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chedule Maintenance CC ZPMC" sheetId="1" r:id="rId4"/>
    <sheet state="hidden" name="2019-2020" sheetId="2" r:id="rId5"/>
    <sheet state="hidden" name="Sheet2" sheetId="3" r:id="rId6"/>
    <sheet state="hidden" name="Consumable" sheetId="4" r:id="rId7"/>
    <sheet state="hidden" name="Sheet3" sheetId="5" r:id="rId8"/>
    <sheet state="hidden" name="ENGINE" sheetId="6" r:id="rId9"/>
    <sheet state="hidden" name="Annual Sch. 2021" sheetId="7" r:id="rId10"/>
    <sheet state="visible" name="HOIST" sheetId="8" r:id="rId11"/>
    <sheet state="visible" name="TROLLEY" sheetId="9" r:id="rId12"/>
    <sheet state="visible" name="GANTRY" sheetId="10" r:id="rId13"/>
    <sheet state="visible" name="BOOM" sheetId="11" r:id="rId14"/>
    <sheet state="visible" name="SPREADER" sheetId="12" r:id="rId15"/>
    <sheet state="visible" name="Break down per periode" sheetId="13" r:id="rId16"/>
    <sheet state="visible" name=" BAHAN" sheetId="14" r:id="rId17"/>
    <sheet state="visible" name="Sheet1" sheetId="15" r:id="rId18"/>
  </sheets>
  <externalReferences>
    <externalReference r:id="rId19"/>
  </externalReferences>
  <definedNames/>
  <calcPr/>
  <extLst>
    <ext uri="GoogleSheetsCustomDataVersion1">
      <go:sheetsCustomData xmlns:go="http://customooxmlschemas.google.com/" r:id="rId20" roundtripDataSignature="AMtx7miaUR1OUPqC1S7JXuObWPkwLnyn8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42">
      <text>
        <t xml:space="preserve">======
ID#AAAATzR-Z34
USER    (2022-01-10 07:06:20)
PASTIKAN JUMLAH RODANYA!</t>
      </text>
    </comment>
  </commentList>
  <extLst>
    <ext uri="GoogleSheetsCustomDataVersion1">
      <go:sheetsCustomData xmlns:go="http://customooxmlschemas.google.com/" r:id="rId1" roundtripDataSignature="AMtx7mi7EMt5dUGhgxIiPgQ9P9jYG5UyaA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0">
      <text>
        <t xml:space="preserve">======
ID#AAAATzR-Z30
Hilman    (2022-01-10 07:06:20)
for electrical motor</t>
      </text>
    </comment>
    <comment authorId="0" ref="H8">
      <text>
        <t xml:space="preserve">======
ID#AAAATzR-Z3o
USER    (2022-01-10 07:06:20)
Automatic greasing</t>
      </text>
    </comment>
    <comment authorId="0" ref="C9">
      <text>
        <t xml:space="preserve">======
ID#AAAATzR-Z3w
Hilman    (2022-01-10 07:06:20)
For elavator</t>
      </text>
    </comment>
    <comment authorId="0" ref="E7">
      <text>
        <t xml:space="preserve">======
ID#AAAATzR-Z3s
Hilman    (2022-01-10 07:06:20)
Hydraulic unit for catenary rope tensioner</t>
      </text>
    </comment>
  </commentList>
  <extLst>
    <ext uri="GoogleSheetsCustomDataVersion1">
      <go:sheetsCustomData xmlns:go="http://customooxmlschemas.google.com/" r:id="rId1" roundtripDataSignature="AMtx7mgaYf3Xdox9ZgvBTiu0Bv7/vhPZZg=="/>
    </ext>
  </extLst>
</comments>
</file>

<file path=xl/sharedStrings.xml><?xml version="1.0" encoding="utf-8"?>
<sst xmlns="http://schemas.openxmlformats.org/spreadsheetml/2006/main" count="1930" uniqueCount="409">
  <si>
    <t>ANNUAL SCHEDULE MAINTENANCE MHC DAN CC TPKDB 2017</t>
  </si>
  <si>
    <t xml:space="preserve">NO. </t>
  </si>
  <si>
    <t>EQUIPMENT NAME</t>
  </si>
  <si>
    <t>ACTION</t>
  </si>
  <si>
    <t>SECTION</t>
  </si>
  <si>
    <t>HM PER DES 2015</t>
  </si>
  <si>
    <t>MONTH/BULAN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</si>
  <si>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</si>
  <si>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</si>
  <si>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</si>
  <si>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</si>
  <si>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</si>
  <si>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</si>
  <si>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</si>
  <si>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</si>
  <si>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</si>
  <si>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</si>
  <si>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</si>
  <si>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</si>
  <si>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</si>
  <si>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</t>
  </si>
  <si>
    <t>II</t>
  </si>
  <si>
    <t>III</t>
  </si>
  <si>
    <t>IV</t>
  </si>
  <si>
    <t>MHC No.01</t>
  </si>
  <si>
    <t>Plan</t>
  </si>
  <si>
    <t>Main Engine</t>
  </si>
  <si>
    <t>Realization</t>
  </si>
  <si>
    <t>16/01/2017</t>
  </si>
  <si>
    <t>Hoist</t>
  </si>
  <si>
    <t>Slewing</t>
  </si>
  <si>
    <t>Boom</t>
  </si>
  <si>
    <t>Spreader</t>
  </si>
  <si>
    <t>Auxiliary Engine</t>
  </si>
  <si>
    <t>Trolley</t>
  </si>
  <si>
    <t>Gantry</t>
  </si>
  <si>
    <t>MHC No.02</t>
  </si>
  <si>
    <t>16/01/17</t>
  </si>
  <si>
    <t>CC No.02</t>
  </si>
  <si>
    <t>CC No.03</t>
  </si>
  <si>
    <t>CC No.05</t>
  </si>
  <si>
    <t>CC No.06</t>
  </si>
  <si>
    <t xml:space="preserve">MUHAMMAD SUAIB </t>
  </si>
  <si>
    <t>SYAHMAN SIREGAR</t>
  </si>
  <si>
    <t xml:space="preserve">ASST.MANAGER PERALATAN DAN INSTALASI TPKDB </t>
  </si>
  <si>
    <t>MAINTENANCE PT.ASHA PORTINDO</t>
  </si>
  <si>
    <t>ANNUAL SCHEDULE MAINTENANCE 1  4 STS JANUARY 2021 - DECEMBER 2021</t>
  </si>
  <si>
    <t>TERMINAL PETIKEMAS BELAWAN FASE 2</t>
  </si>
  <si>
    <t>CRANE ID</t>
  </si>
  <si>
    <t>V</t>
  </si>
  <si>
    <t>HOIST</t>
  </si>
  <si>
    <t>TROLLEY</t>
  </si>
  <si>
    <t>GANTRY</t>
  </si>
  <si>
    <t>BOOM</t>
  </si>
  <si>
    <t>SPREADER</t>
  </si>
  <si>
    <t>CC.05</t>
  </si>
  <si>
    <t>ENGINE</t>
  </si>
  <si>
    <t>PM 250H HOIST</t>
  </si>
  <si>
    <t>PM 750H HOIST</t>
  </si>
  <si>
    <t>PM 1500H HOIST</t>
  </si>
  <si>
    <t>PM 2000H HOIST</t>
  </si>
  <si>
    <t>PM 250H TROLLEY</t>
  </si>
  <si>
    <t>PM 750H TROLLEY</t>
  </si>
  <si>
    <t>PM 1500H TROLLEY</t>
  </si>
  <si>
    <t>PM 4000H  SLEWING</t>
  </si>
  <si>
    <t>PM 250H SPREADER/HEADBLOCK</t>
  </si>
  <si>
    <t>PM 500H SPREADER/HEADBLOCK</t>
  </si>
  <si>
    <t>PM 250H SPREADER/ROTARY</t>
  </si>
  <si>
    <t>PM 500H SPREADER/ROTARY</t>
  </si>
  <si>
    <t>PM 250H BOOM</t>
  </si>
  <si>
    <t>PM 750H BOOM</t>
  </si>
  <si>
    <t>PM 1500H BOOM</t>
  </si>
  <si>
    <t>PM 2000H BOOM/ROLL CABLE</t>
  </si>
  <si>
    <t>PM 250H GANTRY/TRAVELING</t>
  </si>
  <si>
    <t>PM 750H GANTRY/TRAVELING</t>
  </si>
  <si>
    <t>PM 1500H GANTRY/TRAVELING</t>
  </si>
  <si>
    <t>PM 2000H TRAVELING</t>
  </si>
  <si>
    <t>SCHEDULE PREVENTIVE MAINTENANCE ENGINE PERIODE DECEMBER 2019 - NOVEMBER 2020</t>
  </si>
  <si>
    <t>SECTION/CONSUMABLE PARTS</t>
  </si>
  <si>
    <t>VOLUME</t>
  </si>
  <si>
    <t>PERIOD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</si>
  <si>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</si>
  <si>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</si>
  <si>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</si>
  <si>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</si>
  <si>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</si>
  <si>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</si>
  <si>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</si>
  <si>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</si>
  <si>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</si>
  <si>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</si>
  <si>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</si>
  <si>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TOTAL</t>
  </si>
  <si>
    <t>VOL</t>
  </si>
  <si>
    <t>SAT</t>
  </si>
  <si>
    <t>CC. 02</t>
  </si>
  <si>
    <t>KTA50G-3, SN: 25329685, CUMMINS</t>
  </si>
  <si>
    <t>Engine Oil Premium Blue SAE 15W 40 API CI-4/SL Valvoline</t>
  </si>
  <si>
    <t>Ltr</t>
  </si>
  <si>
    <t>Hrs</t>
  </si>
  <si>
    <t>Lube Filter Fleetguard LF 3325</t>
  </si>
  <si>
    <t>Pcs</t>
  </si>
  <si>
    <t>Lube Filter Fleetguard LF 777</t>
  </si>
  <si>
    <t>Fuel Separator Filter Fleetguard FS 1006</t>
  </si>
  <si>
    <t>Air Filter Housing Fleetguard AH 1135</t>
  </si>
  <si>
    <t>Coolant Filter Fleetguard WF 2076</t>
  </si>
  <si>
    <t>Rope-tek WRD 10 Metalube (18Kg)</t>
  </si>
  <si>
    <t>Pail</t>
  </si>
  <si>
    <t xml:space="preserve">Grease EPX NL2 </t>
  </si>
  <si>
    <t>Kg</t>
  </si>
  <si>
    <t>Oil Gearbox Rored EP. 140</t>
  </si>
  <si>
    <t>CC. 03</t>
  </si>
  <si>
    <t>KTA50G-3, SN:  25414126, CUMMINS</t>
  </si>
  <si>
    <t>Engine Oil SAE 15W-40 Meditran SX Plus</t>
  </si>
  <si>
    <t>Air Filter  AF 25278, Fleetguard</t>
  </si>
  <si>
    <t>Coolant Filter WF 2076,  Fleetguard</t>
  </si>
  <si>
    <t>CC. 12</t>
  </si>
  <si>
    <t>QSK50-G7, SN: 33215621, CUMMINS</t>
  </si>
  <si>
    <t>Fuel Separator Filter Fleetguard FS 53014</t>
  </si>
  <si>
    <t xml:space="preserve">Lube Filter LF 9050 Fleetguard </t>
  </si>
  <si>
    <t xml:space="preserve">Fuel Filter  FF 5782 NN Fleetguard </t>
  </si>
  <si>
    <t>Coolant Filter WF 2076 Fleetguard</t>
  </si>
  <si>
    <t>Air Filter Fleetguard AF 25593</t>
  </si>
  <si>
    <t>CC. 13</t>
  </si>
  <si>
    <t>Fuel Separator FS 53014, Fleetguard</t>
  </si>
  <si>
    <t>Engine Oil Premium Blue 15 W/40 Valvoline</t>
  </si>
  <si>
    <t>Lube Filter Fleetguard LF 9050</t>
  </si>
  <si>
    <t>Fuel Filter  FF 5782 NN</t>
  </si>
  <si>
    <t>MHC. 02</t>
  </si>
  <si>
    <t>LD2842 LE 103, SN: 7074 6128 184 591 MAN</t>
  </si>
  <si>
    <t>Engine Oil 15 W SAE 40 Remula Super</t>
  </si>
  <si>
    <t>Liter</t>
  </si>
  <si>
    <t>Filter Insert Pn. 1022 42 38</t>
  </si>
  <si>
    <t>Fuel Filter Element Pn. 1044 69 11</t>
  </si>
  <si>
    <t>Fuel Prefilter PN 5117 078 14</t>
  </si>
  <si>
    <t>Oil Separator 1022 42 04</t>
  </si>
  <si>
    <t>pcs</t>
  </si>
  <si>
    <t>Oil Gearbox Rored EP. 90</t>
  </si>
  <si>
    <t>Filter Insert 5923 195 14</t>
  </si>
  <si>
    <t>Filter Insert 5106 614 14</t>
  </si>
  <si>
    <t>Filter Insert 1022 66 84</t>
  </si>
  <si>
    <t>Filter Insert 7373 883 03</t>
  </si>
  <si>
    <t>Safety Catridge 5923 196 14</t>
  </si>
  <si>
    <t>V-Belt 1022 44 22</t>
  </si>
  <si>
    <t>Oil Hydraulik Turalic SC 48 VG 68</t>
  </si>
  <si>
    <t>Drum</t>
  </si>
  <si>
    <t>Accumulator PN 5106 313 14</t>
  </si>
  <si>
    <t>Accumulator PN 5115 161 14</t>
  </si>
  <si>
    <t>DIKETAHUI OLEH;</t>
  </si>
  <si>
    <t>DIPERIKSA OLEH;</t>
  </si>
  <si>
    <t>DISUSUN OLEH;</t>
  </si>
  <si>
    <t>M. NASIR</t>
  </si>
  <si>
    <t>FRANSISCUS ELMAR</t>
  </si>
  <si>
    <t>MUCHLIZAR AMRI TAMBUNAN</t>
  </si>
  <si>
    <t>RISMEN B GIRSANG</t>
  </si>
  <si>
    <t>SITE MANAGER</t>
  </si>
  <si>
    <t>ASS. SITE MANAGER</t>
  </si>
  <si>
    <t>MECHANICAL ENGINEER</t>
  </si>
  <si>
    <t>No</t>
  </si>
  <si>
    <t>Part Name</t>
  </si>
  <si>
    <t>Volume</t>
  </si>
  <si>
    <t>Period</t>
  </si>
  <si>
    <t>Stock Teknik</t>
  </si>
  <si>
    <t>Engine Type: QSK50-G7, SN: 33215621, CUMMINS</t>
  </si>
  <si>
    <t>250. H</t>
  </si>
  <si>
    <t>500. H</t>
  </si>
  <si>
    <t>3000. H</t>
  </si>
  <si>
    <t>Grease Wirerope</t>
  </si>
  <si>
    <t>Grease Bearing</t>
  </si>
  <si>
    <t>Grease Bearing Motor/Generator</t>
  </si>
  <si>
    <t>Oil Gearbox</t>
  </si>
  <si>
    <t>1500. H</t>
  </si>
  <si>
    <t>ANNUAL SCHEDULE MAINTENANCE 1 MOBILE HARBOUR CRANE (MHC) AND 4 CONTAINER CRANE (CC) PERIOD DECEMBER 2019 - NOVEMBER 2020</t>
  </si>
  <si>
    <t>TERMINAL PETIKEMAS DOMESTIK BELAWAN</t>
  </si>
  <si>
    <t>PREVENTIVE MAINTENANCE</t>
  </si>
  <si>
    <t>:</t>
  </si>
  <si>
    <t>DECEMBER-19</t>
  </si>
  <si>
    <t>JANUARY-20</t>
  </si>
  <si>
    <t>FEBRUARY-20</t>
  </si>
  <si>
    <t>MARCH-20</t>
  </si>
  <si>
    <t>MAY-20</t>
  </si>
  <si>
    <t>JUNE-20</t>
  </si>
  <si>
    <t>JULY-20</t>
  </si>
  <si>
    <t>AUGUST-20</t>
  </si>
  <si>
    <t>SEPTEMBER-20</t>
  </si>
  <si>
    <t>OCTOBER-20</t>
  </si>
  <si>
    <t>NOVEMBER-20</t>
  </si>
  <si>
    <t>STS 01</t>
  </si>
  <si>
    <t>PLAN</t>
  </si>
  <si>
    <t>REAL</t>
  </si>
  <si>
    <t>STS 02</t>
  </si>
  <si>
    <t>STS 03</t>
  </si>
  <si>
    <t>STS 04</t>
  </si>
  <si>
    <t>`</t>
  </si>
  <si>
    <t xml:space="preserve">Note: </t>
  </si>
  <si>
    <t xml:space="preserve">PM 250H </t>
  </si>
  <si>
    <t>PM 500H</t>
  </si>
  <si>
    <t xml:space="preserve">PM 1000H </t>
  </si>
  <si>
    <t xml:space="preserve">PM 1500H </t>
  </si>
  <si>
    <t xml:space="preserve">PM 2000H </t>
  </si>
  <si>
    <t xml:space="preserve">PM 3000H </t>
  </si>
  <si>
    <t xml:space="preserve">PM 4000H </t>
  </si>
  <si>
    <t>CC. 12 &amp; CC. 13</t>
  </si>
  <si>
    <t>pc</t>
  </si>
  <si>
    <t>ltr</t>
  </si>
  <si>
    <t>Engine Oil Premium Blue SAE 15W 40 Valvoline</t>
  </si>
  <si>
    <t>MHC.02 LIEBHERR, LHM 400L 140821</t>
  </si>
  <si>
    <t>DIPERIKSA/DISETUJUI OLEH</t>
  </si>
  <si>
    <t>DIBUAT/DIAJUKAN OLEH</t>
  </si>
  <si>
    <t>MUHAMMAD SUAIB</t>
  </si>
  <si>
    <t>HAPOSAN HUTAPEA</t>
  </si>
  <si>
    <t>ASS. MENEJER TEKNIK</t>
  </si>
  <si>
    <t>SUPERVISI DERMAGA</t>
  </si>
  <si>
    <t>TPKDB-BELAWAN</t>
  </si>
  <si>
    <t>PT. PMP</t>
  </si>
  <si>
    <t>ANNUAL SCHEDULE MAINTENANCE   4 STS JANUARY 2022 - DECEMBER 2022</t>
  </si>
  <si>
    <t>PM 1000H SPREADER</t>
  </si>
  <si>
    <t>PM 2000H SPREADER</t>
  </si>
  <si>
    <t>PM 4000H SPREADER</t>
  </si>
  <si>
    <t>ANNUAL SCHEDULE MAINTENANCE  4 STS JANUARY 2022 - DECEMBER 2022</t>
  </si>
  <si>
    <t>PLAN DATE</t>
  </si>
  <si>
    <t>REAL DATE</t>
  </si>
  <si>
    <t>HM REAL</t>
  </si>
  <si>
    <t>PM 750H</t>
  </si>
  <si>
    <t xml:space="preserve">PM 750H </t>
  </si>
  <si>
    <t>Greasing wirerope hoist (Rope-tek WRD10 Metalube)</t>
  </si>
  <si>
    <t>pail</t>
  </si>
  <si>
    <t>Check connection motor &amp; filter motor</t>
  </si>
  <si>
    <t>Greasing roller bearing sheave end girder (EPX NL2)</t>
  </si>
  <si>
    <t>kg</t>
  </si>
  <si>
    <t>Check thruster for main disc brake</t>
  </si>
  <si>
    <t>Check thrustor for main disc brake</t>
  </si>
  <si>
    <t>Greasing main hoist pillow block bearing (EPX NL2)</t>
  </si>
  <si>
    <t>Greasing main drum gear coupling (EPX NL2)</t>
  </si>
  <si>
    <t>Greasing main hoist motor gear coupling (EPX NL2)</t>
  </si>
  <si>
    <t>Replace oil gear reducer for main hoist (Rored 140)</t>
  </si>
  <si>
    <t>Replace hyd unit main hoist, boom  emergency disc brake</t>
  </si>
  <si>
    <t>Medan,</t>
  </si>
  <si>
    <t>Desember 2021</t>
  </si>
  <si>
    <t>IFSAN ROSADY</t>
  </si>
  <si>
    <t>FARIS HILMAN</t>
  </si>
  <si>
    <t>ASISTEN MANAJER PERALATAN &amp; INSTALASI</t>
  </si>
  <si>
    <t>SUPERVISI ALAT BONGKAR MUAT DERMAGA</t>
  </si>
  <si>
    <t>EPX NL2</t>
  </si>
  <si>
    <t>Rored 140</t>
  </si>
  <si>
    <t>ISO VG 34~46</t>
  </si>
  <si>
    <t>TROLLEY/SLEWING</t>
  </si>
  <si>
    <t xml:space="preserve"> </t>
  </si>
  <si>
    <t>Greasing trolley wheel bearing (EPX NL2)</t>
  </si>
  <si>
    <t>Rored 90</t>
  </si>
  <si>
    <t>Greasing motor gear coupling (EPX NL2)</t>
  </si>
  <si>
    <t>Greasing roller bearing sheave trolley platform (EPX NL2)</t>
  </si>
  <si>
    <t>Check all limit switch</t>
  </si>
  <si>
    <t>Greasing guide roller</t>
  </si>
  <si>
    <t>Replace oil gear reducer for trolley drive (Rored 90)</t>
  </si>
  <si>
    <t>23 x 4</t>
  </si>
  <si>
    <t>ANNUAL SCHEDULE MAINTENANCE  4 STS JANUARY 2021 - DECEMBER 2021</t>
  </si>
  <si>
    <t>GANTRY/TRAVELING</t>
  </si>
  <si>
    <t>EPXNL2</t>
  </si>
  <si>
    <t>ISO VG 32~46</t>
  </si>
  <si>
    <t>Greasing gantry truck pin (EPX NL2)</t>
  </si>
  <si>
    <t>Rored EPA 90</t>
  </si>
  <si>
    <t>Greasing pin for stowage device (EPX NL2)</t>
  </si>
  <si>
    <t>Greasing gantry wheel bearing (EPX NL2)</t>
  </si>
  <si>
    <t>Check hydraulic buffer for gantry travel</t>
  </si>
  <si>
    <t>Check hydrulic unit for wheel brake</t>
  </si>
  <si>
    <t>Greasing gear reducer for gantry  drive (EPX NL2)</t>
  </si>
  <si>
    <t>Check oil gear reducer for gantry draive</t>
  </si>
  <si>
    <t>Replace oil gear reducer for gantry drive (Rored EPA 90)</t>
  </si>
  <si>
    <t>L</t>
  </si>
  <si>
    <t>Replace hydraulic unit wheel brake</t>
  </si>
  <si>
    <t>Medan,           Desember 2021</t>
  </si>
  <si>
    <t>BOOM HOIST</t>
  </si>
  <si>
    <t>Greasing boom hoist sheave bearing  (EPX NL2)</t>
  </si>
  <si>
    <t>Greasing forestay pin (EPX NL2)</t>
  </si>
  <si>
    <t>Greasing boom latch hook pin (EPX NL2)</t>
  </si>
  <si>
    <t>Greasing boom hoist pillow bearing (EPX NL2)</t>
  </si>
  <si>
    <t>Greasing boom hoist drum gear coupling (EPX NL2)</t>
  </si>
  <si>
    <t>Greasing motor cylinder connection pin (EPX NL2)</t>
  </si>
  <si>
    <t>Replace oil gear reducer for boom hoist (Rored EPA 90)</t>
  </si>
  <si>
    <t>lt</t>
  </si>
  <si>
    <t>Grease boom latch motor cylinder (EPX NL2)</t>
  </si>
  <si>
    <t>Medan,         Desember 2021</t>
  </si>
  <si>
    <t xml:space="preserve">SPREADER/HEADBLOCK &amp; SPREADER ROTARY </t>
  </si>
  <si>
    <t>HM PLAN</t>
  </si>
  <si>
    <t xml:space="preserve"> PLAN DATE</t>
  </si>
  <si>
    <t>EP00</t>
  </si>
  <si>
    <t>6.5L</t>
  </si>
  <si>
    <t>VG ~46</t>
  </si>
  <si>
    <t>80L</t>
  </si>
  <si>
    <t>PM 4000 H</t>
  </si>
  <si>
    <t>at least every year</t>
  </si>
  <si>
    <t>Check inside for correct grease dosage on midframe</t>
  </si>
  <si>
    <t>Check twist lock</t>
  </si>
  <si>
    <t>Check grease on some point</t>
  </si>
  <si>
    <t>Check on correct grease dosage on Telescoping beams</t>
  </si>
  <si>
    <t>Check Cylinders general</t>
  </si>
  <si>
    <t>Replace the grease if required (6.5 L)</t>
  </si>
  <si>
    <t>Check on correct grease dosage on end beam</t>
  </si>
  <si>
    <t>Check limit and sensor</t>
  </si>
  <si>
    <t>Replace the oil filter</t>
  </si>
  <si>
    <t>Check hydraulic system for leakage, special house and valve connection (every 100hrs)</t>
  </si>
  <si>
    <t>Cleaning spreader</t>
  </si>
  <si>
    <t>Test all function</t>
  </si>
  <si>
    <t>Check hose connections</t>
  </si>
  <si>
    <t>Check oil pressure and timing the action</t>
  </si>
  <si>
    <t>make sure there are no cracks and deformation</t>
  </si>
  <si>
    <t>Check telescoping drives</t>
  </si>
  <si>
    <t>Check Twistlock</t>
  </si>
  <si>
    <t>Greasing of : telescoping beams lock, side contacts areas with mid frame, pressure point with mid frame, twist lock cylinder and bearing, twist lock lower and upper washer, landing pins.</t>
  </si>
  <si>
    <t>GREASING SCHEDULE PER 1 WEEK</t>
  </si>
  <si>
    <t>No.</t>
  </si>
  <si>
    <t>Area</t>
  </si>
  <si>
    <t>NGP</t>
  </si>
  <si>
    <t>Grease Type</t>
  </si>
  <si>
    <t>Qty</t>
  </si>
  <si>
    <t>Gantry Truck Pin</t>
  </si>
  <si>
    <t>Points</t>
  </si>
  <si>
    <t>w</t>
  </si>
  <si>
    <t>Alvania Grease EP-2</t>
  </si>
  <si>
    <t>Multifak EP-2</t>
  </si>
  <si>
    <t>Sway Lever Pin</t>
  </si>
  <si>
    <t>Multifak EP2</t>
  </si>
  <si>
    <t>Fore stay pin</t>
  </si>
  <si>
    <t>Boom Hinge pin</t>
  </si>
  <si>
    <t>Fore Stay Intermediate link pin</t>
  </si>
  <si>
    <t>Fore Stay Pin</t>
  </si>
  <si>
    <t>GREASING SCHEDULE PER 1 MONTH</t>
  </si>
  <si>
    <t>Grease type</t>
  </si>
  <si>
    <t>Pin for Stowage Device</t>
  </si>
  <si>
    <t>m</t>
  </si>
  <si>
    <t>Wheel bearing</t>
  </si>
  <si>
    <t>Catenary trolley sheave bearing</t>
  </si>
  <si>
    <t>Main Hoist Wire Rope</t>
  </si>
  <si>
    <t>Wirol R-M (Tokyo Rope)</t>
  </si>
  <si>
    <t>Boom Hoist Wire Rope</t>
  </si>
  <si>
    <t>Main Hoist Sheaving bearing</t>
  </si>
  <si>
    <t>Catenary Support Sheave Bearing</t>
  </si>
  <si>
    <t>Boom Hoist Sheaving Bearing</t>
  </si>
  <si>
    <t>Catenary Sheave</t>
  </si>
  <si>
    <t>Point</t>
  </si>
  <si>
    <t>Boom Hoist Sheave Bearing</t>
  </si>
  <si>
    <t xml:space="preserve">Trolley Wheel Bearing </t>
  </si>
  <si>
    <t>Main Hoist Sheave Bearing</t>
  </si>
  <si>
    <t>Twist Lock Lever Pin</t>
  </si>
  <si>
    <t>Tellus Oil C150</t>
  </si>
  <si>
    <t>Rando Oil 150</t>
  </si>
  <si>
    <t>Trolley Securing Pin</t>
  </si>
  <si>
    <t>GREASING SCHEDULE PER 3 MOTHS</t>
  </si>
  <si>
    <t>Gantry Wheel Bearing</t>
  </si>
  <si>
    <t>Input Shaft Bearing</t>
  </si>
  <si>
    <t>Main Hoist pillow block bearing</t>
  </si>
  <si>
    <t>Main Hoist Drum Gear Coupling</t>
  </si>
  <si>
    <t>Main hoist motor gear coupling</t>
  </si>
  <si>
    <t>Boom Hoist Pillow Block Bearing</t>
  </si>
  <si>
    <t>Boom Hoiist Drum Gear Coupling</t>
  </si>
  <si>
    <t>Boom Hoist Motor Gear Coupling</t>
  </si>
  <si>
    <t>Chain Coupling</t>
  </si>
  <si>
    <t>Boom Latch Hook Pin</t>
  </si>
  <si>
    <t>Motor Cylinder Connection Pin</t>
  </si>
  <si>
    <t>Guide Roller for Catenary Support</t>
  </si>
  <si>
    <t>Main Hoist Equalizer</t>
  </si>
  <si>
    <t>Boom Hoist Rope end pin</t>
  </si>
  <si>
    <t>Guide Roller</t>
  </si>
  <si>
    <t>GREASING SCHEDULE PER 6 MONTHS</t>
  </si>
  <si>
    <t>Gear Reducer for Gantry Drive</t>
  </si>
  <si>
    <t>Omala Oil 150</t>
  </si>
  <si>
    <t>Merora Lubricant 150</t>
  </si>
  <si>
    <t>Hydraulic Buffer for Gantry Travel</t>
  </si>
  <si>
    <t>Tellus Oil 32</t>
  </si>
  <si>
    <t>Rando Oil HD32</t>
  </si>
  <si>
    <t>Wheel Brake</t>
  </si>
  <si>
    <t>Rando Oil HD 32</t>
  </si>
  <si>
    <t>Socket for Sill beam Column</t>
  </si>
  <si>
    <t>Gear Reducer for Main Hoist</t>
  </si>
  <si>
    <t>Omala Oil 220</t>
  </si>
  <si>
    <t>Spidura Oil 10</t>
  </si>
  <si>
    <t>Hydraulic Unit for main hoist &amp; boom hoist emergency brake</t>
  </si>
  <si>
    <t>Gear Reducer for Boom Hoist</t>
  </si>
  <si>
    <t>Motor for Boom Hoist</t>
  </si>
  <si>
    <t>Boom Latch Motor Cylinder</t>
  </si>
  <si>
    <t>Oil Buffer for Trolley</t>
  </si>
  <si>
    <t>Grease Brand</t>
  </si>
  <si>
    <t>Section</t>
  </si>
  <si>
    <t>Unit</t>
  </si>
  <si>
    <t>Rope-tek WRD10 Metalube</t>
  </si>
  <si>
    <t>Pails</t>
  </si>
  <si>
    <t>EP 00</t>
  </si>
  <si>
    <t>Gear Compound</t>
  </si>
  <si>
    <t>P.Q</t>
  </si>
  <si>
    <t>Kg or Pails</t>
  </si>
  <si>
    <t>Shell Gadus S2 V100 3</t>
  </si>
  <si>
    <t>Rekap Data Hoist</t>
  </si>
  <si>
    <t>Hoist STS 01</t>
  </si>
  <si>
    <t>Hoist STS 02</t>
  </si>
  <si>
    <t>Hoist STS 03</t>
  </si>
  <si>
    <t>from</t>
  </si>
  <si>
    <t>to</t>
  </si>
  <si>
    <t>WH</t>
  </si>
  <si>
    <t>PM</t>
  </si>
  <si>
    <t>Jatuh Tempo</t>
  </si>
  <si>
    <t>Rekap Data Trolley</t>
  </si>
  <si>
    <t>Trolley STS 01</t>
  </si>
  <si>
    <t>Trolley STS 02</t>
  </si>
  <si>
    <t>Trolley STS 03</t>
  </si>
  <si>
    <t>Rekap Data Boom</t>
  </si>
  <si>
    <t>Boom STS 01</t>
  </si>
  <si>
    <t>Boom STS 02</t>
  </si>
  <si>
    <t>Boom STS 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</si>
</sst>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\-m"/>
    <numFmt numFmtId="165" formatCode="dd\-mm"/>
    <numFmt numFmtId="166" formatCode="[$-F400]h:mm:ss\ AM/PM"/>
    <numFmt numFmtId="167" formatCode="0.0"/>
  </numFmts>
  <fonts count="40">
    <font>
      <sz val="11.0"/>
      <color theme="1"/>
      <name val="Arial"/>
    </font>
    <font>
      <sz val="12.0"/>
      <color theme="1"/>
      <name val="Times New Roman"/>
    </font>
    <font>
      <b/>
      <sz val="14.0"/>
      <color theme="1"/>
      <name val="Times New Roman"/>
    </font>
    <font>
      <b/>
      <sz val="16.0"/>
      <color theme="1"/>
      <name val="Times New Roman"/>
    </font>
    <font>
      <b/>
      <sz val="10.0"/>
      <color theme="1"/>
      <name val="Times New Roman"/>
    </font>
    <font/>
    <font>
      <sz val="10.0"/>
      <color theme="1"/>
      <name val="Times New Roman"/>
    </font>
    <font>
      <sz val="10.0"/>
      <color rgb="FFFF0000"/>
      <name val="Times New Roman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theme="1"/>
      <name val="Times New Roman"/>
    </font>
    <font>
      <b/>
      <u/>
      <sz val="14.0"/>
      <color rgb="FF000000"/>
      <name val="Calibri"/>
    </font>
    <font>
      <b/>
      <sz val="14.0"/>
      <color rgb="FF000000"/>
      <name val="Calibri"/>
    </font>
    <font>
      <b/>
      <u/>
      <sz val="14.0"/>
      <color theme="1"/>
      <name val="Cambria"/>
    </font>
    <font>
      <b/>
      <sz val="12.0"/>
      <color theme="1"/>
      <name val="Cambria"/>
    </font>
    <font>
      <b/>
      <sz val="11.0"/>
      <color theme="1"/>
      <name val="Cambria"/>
    </font>
    <font>
      <sz val="12.0"/>
      <color theme="1"/>
      <name val="Cambria"/>
    </font>
    <font>
      <sz val="11.0"/>
      <color theme="1"/>
      <name val="Cambria"/>
    </font>
    <font>
      <sz val="11.0"/>
      <color rgb="FFFF0000"/>
      <name val="Cambria"/>
    </font>
    <font>
      <sz val="11.0"/>
      <color theme="0"/>
      <name val="Cambria"/>
    </font>
    <font>
      <sz val="12.0"/>
      <color rgb="FFFF0000"/>
      <name val="Cambria"/>
    </font>
    <font>
      <b/>
      <u/>
      <sz val="12.0"/>
      <color theme="1"/>
      <name val="Cambria"/>
    </font>
    <font>
      <b/>
      <u/>
      <sz val="12.0"/>
      <color theme="1"/>
      <name val="Cambria"/>
    </font>
    <font>
      <sz val="12.0"/>
      <color rgb="FF000000"/>
      <name val="Cambria"/>
    </font>
    <font>
      <color theme="1"/>
      <name val="Calibri"/>
    </font>
    <font>
      <sz val="10.0"/>
      <color theme="1"/>
      <name val="Arial"/>
    </font>
    <font>
      <sz val="10.0"/>
      <color rgb="FF000000"/>
      <name val="Arial"/>
    </font>
    <font>
      <b/>
      <sz val="12.0"/>
      <color theme="0"/>
      <name val="Cambria"/>
    </font>
    <font>
      <sz val="12.0"/>
      <color theme="0"/>
      <name val="Cambria"/>
    </font>
    <font>
      <sz val="11.0"/>
      <color theme="1"/>
      <name val="Times New Roman"/>
    </font>
    <font>
      <b/>
      <u/>
      <sz val="12.0"/>
      <color theme="1"/>
      <name val="Cambria"/>
    </font>
    <font>
      <b/>
      <u/>
      <sz val="14.0"/>
      <color theme="1"/>
      <name val="Cambria"/>
    </font>
    <font>
      <b/>
      <u/>
      <sz val="14.0"/>
      <color theme="1"/>
      <name val="Cambria"/>
    </font>
    <font>
      <sz val="10.0"/>
      <color theme="0"/>
      <name val="Times New Roman"/>
    </font>
    <font>
      <b/>
      <u/>
      <sz val="12.0"/>
      <color theme="1"/>
      <name val="Cambria"/>
    </font>
    <font>
      <b/>
      <u/>
      <sz val="12.0"/>
      <color theme="1"/>
      <name val="Cambria"/>
    </font>
    <font>
      <b/>
      <u/>
      <sz val="12.0"/>
      <color theme="1"/>
      <name val="Calibri"/>
    </font>
    <font>
      <sz val="12.0"/>
      <color theme="0"/>
      <name val="Times New Roman"/>
    </font>
    <font>
      <b/>
      <u/>
      <sz val="11.0"/>
      <color theme="1"/>
      <name val="Calibri"/>
    </font>
    <font>
      <b/>
      <u/>
      <sz val="11.0"/>
      <color theme="1"/>
      <name val="Calibri"/>
    </font>
  </fonts>
  <fills count="41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E36C09"/>
        <bgColor rgb="FFE36C09"/>
      </patternFill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548DD4"/>
        <bgColor rgb="FF548DD4"/>
      </patternFill>
    </fill>
    <fill>
      <patternFill patternType="solid">
        <fgColor rgb="FF95B3D7"/>
        <bgColor rgb="FF95B3D7"/>
      </patternFill>
    </fill>
    <fill>
      <patternFill patternType="solid">
        <fgColor rgb="FFF2F2F2"/>
        <bgColor rgb="FFF2F2F2"/>
      </patternFill>
    </fill>
    <fill>
      <patternFill patternType="solid">
        <fgColor rgb="FF7F7F7F"/>
        <bgColor rgb="FF7F7F7F"/>
      </patternFill>
    </fill>
    <fill>
      <patternFill patternType="solid">
        <fgColor rgb="FF3F3F3F"/>
        <bgColor rgb="FF3F3F3F"/>
      </patternFill>
    </fill>
    <fill>
      <patternFill patternType="solid">
        <fgColor rgb="FF008000"/>
        <bgColor rgb="FF008000"/>
      </patternFill>
    </fill>
    <fill>
      <patternFill patternType="solid">
        <fgColor rgb="FF4F6128"/>
        <bgColor rgb="FF4F6128"/>
      </patternFill>
    </fill>
    <fill>
      <patternFill patternType="solid">
        <fgColor rgb="FF17365D"/>
        <bgColor rgb="FF17365D"/>
      </patternFill>
    </fill>
    <fill>
      <patternFill patternType="solid">
        <fgColor rgb="FF003399"/>
        <bgColor rgb="FF003399"/>
      </patternFill>
    </fill>
    <fill>
      <patternFill patternType="solid">
        <fgColor rgb="FF953734"/>
        <bgColor rgb="FF953734"/>
      </patternFill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205867"/>
        <bgColor rgb="FF205867"/>
      </patternFill>
    </fill>
    <fill>
      <patternFill patternType="solid">
        <fgColor rgb="FFCC00FF"/>
        <bgColor rgb="FFCC00FF"/>
      </patternFill>
    </fill>
    <fill>
      <patternFill patternType="solid">
        <fgColor rgb="FFFF6600"/>
        <bgColor rgb="FFFF6600"/>
      </patternFill>
    </fill>
    <fill>
      <patternFill patternType="solid">
        <fgColor rgb="FF000099"/>
        <bgColor rgb="FF000099"/>
      </patternFill>
    </fill>
    <fill>
      <patternFill patternType="solid">
        <fgColor rgb="FF3333FF"/>
        <bgColor rgb="FF3333FF"/>
      </patternFill>
    </fill>
    <fill>
      <patternFill patternType="solid">
        <fgColor rgb="FF366092"/>
        <bgColor rgb="FF366092"/>
      </patternFill>
    </fill>
    <fill>
      <patternFill patternType="solid">
        <fgColor rgb="FF336600"/>
        <bgColor rgb="FF336600"/>
      </patternFill>
    </fill>
    <fill>
      <patternFill patternType="solid">
        <fgColor rgb="FF76923C"/>
        <bgColor rgb="FF76923C"/>
      </patternFill>
    </fill>
    <fill>
      <patternFill patternType="solid">
        <fgColor rgb="FFFBD4B4"/>
        <bgColor rgb="FFFBD4B4"/>
      </patternFill>
    </fill>
    <fill>
      <patternFill patternType="solid">
        <fgColor rgb="FF00B0F0"/>
        <bgColor rgb="FF00B0F0"/>
      </patternFill>
    </fill>
    <fill>
      <patternFill patternType="solid">
        <fgColor rgb="FFCC00CC"/>
        <bgColor rgb="FFCC00CC"/>
      </patternFill>
    </fill>
    <fill>
      <patternFill patternType="solid">
        <fgColor theme="8"/>
        <bgColor theme="8"/>
      </patternFill>
    </fill>
    <fill>
      <patternFill patternType="solid">
        <fgColor rgb="FFE5DFEC"/>
        <bgColor rgb="FFE5DFEC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  <fill>
      <patternFill patternType="solid">
        <fgColor rgb="FFB6DDE8"/>
        <bgColor rgb="FFB6DDE8"/>
      </patternFill>
    </fill>
    <fill>
      <patternFill patternType="solid">
        <fgColor theme="6"/>
        <bgColor theme="6"/>
      </patternFill>
    </fill>
    <fill>
      <patternFill patternType="solid">
        <fgColor rgb="FFC6D9F0"/>
        <bgColor rgb="FFC6D9F0"/>
      </patternFill>
    </fill>
  </fills>
  <borders count="230">
    <border/>
    <border>
      <left style="medium">
        <color rgb="FF000000"/>
      </left>
      <right style="medium">
        <color rgb="FF000000"/>
      </right>
      <top style="medium">
        <color rgb="FF000000"/>
      </top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</border>
    <border>
      <left/>
      <right/>
      <top/>
      <bottom/>
    </border>
    <border>
      <left style="hair">
        <color rgb="FF000000"/>
      </left>
      <top style="medium">
        <color rgb="FF000000"/>
      </top>
      <bottom style="hair">
        <color rgb="FF000000"/>
      </bottom>
    </border>
    <border>
      <left style="hair">
        <color rgb="FF000000"/>
      </left>
      <right/>
      <top style="medium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medium">
        <color rgb="FF000000"/>
      </top>
    </border>
    <border>
      <right style="hair">
        <color rgb="FF000000"/>
      </right>
      <top style="medium">
        <color rgb="FF000000"/>
      </top>
      <bottom style="hair">
        <color rgb="FF000000"/>
      </bottom>
    </border>
    <border>
      <left style="medium">
        <color rgb="FF000000"/>
      </left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/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medium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top style="hair">
        <color rgb="FF000000"/>
      </top>
      <bottom style="hair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medium">
        <color rgb="FF000000"/>
      </left>
      <right style="hair">
        <color rgb="FF000000"/>
      </right>
      <bottom style="hair">
        <color rgb="FF000000"/>
      </bottom>
    </border>
    <border>
      <right style="hair">
        <color rgb="FF000000"/>
      </right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left style="hair">
        <color rgb="FF000000"/>
      </left>
      <top style="hair">
        <color rgb="FF000000"/>
      </top>
    </border>
    <border>
      <right style="medium">
        <color rgb="FF000000"/>
      </right>
      <bottom style="hair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top style="hair">
        <color rgb="FF000000"/>
      </top>
      <bottom style="medium">
        <color rgb="FF000000"/>
      </bottom>
    </border>
    <border>
      <bottom style="medium">
        <color rgb="FF000000"/>
      </bottom>
    </border>
    <border>
      <right style="hair">
        <color rgb="FF000000"/>
      </right>
      <top style="hair">
        <color rgb="FF000000"/>
      </top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right style="hair">
        <color rgb="FF000000"/>
      </right>
      <top style="hair">
        <color rgb="FF000000"/>
      </top>
      <bottom style="medium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</border>
    <border>
      <left/>
      <right style="hair">
        <color rgb="FF000000"/>
      </right>
      <top style="medium">
        <color rgb="FF000000"/>
      </top>
      <bottom style="hair">
        <color rgb="FF000000"/>
      </bottom>
    </border>
    <border>
      <left/>
      <right style="hair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hair">
        <color rgb="FF000000"/>
      </bottom>
    </border>
    <border>
      <left style="hair">
        <color rgb="FF000000"/>
      </left>
      <top style="medium">
        <color rgb="FF000000"/>
      </top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/>
      <bottom style="hair">
        <color rgb="FF000000"/>
      </bottom>
    </border>
    <border>
      <left style="hair">
        <color rgb="FF000000"/>
      </left>
      <right style="medium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right style="thin">
        <color rgb="FF000000"/>
      </right>
    </border>
    <border>
      <left style="medium">
        <color rgb="FF000000"/>
      </left>
      <right style="hair">
        <color rgb="FF000000"/>
      </right>
      <bottom style="medium">
        <color rgb="FF000000"/>
      </bottom>
    </border>
    <border>
      <left style="medium">
        <color rgb="FF000000"/>
      </left>
      <right style="hair">
        <color rgb="FF000000"/>
      </right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hair">
        <color rgb="FF000000"/>
      </left>
      <right style="hair">
        <color rgb="FF000000"/>
      </right>
      <bottom style="medium">
        <color rgb="FF000000"/>
      </bottom>
    </border>
    <border>
      <left style="medium">
        <color rgb="FF000000"/>
      </left>
      <right style="hair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hair">
        <color rgb="FF000000"/>
      </left>
      <right style="medium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hair">
        <color rgb="FF000000"/>
      </bottom>
    </border>
    <border>
      <left style="medium">
        <color rgb="FF000000"/>
      </left>
      <top style="medium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</border>
    <border>
      <right style="medium">
        <color rgb="FF000000"/>
      </right>
      <top style="hair">
        <color rgb="FF000000"/>
      </top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</border>
    <border>
      <right style="hair">
        <color rgb="FF000000"/>
      </right>
      <top style="medium">
        <color rgb="FF000000"/>
      </top>
    </border>
    <border>
      <top style="thin">
        <color rgb="FF000000"/>
      </top>
    </border>
    <border>
      <top style="thin">
        <color rgb="FF000000"/>
      </top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/>
    </border>
    <border>
      <left style="thin">
        <color rgb="FF000000"/>
      </left>
      <right/>
      <top/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/>
      <top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/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double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double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 style="double">
        <color rgb="FF000000"/>
      </right>
      <top style="hair">
        <color rgb="FF000000"/>
      </top>
      <bottom style="thin">
        <color rgb="FF000000"/>
      </bottom>
    </border>
    <border>
      <left style="double">
        <color rgb="FF000000"/>
      </left>
      <bottom style="thin">
        <color rgb="FF000000"/>
      </bottom>
    </border>
    <border>
      <left style="double">
        <color rgb="FF000000"/>
      </left>
      <top style="thin">
        <color rgb="FF000000"/>
      </top>
    </border>
    <border>
      <left style="double">
        <color rgb="FF000000"/>
      </left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double">
        <color rgb="FF000000"/>
      </left>
      <bottom style="double">
        <color rgb="FF000000"/>
      </bottom>
    </border>
    <border>
      <left style="thin">
        <color rgb="FF000000"/>
      </left>
      <top style="hair">
        <color rgb="FF000000"/>
      </top>
      <bottom style="double">
        <color rgb="FF000000"/>
      </bottom>
    </border>
    <border>
      <right style="thin">
        <color rgb="FF000000"/>
      </right>
      <top style="hair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rgb="FF000000"/>
      </bottom>
    </border>
    <border>
      <right style="double">
        <color rgb="FF000000"/>
      </right>
      <top style="hair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medium">
        <color rgb="FF000000"/>
      </left>
      <right/>
      <top/>
      <bottom/>
    </border>
    <border>
      <left style="thin">
        <color rgb="FF000000"/>
      </left>
      <right style="thin">
        <color rgb="FF000000"/>
      </right>
      <bottom/>
    </border>
    <border>
      <left/>
      <right style="thin">
        <color rgb="FF000000"/>
      </right>
      <top style="thin">
        <color rgb="FF000000"/>
      </top>
    </border>
    <border>
      <left/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medium">
        <color rgb="FF000000"/>
      </right>
      <bottom/>
    </border>
    <border>
      <left/>
      <right style="thin">
        <color rgb="FF000000"/>
      </right>
      <bottom/>
    </border>
    <border>
      <left style="medium">
        <color rgb="FF000000"/>
      </left>
      <right/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/>
    </border>
    <border>
      <left/>
      <right style="medium">
        <color rgb="FF000000"/>
      </right>
      <top/>
      <bottom/>
    </border>
    <border>
      <left/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top/>
      <bottom style="double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left style="thin">
        <color rgb="FF000000"/>
      </left>
      <right style="medium">
        <color rgb="FF000000"/>
      </right>
      <top style="double">
        <color rgb="FF000000"/>
      </top>
    </border>
    <border>
      <left style="medium">
        <color rgb="FF000000"/>
      </left>
      <right style="thin">
        <color rgb="FF000000"/>
      </right>
      <top style="double">
        <color rgb="FF000000"/>
      </top>
      <bottom/>
    </border>
    <border>
      <left style="thin">
        <color rgb="FF000000"/>
      </left>
      <right style="thin">
        <color rgb="FF000000"/>
      </right>
      <top style="double">
        <color rgb="FF000000"/>
      </top>
      <bottom/>
    </border>
    <border>
      <left style="thin">
        <color rgb="FF000000"/>
      </left>
      <right style="medium">
        <color rgb="FF000000"/>
      </right>
      <top style="double">
        <color rgb="FF000000"/>
      </top>
      <bottom/>
    </border>
    <border>
      <left/>
      <right style="thin">
        <color rgb="FF000000"/>
      </right>
      <top style="double">
        <color rgb="FF000000"/>
      </top>
    </border>
    <border>
      <left/>
      <right style="thin">
        <color rgb="FF000000"/>
      </right>
      <bottom style="double">
        <color rgb="FF000000"/>
      </bottom>
    </border>
    <border>
      <left style="medium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double">
        <color rgb="FF000000"/>
      </bottom>
    </border>
    <border>
      <left/>
      <right style="thin">
        <color rgb="FF000000"/>
      </right>
      <top/>
      <bottom style="double">
        <color rgb="FF000000"/>
      </bottom>
    </border>
    <border>
      <left style="thin">
        <color rgb="FF000000"/>
      </left>
      <right/>
      <top/>
      <bottom style="double">
        <color rgb="FF000000"/>
      </bottom>
    </border>
    <border>
      <left style="thin">
        <color rgb="FF000000"/>
      </left>
      <right/>
      <bottom style="double">
        <color rgb="FF000000"/>
      </bottom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double">
        <color rgb="FF000000"/>
      </top>
      <bottom style="thin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</border>
    <border>
      <right style="thin">
        <color rgb="FF000000"/>
      </right>
      <top/>
      <bottom/>
    </border>
    <border>
      <left style="thin">
        <color rgb="FF000000"/>
      </left>
      <top/>
      <bottom/>
    </border>
    <border>
      <bottom style="hair">
        <color rgb="FF000000"/>
      </bottom>
    </border>
    <border>
      <left/>
      <right/>
      <top/>
      <bottom style="hair">
        <color rgb="FF000000"/>
      </bottom>
    </border>
    <border>
      <left/>
      <top/>
      <bottom style="hair">
        <color rgb="FF000000"/>
      </bottom>
    </border>
    <border>
      <top/>
      <bottom style="hair">
        <color rgb="FF000000"/>
      </bottom>
    </border>
    <border>
      <right/>
      <top/>
      <bottom style="hair">
        <color rgb="FF000000"/>
      </bottom>
    </border>
  </borders>
  <cellStyleXfs count="1">
    <xf borderId="0" fillId="0" fontId="0" numFmtId="0" applyAlignment="1" applyFont="1"/>
  </cellStyleXfs>
  <cellXfs count="100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2" xfId="0" applyAlignment="1" applyFont="1" applyNumberFormat="1">
      <alignment horizontal="center" vertical="center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Font="1"/>
    <xf borderId="1" fillId="0" fontId="4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shrinkToFit="0" vertical="center" wrapText="1"/>
    </xf>
    <xf borderId="1" fillId="0" fontId="4" numFmtId="2" xfId="0" applyAlignment="1" applyBorder="1" applyFont="1" applyNumberFormat="1">
      <alignment horizontal="center" shrinkToFit="0" vertical="center" wrapText="1"/>
    </xf>
    <xf borderId="2" fillId="0" fontId="4" numFmtId="0" xfId="0" applyAlignment="1" applyBorder="1" applyFont="1">
      <alignment horizontal="center" vertical="center"/>
    </xf>
    <xf borderId="2" fillId="0" fontId="5" numFmtId="0" xfId="0" applyBorder="1" applyFont="1"/>
    <xf borderId="3" fillId="0" fontId="5" numFmtId="0" xfId="0" applyBorder="1" applyFont="1"/>
    <xf borderId="4" fillId="0" fontId="5" numFmtId="0" xfId="0" applyBorder="1" applyFont="1"/>
    <xf borderId="5" fillId="0" fontId="4" numFmtId="0" xfId="0" applyAlignment="1" applyBorder="1" applyFont="1">
      <alignment horizontal="center" vertical="center"/>
    </xf>
    <xf borderId="6" fillId="0" fontId="5" numFmtId="0" xfId="0" applyBorder="1" applyFont="1"/>
    <xf borderId="7" fillId="0" fontId="5" numFmtId="0" xfId="0" applyBorder="1" applyFont="1"/>
    <xf borderId="8" fillId="0" fontId="4" numFmtId="0" xfId="0" applyAlignment="1" applyBorder="1" applyFont="1">
      <alignment horizontal="center" vertical="center"/>
    </xf>
    <xf borderId="9" fillId="0" fontId="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 vertical="center"/>
    </xf>
    <xf borderId="12" fillId="0" fontId="4" numFmtId="0" xfId="0" applyAlignment="1" applyBorder="1" applyFont="1">
      <alignment horizontal="center" vertical="center"/>
    </xf>
    <xf borderId="13" fillId="0" fontId="4" numFmtId="0" xfId="0" applyAlignment="1" applyBorder="1" applyFont="1">
      <alignment horizontal="center" vertical="center"/>
    </xf>
    <xf borderId="14" fillId="0" fontId="4" numFmtId="0" xfId="0" applyAlignment="1" applyBorder="1" applyFont="1">
      <alignment horizontal="center" vertical="center"/>
    </xf>
    <xf borderId="15" fillId="0" fontId="4" numFmtId="0" xfId="0" applyAlignment="1" applyBorder="1" applyFont="1">
      <alignment horizontal="center" vertical="center"/>
    </xf>
    <xf borderId="16" fillId="0" fontId="6" numFmtId="0" xfId="0" applyAlignment="1" applyBorder="1" applyFont="1">
      <alignment horizontal="center" vertical="center"/>
    </xf>
    <xf borderId="17" fillId="2" fontId="6" numFmtId="0" xfId="0" applyAlignment="1" applyBorder="1" applyFill="1" applyFont="1">
      <alignment horizontal="center" vertical="center"/>
    </xf>
    <xf borderId="18" fillId="0" fontId="6" numFmtId="0" xfId="0" applyAlignment="1" applyBorder="1" applyFont="1">
      <alignment horizontal="center" vertical="center"/>
    </xf>
    <xf borderId="17" fillId="3" fontId="6" numFmtId="0" xfId="0" applyAlignment="1" applyBorder="1" applyFill="1" applyFont="1">
      <alignment horizontal="center" vertical="center"/>
    </xf>
    <xf borderId="19" fillId="0" fontId="6" numFmtId="0" xfId="0" applyAlignment="1" applyBorder="1" applyFont="1">
      <alignment horizontal="center" vertical="center"/>
    </xf>
    <xf borderId="20" fillId="2" fontId="6" numFmtId="0" xfId="0" applyAlignment="1" applyBorder="1" applyFont="1">
      <alignment horizontal="center"/>
    </xf>
    <xf borderId="21" fillId="0" fontId="6" numFmtId="0" xfId="0" applyAlignment="1" applyBorder="1" applyFont="1">
      <alignment horizontal="center"/>
    </xf>
    <xf borderId="22" fillId="4" fontId="6" numFmtId="0" xfId="0" applyAlignment="1" applyBorder="1" applyFill="1" applyFont="1">
      <alignment horizontal="center"/>
    </xf>
    <xf borderId="13" fillId="0" fontId="6" numFmtId="0" xfId="0" applyAlignment="1" applyBorder="1" applyFont="1">
      <alignment horizontal="center"/>
    </xf>
    <xf borderId="23" fillId="0" fontId="6" numFmtId="0" xfId="0" applyAlignment="1" applyBorder="1" applyFont="1">
      <alignment horizontal="center"/>
    </xf>
    <xf borderId="23" fillId="3" fontId="6" numFmtId="0" xfId="0" applyAlignment="1" applyBorder="1" applyFont="1">
      <alignment horizontal="center"/>
    </xf>
    <xf borderId="24" fillId="0" fontId="6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19" fillId="0" fontId="6" numFmtId="0" xfId="0" applyAlignment="1" applyBorder="1" applyFont="1">
      <alignment horizontal="center"/>
    </xf>
    <xf borderId="13" fillId="4" fontId="6" numFmtId="0" xfId="0" applyAlignment="1" applyBorder="1" applyFont="1">
      <alignment horizontal="center"/>
    </xf>
    <xf borderId="25" fillId="0" fontId="6" numFmtId="0" xfId="0" applyAlignment="1" applyBorder="1" applyFont="1">
      <alignment horizontal="center"/>
    </xf>
    <xf borderId="26" fillId="0" fontId="6" numFmtId="0" xfId="0" applyAlignment="1" applyBorder="1" applyFont="1">
      <alignment horizontal="center"/>
    </xf>
    <xf borderId="18" fillId="0" fontId="6" numFmtId="0" xfId="0" applyAlignment="1" applyBorder="1" applyFont="1">
      <alignment horizontal="center"/>
    </xf>
    <xf borderId="17" fillId="0" fontId="6" numFmtId="0" xfId="0" applyAlignment="1" applyBorder="1" applyFont="1">
      <alignment horizontal="center"/>
    </xf>
    <xf borderId="22" fillId="5" fontId="6" numFmtId="0" xfId="0" applyAlignment="1" applyBorder="1" applyFill="1" applyFont="1">
      <alignment horizontal="center"/>
    </xf>
    <xf borderId="19" fillId="5" fontId="6" numFmtId="0" xfId="0" applyAlignment="1" applyBorder="1" applyFont="1">
      <alignment horizontal="center"/>
    </xf>
    <xf borderId="26" fillId="0" fontId="5" numFmtId="0" xfId="0" applyBorder="1" applyFont="1"/>
    <xf borderId="4" fillId="0" fontId="4" numFmtId="0" xfId="0" applyAlignment="1" applyBorder="1" applyFont="1">
      <alignment horizontal="center" vertical="center"/>
    </xf>
    <xf borderId="27" fillId="0" fontId="4" numFmtId="0" xfId="0" applyAlignment="1" applyBorder="1" applyFont="1">
      <alignment horizontal="center" vertical="center"/>
    </xf>
    <xf borderId="28" fillId="0" fontId="6" numFmtId="1" xfId="0" applyAlignment="1" applyBorder="1" applyFont="1" applyNumberFormat="1">
      <alignment horizontal="center" vertical="center"/>
    </xf>
    <xf borderId="29" fillId="2" fontId="6" numFmtId="0" xfId="0" applyAlignment="1" applyBorder="1" applyFont="1">
      <alignment horizontal="center" vertical="center"/>
    </xf>
    <xf borderId="13" fillId="3" fontId="6" numFmtId="0" xfId="0" applyAlignment="1" applyBorder="1" applyFont="1">
      <alignment horizontal="center" vertical="center"/>
    </xf>
    <xf borderId="30" fillId="0" fontId="6" numFmtId="0" xfId="0" applyAlignment="1" applyBorder="1" applyFont="1">
      <alignment horizontal="center" vertical="center"/>
    </xf>
    <xf borderId="31" fillId="2" fontId="6" numFmtId="0" xfId="0" applyAlignment="1" applyBorder="1" applyFont="1">
      <alignment horizontal="center"/>
    </xf>
    <xf borderId="32" fillId="0" fontId="6" numFmtId="0" xfId="0" applyAlignment="1" applyBorder="1" applyFont="1">
      <alignment horizontal="center"/>
    </xf>
    <xf borderId="13" fillId="4" fontId="7" numFmtId="0" xfId="0" applyAlignment="1" applyBorder="1" applyFont="1">
      <alignment horizontal="center"/>
    </xf>
    <xf borderId="33" fillId="0" fontId="6" numFmtId="0" xfId="0" applyAlignment="1" applyBorder="1" applyFont="1">
      <alignment horizontal="center"/>
    </xf>
    <xf borderId="31" fillId="0" fontId="6" numFmtId="0" xfId="0" applyAlignment="1" applyBorder="1" applyFont="1">
      <alignment horizontal="center"/>
    </xf>
    <xf borderId="34" fillId="3" fontId="6" numFmtId="0" xfId="0" applyAlignment="1" applyBorder="1" applyFont="1">
      <alignment horizontal="center"/>
    </xf>
    <xf borderId="35" fillId="0" fontId="6" numFmtId="0" xfId="0" applyAlignment="1" applyBorder="1" applyFont="1">
      <alignment horizontal="center"/>
    </xf>
    <xf borderId="13" fillId="6" fontId="6" numFmtId="0" xfId="0" applyAlignment="1" applyBorder="1" applyFill="1" applyFont="1">
      <alignment horizontal="center"/>
    </xf>
    <xf borderId="36" fillId="0" fontId="6" numFmtId="0" xfId="0" applyAlignment="1" applyBorder="1" applyFont="1">
      <alignment horizontal="center"/>
    </xf>
    <xf borderId="37" fillId="0" fontId="6" numFmtId="0" xfId="0" applyAlignment="1" applyBorder="1" applyFont="1">
      <alignment horizontal="center"/>
    </xf>
    <xf borderId="38" fillId="0" fontId="6" numFmtId="0" xfId="0" applyAlignment="1" applyBorder="1" applyFont="1">
      <alignment horizontal="center"/>
    </xf>
    <xf borderId="39" fillId="0" fontId="6" numFmtId="0" xfId="0" applyAlignment="1" applyBorder="1" applyFont="1">
      <alignment horizontal="center"/>
    </xf>
    <xf borderId="40" fillId="6" fontId="6" numFmtId="0" xfId="0" applyAlignment="1" applyBorder="1" applyFont="1">
      <alignment horizontal="center"/>
    </xf>
    <xf borderId="41" fillId="6" fontId="6" numFmtId="0" xfId="0" applyAlignment="1" applyBorder="1" applyFont="1">
      <alignment horizontal="center"/>
    </xf>
    <xf borderId="4" fillId="0" fontId="1" numFmtId="0" xfId="0" applyAlignment="1" applyBorder="1" applyFont="1">
      <alignment horizontal="center"/>
    </xf>
    <xf borderId="42" fillId="0" fontId="4" numFmtId="0" xfId="0" applyAlignment="1" applyBorder="1" applyFont="1">
      <alignment horizontal="center" vertical="center"/>
    </xf>
    <xf borderId="28" fillId="0" fontId="6" numFmtId="2" xfId="0" applyAlignment="1" applyBorder="1" applyFont="1" applyNumberFormat="1">
      <alignment horizontal="center" vertical="center"/>
    </xf>
    <xf borderId="1" fillId="0" fontId="6" numFmtId="0" xfId="0" applyAlignment="1" applyBorder="1" applyFont="1">
      <alignment horizontal="center" vertical="center"/>
    </xf>
    <xf borderId="43" fillId="0" fontId="6" numFmtId="0" xfId="0" applyAlignment="1" applyBorder="1" applyFont="1">
      <alignment horizontal="center" vertical="center"/>
    </xf>
    <xf borderId="31" fillId="0" fontId="6" numFmtId="0" xfId="0" applyAlignment="1" applyBorder="1" applyFont="1">
      <alignment horizontal="center" vertical="center"/>
    </xf>
    <xf borderId="43" fillId="0" fontId="6" numFmtId="0" xfId="0" applyAlignment="1" applyBorder="1" applyFont="1">
      <alignment horizontal="center"/>
    </xf>
    <xf borderId="30" fillId="0" fontId="6" numFmtId="0" xfId="0" applyAlignment="1" applyBorder="1" applyFont="1">
      <alignment horizontal="center"/>
    </xf>
    <xf borderId="44" fillId="0" fontId="6" numFmtId="0" xfId="0" applyAlignment="1" applyBorder="1" applyFont="1">
      <alignment horizontal="center"/>
    </xf>
    <xf borderId="4" fillId="0" fontId="6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45" fillId="0" fontId="6" numFmtId="0" xfId="0" applyAlignment="1" applyBorder="1" applyFont="1">
      <alignment horizontal="center" vertical="center"/>
    </xf>
    <xf borderId="46" fillId="0" fontId="6" numFmtId="0" xfId="0" applyAlignment="1" applyBorder="1" applyFont="1">
      <alignment horizontal="center" vertical="center"/>
    </xf>
    <xf borderId="26" fillId="0" fontId="6" numFmtId="0" xfId="0" applyAlignment="1" applyBorder="1" applyFont="1">
      <alignment horizontal="center" vertical="center"/>
    </xf>
    <xf borderId="45" fillId="0" fontId="6" numFmtId="0" xfId="0" applyAlignment="1" applyBorder="1" applyFont="1">
      <alignment horizontal="center"/>
    </xf>
    <xf borderId="42" fillId="0" fontId="1" numFmtId="0" xfId="0" applyBorder="1" applyFont="1"/>
    <xf borderId="13" fillId="0" fontId="6" numFmtId="0" xfId="0" applyAlignment="1" applyBorder="1" applyFont="1">
      <alignment horizontal="center" vertical="center"/>
    </xf>
    <xf borderId="32" fillId="0" fontId="6" numFmtId="0" xfId="0" applyAlignment="1" applyBorder="1" applyFont="1">
      <alignment horizontal="center" vertical="center"/>
    </xf>
    <xf borderId="35" fillId="0" fontId="6" numFmtId="0" xfId="0" applyAlignment="1" applyBorder="1" applyFont="1">
      <alignment horizontal="center" vertical="center"/>
    </xf>
    <xf borderId="36" fillId="0" fontId="6" numFmtId="0" xfId="0" applyAlignment="1" applyBorder="1" applyFont="1">
      <alignment horizontal="center" vertical="center"/>
    </xf>
    <xf borderId="28" fillId="0" fontId="4" numFmtId="0" xfId="0" applyAlignment="1" applyBorder="1" applyFont="1">
      <alignment horizontal="center" vertical="center"/>
    </xf>
    <xf borderId="42" fillId="0" fontId="6" numFmtId="0" xfId="0" applyAlignment="1" applyBorder="1" applyFont="1">
      <alignment horizontal="center" vertical="center"/>
    </xf>
    <xf borderId="42" fillId="0" fontId="6" numFmtId="0" xfId="0" applyAlignment="1" applyBorder="1" applyFont="1">
      <alignment horizontal="center"/>
    </xf>
    <xf borderId="47" fillId="0" fontId="6" numFmtId="0" xfId="0" applyAlignment="1" applyBorder="1" applyFont="1">
      <alignment horizontal="center" vertical="center"/>
    </xf>
    <xf borderId="27" fillId="0" fontId="1" numFmtId="0" xfId="0" applyBorder="1" applyFont="1"/>
    <xf borderId="28" fillId="0" fontId="6" numFmtId="0" xfId="0" applyAlignment="1" applyBorder="1" applyFont="1">
      <alignment horizontal="center" vertical="center"/>
    </xf>
    <xf borderId="44" fillId="0" fontId="6" numFmtId="0" xfId="0" applyAlignment="1" applyBorder="1" applyFont="1">
      <alignment horizontal="center" vertical="center"/>
    </xf>
    <xf borderId="31" fillId="0" fontId="6" numFmtId="14" xfId="0" applyAlignment="1" applyBorder="1" applyFont="1" applyNumberFormat="1">
      <alignment horizontal="center" shrinkToFit="0" vertical="center" wrapText="1"/>
    </xf>
    <xf borderId="31" fillId="0" fontId="6" numFmtId="14" xfId="0" applyAlignment="1" applyBorder="1" applyFont="1" applyNumberFormat="1">
      <alignment horizontal="center" shrinkToFit="0" wrapText="1"/>
    </xf>
    <xf borderId="32" fillId="0" fontId="6" numFmtId="14" xfId="0" applyAlignment="1" applyBorder="1" applyFont="1" applyNumberFormat="1">
      <alignment horizontal="center" shrinkToFit="0" vertical="center" wrapText="1"/>
    </xf>
    <xf borderId="47" fillId="0" fontId="6" numFmtId="0" xfId="0" applyAlignment="1" applyBorder="1" applyFont="1">
      <alignment horizontal="center"/>
    </xf>
    <xf borderId="39" fillId="0" fontId="6" numFmtId="0" xfId="0" applyAlignment="1" applyBorder="1" applyFont="1">
      <alignment horizontal="center" vertical="center"/>
    </xf>
    <xf borderId="32" fillId="0" fontId="6" numFmtId="14" xfId="0" applyAlignment="1" applyBorder="1" applyFont="1" applyNumberFormat="1">
      <alignment horizontal="center" shrinkToFit="0" wrapText="1"/>
    </xf>
    <xf borderId="48" fillId="0" fontId="6" numFmtId="0" xfId="0" applyAlignment="1" applyBorder="1" applyFont="1">
      <alignment horizontal="center"/>
    </xf>
    <xf borderId="6" fillId="0" fontId="4" numFmtId="0" xfId="0" applyAlignment="1" applyBorder="1" applyFont="1">
      <alignment horizontal="center" vertical="center"/>
    </xf>
    <xf borderId="49" fillId="0" fontId="4" numFmtId="0" xfId="0" applyAlignment="1" applyBorder="1" applyFont="1">
      <alignment horizontal="center" vertical="center"/>
    </xf>
    <xf borderId="50" fillId="0" fontId="6" numFmtId="0" xfId="0" applyAlignment="1" applyBorder="1" applyFont="1">
      <alignment horizontal="center"/>
    </xf>
    <xf borderId="51" fillId="0" fontId="6" numFmtId="14" xfId="0" applyAlignment="1" applyBorder="1" applyFont="1" applyNumberFormat="1">
      <alignment horizontal="center" shrinkToFit="0" wrapText="1"/>
    </xf>
    <xf borderId="51" fillId="0" fontId="6" numFmtId="0" xfId="0" applyAlignment="1" applyBorder="1" applyFont="1">
      <alignment horizontal="center"/>
    </xf>
    <xf borderId="52" fillId="0" fontId="6" numFmtId="0" xfId="0" applyAlignment="1" applyBorder="1" applyFont="1">
      <alignment horizontal="center"/>
    </xf>
    <xf borderId="52" fillId="0" fontId="6" numFmtId="14" xfId="0" applyAlignment="1" applyBorder="1" applyFont="1" applyNumberFormat="1">
      <alignment horizontal="center" shrinkToFit="0" wrapText="1"/>
    </xf>
    <xf borderId="53" fillId="0" fontId="6" numFmtId="0" xfId="0" applyAlignment="1" applyBorder="1" applyFont="1">
      <alignment horizontal="center" vertical="center"/>
    </xf>
    <xf borderId="49" fillId="0" fontId="6" numFmtId="0" xfId="0" applyAlignment="1" applyBorder="1" applyFont="1">
      <alignment horizontal="center"/>
    </xf>
    <xf borderId="54" fillId="0" fontId="6" numFmtId="0" xfId="0" applyAlignment="1" applyBorder="1" applyFont="1">
      <alignment horizontal="center"/>
    </xf>
    <xf borderId="55" fillId="0" fontId="5" numFmtId="0" xfId="0" applyBorder="1" applyFont="1"/>
    <xf borderId="36" fillId="0" fontId="6" numFmtId="14" xfId="0" applyAlignment="1" applyBorder="1" applyFont="1" applyNumberFormat="1">
      <alignment horizontal="center" shrinkToFit="0" wrapText="1"/>
    </xf>
    <xf borderId="35" fillId="0" fontId="6" numFmtId="14" xfId="0" applyAlignment="1" applyBorder="1" applyFont="1" applyNumberFormat="1">
      <alignment horizontal="center" shrinkToFit="0" wrapText="1"/>
    </xf>
    <xf borderId="39" fillId="0" fontId="6" numFmtId="14" xfId="0" applyAlignment="1" applyBorder="1" applyFont="1" applyNumberFormat="1">
      <alignment horizontal="center" shrinkToFit="0" wrapText="1"/>
    </xf>
    <xf borderId="56" fillId="0" fontId="6" numFmtId="1" xfId="0" applyAlignment="1" applyBorder="1" applyFont="1" applyNumberFormat="1">
      <alignment horizontal="center" vertical="center"/>
    </xf>
    <xf borderId="56" fillId="0" fontId="6" numFmtId="2" xfId="0" applyAlignment="1" applyBorder="1" applyFont="1" applyNumberFormat="1">
      <alignment horizontal="center" vertical="center"/>
    </xf>
    <xf borderId="56" fillId="0" fontId="6" numFmtId="0" xfId="0" applyAlignment="1" applyBorder="1" applyFont="1">
      <alignment horizontal="center" vertical="center"/>
    </xf>
    <xf borderId="57" fillId="0" fontId="5" numFmtId="0" xfId="0" applyBorder="1" applyFont="1"/>
    <xf borderId="49" fillId="0" fontId="5" numFmtId="0" xfId="0" applyBorder="1" applyFont="1"/>
    <xf borderId="58" fillId="0" fontId="6" numFmtId="0" xfId="0" applyAlignment="1" applyBorder="1" applyFont="1">
      <alignment horizontal="center"/>
    </xf>
    <xf borderId="59" fillId="0" fontId="6" numFmtId="14" xfId="0" applyAlignment="1" applyBorder="1" applyFont="1" applyNumberFormat="1">
      <alignment horizontal="center" shrinkToFit="0" wrapText="1"/>
    </xf>
    <xf borderId="16" fillId="0" fontId="4" numFmtId="0" xfId="0" applyAlignment="1" applyBorder="1" applyFont="1">
      <alignment horizontal="center" vertical="center"/>
    </xf>
    <xf borderId="60" fillId="2" fontId="6" numFmtId="0" xfId="0" applyAlignment="1" applyBorder="1" applyFont="1">
      <alignment horizontal="center"/>
    </xf>
    <xf borderId="60" fillId="3" fontId="6" numFmtId="0" xfId="0" applyAlignment="1" applyBorder="1" applyFont="1">
      <alignment horizontal="center"/>
    </xf>
    <xf borderId="61" fillId="2" fontId="6" numFmtId="0" xfId="0" applyAlignment="1" applyBorder="1" applyFont="1">
      <alignment horizontal="center"/>
    </xf>
    <xf borderId="62" fillId="0" fontId="6" numFmtId="0" xfId="0" applyAlignment="1" applyBorder="1" applyFont="1">
      <alignment horizontal="center"/>
    </xf>
    <xf borderId="17" fillId="2" fontId="6" numFmtId="0" xfId="0" applyAlignment="1" applyBorder="1" applyFont="1">
      <alignment horizontal="center"/>
    </xf>
    <xf borderId="63" fillId="0" fontId="6" numFmtId="0" xfId="0" applyAlignment="1" applyBorder="1" applyFont="1">
      <alignment horizontal="center"/>
    </xf>
    <xf borderId="64" fillId="2" fontId="6" numFmtId="14" xfId="0" applyAlignment="1" applyBorder="1" applyFont="1" applyNumberFormat="1">
      <alignment horizontal="center" shrinkToFit="0" wrapText="1"/>
    </xf>
    <xf borderId="31" fillId="3" fontId="6" numFmtId="0" xfId="0" applyAlignment="1" applyBorder="1" applyFont="1">
      <alignment horizontal="center"/>
    </xf>
    <xf borderId="13" fillId="2" fontId="6" numFmtId="1" xfId="0" applyAlignment="1" applyBorder="1" applyFont="1" applyNumberFormat="1">
      <alignment horizontal="center" shrinkToFit="0" vertical="center" wrapText="1"/>
    </xf>
    <xf borderId="65" fillId="4" fontId="6" numFmtId="0" xfId="0" applyAlignment="1" applyBorder="1" applyFont="1">
      <alignment horizontal="center"/>
    </xf>
    <xf borderId="29" fillId="2" fontId="6" numFmtId="14" xfId="0" applyAlignment="1" applyBorder="1" applyFont="1" applyNumberFormat="1">
      <alignment horizontal="center" shrinkToFit="0" wrapText="1"/>
    </xf>
    <xf borderId="13" fillId="0" fontId="6" numFmtId="1" xfId="0" applyAlignment="1" applyBorder="1" applyFont="1" applyNumberFormat="1">
      <alignment horizontal="center"/>
    </xf>
    <xf borderId="64" fillId="3" fontId="6" numFmtId="0" xfId="0" applyAlignment="1" applyBorder="1" applyFont="1">
      <alignment horizontal="center"/>
    </xf>
    <xf borderId="13" fillId="6" fontId="6" numFmtId="1" xfId="0" applyAlignment="1" applyBorder="1" applyFont="1" applyNumberFormat="1">
      <alignment horizontal="center"/>
    </xf>
    <xf borderId="48" fillId="0" fontId="6" numFmtId="14" xfId="0" applyAlignment="1" applyBorder="1" applyFont="1" applyNumberFormat="1">
      <alignment horizontal="center" shrinkToFit="0" wrapText="1"/>
    </xf>
    <xf borderId="13" fillId="6" fontId="6" numFmtId="1" xfId="0" applyAlignment="1" applyBorder="1" applyFont="1" applyNumberFormat="1">
      <alignment horizontal="center" shrinkToFit="0" vertical="center" wrapText="1"/>
    </xf>
    <xf borderId="30" fillId="0" fontId="6" numFmtId="14" xfId="0" applyAlignment="1" applyBorder="1" applyFont="1" applyNumberFormat="1">
      <alignment horizontal="center" shrinkToFit="0" wrapText="1"/>
    </xf>
    <xf borderId="56" fillId="0" fontId="4" numFmtId="0" xfId="0" applyAlignment="1" applyBorder="1" applyFont="1">
      <alignment horizontal="center" vertical="center"/>
    </xf>
    <xf borderId="46" fillId="0" fontId="6" numFmtId="0" xfId="0" applyAlignment="1" applyBorder="1" applyFont="1">
      <alignment horizontal="center"/>
    </xf>
    <xf borderId="0" fillId="0" fontId="6" numFmtId="14" xfId="0" applyAlignment="1" applyFont="1" applyNumberFormat="1">
      <alignment horizontal="center" shrinkToFit="0" vertical="center" wrapText="1"/>
    </xf>
    <xf borderId="66" fillId="0" fontId="6" numFmtId="0" xfId="0" applyAlignment="1" applyBorder="1" applyFont="1">
      <alignment horizontal="center" vertical="center"/>
    </xf>
    <xf borderId="57" fillId="0" fontId="6" numFmtId="0" xfId="0" applyAlignment="1" applyBorder="1" applyFont="1">
      <alignment horizontal="center" vertical="center"/>
    </xf>
    <xf borderId="0" fillId="0" fontId="6" numFmtId="14" xfId="0" applyAlignment="1" applyFont="1" applyNumberFormat="1">
      <alignment horizontal="center" shrinkToFit="0" wrapText="1"/>
    </xf>
    <xf borderId="67" fillId="0" fontId="6" numFmtId="0" xfId="0" applyAlignment="1" applyBorder="1" applyFont="1">
      <alignment horizontal="center"/>
    </xf>
    <xf borderId="66" fillId="0" fontId="6" numFmtId="0" xfId="0" applyAlignment="1" applyBorder="1" applyFont="1">
      <alignment horizontal="center"/>
    </xf>
    <xf borderId="68" fillId="0" fontId="4" numFmtId="0" xfId="0" applyAlignment="1" applyBorder="1" applyFont="1">
      <alignment horizontal="center" vertical="center"/>
    </xf>
    <xf borderId="69" fillId="0" fontId="6" numFmtId="0" xfId="0" applyAlignment="1" applyBorder="1" applyFont="1">
      <alignment horizontal="center"/>
    </xf>
    <xf borderId="59" fillId="0" fontId="6" numFmtId="0" xfId="0" applyAlignment="1" applyBorder="1" applyFont="1">
      <alignment horizontal="center"/>
    </xf>
    <xf borderId="1" fillId="0" fontId="6" numFmtId="2" xfId="0" applyAlignment="1" applyBorder="1" applyFont="1" applyNumberFormat="1">
      <alignment horizontal="center" vertical="center"/>
    </xf>
    <xf borderId="17" fillId="0" fontId="6" numFmtId="0" xfId="0" applyAlignment="1" applyBorder="1" applyFont="1">
      <alignment horizontal="center" vertical="center"/>
    </xf>
    <xf borderId="39" fillId="0" fontId="6" numFmtId="14" xfId="0" applyAlignment="1" applyBorder="1" applyFont="1" applyNumberFormat="1">
      <alignment horizontal="center" shrinkToFit="0" vertical="center" wrapText="1"/>
    </xf>
    <xf borderId="4" fillId="0" fontId="6" numFmtId="2" xfId="0" applyAlignment="1" applyBorder="1" applyFont="1" applyNumberFormat="1">
      <alignment horizontal="center" vertical="center"/>
    </xf>
    <xf borderId="42" fillId="0" fontId="5" numFmtId="0" xfId="0" applyBorder="1" applyFont="1"/>
    <xf borderId="50" fillId="0" fontId="6" numFmtId="0" xfId="0" applyAlignment="1" applyBorder="1" applyFont="1">
      <alignment horizontal="center" vertical="center"/>
    </xf>
    <xf borderId="14" fillId="0" fontId="6" numFmtId="0" xfId="0" applyAlignment="1" applyBorder="1" applyFont="1">
      <alignment horizontal="center"/>
    </xf>
    <xf borderId="44" fillId="0" fontId="6" numFmtId="14" xfId="0" applyAlignment="1" applyBorder="1" applyFont="1" applyNumberFormat="1">
      <alignment horizontal="center" shrinkToFit="0" vertical="center" wrapText="1"/>
    </xf>
    <xf borderId="44" fillId="0" fontId="6" numFmtId="14" xfId="0" applyAlignment="1" applyBorder="1" applyFont="1" applyNumberFormat="1">
      <alignment horizontal="center" shrinkToFit="0" wrapText="1"/>
    </xf>
    <xf borderId="70" fillId="0" fontId="6" numFmtId="14" xfId="0" applyAlignment="1" applyBorder="1" applyFont="1" applyNumberFormat="1">
      <alignment horizontal="center" shrinkToFit="0" vertical="center" wrapText="1"/>
    </xf>
    <xf borderId="38" fillId="0" fontId="6" numFmtId="14" xfId="0" applyAlignment="1" applyBorder="1" applyFont="1" applyNumberFormat="1">
      <alignment horizontal="center" shrinkToFit="0" wrapText="1"/>
    </xf>
    <xf borderId="70" fillId="0" fontId="6" numFmtId="14" xfId="0" applyAlignment="1" applyBorder="1" applyFont="1" applyNumberFormat="1">
      <alignment horizontal="center" shrinkToFit="0" wrapText="1"/>
    </xf>
    <xf borderId="49" fillId="0" fontId="1" numFmtId="0" xfId="0" applyBorder="1" applyFont="1"/>
    <xf borderId="71" fillId="0" fontId="4" numFmtId="0" xfId="0" applyAlignment="1" applyBorder="1" applyFont="1">
      <alignment horizontal="center" vertical="center"/>
    </xf>
    <xf borderId="72" fillId="0" fontId="6" numFmtId="0" xfId="0" applyAlignment="1" applyBorder="1" applyFont="1">
      <alignment horizontal="center" vertical="center"/>
    </xf>
    <xf borderId="59" fillId="0" fontId="6" numFmtId="0" xfId="0" applyAlignment="1" applyBorder="1" applyFont="1">
      <alignment horizontal="center" vertical="center"/>
    </xf>
    <xf borderId="72" fillId="0" fontId="6" numFmtId="0" xfId="0" applyAlignment="1" applyBorder="1" applyFont="1">
      <alignment horizontal="center"/>
    </xf>
    <xf borderId="23" fillId="0" fontId="6" numFmtId="0" xfId="0" applyAlignment="1" applyBorder="1" applyFont="1">
      <alignment horizontal="center" vertical="center"/>
    </xf>
    <xf borderId="62" fillId="0" fontId="6" numFmtId="0" xfId="0" applyAlignment="1" applyBorder="1" applyFont="1">
      <alignment horizontal="center" vertical="center"/>
    </xf>
    <xf borderId="33" fillId="0" fontId="6" numFmtId="14" xfId="0" applyAlignment="1" applyBorder="1" applyFont="1" applyNumberFormat="1">
      <alignment horizontal="center" shrinkToFit="0" vertical="center" wrapText="1"/>
    </xf>
    <xf borderId="33" fillId="0" fontId="6" numFmtId="14" xfId="0" applyAlignment="1" applyBorder="1" applyFont="1" applyNumberFormat="1">
      <alignment horizontal="center" shrinkToFit="0" wrapText="1"/>
    </xf>
    <xf borderId="35" fillId="0" fontId="6" numFmtId="14" xfId="0" applyAlignment="1" applyBorder="1" applyFont="1" applyNumberFormat="1">
      <alignment horizontal="center" shrinkToFit="0" vertical="center" wrapText="1"/>
    </xf>
    <xf borderId="50" fillId="0" fontId="6" numFmtId="14" xfId="0" applyAlignment="1" applyBorder="1" applyFont="1" applyNumberFormat="1">
      <alignment horizontal="center" shrinkToFit="0" vertical="center" wrapText="1"/>
    </xf>
    <xf borderId="51" fillId="0" fontId="6" numFmtId="0" xfId="0" applyAlignment="1" applyBorder="1" applyFont="1">
      <alignment horizontal="center" vertical="center"/>
    </xf>
    <xf borderId="51" fillId="0" fontId="6" numFmtId="14" xfId="0" applyAlignment="1" applyBorder="1" applyFont="1" applyNumberFormat="1">
      <alignment horizontal="center" shrinkToFit="0" vertical="center" wrapText="1"/>
    </xf>
    <xf borderId="58" fillId="0" fontId="6" numFmtId="14" xfId="0" applyAlignment="1" applyBorder="1" applyFont="1" applyNumberFormat="1">
      <alignment horizontal="center" shrinkToFit="0" wrapText="1"/>
    </xf>
    <xf borderId="50" fillId="0" fontId="6" numFmtId="14" xfId="0" applyAlignment="1" applyBorder="1" applyFont="1" applyNumberFormat="1">
      <alignment horizontal="center" shrinkToFit="0" wrapText="1"/>
    </xf>
    <xf borderId="73" fillId="0" fontId="6" numFmtId="0" xfId="0" applyAlignment="1" applyBorder="1" applyFont="1">
      <alignment horizontal="center"/>
    </xf>
    <xf borderId="74" fillId="4" fontId="6" numFmtId="0" xfId="0" applyAlignment="1" applyBorder="1" applyFont="1">
      <alignment horizontal="center"/>
    </xf>
    <xf borderId="75" fillId="5" fontId="6" numFmtId="0" xfId="0" applyAlignment="1" applyBorder="1" applyFont="1">
      <alignment horizontal="center"/>
    </xf>
    <xf borderId="40" fillId="4" fontId="6" numFmtId="0" xfId="0" applyAlignment="1" applyBorder="1" applyFont="1">
      <alignment horizontal="center"/>
    </xf>
    <xf borderId="45" fillId="0" fontId="6" numFmtId="14" xfId="0" applyAlignment="1" applyBorder="1" applyFont="1" applyNumberFormat="1">
      <alignment horizontal="center" shrinkToFit="0" wrapText="1"/>
    </xf>
    <xf borderId="26" fillId="0" fontId="1" numFmtId="0" xfId="0" applyBorder="1" applyFont="1"/>
    <xf borderId="67" fillId="0" fontId="6" numFmtId="0" xfId="0" applyAlignment="1" applyBorder="1" applyFont="1">
      <alignment horizontal="center" vertical="center"/>
    </xf>
    <xf borderId="69" fillId="0" fontId="6" numFmtId="0" xfId="0" applyAlignment="1" applyBorder="1" applyFont="1">
      <alignment horizontal="center" vertical="center"/>
    </xf>
    <xf borderId="48" fillId="0" fontId="6" numFmtId="0" xfId="0" applyAlignment="1" applyBorder="1" applyFont="1">
      <alignment horizontal="center" vertical="center"/>
    </xf>
    <xf borderId="76" fillId="0" fontId="4" numFmtId="0" xfId="0" applyAlignment="1" applyBorder="1" applyFont="1">
      <alignment horizontal="center" vertical="center"/>
    </xf>
    <xf borderId="77" fillId="0" fontId="6" numFmtId="0" xfId="0" applyAlignment="1" applyBorder="1" applyFont="1">
      <alignment horizontal="center"/>
    </xf>
    <xf borderId="78" fillId="0" fontId="6" numFmtId="0" xfId="0" applyAlignment="1" applyBorder="1" applyFont="1">
      <alignment horizontal="center"/>
    </xf>
    <xf borderId="33" fillId="0" fontId="6" numFmtId="0" xfId="0" applyAlignment="1" applyBorder="1" applyFont="1">
      <alignment horizontal="center" vertical="center"/>
    </xf>
    <xf borderId="38" fillId="0" fontId="6" numFmtId="14" xfId="0" applyAlignment="1" applyBorder="1" applyFont="1" applyNumberFormat="1">
      <alignment horizontal="center" shrinkToFit="0" vertical="center" wrapText="1"/>
    </xf>
    <xf borderId="79" fillId="0" fontId="6" numFmtId="0" xfId="0" applyAlignment="1" applyBorder="1" applyFont="1">
      <alignment horizontal="center" vertical="center"/>
    </xf>
    <xf borderId="54" fillId="0" fontId="6" numFmtId="14" xfId="0" applyAlignment="1" applyBorder="1" applyFont="1" applyNumberFormat="1">
      <alignment horizontal="center" shrinkToFit="0" wrapText="1"/>
    </xf>
    <xf borderId="79" fillId="0" fontId="6" numFmtId="0" xfId="0" applyAlignment="1" applyBorder="1" applyFont="1">
      <alignment horizontal="center"/>
    </xf>
    <xf borderId="80" fillId="0" fontId="6" numFmtId="0" xfId="0" applyAlignment="1" applyBorder="1" applyFont="1">
      <alignment horizontal="center" vertical="center"/>
    </xf>
    <xf borderId="81" fillId="0" fontId="6" numFmtId="0" xfId="0" applyAlignment="1" applyBorder="1" applyFont="1">
      <alignment horizontal="center" vertical="center"/>
    </xf>
    <xf borderId="4" fillId="0" fontId="4" numFmtId="0" xfId="0" applyAlignment="1" applyBorder="1" applyFont="1">
      <alignment vertical="center"/>
    </xf>
    <xf borderId="26" fillId="0" fontId="4" numFmtId="0" xfId="0" applyAlignment="1" applyBorder="1" applyFont="1">
      <alignment vertical="center"/>
    </xf>
    <xf borderId="26" fillId="0" fontId="6" numFmtId="2" xfId="0" applyAlignment="1" applyBorder="1" applyFont="1" applyNumberFormat="1">
      <alignment horizontal="center" vertical="center"/>
    </xf>
    <xf borderId="82" fillId="0" fontId="5" numFmtId="0" xfId="0" applyBorder="1" applyFont="1"/>
    <xf borderId="6" fillId="0" fontId="4" numFmtId="0" xfId="0" applyAlignment="1" applyBorder="1" applyFont="1">
      <alignment vertical="center"/>
    </xf>
    <xf borderId="57" fillId="0" fontId="4" numFmtId="0" xfId="0" applyAlignment="1" applyBorder="1" applyFont="1">
      <alignment vertical="center"/>
    </xf>
    <xf borderId="83" fillId="0" fontId="4" numFmtId="0" xfId="0" applyAlignment="1" applyBorder="1" applyFont="1">
      <alignment horizontal="center" vertical="center"/>
    </xf>
    <xf borderId="84" fillId="0" fontId="6" numFmtId="0" xfId="0" applyAlignment="1" applyBorder="1" applyFont="1">
      <alignment horizontal="center"/>
    </xf>
    <xf borderId="85" fillId="0" fontId="6" numFmtId="0" xfId="0" applyAlignment="1" applyBorder="1" applyFont="1">
      <alignment horizontal="center"/>
    </xf>
    <xf borderId="16" fillId="0" fontId="6" numFmtId="0" xfId="0" applyAlignment="1" applyBorder="1" applyFont="1">
      <alignment horizontal="center"/>
    </xf>
    <xf borderId="62" fillId="0" fontId="6" numFmtId="14" xfId="0" applyAlignment="1" applyBorder="1" applyFont="1" applyNumberFormat="1">
      <alignment horizontal="center" shrinkToFit="0" wrapText="1"/>
    </xf>
    <xf borderId="4" fillId="0" fontId="1" numFmtId="0" xfId="0" applyBorder="1" applyFont="1"/>
    <xf borderId="86" fillId="0" fontId="4" numFmtId="0" xfId="0" applyAlignment="1" applyBorder="1" applyFont="1">
      <alignment horizontal="center" vertical="center"/>
    </xf>
    <xf borderId="17" fillId="0" fontId="6" numFmtId="14" xfId="0" applyAlignment="1" applyBorder="1" applyFont="1" applyNumberFormat="1">
      <alignment horizontal="center" shrinkToFit="0" vertical="center" wrapText="1"/>
    </xf>
    <xf borderId="87" fillId="0" fontId="4" numFmtId="0" xfId="0" applyAlignment="1" applyBorder="1" applyFont="1">
      <alignment horizontal="center" vertical="center"/>
    </xf>
    <xf borderId="38" fillId="0" fontId="6" numFmtId="0" xfId="0" applyAlignment="1" applyBorder="1" applyFont="1">
      <alignment horizontal="center" vertical="center"/>
    </xf>
    <xf borderId="54" fillId="0" fontId="6" numFmtId="0" xfId="0" applyAlignment="1" applyBorder="1" applyFont="1">
      <alignment horizontal="center" vertical="center"/>
    </xf>
    <xf borderId="7" fillId="0" fontId="1" numFmtId="0" xfId="0" applyBorder="1" applyFont="1"/>
    <xf borderId="0" fillId="0" fontId="4" numFmtId="0" xfId="0" applyAlignment="1" applyFont="1">
      <alignment horizontal="center" vertical="center"/>
    </xf>
    <xf borderId="4" fillId="0" fontId="8" numFmtId="0" xfId="0" applyAlignment="1" applyBorder="1" applyFont="1">
      <alignment horizontal="center"/>
    </xf>
    <xf borderId="26" fillId="0" fontId="9" numFmtId="0" xfId="0" applyBorder="1" applyFont="1"/>
    <xf borderId="0" fillId="0" fontId="9" numFmtId="0" xfId="0" applyFont="1"/>
    <xf borderId="42" fillId="0" fontId="9" numFmtId="0" xfId="0" applyBorder="1" applyFont="1"/>
    <xf borderId="6" fillId="0" fontId="10" numFmtId="0" xfId="0" applyAlignment="1" applyBorder="1" applyFont="1">
      <alignment horizontal="center"/>
    </xf>
    <xf borderId="6" fillId="0" fontId="1" numFmtId="0" xfId="0" applyBorder="1" applyFont="1"/>
    <xf borderId="57" fillId="0" fontId="1" numFmtId="0" xfId="0" applyAlignment="1" applyBorder="1" applyFont="1">
      <alignment horizontal="center"/>
    </xf>
    <xf borderId="53" fillId="0" fontId="1" numFmtId="0" xfId="0" applyAlignment="1" applyBorder="1" applyFont="1">
      <alignment horizontal="center"/>
    </xf>
    <xf borderId="49" fillId="0" fontId="1" numFmtId="0" xfId="0" applyAlignment="1" applyBorder="1" applyFont="1">
      <alignment horizontal="center"/>
    </xf>
    <xf borderId="57" fillId="0" fontId="1" numFmtId="0" xfId="0" applyBorder="1" applyFont="1"/>
    <xf borderId="53" fillId="0" fontId="1" numFmtId="0" xfId="0" applyBorder="1" applyFont="1"/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 readingOrder="1"/>
    </xf>
    <xf borderId="0" fillId="0" fontId="12" numFmtId="0" xfId="0" applyAlignment="1" applyFont="1">
      <alignment horizontal="center"/>
    </xf>
    <xf borderId="20" fillId="5" fontId="1" numFmtId="0" xfId="0" applyBorder="1" applyFont="1"/>
    <xf borderId="20" fillId="5" fontId="1" numFmtId="0" xfId="0" applyAlignment="1" applyBorder="1" applyFont="1">
      <alignment horizontal="center"/>
    </xf>
    <xf borderId="88" fillId="5" fontId="13" numFmtId="0" xfId="0" applyAlignment="1" applyBorder="1" applyFont="1">
      <alignment horizontal="center"/>
    </xf>
    <xf borderId="89" fillId="0" fontId="5" numFmtId="0" xfId="0" applyBorder="1" applyFont="1"/>
    <xf borderId="90" fillId="0" fontId="5" numFmtId="0" xfId="0" applyBorder="1" applyFont="1"/>
    <xf borderId="91" fillId="0" fontId="14" numFmtId="0" xfId="0" applyAlignment="1" applyBorder="1" applyFont="1">
      <alignment horizontal="center" vertical="center"/>
    </xf>
    <xf borderId="91" fillId="0" fontId="5" numFmtId="0" xfId="0" applyBorder="1" applyFont="1"/>
    <xf borderId="92" fillId="7" fontId="14" numFmtId="0" xfId="0" applyAlignment="1" applyBorder="1" applyFill="1" applyFont="1">
      <alignment horizontal="center" vertical="center"/>
    </xf>
    <xf borderId="93" fillId="7" fontId="14" numFmtId="0" xfId="0" applyAlignment="1" applyBorder="1" applyFont="1">
      <alignment horizontal="center" shrinkToFit="0" vertical="center" wrapText="1"/>
    </xf>
    <xf borderId="94" fillId="7" fontId="14" numFmtId="0" xfId="0" applyAlignment="1" applyBorder="1" applyFont="1">
      <alignment horizontal="center" shrinkToFit="0" vertical="center" wrapText="1"/>
    </xf>
    <xf borderId="95" fillId="7" fontId="14" numFmtId="0" xfId="0" applyAlignment="1" applyBorder="1" applyFont="1">
      <alignment horizontal="center" vertical="center"/>
    </xf>
    <xf borderId="96" fillId="0" fontId="5" numFmtId="0" xfId="0" applyBorder="1" applyFont="1"/>
    <xf borderId="97" fillId="0" fontId="5" numFmtId="0" xfId="0" applyBorder="1" applyFont="1"/>
    <xf borderId="98" fillId="0" fontId="5" numFmtId="0" xfId="0" applyBorder="1" applyFont="1"/>
    <xf borderId="99" fillId="0" fontId="5" numFmtId="0" xfId="0" applyBorder="1" applyFont="1"/>
    <xf borderId="100" fillId="7" fontId="14" numFmtId="0" xfId="0" applyAlignment="1" applyBorder="1" applyFont="1">
      <alignment horizontal="center" shrinkToFit="0" vertical="center" wrapText="1"/>
    </xf>
    <xf borderId="101" fillId="5" fontId="15" numFmtId="17" xfId="0" applyAlignment="1" applyBorder="1" applyFont="1" applyNumberFormat="1">
      <alignment horizontal="center" vertical="center"/>
    </xf>
    <xf borderId="102" fillId="0" fontId="5" numFmtId="0" xfId="0" applyBorder="1" applyFont="1"/>
    <xf borderId="103" fillId="0" fontId="5" numFmtId="0" xfId="0" applyBorder="1" applyFont="1"/>
    <xf borderId="104" fillId="0" fontId="5" numFmtId="0" xfId="0" applyBorder="1" applyFont="1"/>
    <xf borderId="105" fillId="7" fontId="14" numFmtId="0" xfId="0" applyAlignment="1" applyBorder="1" applyFont="1">
      <alignment horizontal="center" shrinkToFit="0" vertical="center" wrapText="1"/>
    </xf>
    <xf borderId="106" fillId="8" fontId="15" numFmtId="0" xfId="0" applyAlignment="1" applyBorder="1" applyFill="1" applyFont="1">
      <alignment horizontal="center" vertical="center"/>
    </xf>
    <xf borderId="107" fillId="8" fontId="15" numFmtId="0" xfId="0" applyAlignment="1" applyBorder="1" applyFont="1">
      <alignment horizontal="center" vertical="center"/>
    </xf>
    <xf borderId="108" fillId="8" fontId="15" numFmtId="0" xfId="0" applyAlignment="1" applyBorder="1" applyFont="1">
      <alignment horizontal="center" vertical="center"/>
    </xf>
    <xf borderId="109" fillId="5" fontId="15" numFmtId="0" xfId="0" applyAlignment="1" applyBorder="1" applyFont="1">
      <alignment horizontal="center" vertical="center"/>
    </xf>
    <xf borderId="107" fillId="5" fontId="15" numFmtId="0" xfId="0" applyAlignment="1" applyBorder="1" applyFont="1">
      <alignment horizontal="center" vertical="center"/>
    </xf>
    <xf borderId="108" fillId="5" fontId="15" numFmtId="0" xfId="0" applyAlignment="1" applyBorder="1" applyFont="1">
      <alignment horizontal="center" vertical="center"/>
    </xf>
    <xf borderId="109" fillId="8" fontId="15" numFmtId="0" xfId="0" applyAlignment="1" applyBorder="1" applyFont="1">
      <alignment horizontal="center" vertical="center"/>
    </xf>
    <xf borderId="110" fillId="8" fontId="15" numFmtId="0" xfId="0" applyAlignment="1" applyBorder="1" applyFont="1">
      <alignment horizontal="center" vertical="center"/>
    </xf>
    <xf borderId="106" fillId="5" fontId="15" numFmtId="0" xfId="0" applyAlignment="1" applyBorder="1" applyFont="1">
      <alignment horizontal="center" vertical="center"/>
    </xf>
    <xf borderId="110" fillId="5" fontId="15" numFmtId="0" xfId="0" applyAlignment="1" applyBorder="1" applyFont="1">
      <alignment horizontal="center" vertical="center"/>
    </xf>
    <xf borderId="107" fillId="9" fontId="16" numFmtId="0" xfId="0" applyAlignment="1" applyBorder="1" applyFill="1" applyFont="1">
      <alignment horizontal="center" vertical="center"/>
    </xf>
    <xf borderId="110" fillId="9" fontId="16" numFmtId="0" xfId="0" applyAlignment="1" applyBorder="1" applyFont="1">
      <alignment horizontal="center" shrinkToFit="0" vertical="center" wrapText="1"/>
    </xf>
    <xf borderId="106" fillId="10" fontId="17" numFmtId="0" xfId="0" applyAlignment="1" applyBorder="1" applyFill="1" applyFont="1">
      <alignment horizontal="center" vertical="center"/>
    </xf>
    <xf borderId="107" fillId="10" fontId="17" numFmtId="0" xfId="0" applyAlignment="1" applyBorder="1" applyFont="1">
      <alignment horizontal="center" vertical="center"/>
    </xf>
    <xf borderId="108" fillId="10" fontId="17" numFmtId="0" xfId="0" applyAlignment="1" applyBorder="1" applyFont="1">
      <alignment horizontal="center" vertical="center"/>
    </xf>
    <xf borderId="109" fillId="10" fontId="17" numFmtId="0" xfId="0" applyAlignment="1" applyBorder="1" applyFont="1">
      <alignment horizontal="center" vertical="center"/>
    </xf>
    <xf borderId="110" fillId="10" fontId="17" numFmtId="0" xfId="0" applyAlignment="1" applyBorder="1" applyFont="1">
      <alignment horizontal="center" vertical="center"/>
    </xf>
    <xf borderId="111" fillId="5" fontId="16" numFmtId="0" xfId="0" applyAlignment="1" applyBorder="1" applyFont="1">
      <alignment horizontal="center" vertical="center"/>
    </xf>
    <xf borderId="112" fillId="5" fontId="16" numFmtId="0" xfId="0" applyAlignment="1" applyBorder="1" applyFont="1">
      <alignment horizontal="center" vertical="center"/>
    </xf>
    <xf borderId="100" fillId="5" fontId="16" numFmtId="0" xfId="0" applyAlignment="1" applyBorder="1" applyFont="1">
      <alignment horizontal="left" vertical="center"/>
    </xf>
    <xf borderId="113" fillId="5" fontId="17" numFmtId="0" xfId="0" applyAlignment="1" applyBorder="1" applyFont="1">
      <alignment horizontal="center" vertical="center"/>
    </xf>
    <xf borderId="114" fillId="5" fontId="17" numFmtId="0" xfId="0" applyAlignment="1" applyBorder="1" applyFont="1">
      <alignment horizontal="center" vertical="center"/>
    </xf>
    <xf borderId="107" fillId="11" fontId="17" numFmtId="0" xfId="0" applyAlignment="1" applyBorder="1" applyFill="1" applyFont="1">
      <alignment horizontal="center" vertical="center"/>
    </xf>
    <xf borderId="115" fillId="5" fontId="17" numFmtId="0" xfId="0" applyAlignment="1" applyBorder="1" applyFont="1">
      <alignment horizontal="center" vertical="center"/>
    </xf>
    <xf borderId="116" fillId="5" fontId="17" numFmtId="0" xfId="0" applyAlignment="1" applyBorder="1" applyFont="1">
      <alignment horizontal="center" vertical="center"/>
    </xf>
    <xf borderId="114" fillId="0" fontId="17" numFmtId="0" xfId="0" applyAlignment="1" applyBorder="1" applyFont="1">
      <alignment horizontal="center" vertical="center"/>
    </xf>
    <xf borderId="117" fillId="0" fontId="17" numFmtId="0" xfId="0" applyAlignment="1" applyBorder="1" applyFont="1">
      <alignment horizontal="center" vertical="center"/>
    </xf>
    <xf borderId="116" fillId="0" fontId="17" numFmtId="0" xfId="0" applyAlignment="1" applyBorder="1" applyFont="1">
      <alignment horizontal="center" vertical="center"/>
    </xf>
    <xf borderId="107" fillId="0" fontId="17" numFmtId="0" xfId="0" applyAlignment="1" applyBorder="1" applyFont="1">
      <alignment horizontal="center" vertical="center"/>
    </xf>
    <xf borderId="115" fillId="0" fontId="17" numFmtId="0" xfId="0" applyAlignment="1" applyBorder="1" applyFont="1">
      <alignment horizontal="center" vertical="center"/>
    </xf>
    <xf borderId="107" fillId="12" fontId="17" numFmtId="0" xfId="0" applyAlignment="1" applyBorder="1" applyFill="1" applyFont="1">
      <alignment horizontal="center" vertical="center"/>
    </xf>
    <xf borderId="94" fillId="0" fontId="17" numFmtId="0" xfId="0" applyAlignment="1" applyBorder="1" applyFont="1">
      <alignment horizontal="center" vertical="center"/>
    </xf>
    <xf borderId="113" fillId="0" fontId="17" numFmtId="0" xfId="0" applyAlignment="1" applyBorder="1" applyFont="1">
      <alignment horizontal="center" vertical="center"/>
    </xf>
    <xf borderId="94" fillId="11" fontId="17" numFmtId="0" xfId="0" applyAlignment="1" applyBorder="1" applyFont="1">
      <alignment horizontal="center" vertical="center"/>
    </xf>
    <xf borderId="100" fillId="0" fontId="17" numFmtId="0" xfId="0" applyAlignment="1" applyBorder="1" applyFont="1">
      <alignment horizontal="center" vertical="center"/>
    </xf>
    <xf borderId="106" fillId="11" fontId="17" numFmtId="0" xfId="0" applyAlignment="1" applyBorder="1" applyFont="1">
      <alignment horizontal="center" vertical="center"/>
    </xf>
    <xf borderId="117" fillId="11" fontId="17" numFmtId="0" xfId="0" applyAlignment="1" applyBorder="1" applyFont="1">
      <alignment horizontal="center" vertical="center"/>
    </xf>
    <xf borderId="108" fillId="11" fontId="17" numFmtId="0" xfId="0" applyAlignment="1" applyBorder="1" applyFont="1">
      <alignment horizontal="center" vertical="center"/>
    </xf>
    <xf borderId="106" fillId="13" fontId="17" numFmtId="0" xfId="0" applyAlignment="1" applyBorder="1" applyFill="1" applyFont="1">
      <alignment horizontal="center" vertical="center"/>
    </xf>
    <xf borderId="114" fillId="5" fontId="18" numFmtId="0" xfId="0" applyAlignment="1" applyBorder="1" applyFont="1">
      <alignment horizontal="center" vertical="center"/>
    </xf>
    <xf borderId="107" fillId="14" fontId="17" numFmtId="0" xfId="0" applyAlignment="1" applyBorder="1" applyFill="1" applyFont="1">
      <alignment horizontal="center" vertical="center"/>
    </xf>
    <xf borderId="92" fillId="0" fontId="17" numFmtId="0" xfId="0" applyAlignment="1" applyBorder="1" applyFont="1">
      <alignment horizontal="center" vertical="center"/>
    </xf>
    <xf borderId="118" fillId="0" fontId="17" numFmtId="0" xfId="0" applyAlignment="1" applyBorder="1" applyFont="1">
      <alignment horizontal="center" vertical="center"/>
    </xf>
    <xf borderId="107" fillId="13" fontId="17" numFmtId="0" xfId="0" applyAlignment="1" applyBorder="1" applyFont="1">
      <alignment horizontal="center" vertical="center"/>
    </xf>
    <xf borderId="107" fillId="15" fontId="19" numFmtId="0" xfId="0" applyAlignment="1" applyBorder="1" applyFill="1" applyFont="1">
      <alignment horizontal="center" vertical="center"/>
    </xf>
    <xf borderId="98" fillId="0" fontId="17" numFmtId="0" xfId="0" applyAlignment="1" applyBorder="1" applyFont="1">
      <alignment horizontal="center" vertical="center"/>
    </xf>
    <xf borderId="100" fillId="5" fontId="17" numFmtId="0" xfId="0" applyAlignment="1" applyBorder="1" applyFont="1">
      <alignment horizontal="center" vertical="center"/>
    </xf>
    <xf borderId="119" fillId="0" fontId="17" numFmtId="0" xfId="0" applyAlignment="1" applyBorder="1" applyFont="1">
      <alignment horizontal="center" vertical="center"/>
    </xf>
    <xf borderId="120" fillId="0" fontId="17" numFmtId="0" xfId="0" applyAlignment="1" applyBorder="1" applyFont="1">
      <alignment horizontal="center" vertical="center"/>
    </xf>
    <xf borderId="107" fillId="16" fontId="19" numFmtId="0" xfId="0" applyAlignment="1" applyBorder="1" applyFill="1" applyFont="1">
      <alignment horizontal="center" vertical="center"/>
    </xf>
    <xf borderId="120" fillId="0" fontId="19" numFmtId="0" xfId="0" applyAlignment="1" applyBorder="1" applyFont="1">
      <alignment horizontal="center" vertical="center"/>
    </xf>
    <xf borderId="114" fillId="5" fontId="19" numFmtId="0" xfId="0" applyAlignment="1" applyBorder="1" applyFont="1">
      <alignment horizontal="center" vertical="center"/>
    </xf>
    <xf borderId="92" fillId="0" fontId="19" numFmtId="0" xfId="0" applyAlignment="1" applyBorder="1" applyFont="1">
      <alignment horizontal="center" vertical="center"/>
    </xf>
    <xf borderId="115" fillId="5" fontId="19" numFmtId="0" xfId="0" applyAlignment="1" applyBorder="1" applyFont="1">
      <alignment horizontal="center" vertical="center"/>
    </xf>
    <xf borderId="116" fillId="5" fontId="19" numFmtId="0" xfId="0" applyAlignment="1" applyBorder="1" applyFont="1">
      <alignment horizontal="center" vertical="center"/>
    </xf>
    <xf borderId="113" fillId="5" fontId="19" numFmtId="0" xfId="0" applyAlignment="1" applyBorder="1" applyFont="1">
      <alignment horizontal="center" vertical="center"/>
    </xf>
    <xf borderId="121" fillId="16" fontId="19" numFmtId="0" xfId="0" applyAlignment="1" applyBorder="1" applyFont="1">
      <alignment horizontal="center" vertical="center"/>
    </xf>
    <xf borderId="100" fillId="5" fontId="19" numFmtId="0" xfId="0" applyAlignment="1" applyBorder="1" applyFont="1">
      <alignment horizontal="center" vertical="center"/>
    </xf>
    <xf borderId="108" fillId="17" fontId="19" numFmtId="0" xfId="0" applyAlignment="1" applyBorder="1" applyFill="1" applyFont="1">
      <alignment horizontal="center" vertical="center"/>
    </xf>
    <xf borderId="98" fillId="0" fontId="19" numFmtId="0" xfId="0" applyAlignment="1" applyBorder="1" applyFont="1">
      <alignment horizontal="center" vertical="center"/>
    </xf>
    <xf borderId="108" fillId="18" fontId="19" numFmtId="0" xfId="0" applyAlignment="1" applyBorder="1" applyFill="1" applyFont="1">
      <alignment horizontal="center" vertical="center"/>
    </xf>
    <xf borderId="107" fillId="18" fontId="19" numFmtId="0" xfId="0" applyAlignment="1" applyBorder="1" applyFont="1">
      <alignment horizontal="center" vertical="center"/>
    </xf>
    <xf borderId="106" fillId="19" fontId="19" numFmtId="0" xfId="0" applyAlignment="1" applyBorder="1" applyFill="1" applyFont="1">
      <alignment horizontal="center" vertical="center"/>
    </xf>
    <xf borderId="105" fillId="5" fontId="16" numFmtId="0" xfId="0" applyAlignment="1" applyBorder="1" applyFont="1">
      <alignment horizontal="left" vertical="center"/>
    </xf>
    <xf borderId="122" fillId="5" fontId="17" numFmtId="0" xfId="0" applyAlignment="1" applyBorder="1" applyFont="1">
      <alignment horizontal="center" vertical="center"/>
    </xf>
    <xf borderId="121" fillId="5" fontId="17" numFmtId="0" xfId="0" applyAlignment="1" applyBorder="1" applyFont="1">
      <alignment horizontal="center" vertical="center"/>
    </xf>
    <xf borderId="123" fillId="0" fontId="17" numFmtId="0" xfId="0" applyAlignment="1" applyBorder="1" applyFont="1">
      <alignment horizontal="center" vertical="center"/>
    </xf>
    <xf borderId="124" fillId="0" fontId="17" numFmtId="0" xfId="0" applyAlignment="1" applyBorder="1" applyFont="1">
      <alignment horizontal="center" vertical="center"/>
    </xf>
    <xf borderId="103" fillId="0" fontId="17" numFmtId="0" xfId="0" applyAlignment="1" applyBorder="1" applyFont="1">
      <alignment horizontal="center" vertical="center"/>
    </xf>
    <xf borderId="27" fillId="0" fontId="17" numFmtId="0" xfId="0" applyAlignment="1" applyBorder="1" applyFont="1">
      <alignment horizontal="center" vertical="center"/>
    </xf>
    <xf borderId="109" fillId="11" fontId="17" numFmtId="0" xfId="0" applyAlignment="1" applyBorder="1" applyFont="1">
      <alignment horizontal="center" vertical="center"/>
    </xf>
    <xf borderId="107" fillId="11" fontId="19" numFmtId="0" xfId="0" applyAlignment="1" applyBorder="1" applyFont="1">
      <alignment horizontal="center" vertical="center"/>
    </xf>
    <xf borderId="110" fillId="11" fontId="17" numFmtId="0" xfId="0" applyAlignment="1" applyBorder="1" applyFont="1">
      <alignment horizontal="center" vertical="center"/>
    </xf>
    <xf borderId="107" fillId="17" fontId="19" numFmtId="0" xfId="0" applyAlignment="1" applyBorder="1" applyFont="1">
      <alignment horizontal="center" vertical="center"/>
    </xf>
    <xf borderId="92" fillId="5" fontId="16" numFmtId="0" xfId="0" applyAlignment="1" applyBorder="1" applyFont="1">
      <alignment horizontal="center" vertical="center"/>
    </xf>
    <xf borderId="93" fillId="5" fontId="16" numFmtId="0" xfId="0" applyAlignment="1" applyBorder="1" applyFont="1">
      <alignment horizontal="center" vertical="center"/>
    </xf>
    <xf borderId="125" fillId="5" fontId="16" numFmtId="0" xfId="0" applyAlignment="1" applyBorder="1" applyFont="1">
      <alignment horizontal="left" vertical="center"/>
    </xf>
    <xf borderId="126" fillId="5" fontId="17" numFmtId="0" xfId="0" applyAlignment="1" applyBorder="1" applyFont="1">
      <alignment horizontal="center" vertical="center"/>
    </xf>
    <xf borderId="94" fillId="5" fontId="17" numFmtId="0" xfId="0" applyAlignment="1" applyBorder="1" applyFont="1">
      <alignment horizontal="center" vertical="center"/>
    </xf>
    <xf borderId="107" fillId="7" fontId="17" numFmtId="0" xfId="0" applyAlignment="1" applyBorder="1" applyFont="1">
      <alignment horizontal="center" vertical="center"/>
    </xf>
    <xf borderId="108" fillId="20" fontId="17" numFmtId="0" xfId="0" applyAlignment="1" applyBorder="1" applyFill="1" applyFont="1">
      <alignment horizontal="center" vertical="center"/>
    </xf>
    <xf borderId="127" fillId="5" fontId="17" numFmtId="0" xfId="0" applyAlignment="1" applyBorder="1" applyFont="1">
      <alignment horizontal="center" vertical="center"/>
    </xf>
    <xf borderId="108" fillId="7" fontId="17" numFmtId="0" xfId="0" applyAlignment="1" applyBorder="1" applyFont="1">
      <alignment horizontal="center" vertical="center"/>
    </xf>
    <xf borderId="107" fillId="20" fontId="17" numFmtId="0" xfId="0" applyAlignment="1" applyBorder="1" applyFont="1">
      <alignment horizontal="center" vertical="center"/>
    </xf>
    <xf borderId="117" fillId="5" fontId="17" numFmtId="0" xfId="0" applyAlignment="1" applyBorder="1" applyFont="1">
      <alignment horizontal="center" vertical="center"/>
    </xf>
    <xf borderId="110" fillId="7" fontId="17" numFmtId="0" xfId="0" applyAlignment="1" applyBorder="1" applyFont="1">
      <alignment horizontal="center" vertical="center"/>
    </xf>
    <xf borderId="106" fillId="7" fontId="17" numFmtId="0" xfId="0" applyAlignment="1" applyBorder="1" applyFont="1">
      <alignment horizontal="center" vertical="center"/>
    </xf>
    <xf borderId="128" fillId="5" fontId="17" numFmtId="0" xfId="0" applyAlignment="1" applyBorder="1" applyFont="1">
      <alignment horizontal="center" vertical="center"/>
    </xf>
    <xf borderId="129" fillId="5" fontId="17" numFmtId="0" xfId="0" applyAlignment="1" applyBorder="1" applyFont="1">
      <alignment horizontal="center" vertical="center"/>
    </xf>
    <xf borderId="105" fillId="5" fontId="17" numFmtId="0" xfId="0" applyAlignment="1" applyBorder="1" applyFont="1">
      <alignment horizontal="center" vertical="center"/>
    </xf>
    <xf borderId="68" fillId="0" fontId="17" numFmtId="0" xfId="0" applyAlignment="1" applyBorder="1" applyFont="1">
      <alignment horizontal="center" vertical="center"/>
    </xf>
    <xf borderId="130" fillId="0" fontId="17" numFmtId="0" xfId="0" applyAlignment="1" applyBorder="1" applyFont="1">
      <alignment horizontal="center" vertical="center"/>
    </xf>
    <xf borderId="106" fillId="0" fontId="17" numFmtId="0" xfId="0" applyAlignment="1" applyBorder="1" applyFont="1">
      <alignment horizontal="center" vertical="center"/>
    </xf>
    <xf borderId="107" fillId="21" fontId="17" numFmtId="0" xfId="0" applyAlignment="1" applyBorder="1" applyFill="1" applyFont="1">
      <alignment horizontal="center" vertical="center"/>
    </xf>
    <xf borderId="131" fillId="0" fontId="17" numFmtId="0" xfId="0" applyAlignment="1" applyBorder="1" applyFont="1">
      <alignment horizontal="center" vertical="center"/>
    </xf>
    <xf borderId="108" fillId="0" fontId="17" numFmtId="0" xfId="0" applyAlignment="1" applyBorder="1" applyFont="1">
      <alignment horizontal="center" vertical="center"/>
    </xf>
    <xf borderId="121" fillId="15" fontId="19" numFmtId="0" xfId="0" applyAlignment="1" applyBorder="1" applyFont="1">
      <alignment horizontal="center" vertical="center"/>
    </xf>
    <xf borderId="110" fillId="15" fontId="17" numFmtId="0" xfId="0" applyAlignment="1" applyBorder="1" applyFont="1">
      <alignment horizontal="center" vertical="center"/>
    </xf>
    <xf borderId="108" fillId="13" fontId="17" numFmtId="0" xfId="0" applyAlignment="1" applyBorder="1" applyFont="1">
      <alignment horizontal="center" vertical="center"/>
    </xf>
    <xf borderId="106" fillId="15" fontId="19" numFmtId="0" xfId="0" applyAlignment="1" applyBorder="1" applyFont="1">
      <alignment horizontal="center" vertical="center"/>
    </xf>
    <xf borderId="108" fillId="16" fontId="19" numFmtId="0" xfId="0" applyAlignment="1" applyBorder="1" applyFont="1">
      <alignment horizontal="center" vertical="center"/>
    </xf>
    <xf borderId="119" fillId="0" fontId="19" numFmtId="0" xfId="0" applyAlignment="1" applyBorder="1" applyFont="1">
      <alignment horizontal="center" vertical="center"/>
    </xf>
    <xf borderId="132" fillId="0" fontId="17" numFmtId="0" xfId="0" applyAlignment="1" applyBorder="1" applyFont="1">
      <alignment horizontal="center" vertical="center"/>
    </xf>
    <xf borderId="100" fillId="5" fontId="18" numFmtId="0" xfId="0" applyAlignment="1" applyBorder="1" applyFont="1">
      <alignment horizontal="center" vertical="center"/>
    </xf>
    <xf borderId="108" fillId="15" fontId="19" numFmtId="0" xfId="0" applyAlignment="1" applyBorder="1" applyFont="1">
      <alignment horizontal="center" vertical="center"/>
    </xf>
    <xf borderId="110" fillId="15" fontId="19" numFmtId="0" xfId="0" applyAlignment="1" applyBorder="1" applyFont="1">
      <alignment horizontal="center" vertical="center"/>
    </xf>
    <xf borderId="86" fillId="0" fontId="16" numFmtId="0" xfId="0" applyAlignment="1" applyBorder="1" applyFont="1">
      <alignment horizontal="center" vertical="center"/>
    </xf>
    <xf borderId="86" fillId="0" fontId="16" numFmtId="0" xfId="0" applyAlignment="1" applyBorder="1" applyFont="1">
      <alignment horizontal="left" vertical="center"/>
    </xf>
    <xf borderId="0" fillId="0" fontId="16" numFmtId="0" xfId="0" applyFont="1"/>
    <xf borderId="0" fillId="0" fontId="17" numFmtId="0" xfId="0" applyFont="1"/>
    <xf borderId="0" fillId="0" fontId="17" numFmtId="0" xfId="0" applyAlignment="1" applyFont="1">
      <alignment horizontal="center" vertical="center"/>
    </xf>
    <xf borderId="0" fillId="0" fontId="17" numFmtId="0" xfId="0" applyAlignment="1" applyFont="1">
      <alignment horizontal="center"/>
    </xf>
    <xf borderId="107" fillId="11" fontId="20" numFmtId="0" xfId="0" applyBorder="1" applyFont="1"/>
    <xf borderId="20" fillId="22" fontId="16" numFmtId="0" xfId="0" applyBorder="1" applyFill="1" applyFont="1"/>
    <xf borderId="0" fillId="0" fontId="16" numFmtId="0" xfId="0" applyAlignment="1" applyFont="1">
      <alignment horizontal="center"/>
    </xf>
    <xf borderId="20" fillId="5" fontId="16" numFmtId="0" xfId="0" applyBorder="1" applyFont="1"/>
    <xf borderId="107" fillId="12" fontId="16" numFmtId="0" xfId="0" applyBorder="1" applyFont="1"/>
    <xf borderId="107" fillId="11" fontId="16" numFmtId="0" xfId="0" applyBorder="1" applyFont="1"/>
    <xf borderId="116" fillId="5" fontId="16" numFmtId="0" xfId="0" applyBorder="1" applyFont="1"/>
    <xf borderId="109" fillId="23" fontId="16" numFmtId="0" xfId="0" applyBorder="1" applyFill="1" applyFont="1"/>
    <xf borderId="107" fillId="13" fontId="16" numFmtId="0" xfId="0" applyBorder="1" applyFont="1"/>
    <xf borderId="107" fillId="14" fontId="16" numFmtId="0" xfId="0" applyBorder="1" applyFont="1"/>
    <xf borderId="107" fillId="15" fontId="16" numFmtId="0" xfId="0" applyBorder="1" applyFont="1"/>
    <xf borderId="109" fillId="24" fontId="16" numFmtId="0" xfId="0" applyBorder="1" applyFill="1" applyFont="1"/>
    <xf borderId="107" fillId="3" fontId="16" numFmtId="0" xfId="0" applyBorder="1" applyFont="1"/>
    <xf borderId="107" fillId="25" fontId="16" numFmtId="0" xfId="0" applyBorder="1" applyFill="1" applyFont="1"/>
    <xf borderId="109" fillId="7" fontId="16" numFmtId="0" xfId="0" applyBorder="1" applyFont="1"/>
    <xf borderId="107" fillId="18" fontId="16" numFmtId="0" xfId="0" applyBorder="1" applyFont="1"/>
    <xf borderId="107" fillId="26" fontId="16" numFmtId="0" xfId="0" applyBorder="1" applyFill="1" applyFont="1"/>
    <xf borderId="107" fillId="27" fontId="16" numFmtId="0" xfId="0" applyBorder="1" applyFill="1" applyFont="1"/>
    <xf borderId="109" fillId="28" fontId="16" numFmtId="0" xfId="0" applyBorder="1" applyFill="1" applyFont="1"/>
    <xf borderId="107" fillId="16" fontId="16" numFmtId="0" xfId="0" applyBorder="1" applyFont="1"/>
    <xf borderId="107" fillId="17" fontId="16" numFmtId="0" xfId="0" applyBorder="1" applyFont="1"/>
    <xf borderId="107" fillId="29" fontId="16" numFmtId="0" xfId="0" applyBorder="1" applyFill="1" applyFont="1"/>
    <xf borderId="109" fillId="30" fontId="16" numFmtId="0" xfId="0" applyBorder="1" applyFill="1" applyFont="1"/>
    <xf borderId="0" fillId="0" fontId="21" numFmtId="0" xfId="0" applyAlignment="1" applyFont="1">
      <alignment horizontal="center" vertical="center"/>
    </xf>
    <xf borderId="0" fillId="0" fontId="22" numFmtId="0" xfId="0" applyAlignment="1" applyFont="1">
      <alignment vertical="center"/>
    </xf>
    <xf borderId="0" fillId="0" fontId="23" numFmtId="0" xfId="0" applyAlignment="1" applyFont="1">
      <alignment horizontal="center" vertical="center"/>
    </xf>
    <xf borderId="0" fillId="0" fontId="23" numFmtId="0" xfId="0" applyAlignment="1" applyFont="1">
      <alignment vertical="center"/>
    </xf>
    <xf borderId="0" fillId="0" fontId="9" numFmtId="164" xfId="0" applyFont="1" applyNumberFormat="1"/>
    <xf borderId="0" fillId="0" fontId="9" numFmtId="165" xfId="0" applyFont="1" applyNumberFormat="1"/>
    <xf borderId="20" fillId="31" fontId="9" numFmtId="165" xfId="0" applyBorder="1" applyFill="1" applyFont="1" applyNumberFormat="1"/>
    <xf borderId="20" fillId="5" fontId="9" numFmtId="165" xfId="0" applyBorder="1" applyFont="1" applyNumberFormat="1"/>
    <xf borderId="0" fillId="0" fontId="24" numFmtId="0" xfId="0" applyFont="1"/>
    <xf borderId="0" fillId="0" fontId="9" numFmtId="14" xfId="0" applyFont="1" applyNumberFormat="1"/>
    <xf borderId="20" fillId="14" fontId="9" numFmtId="165" xfId="0" applyBorder="1" applyFont="1" applyNumberFormat="1"/>
    <xf borderId="20" fillId="21" fontId="9" numFmtId="165" xfId="0" applyBorder="1" applyFont="1" applyNumberFormat="1"/>
    <xf borderId="20" fillId="3" fontId="9" numFmtId="165" xfId="0" applyBorder="1" applyFont="1" applyNumberFormat="1"/>
    <xf borderId="0" fillId="0" fontId="14" numFmtId="0" xfId="0" applyAlignment="1" applyFont="1">
      <alignment horizontal="center"/>
    </xf>
    <xf borderId="133" fillId="9" fontId="8" numFmtId="0" xfId="0" applyAlignment="1" applyBorder="1" applyFont="1">
      <alignment horizontal="center" vertical="center"/>
    </xf>
    <xf borderId="134" fillId="9" fontId="8" numFmtId="0" xfId="0" applyAlignment="1" applyBorder="1" applyFont="1">
      <alignment horizontal="center" vertical="center"/>
    </xf>
    <xf borderId="135" fillId="0" fontId="5" numFmtId="0" xfId="0" applyBorder="1" applyFont="1"/>
    <xf borderId="131" fillId="9" fontId="8" numFmtId="0" xfId="0" applyAlignment="1" applyBorder="1" applyFont="1">
      <alignment horizontal="center" shrinkToFit="0" vertical="center" wrapText="1"/>
    </xf>
    <xf borderId="15" fillId="0" fontId="5" numFmtId="0" xfId="0" applyBorder="1" applyFont="1"/>
    <xf borderId="94" fillId="9" fontId="8" numFmtId="0" xfId="0" applyAlignment="1" applyBorder="1" applyFont="1">
      <alignment horizontal="center" vertical="center"/>
    </xf>
    <xf borderId="136" fillId="0" fontId="5" numFmtId="0" xfId="0" applyBorder="1" applyFont="1"/>
    <xf borderId="137" fillId="0" fontId="5" numFmtId="0" xfId="0" applyBorder="1" applyFont="1"/>
    <xf borderId="138" fillId="0" fontId="5" numFmtId="0" xfId="0" applyBorder="1" applyFont="1"/>
    <xf borderId="139" fillId="0" fontId="5" numFmtId="0" xfId="0" applyBorder="1" applyFont="1"/>
    <xf borderId="107" fillId="9" fontId="8" numFmtId="0" xfId="0" applyAlignment="1" applyBorder="1" applyFont="1">
      <alignment horizontal="center" shrinkToFit="0" vertical="center" wrapText="1"/>
    </xf>
    <xf borderId="27" fillId="0" fontId="5" numFmtId="0" xfId="0" applyBorder="1" applyFont="1"/>
    <xf borderId="121" fillId="9" fontId="8" numFmtId="0" xfId="0" applyAlignment="1" applyBorder="1" applyFont="1">
      <alignment horizontal="center" vertical="center"/>
    </xf>
    <xf borderId="140" fillId="0" fontId="5" numFmtId="0" xfId="0" applyBorder="1" applyFont="1"/>
    <xf borderId="133" fillId="0" fontId="9" numFmtId="0" xfId="0" applyAlignment="1" applyBorder="1" applyFont="1">
      <alignment horizontal="center" vertical="top"/>
    </xf>
    <xf borderId="131" fillId="0" fontId="8" numFmtId="0" xfId="0" applyAlignment="1" applyBorder="1" applyFont="1">
      <alignment vertical="center"/>
    </xf>
    <xf borderId="96" fillId="0" fontId="8" numFmtId="0" xfId="0" applyAlignment="1" applyBorder="1" applyFont="1">
      <alignment vertical="center"/>
    </xf>
    <xf borderId="141" fillId="0" fontId="8" numFmtId="0" xfId="0" applyAlignment="1" applyBorder="1" applyFont="1">
      <alignment vertical="center"/>
    </xf>
    <xf borderId="142" fillId="0" fontId="5" numFmtId="0" xfId="0" applyBorder="1" applyFont="1"/>
    <xf borderId="143" fillId="0" fontId="9" numFmtId="0" xfId="0" applyAlignment="1" applyBorder="1" applyFont="1">
      <alignment vertical="center"/>
    </xf>
    <xf borderId="144" fillId="0" fontId="25" numFmtId="0" xfId="0" applyAlignment="1" applyBorder="1" applyFont="1">
      <alignment vertical="center"/>
    </xf>
    <xf borderId="145" fillId="0" fontId="25" numFmtId="0" xfId="0" applyAlignment="1" applyBorder="1" applyFont="1">
      <alignment vertical="center"/>
    </xf>
    <xf borderId="145" fillId="0" fontId="9" numFmtId="0" xfId="0" applyAlignment="1" applyBorder="1" applyFont="1">
      <alignment vertical="center"/>
    </xf>
    <xf borderId="146" fillId="0" fontId="9" numFmtId="0" xfId="0" applyAlignment="1" applyBorder="1" applyFont="1">
      <alignment vertical="center"/>
    </xf>
    <xf borderId="147" fillId="0" fontId="9" numFmtId="0" xfId="0" applyAlignment="1" applyBorder="1" applyFont="1">
      <alignment vertical="center"/>
    </xf>
    <xf borderId="148" fillId="0" fontId="9" numFmtId="0" xfId="0" applyAlignment="1" applyBorder="1" applyFont="1">
      <alignment vertical="center"/>
    </xf>
    <xf borderId="149" fillId="0" fontId="25" numFmtId="0" xfId="0" applyAlignment="1" applyBorder="1" applyFont="1">
      <alignment vertical="center"/>
    </xf>
    <xf borderId="150" fillId="0" fontId="25" numFmtId="0" xfId="0" applyAlignment="1" applyBorder="1" applyFont="1">
      <alignment vertical="center"/>
    </xf>
    <xf borderId="150" fillId="0" fontId="9" numFmtId="0" xfId="0" applyAlignment="1" applyBorder="1" applyFont="1">
      <alignment vertical="center"/>
    </xf>
    <xf borderId="151" fillId="0" fontId="9" numFmtId="0" xfId="0" applyAlignment="1" applyBorder="1" applyFont="1">
      <alignment vertical="center"/>
    </xf>
    <xf borderId="152" fillId="0" fontId="9" numFmtId="0" xfId="0" applyAlignment="1" applyBorder="1" applyFont="1">
      <alignment vertical="center"/>
    </xf>
    <xf borderId="151" fillId="0" fontId="25" numFmtId="0" xfId="0" applyAlignment="1" applyBorder="1" applyFont="1">
      <alignment vertical="center"/>
    </xf>
    <xf borderId="153" fillId="0" fontId="9" numFmtId="0" xfId="0" applyAlignment="1" applyBorder="1" applyFont="1">
      <alignment vertical="center"/>
    </xf>
    <xf borderId="154" fillId="0" fontId="25" numFmtId="0" xfId="0" applyAlignment="1" applyBorder="1" applyFont="1">
      <alignment vertical="center"/>
    </xf>
    <xf borderId="155" fillId="0" fontId="25" numFmtId="0" xfId="0" applyAlignment="1" applyBorder="1" applyFont="1">
      <alignment vertical="center"/>
    </xf>
    <xf borderId="155" fillId="0" fontId="9" numFmtId="0" xfId="0" applyAlignment="1" applyBorder="1" applyFont="1">
      <alignment vertical="center"/>
    </xf>
    <xf borderId="154" fillId="0" fontId="9" numFmtId="0" xfId="0" applyAlignment="1" applyBorder="1" applyFont="1">
      <alignment vertical="center"/>
    </xf>
    <xf borderId="156" fillId="0" fontId="9" numFmtId="0" xfId="0" applyAlignment="1" applyBorder="1" applyFont="1">
      <alignment vertical="center"/>
    </xf>
    <xf borderId="0" fillId="0" fontId="9" numFmtId="0" xfId="0" applyAlignment="1" applyFont="1">
      <alignment horizontal="center"/>
    </xf>
    <xf borderId="149" fillId="0" fontId="9" numFmtId="0" xfId="0" applyAlignment="1" applyBorder="1" applyFont="1">
      <alignment vertical="center"/>
    </xf>
    <xf borderId="131" fillId="0" fontId="8" numFmtId="0" xfId="0" applyAlignment="1" applyBorder="1" applyFont="1">
      <alignment horizontal="left" vertical="center"/>
    </xf>
    <xf borderId="141" fillId="0" fontId="5" numFmtId="0" xfId="0" applyBorder="1" applyFont="1"/>
    <xf borderId="86" fillId="0" fontId="9" numFmtId="0" xfId="0" applyAlignment="1" applyBorder="1" applyFont="1">
      <alignment horizontal="center" vertical="top"/>
    </xf>
    <xf borderId="86" fillId="0" fontId="9" numFmtId="0" xfId="0" applyAlignment="1" applyBorder="1" applyFont="1">
      <alignment vertical="center"/>
    </xf>
    <xf borderId="86" fillId="0" fontId="25" numFmtId="0" xfId="0" applyAlignment="1" applyBorder="1" applyFont="1">
      <alignment vertical="center"/>
    </xf>
    <xf borderId="0" fillId="0" fontId="9" numFmtId="0" xfId="0" applyAlignment="1" applyFont="1">
      <alignment horizontal="center" vertical="top"/>
    </xf>
    <xf borderId="0" fillId="0" fontId="9" numFmtId="0" xfId="0" applyAlignment="1" applyFont="1">
      <alignment vertical="center"/>
    </xf>
    <xf borderId="0" fillId="0" fontId="25" numFmtId="0" xfId="0" applyAlignment="1" applyFont="1">
      <alignment vertical="center"/>
    </xf>
    <xf borderId="157" fillId="0" fontId="9" numFmtId="0" xfId="0" applyAlignment="1" applyBorder="1" applyFont="1">
      <alignment horizontal="center" vertical="top"/>
    </xf>
    <xf borderId="91" fillId="0" fontId="9" numFmtId="0" xfId="0" applyAlignment="1" applyBorder="1" applyFont="1">
      <alignment vertical="center"/>
    </xf>
    <xf borderId="91" fillId="0" fontId="25" numFmtId="0" xfId="0" applyAlignment="1" applyBorder="1" applyFont="1">
      <alignment vertical="center"/>
    </xf>
    <xf borderId="140" fillId="0" fontId="9" numFmtId="0" xfId="0" applyAlignment="1" applyBorder="1" applyFont="1">
      <alignment vertical="center"/>
    </xf>
    <xf borderId="158" fillId="0" fontId="9" numFmtId="0" xfId="0" applyAlignment="1" applyBorder="1" applyFont="1">
      <alignment horizontal="center" vertical="top"/>
    </xf>
    <xf borderId="134" fillId="0" fontId="8" numFmtId="0" xfId="0" applyAlignment="1" applyBorder="1" applyFont="1">
      <alignment vertical="center"/>
    </xf>
    <xf borderId="86" fillId="0" fontId="8" numFmtId="0" xfId="0" applyAlignment="1" applyBorder="1" applyFont="1">
      <alignment vertical="center"/>
    </xf>
    <xf borderId="136" fillId="0" fontId="8" numFmtId="0" xfId="0" applyAlignment="1" applyBorder="1" applyFont="1">
      <alignment vertical="center"/>
    </xf>
    <xf borderId="159" fillId="0" fontId="5" numFmtId="0" xfId="0" applyBorder="1" applyFont="1"/>
    <xf borderId="160" fillId="5" fontId="25" numFmtId="0" xfId="0" applyAlignment="1" applyBorder="1" applyFont="1">
      <alignment horizontal="left" vertical="center"/>
    </xf>
    <xf borderId="161" fillId="5" fontId="25" numFmtId="0" xfId="0" applyAlignment="1" applyBorder="1" applyFont="1">
      <alignment vertical="center"/>
    </xf>
    <xf borderId="150" fillId="0" fontId="26" numFmtId="0" xfId="0" applyAlignment="1" applyBorder="1" applyFont="1">
      <alignment vertical="center"/>
    </xf>
    <xf borderId="150" fillId="5" fontId="25" numFmtId="0" xfId="0" applyAlignment="1" applyBorder="1" applyFont="1">
      <alignment vertical="center"/>
    </xf>
    <xf borderId="162" fillId="0" fontId="5" numFmtId="0" xfId="0" applyBorder="1" applyFont="1"/>
    <xf borderId="163" fillId="0" fontId="9" numFmtId="0" xfId="0" applyBorder="1" applyFont="1"/>
    <xf borderId="164" fillId="0" fontId="25" numFmtId="0" xfId="0" applyAlignment="1" applyBorder="1" applyFont="1">
      <alignment vertical="center"/>
    </xf>
    <xf borderId="165" fillId="0" fontId="25" numFmtId="0" xfId="0" applyAlignment="1" applyBorder="1" applyFont="1">
      <alignment vertical="center"/>
    </xf>
    <xf borderId="165" fillId="0" fontId="9" numFmtId="0" xfId="0" applyAlignment="1" applyBorder="1" applyFont="1">
      <alignment vertical="center"/>
    </xf>
    <xf borderId="163" fillId="0" fontId="9" numFmtId="0" xfId="0" applyAlignment="1" applyBorder="1" applyFont="1">
      <alignment vertical="center"/>
    </xf>
    <xf borderId="164" fillId="0" fontId="9" numFmtId="0" xfId="0" applyAlignment="1" applyBorder="1" applyFont="1">
      <alignment vertical="center"/>
    </xf>
    <xf borderId="165" fillId="0" fontId="9" numFmtId="0" xfId="0" applyBorder="1" applyFont="1"/>
    <xf borderId="166" fillId="0" fontId="9" numFmtId="0" xfId="0" applyBorder="1" applyFont="1"/>
    <xf borderId="0" fillId="0" fontId="25" numFmtId="0" xfId="0" applyAlignment="1" applyFont="1">
      <alignment horizontal="center" vertical="center"/>
    </xf>
    <xf borderId="0" fillId="0" fontId="9" numFmtId="0" xfId="0" applyAlignment="1" applyFont="1">
      <alignment horizontal="center" vertical="center"/>
    </xf>
    <xf quotePrefix="1" borderId="0" fillId="0" fontId="23" numFmtId="0" xfId="0" applyAlignment="1" applyFont="1">
      <alignment horizontal="center" vertical="center"/>
    </xf>
    <xf quotePrefix="1" borderId="0" fillId="0" fontId="23" numFmtId="0" xfId="0" applyAlignment="1" applyFont="1">
      <alignment vertical="center"/>
    </xf>
    <xf borderId="167" fillId="9" fontId="9" numFmtId="0" xfId="0" applyAlignment="1" applyBorder="1" applyFont="1">
      <alignment vertical="center"/>
    </xf>
    <xf borderId="168" fillId="9" fontId="9" numFmtId="0" xfId="0" applyAlignment="1" applyBorder="1" applyFont="1">
      <alignment horizontal="center" vertical="center"/>
    </xf>
    <xf borderId="169" fillId="0" fontId="5" numFmtId="0" xfId="0" applyBorder="1" applyFont="1"/>
    <xf borderId="103" fillId="0" fontId="9" numFmtId="0" xfId="0" applyAlignment="1" applyBorder="1" applyFont="1">
      <alignment vertical="center"/>
    </xf>
    <xf borderId="138" fillId="0" fontId="9" numFmtId="0" xfId="0" applyAlignment="1" applyBorder="1" applyFont="1">
      <alignment vertical="center"/>
    </xf>
    <xf borderId="27" fillId="0" fontId="9" numFmtId="0" xfId="0" applyAlignment="1" applyBorder="1" applyFont="1">
      <alignment vertical="center"/>
    </xf>
    <xf borderId="107" fillId="0" fontId="9" numFmtId="0" xfId="0" applyAlignment="1" applyBorder="1" applyFont="1">
      <alignment vertical="center"/>
    </xf>
    <xf borderId="107" fillId="0" fontId="25" numFmtId="0" xfId="0" applyAlignment="1" applyBorder="1" applyFont="1">
      <alignment vertical="center"/>
    </xf>
    <xf borderId="131" fillId="0" fontId="25" numFmtId="0" xfId="0" applyAlignment="1" applyBorder="1" applyFont="1">
      <alignment vertical="center"/>
    </xf>
    <xf borderId="97" fillId="0" fontId="9" numFmtId="0" xfId="0" applyAlignment="1" applyBorder="1" applyFont="1">
      <alignment vertical="center"/>
    </xf>
    <xf borderId="131" fillId="0" fontId="9" numFmtId="0" xfId="0" applyAlignment="1" applyBorder="1" applyFont="1">
      <alignment vertical="center"/>
    </xf>
    <xf borderId="0" fillId="0" fontId="14" numFmtId="0" xfId="0" applyAlignment="1" applyFont="1">
      <alignment horizontal="center" vertical="center"/>
    </xf>
    <xf borderId="0" fillId="0" fontId="14" numFmtId="0" xfId="0" applyAlignment="1" applyFont="1">
      <alignment horizontal="left" vertical="center"/>
    </xf>
    <xf borderId="92" fillId="11" fontId="14" numFmtId="0" xfId="0" applyAlignment="1" applyBorder="1" applyFont="1">
      <alignment horizontal="center" vertical="center"/>
    </xf>
    <xf borderId="134" fillId="11" fontId="14" numFmtId="0" xfId="0" applyAlignment="1" applyBorder="1" applyFont="1">
      <alignment horizontal="center" shrinkToFit="0" vertical="center" wrapText="1"/>
    </xf>
    <xf borderId="28" fillId="0" fontId="5" numFmtId="0" xfId="0" applyBorder="1" applyFont="1"/>
    <xf borderId="101" fillId="11" fontId="14" numFmtId="0" xfId="0" applyAlignment="1" applyBorder="1" applyFont="1">
      <alignment horizontal="center" vertical="center"/>
    </xf>
    <xf borderId="130" fillId="0" fontId="5" numFmtId="0" xfId="0" applyBorder="1" applyFont="1"/>
    <xf quotePrefix="1" borderId="101" fillId="5" fontId="14" numFmtId="0" xfId="0" applyAlignment="1" applyBorder="1" applyFont="1">
      <alignment horizontal="center" vertical="center"/>
    </xf>
    <xf borderId="101" fillId="5" fontId="14" numFmtId="0" xfId="0" applyAlignment="1" applyBorder="1" applyFont="1">
      <alignment horizontal="center" vertical="center"/>
    </xf>
    <xf borderId="101" fillId="5" fontId="14" numFmtId="17" xfId="0" applyAlignment="1" applyBorder="1" applyFont="1" applyNumberFormat="1">
      <alignment horizontal="center" vertical="center"/>
    </xf>
    <xf borderId="106" fillId="8" fontId="14" numFmtId="0" xfId="0" applyAlignment="1" applyBorder="1" applyFont="1">
      <alignment horizontal="center" vertical="center"/>
    </xf>
    <xf borderId="107" fillId="8" fontId="14" numFmtId="0" xfId="0" applyAlignment="1" applyBorder="1" applyFont="1">
      <alignment horizontal="center" vertical="center"/>
    </xf>
    <xf borderId="108" fillId="8" fontId="14" numFmtId="0" xfId="0" applyAlignment="1" applyBorder="1" applyFont="1">
      <alignment horizontal="center" vertical="center"/>
    </xf>
    <xf borderId="106" fillId="5" fontId="14" numFmtId="0" xfId="0" applyAlignment="1" applyBorder="1" applyFont="1">
      <alignment horizontal="center" vertical="center"/>
    </xf>
    <xf borderId="107" fillId="5" fontId="14" numFmtId="0" xfId="0" applyAlignment="1" applyBorder="1" applyFont="1">
      <alignment horizontal="center" vertical="center"/>
    </xf>
    <xf borderId="108" fillId="5" fontId="14" numFmtId="0" xfId="0" applyAlignment="1" applyBorder="1" applyFont="1">
      <alignment horizontal="center" vertical="center"/>
    </xf>
    <xf borderId="115" fillId="5" fontId="16" numFmtId="0" xfId="0" applyAlignment="1" applyBorder="1" applyFont="1">
      <alignment vertical="center"/>
    </xf>
    <xf borderId="126" fillId="5" fontId="16" numFmtId="0" xfId="0" applyAlignment="1" applyBorder="1" applyFont="1">
      <alignment horizontal="left" vertical="center"/>
    </xf>
    <xf borderId="94" fillId="5" fontId="16" numFmtId="0" xfId="0" applyBorder="1" applyFont="1"/>
    <xf borderId="94" fillId="5" fontId="16" numFmtId="0" xfId="0" applyAlignment="1" applyBorder="1" applyFont="1">
      <alignment horizontal="center"/>
    </xf>
    <xf borderId="92" fillId="0" fontId="16" numFmtId="0" xfId="0" applyAlignment="1" applyBorder="1" applyFont="1">
      <alignment horizontal="center"/>
    </xf>
    <xf borderId="119" fillId="0" fontId="16" numFmtId="0" xfId="0" applyBorder="1" applyFont="1"/>
    <xf borderId="132" fillId="0" fontId="16" numFmtId="0" xfId="0" applyBorder="1" applyFont="1"/>
    <xf borderId="92" fillId="0" fontId="16" numFmtId="0" xfId="0" applyBorder="1" applyFont="1"/>
    <xf borderId="119" fillId="0" fontId="16" numFmtId="0" xfId="0" applyAlignment="1" applyBorder="1" applyFont="1">
      <alignment horizontal="center"/>
    </xf>
    <xf borderId="132" fillId="0" fontId="16" numFmtId="0" xfId="0" applyAlignment="1" applyBorder="1" applyFont="1">
      <alignment horizontal="center"/>
    </xf>
    <xf borderId="115" fillId="5" fontId="16" numFmtId="0" xfId="0" applyAlignment="1" applyBorder="1" applyFont="1">
      <alignment shrinkToFit="0" vertical="center" wrapText="1"/>
    </xf>
    <xf borderId="106" fillId="4" fontId="16" numFmtId="0" xfId="0" applyAlignment="1" applyBorder="1" applyFont="1">
      <alignment horizontal="center"/>
    </xf>
    <xf borderId="114" fillId="5" fontId="16" numFmtId="0" xfId="0" applyBorder="1" applyFont="1"/>
    <xf borderId="107" fillId="32" fontId="16" numFmtId="0" xfId="0" applyAlignment="1" applyBorder="1" applyFill="1" applyFont="1">
      <alignment horizontal="center"/>
    </xf>
    <xf borderId="115" fillId="5" fontId="16" numFmtId="0" xfId="0" applyBorder="1" applyFont="1"/>
    <xf borderId="106" fillId="14" fontId="16" numFmtId="0" xfId="0" applyAlignment="1" applyBorder="1" applyFont="1">
      <alignment horizontal="center"/>
    </xf>
    <xf borderId="108" fillId="4" fontId="16" numFmtId="0" xfId="0" applyAlignment="1" applyBorder="1" applyFont="1">
      <alignment horizontal="center"/>
    </xf>
    <xf borderId="113" fillId="5" fontId="16" numFmtId="0" xfId="0" applyBorder="1" applyFont="1"/>
    <xf borderId="107" fillId="4" fontId="16" numFmtId="0" xfId="0" applyAlignment="1" applyBorder="1" applyFont="1">
      <alignment horizontal="center"/>
    </xf>
    <xf borderId="107" fillId="8" fontId="16" numFmtId="0" xfId="0" applyAlignment="1" applyBorder="1" applyFont="1">
      <alignment horizontal="center"/>
    </xf>
    <xf borderId="113" fillId="5" fontId="16" numFmtId="0" xfId="0" applyAlignment="1" applyBorder="1" applyFont="1">
      <alignment horizontal="center"/>
    </xf>
    <xf borderId="106" fillId="32" fontId="16" numFmtId="0" xfId="0" applyAlignment="1" applyBorder="1" applyFont="1">
      <alignment horizontal="center"/>
    </xf>
    <xf borderId="100" fillId="5" fontId="16" numFmtId="0" xfId="0" applyBorder="1" applyFont="1"/>
    <xf borderId="106" fillId="8" fontId="16" numFmtId="0" xfId="0" applyAlignment="1" applyBorder="1" applyFont="1">
      <alignment horizontal="center"/>
    </xf>
    <xf borderId="108" fillId="32" fontId="16" numFmtId="0" xfId="0" applyAlignment="1" applyBorder="1" applyFont="1">
      <alignment horizontal="center"/>
    </xf>
    <xf borderId="170" fillId="5" fontId="16" numFmtId="0" xfId="0" applyBorder="1" applyFont="1"/>
    <xf borderId="128" fillId="5" fontId="16" numFmtId="0" xfId="0" applyAlignment="1" applyBorder="1" applyFont="1">
      <alignment shrinkToFit="0" vertical="center" wrapText="1"/>
    </xf>
    <xf borderId="124" fillId="0" fontId="16" numFmtId="0" xfId="0" applyAlignment="1" applyBorder="1" applyFont="1">
      <alignment horizontal="center"/>
    </xf>
    <xf borderId="103" fillId="0" fontId="16" numFmtId="0" xfId="0" applyBorder="1" applyFont="1"/>
    <xf borderId="103" fillId="0" fontId="16" numFmtId="0" xfId="0" applyAlignment="1" applyBorder="1" applyFont="1">
      <alignment horizontal="center"/>
    </xf>
    <xf borderId="123" fillId="0" fontId="16" numFmtId="0" xfId="0" applyBorder="1" applyFont="1"/>
    <xf borderId="123" fillId="0" fontId="16" numFmtId="0" xfId="0" applyAlignment="1" applyBorder="1" applyFont="1">
      <alignment horizontal="center"/>
    </xf>
    <xf borderId="124" fillId="0" fontId="16" numFmtId="0" xfId="0" applyBorder="1" applyFont="1"/>
    <xf borderId="106" fillId="0" fontId="16" numFmtId="0" xfId="0" applyAlignment="1" applyBorder="1" applyFont="1">
      <alignment horizontal="center"/>
    </xf>
    <xf borderId="107" fillId="0" fontId="16" numFmtId="0" xfId="0" applyBorder="1" applyFont="1"/>
    <xf borderId="107" fillId="0" fontId="16" numFmtId="0" xfId="0" applyAlignment="1" applyBorder="1" applyFont="1">
      <alignment horizontal="center"/>
    </xf>
    <xf borderId="108" fillId="0" fontId="16" numFmtId="0" xfId="0" applyBorder="1" applyFont="1"/>
    <xf borderId="108" fillId="0" fontId="16" numFmtId="0" xfId="0" applyAlignment="1" applyBorder="1" applyFont="1">
      <alignment horizontal="center"/>
    </xf>
    <xf borderId="106" fillId="0" fontId="16" numFmtId="0" xfId="0" applyBorder="1" applyFont="1"/>
    <xf borderId="114" fillId="5" fontId="16" numFmtId="0" xfId="0" applyAlignment="1" applyBorder="1" applyFont="1">
      <alignment horizontal="center" vertical="center"/>
    </xf>
    <xf borderId="93" fillId="5" fontId="16" numFmtId="0" xfId="0" applyAlignment="1" applyBorder="1" applyFont="1">
      <alignment vertical="center"/>
    </xf>
    <xf borderId="120" fillId="0" fontId="16" numFmtId="0" xfId="0" applyAlignment="1" applyBorder="1" applyFont="1">
      <alignment horizontal="center"/>
    </xf>
    <xf borderId="98" fillId="0" fontId="16" numFmtId="0" xfId="0" applyBorder="1" applyFont="1"/>
    <xf borderId="98" fillId="0" fontId="16" numFmtId="0" xfId="0" applyAlignment="1" applyBorder="1" applyFont="1">
      <alignment horizontal="center"/>
    </xf>
    <xf borderId="118" fillId="0" fontId="16" numFmtId="0" xfId="0" applyAlignment="1" applyBorder="1" applyFont="1">
      <alignment horizontal="center"/>
    </xf>
    <xf borderId="120" fillId="0" fontId="16" numFmtId="0" xfId="0" applyBorder="1" applyFont="1"/>
    <xf borderId="118" fillId="0" fontId="16" numFmtId="0" xfId="0" applyBorder="1" applyFont="1"/>
    <xf borderId="114" fillId="5" fontId="16" numFmtId="0" xfId="0" applyAlignment="1" applyBorder="1" applyFont="1">
      <alignment horizontal="center"/>
    </xf>
    <xf borderId="108" fillId="8" fontId="16" numFmtId="0" xfId="0" applyAlignment="1" applyBorder="1" applyFont="1">
      <alignment horizontal="center"/>
    </xf>
    <xf borderId="171" fillId="0" fontId="5" numFmtId="0" xfId="0" applyBorder="1" applyFont="1"/>
    <xf borderId="100" fillId="5" fontId="16" numFmtId="0" xfId="0" applyAlignment="1" applyBorder="1" applyFont="1">
      <alignment horizontal="center" vertical="center"/>
    </xf>
    <xf borderId="172" fillId="5" fontId="16" numFmtId="0" xfId="0" applyAlignment="1" applyBorder="1" applyFont="1">
      <alignment horizontal="center" vertical="center"/>
    </xf>
    <xf borderId="173" fillId="0" fontId="5" numFmtId="0" xfId="0" applyBorder="1" applyFont="1"/>
    <xf borderId="107" fillId="19" fontId="27" numFmtId="0" xfId="0" applyAlignment="1" applyBorder="1" applyFont="1">
      <alignment horizontal="center"/>
    </xf>
    <xf borderId="170" fillId="5" fontId="16" numFmtId="0" xfId="0" applyAlignment="1" applyBorder="1" applyFont="1">
      <alignment horizontal="center"/>
    </xf>
    <xf borderId="110" fillId="4" fontId="16" numFmtId="0" xfId="0" applyAlignment="1" applyBorder="1" applyFont="1">
      <alignment horizontal="center"/>
    </xf>
    <xf borderId="42" fillId="0" fontId="16" numFmtId="0" xfId="0" applyAlignment="1" applyBorder="1" applyFont="1">
      <alignment horizontal="center"/>
    </xf>
    <xf borderId="107" fillId="19" fontId="28" numFmtId="0" xfId="0" applyAlignment="1" applyBorder="1" applyFont="1">
      <alignment horizontal="center"/>
    </xf>
    <xf borderId="109" fillId="4" fontId="16" numFmtId="0" xfId="0" applyAlignment="1" applyBorder="1" applyFont="1">
      <alignment horizontal="center"/>
    </xf>
    <xf borderId="174" fillId="0" fontId="5" numFmtId="0" xfId="0" applyBorder="1" applyFont="1"/>
    <xf borderId="15" fillId="0" fontId="16" numFmtId="0" xfId="0" applyBorder="1" applyFont="1"/>
    <xf borderId="134" fillId="0" fontId="16" numFmtId="0" xfId="0" applyAlignment="1" applyBorder="1" applyFont="1">
      <alignment horizontal="center"/>
    </xf>
    <xf borderId="134" fillId="0" fontId="16" numFmtId="0" xfId="0" applyBorder="1" applyFont="1"/>
    <xf borderId="15" fillId="0" fontId="16" numFmtId="0" xfId="0" applyAlignment="1" applyBorder="1" applyFont="1">
      <alignment horizontal="center"/>
    </xf>
    <xf borderId="68" fillId="0" fontId="16" numFmtId="0" xfId="0" applyBorder="1" applyFont="1"/>
    <xf borderId="130" fillId="0" fontId="16" numFmtId="0" xfId="0" applyAlignment="1" applyBorder="1" applyFont="1">
      <alignment horizontal="center"/>
    </xf>
    <xf borderId="130" fillId="0" fontId="16" numFmtId="0" xfId="0" applyBorder="1" applyFont="1"/>
    <xf borderId="68" fillId="0" fontId="16" numFmtId="0" xfId="0" applyAlignment="1" applyBorder="1" applyFont="1">
      <alignment horizontal="center"/>
    </xf>
    <xf borderId="103" fillId="0" fontId="16" numFmtId="0" xfId="0" applyAlignment="1" applyBorder="1" applyFont="1">
      <alignment horizontal="center" vertical="center"/>
    </xf>
    <xf borderId="27" fillId="0" fontId="16" numFmtId="0" xfId="0" applyBorder="1" applyFont="1"/>
    <xf borderId="138" fillId="0" fontId="16" numFmtId="0" xfId="0" applyBorder="1" applyFont="1"/>
    <xf borderId="138" fillId="0" fontId="16" numFmtId="0" xfId="0" applyAlignment="1" applyBorder="1" applyFont="1">
      <alignment horizontal="center"/>
    </xf>
    <xf borderId="27" fillId="0" fontId="16" numFmtId="0" xfId="0" applyAlignment="1" applyBorder="1" applyFont="1">
      <alignment horizontal="center"/>
    </xf>
    <xf borderId="124" fillId="0" fontId="16" numFmtId="0" xfId="0" applyAlignment="1" applyBorder="1" applyFont="1">
      <alignment horizontal="center" vertical="center"/>
    </xf>
    <xf borderId="86" fillId="0" fontId="1" numFmtId="0" xfId="0" applyBorder="1" applyFont="1"/>
    <xf borderId="0" fillId="0" fontId="16" numFmtId="0" xfId="0" applyAlignment="1" applyFont="1">
      <alignment horizontal="center" vertical="center"/>
    </xf>
    <xf borderId="0" fillId="0" fontId="16" numFmtId="0" xfId="0" applyAlignment="1" applyFont="1">
      <alignment horizontal="right"/>
    </xf>
    <xf borderId="107" fillId="4" fontId="20" numFmtId="0" xfId="0" applyBorder="1" applyFont="1"/>
    <xf borderId="107" fillId="32" fontId="16" numFmtId="0" xfId="0" applyBorder="1" applyFont="1"/>
    <xf borderId="20" fillId="0" fontId="16" numFmtId="0" xfId="0" applyBorder="1" applyFont="1"/>
    <xf borderId="107" fillId="2" fontId="16" numFmtId="0" xfId="0" applyBorder="1" applyFont="1"/>
    <xf borderId="107" fillId="8" fontId="16" numFmtId="0" xfId="0" applyBorder="1" applyFont="1"/>
    <xf borderId="107" fillId="6" fontId="16" numFmtId="0" xfId="0" applyBorder="1" applyFont="1"/>
    <xf borderId="107" fillId="19" fontId="16" numFmtId="0" xfId="0" applyBorder="1" applyFont="1"/>
    <xf borderId="107" fillId="33" fontId="16" numFmtId="0" xfId="0" applyBorder="1" applyFill="1" applyFont="1"/>
    <xf borderId="86" fillId="0" fontId="16" numFmtId="0" xfId="0" applyBorder="1" applyFont="1"/>
    <xf borderId="0" fillId="0" fontId="29" numFmtId="0" xfId="0" applyFont="1"/>
    <xf borderId="134" fillId="0" fontId="14" numFmtId="0" xfId="0" applyBorder="1" applyFont="1"/>
    <xf borderId="86" fillId="0" fontId="14" numFmtId="0" xfId="0" applyBorder="1" applyFont="1"/>
    <xf borderId="86" fillId="0" fontId="14" numFmtId="0" xfId="0" applyAlignment="1" applyBorder="1" applyFont="1">
      <alignment horizontal="center"/>
    </xf>
    <xf borderId="15" fillId="0" fontId="14" numFmtId="0" xfId="0" applyBorder="1" applyFont="1"/>
    <xf borderId="68" fillId="0" fontId="14" numFmtId="0" xfId="0" applyBorder="1" applyFont="1"/>
    <xf borderId="15" fillId="0" fontId="14" numFmtId="0" xfId="0" applyAlignment="1" applyBorder="1" applyFont="1">
      <alignment horizontal="center"/>
    </xf>
    <xf borderId="0" fillId="0" fontId="10" numFmtId="0" xfId="0" applyFont="1"/>
    <xf borderId="134" fillId="0" fontId="10" numFmtId="0" xfId="0" applyBorder="1" applyFont="1"/>
    <xf borderId="86" fillId="0" fontId="16" numFmtId="0" xfId="0" applyAlignment="1" applyBorder="1" applyFont="1">
      <alignment horizontal="center"/>
    </xf>
    <xf borderId="130" fillId="0" fontId="14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130" fillId="0" fontId="1" numFmtId="0" xfId="0" applyBorder="1" applyFont="1"/>
    <xf borderId="100" fillId="4" fontId="16" numFmtId="0" xfId="0" applyBorder="1" applyFont="1"/>
    <xf borderId="20" fillId="4" fontId="16" numFmtId="0" xfId="0" applyBorder="1" applyFont="1"/>
    <xf borderId="100" fillId="22" fontId="16" numFmtId="0" xfId="0" applyBorder="1" applyFont="1"/>
    <xf borderId="0" fillId="0" fontId="16" numFmtId="0" xfId="0" applyAlignment="1" applyFont="1">
      <alignment vertical="center"/>
    </xf>
    <xf borderId="68" fillId="0" fontId="16" numFmtId="0" xfId="0" applyAlignment="1" applyBorder="1" applyFont="1">
      <alignment vertical="center"/>
    </xf>
    <xf borderId="100" fillId="32" fontId="16" numFmtId="0" xfId="0" applyBorder="1" applyFont="1"/>
    <xf borderId="20" fillId="32" fontId="16" numFmtId="0" xfId="0" applyBorder="1" applyFont="1"/>
    <xf borderId="20" fillId="8" fontId="16" numFmtId="0" xfId="0" applyBorder="1" applyFont="1"/>
    <xf borderId="100" fillId="8" fontId="16" numFmtId="0" xfId="0" applyBorder="1" applyFont="1"/>
    <xf borderId="20" fillId="8" fontId="16" numFmtId="0" xfId="0" applyAlignment="1" applyBorder="1" applyFont="1">
      <alignment vertical="center"/>
    </xf>
    <xf borderId="20" fillId="19" fontId="27" numFmtId="0" xfId="0" applyBorder="1" applyFont="1"/>
    <xf borderId="20" fillId="19" fontId="27" numFmtId="0" xfId="0" applyAlignment="1" applyBorder="1" applyFont="1">
      <alignment vertical="center"/>
    </xf>
    <xf borderId="91" fillId="0" fontId="16" numFmtId="0" xfId="0" applyBorder="1" applyFont="1"/>
    <xf borderId="91" fillId="0" fontId="16" numFmtId="0" xfId="0" applyAlignment="1" applyBorder="1" applyFont="1">
      <alignment horizontal="center"/>
    </xf>
    <xf borderId="138" fillId="0" fontId="1" numFmtId="0" xfId="0" applyBorder="1" applyFont="1"/>
    <xf borderId="20" fillId="2" fontId="16" numFmtId="0" xfId="0" applyBorder="1" applyFont="1"/>
    <xf borderId="20" fillId="6" fontId="16" numFmtId="0" xfId="0" applyBorder="1" applyFont="1"/>
    <xf borderId="20" fillId="33" fontId="16" numFmtId="0" xfId="0" applyBorder="1" applyFont="1"/>
    <xf borderId="130" fillId="0" fontId="16" numFmtId="0" xfId="0" applyAlignment="1" applyBorder="1" applyFont="1">
      <alignment vertical="center"/>
    </xf>
    <xf borderId="20" fillId="5" fontId="16" numFmtId="0" xfId="0" applyAlignment="1" applyBorder="1" applyFont="1">
      <alignment horizontal="left" vertical="center"/>
    </xf>
    <xf borderId="0" fillId="0" fontId="16" numFmtId="0" xfId="0" applyAlignment="1" applyFont="1">
      <alignment horizontal="right" vertical="center"/>
    </xf>
    <xf borderId="20" fillId="5" fontId="16" numFmtId="0" xfId="0" applyAlignment="1" applyBorder="1" applyFont="1">
      <alignment vertical="center"/>
    </xf>
    <xf borderId="138" fillId="0" fontId="16" numFmtId="0" xfId="0" applyAlignment="1" applyBorder="1" applyFont="1">
      <alignment vertical="top"/>
    </xf>
    <xf borderId="91" fillId="0" fontId="16" numFmtId="0" xfId="0" applyAlignment="1" applyBorder="1" applyFont="1">
      <alignment vertical="top"/>
    </xf>
    <xf borderId="91" fillId="0" fontId="16" numFmtId="0" xfId="0" applyAlignment="1" applyBorder="1" applyFont="1">
      <alignment horizontal="center" vertical="top"/>
    </xf>
    <xf borderId="27" fillId="0" fontId="16" numFmtId="0" xfId="0" applyAlignment="1" applyBorder="1" applyFont="1">
      <alignment vertical="top"/>
    </xf>
    <xf borderId="0" fillId="0" fontId="1" numFmtId="0" xfId="0" applyAlignment="1" applyFont="1">
      <alignment vertical="top"/>
    </xf>
    <xf borderId="0" fillId="0" fontId="30" numFmtId="0" xfId="0" applyFont="1"/>
    <xf borderId="0" fillId="0" fontId="14" numFmtId="0" xfId="0" applyFont="1"/>
    <xf borderId="0" fillId="5" fontId="1" numFmtId="0" xfId="0" applyFont="1"/>
    <xf borderId="88" fillId="5" fontId="31" numFmtId="0" xfId="0" applyAlignment="1" applyBorder="1" applyFont="1">
      <alignment horizontal="center" readingOrder="0"/>
    </xf>
    <xf borderId="0" fillId="5" fontId="32" numFmtId="0" xfId="0" applyAlignment="1" applyFont="1">
      <alignment horizontal="center" readingOrder="0"/>
    </xf>
    <xf borderId="0" fillId="7" fontId="14" numFmtId="0" xfId="0" applyAlignment="1" applyFont="1">
      <alignment horizontal="center" vertical="center"/>
    </xf>
    <xf borderId="0" fillId="5" fontId="15" numFmtId="17" xfId="0" applyAlignment="1" applyFont="1" applyNumberFormat="1">
      <alignment horizontal="center" vertical="center"/>
    </xf>
    <xf borderId="0" fillId="5" fontId="15" numFmtId="0" xfId="0" applyAlignment="1" applyFont="1">
      <alignment horizontal="center" vertical="center"/>
    </xf>
    <xf borderId="0" fillId="10" fontId="17" numFmtId="0" xfId="0" applyAlignment="1" applyFont="1">
      <alignment horizontal="center" vertical="center"/>
    </xf>
    <xf borderId="113" fillId="5" fontId="16" numFmtId="0" xfId="0" applyAlignment="1" applyBorder="1" applyFont="1">
      <alignment horizontal="center" vertical="center"/>
    </xf>
    <xf borderId="114" fillId="4" fontId="16" numFmtId="0" xfId="0" applyAlignment="1" applyBorder="1" applyFont="1">
      <alignment horizontal="center" vertical="center"/>
    </xf>
    <xf borderId="118" fillId="0" fontId="16" numFmtId="0" xfId="0" applyAlignment="1" applyBorder="1" applyFont="1">
      <alignment horizontal="center" vertical="center"/>
    </xf>
    <xf borderId="116" fillId="5" fontId="16" numFmtId="0" xfId="0" applyAlignment="1" applyBorder="1" applyFont="1">
      <alignment horizontal="center" vertical="center"/>
    </xf>
    <xf borderId="108" fillId="4" fontId="16" numFmtId="0" xfId="0" applyAlignment="1" applyBorder="1" applyFont="1">
      <alignment horizontal="center" vertical="center"/>
    </xf>
    <xf borderId="114" fillId="0" fontId="16" numFmtId="0" xfId="0" applyAlignment="1" applyBorder="1" applyFont="1">
      <alignment horizontal="center" vertical="center"/>
    </xf>
    <xf borderId="108" fillId="32" fontId="17" numFmtId="0" xfId="0" applyBorder="1" applyFont="1"/>
    <xf borderId="116" fillId="0" fontId="16" numFmtId="0" xfId="0" applyAlignment="1" applyBorder="1" applyFont="1">
      <alignment horizontal="center" vertical="center"/>
    </xf>
    <xf borderId="98" fillId="0" fontId="16" numFmtId="0" xfId="0" applyAlignment="1" applyBorder="1" applyFont="1">
      <alignment horizontal="center" vertical="center"/>
    </xf>
    <xf borderId="113" fillId="0" fontId="16" numFmtId="0" xfId="0" applyAlignment="1" applyBorder="1" applyFont="1">
      <alignment horizontal="center" vertical="center"/>
    </xf>
    <xf borderId="107" fillId="2" fontId="16" numFmtId="0" xfId="0" applyAlignment="1" applyBorder="1" applyFont="1">
      <alignment horizontal="center" vertical="center"/>
    </xf>
    <xf borderId="115" fillId="0" fontId="16" numFmtId="0" xfId="0" applyAlignment="1" applyBorder="1" applyFont="1">
      <alignment horizontal="center" vertical="center"/>
    </xf>
    <xf borderId="114" fillId="5" fontId="20" numFmtId="0" xfId="0" applyAlignment="1" applyBorder="1" applyFont="1">
      <alignment horizontal="center" vertical="center"/>
    </xf>
    <xf borderId="115" fillId="5" fontId="16" numFmtId="0" xfId="0" applyAlignment="1" applyBorder="1" applyFont="1">
      <alignment horizontal="center" vertical="center"/>
    </xf>
    <xf borderId="115" fillId="22" fontId="16" numFmtId="0" xfId="0" applyAlignment="1" applyBorder="1" applyFont="1">
      <alignment horizontal="center" vertical="center"/>
    </xf>
    <xf borderId="114" fillId="32" fontId="16" numFmtId="0" xfId="0" applyAlignment="1" applyBorder="1" applyFont="1">
      <alignment horizontal="center" vertical="center"/>
    </xf>
    <xf borderId="113" fillId="2" fontId="16" numFmtId="0" xfId="0" applyAlignment="1" applyBorder="1" applyFont="1">
      <alignment horizontal="center" vertical="center"/>
    </xf>
    <xf borderId="0" fillId="22" fontId="16" numFmtId="0" xfId="0" applyAlignment="1" applyFont="1">
      <alignment horizontal="center" vertical="center"/>
    </xf>
    <xf borderId="116" fillId="4" fontId="16" numFmtId="0" xfId="0" applyAlignment="1" applyBorder="1" applyFont="1">
      <alignment horizontal="center" vertical="center"/>
    </xf>
    <xf borderId="113" fillId="22" fontId="16" numFmtId="0" xfId="0" applyAlignment="1" applyBorder="1" applyFont="1">
      <alignment horizontal="center" vertical="center"/>
    </xf>
    <xf borderId="107" fillId="2" fontId="16" numFmtId="0" xfId="0" applyAlignment="1" applyBorder="1" applyFont="1">
      <alignment horizontal="center"/>
    </xf>
    <xf borderId="114" fillId="4" fontId="17" numFmtId="0" xfId="0" applyAlignment="1" applyBorder="1" applyFont="1">
      <alignment horizontal="center" vertical="center"/>
    </xf>
    <xf borderId="107" fillId="4" fontId="17" numFmtId="0" xfId="0" applyAlignment="1" applyBorder="1" applyFont="1">
      <alignment horizontal="center" vertical="center"/>
    </xf>
    <xf borderId="114" fillId="32" fontId="16" numFmtId="0" xfId="0" applyBorder="1" applyFont="1"/>
    <xf borderId="114" fillId="2" fontId="16" numFmtId="0" xfId="0" applyBorder="1" applyFont="1"/>
    <xf borderId="0" fillId="5" fontId="17" numFmtId="0" xfId="0" applyAlignment="1" applyFont="1">
      <alignment horizontal="center" vertical="center"/>
    </xf>
    <xf borderId="128" fillId="22" fontId="17" numFmtId="0" xfId="0" applyAlignment="1" applyBorder="1" applyFont="1">
      <alignment horizontal="center" vertical="center"/>
    </xf>
    <xf borderId="122" fillId="22" fontId="16" numFmtId="0" xfId="0" applyBorder="1" applyFont="1"/>
    <xf borderId="121" fillId="22" fontId="17" numFmtId="0" xfId="0" applyAlignment="1" applyBorder="1" applyFont="1">
      <alignment horizontal="center" vertical="center"/>
    </xf>
    <xf borderId="175" fillId="5" fontId="16" numFmtId="0" xfId="0" applyAlignment="1" applyBorder="1" applyFont="1">
      <alignment horizontal="center" vertical="center"/>
    </xf>
    <xf borderId="171" fillId="5" fontId="16" numFmtId="0" xfId="0" applyAlignment="1" applyBorder="1" applyFont="1">
      <alignment horizontal="center" vertical="center"/>
    </xf>
    <xf borderId="103" fillId="4" fontId="16" numFmtId="0" xfId="0" applyAlignment="1" applyBorder="1" applyFont="1">
      <alignment horizontal="center" vertical="center"/>
    </xf>
    <xf borderId="176" fillId="5" fontId="16" numFmtId="0" xfId="0" applyAlignment="1" applyBorder="1" applyFont="1">
      <alignment horizontal="center" vertical="center"/>
    </xf>
    <xf borderId="177" fillId="5" fontId="16" numFmtId="0" xfId="0" applyAlignment="1" applyBorder="1" applyFont="1">
      <alignment horizontal="center" vertical="center"/>
    </xf>
    <xf borderId="103" fillId="32" fontId="16" numFmtId="0" xfId="0" applyAlignment="1" applyBorder="1" applyFont="1">
      <alignment horizontal="center" vertical="center"/>
    </xf>
    <xf borderId="176" fillId="4" fontId="16" numFmtId="0" xfId="0" applyAlignment="1" applyBorder="1" applyFont="1">
      <alignment horizontal="center" vertical="center"/>
    </xf>
    <xf borderId="178" fillId="5" fontId="16" numFmtId="0" xfId="0" applyAlignment="1" applyBorder="1" applyFont="1">
      <alignment horizontal="center" vertical="center"/>
    </xf>
    <xf borderId="103" fillId="2" fontId="16" numFmtId="0" xfId="0" applyAlignment="1" applyBorder="1" applyFont="1">
      <alignment horizontal="center" vertical="center"/>
    </xf>
    <xf borderId="123" fillId="4" fontId="16" numFmtId="0" xfId="0" applyAlignment="1" applyBorder="1" applyFont="1">
      <alignment horizontal="center" vertical="center"/>
    </xf>
    <xf borderId="0" fillId="5" fontId="16" numFmtId="0" xfId="0" applyAlignment="1" applyFont="1">
      <alignment horizontal="center" vertical="center"/>
    </xf>
    <xf borderId="120" fillId="0" fontId="16" numFmtId="0" xfId="0" applyAlignment="1" applyBorder="1" applyFont="1">
      <alignment horizontal="center" vertical="center"/>
    </xf>
    <xf borderId="113" fillId="32" fontId="16" numFmtId="0" xfId="0" applyAlignment="1" applyBorder="1" applyFont="1">
      <alignment horizontal="center" vertical="center"/>
    </xf>
    <xf borderId="114" fillId="2" fontId="16" numFmtId="0" xfId="0" applyAlignment="1" applyBorder="1" applyFont="1">
      <alignment horizontal="center" vertical="center"/>
    </xf>
    <xf borderId="116" fillId="4" fontId="17" numFmtId="0" xfId="0" applyAlignment="1" applyBorder="1" applyFont="1">
      <alignment horizontal="center" vertical="center"/>
    </xf>
    <xf borderId="113" fillId="32" fontId="17" numFmtId="0" xfId="0" applyAlignment="1" applyBorder="1" applyFont="1">
      <alignment horizontal="center" vertical="center"/>
    </xf>
    <xf borderId="98" fillId="0" fontId="18" numFmtId="0" xfId="0" applyAlignment="1" applyBorder="1" applyFont="1">
      <alignment horizontal="center" vertical="center"/>
    </xf>
    <xf borderId="114" fillId="5" fontId="17" numFmtId="0" xfId="0" applyBorder="1" applyFont="1"/>
    <xf borderId="114" fillId="4" fontId="17" numFmtId="0" xfId="0" applyBorder="1" applyFont="1"/>
    <xf borderId="115" fillId="22" fontId="17" numFmtId="0" xfId="0" applyBorder="1" applyFont="1"/>
    <xf borderId="114" fillId="32" fontId="17" numFmtId="0" xfId="0" applyBorder="1" applyFont="1"/>
    <xf borderId="100" fillId="5" fontId="17" numFmtId="0" xfId="0" applyBorder="1" applyFont="1"/>
    <xf borderId="114" fillId="2" fontId="17" numFmtId="0" xfId="0" applyBorder="1" applyFont="1"/>
    <xf borderId="114" fillId="22" fontId="17" numFmtId="0" xfId="0" applyBorder="1" applyFont="1"/>
    <xf borderId="115" fillId="5" fontId="17" numFmtId="0" xfId="0" applyBorder="1" applyFont="1"/>
    <xf borderId="116" fillId="5" fontId="17" numFmtId="0" xfId="0" applyBorder="1" applyFont="1"/>
    <xf borderId="0" fillId="5" fontId="17" numFmtId="0" xfId="0" applyFont="1"/>
    <xf borderId="68" fillId="0" fontId="16" numFmtId="0" xfId="0" applyAlignment="1" applyBorder="1" applyFont="1">
      <alignment horizontal="center" vertical="center"/>
    </xf>
    <xf borderId="114" fillId="22" fontId="16" numFmtId="0" xfId="0" applyAlignment="1" applyBorder="1" applyFont="1">
      <alignment horizontal="center" vertical="center"/>
    </xf>
    <xf borderId="107" fillId="32" fontId="16" numFmtId="0" xfId="0" applyAlignment="1" applyBorder="1" applyFont="1">
      <alignment horizontal="center" vertical="center"/>
    </xf>
    <xf borderId="115" fillId="4" fontId="16" numFmtId="0" xfId="0" applyAlignment="1" applyBorder="1" applyFont="1">
      <alignment horizontal="center" vertical="center"/>
    </xf>
    <xf borderId="115" fillId="2" fontId="16" numFmtId="0" xfId="0" applyAlignment="1" applyBorder="1" applyFont="1">
      <alignment horizontal="center" vertical="center"/>
    </xf>
    <xf borderId="115" fillId="4" fontId="17" numFmtId="0" xfId="0" applyAlignment="1" applyBorder="1" applyFont="1">
      <alignment horizontal="center" vertical="center"/>
    </xf>
    <xf borderId="20" fillId="5" fontId="17" numFmtId="0" xfId="0" applyAlignment="1" applyBorder="1" applyFont="1">
      <alignment horizontal="center" vertical="center"/>
    </xf>
    <xf borderId="119" fillId="5" fontId="16" numFmtId="0" xfId="0" applyAlignment="1" applyBorder="1" applyFont="1">
      <alignment horizontal="center" shrinkToFit="0" vertical="center" wrapText="1"/>
    </xf>
    <xf borderId="126" fillId="5" fontId="16" numFmtId="0" xfId="0" applyAlignment="1" applyBorder="1" applyFont="1">
      <alignment horizontal="center" vertical="center"/>
    </xf>
    <xf borderId="94" fillId="5" fontId="16" numFmtId="0" xfId="0" applyAlignment="1" applyBorder="1" applyFont="1">
      <alignment horizontal="center" vertical="center"/>
    </xf>
    <xf borderId="92" fillId="0" fontId="16" numFmtId="0" xfId="0" applyAlignment="1" applyBorder="1" applyFont="1">
      <alignment horizontal="center" vertical="center"/>
    </xf>
    <xf borderId="119" fillId="0" fontId="16" numFmtId="0" xfId="0" applyAlignment="1" applyBorder="1" applyFont="1">
      <alignment horizontal="center" vertical="center"/>
    </xf>
    <xf borderId="132" fillId="0" fontId="16" numFmtId="0" xfId="0" applyAlignment="1" applyBorder="1" applyFont="1">
      <alignment horizontal="center" vertical="center"/>
    </xf>
    <xf borderId="118" fillId="0" fontId="5" numFmtId="0" xfId="0" applyBorder="1" applyFont="1"/>
    <xf borderId="123" fillId="0" fontId="5" numFmtId="0" xfId="0" applyBorder="1" applyFont="1"/>
    <xf borderId="123" fillId="0" fontId="16" numFmtId="0" xfId="0" applyAlignment="1" applyBorder="1" applyFont="1">
      <alignment horizontal="center" vertical="center"/>
    </xf>
    <xf borderId="128" fillId="5" fontId="16" numFmtId="0" xfId="0" applyAlignment="1" applyBorder="1" applyFont="1">
      <alignment horizontal="center" shrinkToFit="0" vertical="center" wrapText="1"/>
    </xf>
    <xf borderId="12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108" fillId="0" fontId="28" numFmtId="0" xfId="0" applyAlignment="1" applyBorder="1" applyFont="1">
      <alignment horizontal="center" vertical="center"/>
    </xf>
    <xf borderId="107" fillId="0" fontId="28" numFmtId="0" xfId="0" applyAlignment="1" applyBorder="1" applyFont="1">
      <alignment horizontal="center" vertical="center"/>
    </xf>
    <xf borderId="123" fillId="0" fontId="28" numFmtId="0" xfId="0" applyAlignment="1" applyBorder="1" applyFont="1">
      <alignment horizontal="center" vertical="center"/>
    </xf>
    <xf borderId="108" fillId="0" fontId="33" numFmtId="0" xfId="0" applyAlignment="1" applyBorder="1" applyFont="1">
      <alignment horizontal="center" vertical="center"/>
    </xf>
    <xf borderId="106" fillId="0" fontId="28" numFmtId="0" xfId="0" applyAlignment="1" applyBorder="1" applyFont="1">
      <alignment horizontal="center" vertical="center"/>
    </xf>
    <xf borderId="108" fillId="0" fontId="28" numFmtId="0" xfId="0" applyAlignment="1" applyBorder="1" applyFont="1">
      <alignment horizontal="center" textRotation="90" vertical="center"/>
    </xf>
    <xf borderId="107" fillId="0" fontId="28" numFmtId="0" xfId="0" applyAlignment="1" applyBorder="1" applyFont="1">
      <alignment horizontal="center" textRotation="90" vertical="center"/>
    </xf>
    <xf borderId="97" fillId="0" fontId="28" numFmtId="0" xfId="0" applyAlignment="1" applyBorder="1" applyFont="1">
      <alignment horizontal="center" vertical="center"/>
    </xf>
    <xf borderId="106" fillId="0" fontId="28" numFmtId="46" xfId="0" applyAlignment="1" applyBorder="1" applyFont="1" applyNumberFormat="1">
      <alignment horizontal="center" textRotation="90" vertical="center"/>
    </xf>
    <xf borderId="107" fillId="0" fontId="28" numFmtId="46" xfId="0" applyAlignment="1" applyBorder="1" applyFont="1" applyNumberFormat="1">
      <alignment horizontal="center" textRotation="90" vertical="center"/>
    </xf>
    <xf borderId="179" fillId="22" fontId="33" numFmtId="0" xfId="0" applyAlignment="1" applyBorder="1" applyFont="1">
      <alignment horizontal="center" vertical="center"/>
    </xf>
    <xf borderId="107" fillId="4" fontId="16" numFmtId="0" xfId="0" applyAlignment="1" applyBorder="1" applyFont="1">
      <alignment horizontal="center" vertical="center"/>
    </xf>
    <xf borderId="170" fillId="5" fontId="16" numFmtId="0" xfId="0" applyAlignment="1" applyBorder="1" applyFont="1">
      <alignment horizontal="center" vertical="center"/>
    </xf>
    <xf borderId="115" fillId="5" fontId="16" numFmtId="0" xfId="0" applyAlignment="1" applyBorder="1" applyFont="1">
      <alignment horizontal="center" shrinkToFit="0" vertical="center" wrapText="1"/>
    </xf>
    <xf borderId="106" fillId="0" fontId="16" numFmtId="0" xfId="0" applyAlignment="1" applyBorder="1" applyFont="1">
      <alignment horizontal="center" vertical="center"/>
    </xf>
    <xf borderId="107" fillId="0" fontId="16" numFmtId="0" xfId="0" applyAlignment="1" applyBorder="1" applyFont="1">
      <alignment horizontal="center" vertical="center"/>
    </xf>
    <xf borderId="108" fillId="0" fontId="16" numFmtId="0" xfId="0" applyAlignment="1" applyBorder="1" applyFont="1">
      <alignment horizontal="center" vertical="center"/>
    </xf>
    <xf borderId="107" fillId="0" fontId="17" numFmtId="0" xfId="0" applyBorder="1" applyFont="1"/>
    <xf borderId="97" fillId="0" fontId="16" numFmtId="0" xfId="0" applyAlignment="1" applyBorder="1" applyFont="1">
      <alignment horizontal="center" vertical="center"/>
    </xf>
    <xf borderId="107" fillId="0" fontId="6" numFmtId="0" xfId="0" applyAlignment="1" applyBorder="1" applyFont="1">
      <alignment horizontal="center" vertical="center"/>
    </xf>
    <xf borderId="134" fillId="0" fontId="16" numFmtId="0" xfId="0" applyAlignment="1" applyBorder="1" applyFont="1">
      <alignment horizontal="center" shrinkToFit="0" textRotation="90" vertical="center" wrapText="1"/>
    </xf>
    <xf borderId="92" fillId="0" fontId="16" numFmtId="0" xfId="0" applyAlignment="1" applyBorder="1" applyFont="1">
      <alignment horizontal="center" shrinkToFit="0" textRotation="90" vertical="center" wrapText="1"/>
    </xf>
    <xf borderId="92" fillId="0" fontId="16" numFmtId="46" xfId="0" applyAlignment="1" applyBorder="1" applyFont="1" applyNumberFormat="1">
      <alignment horizontal="center" textRotation="90" vertical="center"/>
    </xf>
    <xf borderId="92" fillId="0" fontId="6" numFmtId="0" xfId="0" applyAlignment="1" applyBorder="1" applyFont="1">
      <alignment horizontal="center" vertical="center"/>
    </xf>
    <xf borderId="120" fillId="0" fontId="5" numFmtId="0" xfId="0" applyBorder="1" applyFont="1"/>
    <xf borderId="98" fillId="0" fontId="16" numFmtId="46" xfId="0" applyAlignment="1" applyBorder="1" applyFont="1" applyNumberFormat="1">
      <alignment horizontal="center" textRotation="90" vertical="center"/>
    </xf>
    <xf borderId="98" fillId="0" fontId="6" numFmtId="0" xfId="0" applyAlignment="1" applyBorder="1" applyFont="1">
      <alignment horizontal="center" vertical="center"/>
    </xf>
    <xf borderId="121" fillId="5" fontId="16" numFmtId="0" xfId="0" applyAlignment="1" applyBorder="1" applyFont="1">
      <alignment horizontal="center" vertical="center"/>
    </xf>
    <xf borderId="124" fillId="0" fontId="5" numFmtId="0" xfId="0" applyBorder="1" applyFont="1"/>
    <xf borderId="121" fillId="22" fontId="16" numFmtId="0" xfId="0" applyAlignment="1" applyBorder="1" applyFont="1">
      <alignment horizontal="center" vertical="center"/>
    </xf>
    <xf borderId="128" fillId="22" fontId="16" numFmtId="0" xfId="0" applyAlignment="1" applyBorder="1" applyFont="1">
      <alignment horizontal="center" vertical="center"/>
    </xf>
    <xf borderId="122" fillId="22" fontId="16" numFmtId="0" xfId="0" applyAlignment="1" applyBorder="1" applyFont="1">
      <alignment horizontal="center" vertical="center"/>
    </xf>
    <xf borderId="107" fillId="0" fontId="17" numFmtId="0" xfId="0" applyAlignment="1" applyBorder="1" applyFont="1">
      <alignment horizontal="center"/>
    </xf>
    <xf borderId="107" fillId="0" fontId="14" numFmtId="0" xfId="0" applyAlignment="1" applyBorder="1" applyFont="1">
      <alignment horizontal="center" vertical="center"/>
    </xf>
    <xf borderId="92" fillId="0" fontId="6" numFmtId="1" xfId="0" applyAlignment="1" applyBorder="1" applyFont="1" applyNumberFormat="1">
      <alignment horizontal="center" vertical="center"/>
    </xf>
    <xf borderId="118" fillId="0" fontId="16" numFmtId="46" xfId="0" applyAlignment="1" applyBorder="1" applyFont="1" applyNumberFormat="1">
      <alignment horizontal="center" textRotation="90" vertical="center"/>
    </xf>
    <xf borderId="98" fillId="0" fontId="6" numFmtId="1" xfId="0" applyAlignment="1" applyBorder="1" applyFont="1" applyNumberFormat="1">
      <alignment horizontal="center" vertical="center"/>
    </xf>
    <xf borderId="114" fillId="5" fontId="16" numFmtId="0" xfId="0" applyAlignment="1" applyBorder="1" applyFont="1">
      <alignment vertical="center"/>
    </xf>
    <xf borderId="107" fillId="0" fontId="1" numFmtId="0" xfId="0" applyBorder="1" applyFont="1"/>
    <xf borderId="108" fillId="0" fontId="6" numFmtId="0" xfId="0" applyAlignment="1" applyBorder="1" applyFont="1">
      <alignment horizontal="center" vertical="center"/>
    </xf>
    <xf borderId="15" fillId="0" fontId="16" numFmtId="0" xfId="0" applyAlignment="1" applyBorder="1" applyFont="1">
      <alignment horizontal="center" vertical="center"/>
    </xf>
    <xf borderId="134" fillId="0" fontId="16" numFmtId="0" xfId="0" applyAlignment="1" applyBorder="1" applyFont="1">
      <alignment horizontal="center" vertical="center"/>
    </xf>
    <xf borderId="92" fillId="0" fontId="1" numFmtId="0" xfId="0" applyAlignment="1" applyBorder="1" applyFont="1">
      <alignment horizontal="center"/>
    </xf>
    <xf borderId="134" fillId="0" fontId="16" numFmtId="46" xfId="0" applyAlignment="1" applyBorder="1" applyFont="1" applyNumberFormat="1">
      <alignment shrinkToFit="0" textRotation="90" vertical="center" wrapText="1"/>
    </xf>
    <xf borderId="179" fillId="0" fontId="6" numFmtId="1" xfId="0" applyAlignment="1" applyBorder="1" applyFont="1" applyNumberFormat="1">
      <alignment horizontal="center" vertical="center"/>
    </xf>
    <xf borderId="130" fillId="0" fontId="16" numFmtId="0" xfId="0" applyAlignment="1" applyBorder="1" applyFont="1">
      <alignment horizontal="center" vertical="center"/>
    </xf>
    <xf borderId="68" fillId="0" fontId="16" numFmtId="46" xfId="0" applyAlignment="1" applyBorder="1" applyFont="1" applyNumberFormat="1">
      <alignment horizontal="center" textRotation="90" vertical="center"/>
    </xf>
    <xf borderId="130" fillId="0" fontId="16" numFmtId="46" xfId="0" applyAlignment="1" applyBorder="1" applyFont="1" applyNumberFormat="1">
      <alignment shrinkToFit="0" textRotation="90" vertical="center" wrapText="1"/>
    </xf>
    <xf borderId="27" fillId="0" fontId="16" numFmtId="0" xfId="0" applyAlignment="1" applyBorder="1" applyFont="1">
      <alignment horizontal="center" vertical="center"/>
    </xf>
    <xf borderId="138" fillId="0" fontId="16" numFmtId="0" xfId="0" applyAlignment="1" applyBorder="1" applyFont="1">
      <alignment horizontal="center" vertical="center"/>
    </xf>
    <xf borderId="138" fillId="0" fontId="16" numFmtId="0" xfId="0" applyAlignment="1" applyBorder="1" applyFont="1">
      <alignment shrinkToFit="0" textRotation="90" vertical="center" wrapText="1"/>
    </xf>
    <xf borderId="68" fillId="0" fontId="17" numFmtId="0" xfId="0" applyBorder="1" applyFont="1"/>
    <xf borderId="20" fillId="34" fontId="16" numFmtId="0" xfId="0" applyBorder="1" applyFill="1" applyFont="1"/>
    <xf borderId="68" fillId="0" fontId="1" numFmtId="0" xfId="0" applyBorder="1" applyFont="1"/>
    <xf borderId="0" fillId="0" fontId="17" numFmtId="0" xfId="0" applyAlignment="1" applyFont="1">
      <alignment vertical="center"/>
    </xf>
    <xf borderId="91" fillId="0" fontId="1" numFmtId="0" xfId="0" applyBorder="1" applyFont="1"/>
    <xf borderId="91" fillId="0" fontId="1" numFmtId="0" xfId="0" applyAlignment="1" applyBorder="1" applyFont="1">
      <alignment horizontal="center"/>
    </xf>
    <xf quotePrefix="1" borderId="0" fillId="0" fontId="23" numFmtId="0" xfId="0" applyAlignment="1" applyFont="1">
      <alignment horizontal="center" shrinkToFit="0" vertical="center" wrapText="1"/>
    </xf>
    <xf borderId="180" fillId="2" fontId="16" numFmtId="0" xfId="0" applyBorder="1" applyFont="1"/>
    <xf borderId="92" fillId="11" fontId="14" numFmtId="0" xfId="0" applyAlignment="1" applyBorder="1" applyFont="1">
      <alignment horizontal="center" shrinkToFit="0" vertical="center" wrapText="1"/>
    </xf>
    <xf borderId="181" fillId="11" fontId="14" numFmtId="0" xfId="0" applyAlignment="1" applyBorder="1" applyFont="1">
      <alignment shrinkToFit="0" vertical="center" wrapText="1"/>
    </xf>
    <xf borderId="182" fillId="11" fontId="14" numFmtId="0" xfId="0" applyAlignment="1" applyBorder="1" applyFont="1">
      <alignment horizontal="center" shrinkToFit="0" vertical="center" wrapText="1"/>
    </xf>
    <xf borderId="183" fillId="11" fontId="14" numFmtId="0" xfId="0" applyAlignment="1" applyBorder="1" applyFont="1">
      <alignment shrinkToFit="0" vertical="center" wrapText="1"/>
    </xf>
    <xf borderId="122" fillId="22" fontId="16" numFmtId="0" xfId="0" applyAlignment="1" applyBorder="1" applyFont="1">
      <alignment horizontal="center" textRotation="90" vertical="center"/>
    </xf>
    <xf borderId="121" fillId="22" fontId="16" numFmtId="0" xfId="0" applyAlignment="1" applyBorder="1" applyFont="1">
      <alignment horizontal="center" textRotation="90" vertical="center"/>
    </xf>
    <xf borderId="128" fillId="22" fontId="16" numFmtId="0" xfId="0" applyAlignment="1" applyBorder="1" applyFont="1">
      <alignment horizontal="center" textRotation="90" vertical="center"/>
    </xf>
    <xf borderId="184" fillId="0" fontId="5" numFmtId="0" xfId="0" applyBorder="1" applyFont="1"/>
    <xf borderId="185" fillId="5" fontId="16" numFmtId="0" xfId="0" applyAlignment="1" applyBorder="1" applyFont="1">
      <alignment horizontal="center" shrinkToFit="0" vertical="center" wrapText="1"/>
    </xf>
    <xf borderId="186" fillId="22" fontId="16" numFmtId="0" xfId="0" applyAlignment="1" applyBorder="1" applyFont="1">
      <alignment horizontal="center" textRotation="90" vertical="center"/>
    </xf>
    <xf borderId="167" fillId="22" fontId="16" numFmtId="0" xfId="0" applyAlignment="1" applyBorder="1" applyFont="1">
      <alignment horizontal="center" textRotation="90" vertical="center"/>
    </xf>
    <xf borderId="187" fillId="22" fontId="16" numFmtId="0" xfId="0" applyAlignment="1" applyBorder="1" applyFont="1">
      <alignment horizontal="center" textRotation="90" vertical="center"/>
    </xf>
    <xf borderId="188" fillId="5" fontId="16" numFmtId="0" xfId="0" applyAlignment="1" applyBorder="1" applyFont="1">
      <alignment horizontal="center" vertical="center"/>
    </xf>
    <xf borderId="189" fillId="5" fontId="16" numFmtId="0" xfId="0" applyAlignment="1" applyBorder="1" applyFont="1">
      <alignment horizontal="center" shrinkToFit="0" vertical="center" wrapText="1"/>
    </xf>
    <xf borderId="190" fillId="22" fontId="16" numFmtId="0" xfId="0" applyAlignment="1" applyBorder="1" applyFont="1">
      <alignment horizontal="center" vertical="center"/>
    </xf>
    <xf borderId="191" fillId="22" fontId="16" numFmtId="0" xfId="0" applyAlignment="1" applyBorder="1" applyFont="1">
      <alignment horizontal="center" vertical="center"/>
    </xf>
    <xf borderId="192" fillId="22" fontId="16" numFmtId="0" xfId="0" applyAlignment="1" applyBorder="1" applyFont="1">
      <alignment horizontal="center" vertical="center"/>
    </xf>
    <xf borderId="193" fillId="5" fontId="16" numFmtId="0" xfId="0" applyAlignment="1" applyBorder="1" applyFont="1">
      <alignment horizontal="center" vertical="center"/>
    </xf>
    <xf borderId="194" fillId="0" fontId="5" numFmtId="0" xfId="0" applyBorder="1" applyFont="1"/>
    <xf borderId="167" fillId="22" fontId="16" numFmtId="166" xfId="0" applyAlignment="1" applyBorder="1" applyFont="1" applyNumberFormat="1">
      <alignment horizontal="center" textRotation="90" vertical="center"/>
    </xf>
    <xf borderId="188" fillId="5" fontId="17" numFmtId="0" xfId="0" applyAlignment="1" applyBorder="1" applyFont="1">
      <alignment horizontal="center" shrinkToFit="0" vertical="center" wrapText="1"/>
    </xf>
    <xf borderId="129" fillId="22" fontId="16" numFmtId="0" xfId="0" applyAlignment="1" applyBorder="1" applyFont="1">
      <alignment horizontal="center" vertical="center"/>
    </xf>
    <xf borderId="105" fillId="22" fontId="16" numFmtId="0" xfId="0" applyAlignment="1" applyBorder="1" applyFont="1">
      <alignment horizontal="center" vertical="center"/>
    </xf>
    <xf borderId="195" fillId="22" fontId="16" numFmtId="0" xfId="0" applyAlignment="1" applyBorder="1" applyFont="1">
      <alignment horizontal="center" vertical="center"/>
    </xf>
    <xf borderId="196" fillId="22" fontId="16" numFmtId="0" xfId="0" applyAlignment="1" applyBorder="1" applyFont="1">
      <alignment horizontal="center" vertical="center"/>
    </xf>
    <xf borderId="185" fillId="22" fontId="16" numFmtId="0" xfId="0" applyAlignment="1" applyBorder="1" applyFont="1">
      <alignment horizontal="center" vertical="center"/>
    </xf>
    <xf borderId="197" fillId="22" fontId="16" numFmtId="0" xfId="0" applyAlignment="1" applyBorder="1" applyFont="1">
      <alignment horizontal="center" vertical="center"/>
    </xf>
    <xf borderId="198" fillId="22" fontId="16" numFmtId="0" xfId="0" applyAlignment="1" applyBorder="1" applyFont="1">
      <alignment horizontal="center" vertical="center"/>
    </xf>
    <xf borderId="185" fillId="22" fontId="16" numFmtId="46" xfId="0" applyAlignment="1" applyBorder="1" applyFont="1" applyNumberFormat="1">
      <alignment horizontal="center" textRotation="90" vertical="center"/>
    </xf>
    <xf borderId="20" fillId="5" fontId="16" numFmtId="0" xfId="0" applyAlignment="1" applyBorder="1" applyFont="1">
      <alignment horizontal="center" vertical="center"/>
    </xf>
    <xf borderId="20" fillId="5" fontId="18" numFmtId="0" xfId="0" applyBorder="1" applyFont="1"/>
    <xf borderId="20" fillId="5" fontId="17" numFmtId="0" xfId="0" applyAlignment="1" applyBorder="1" applyFont="1">
      <alignment horizontal="center"/>
    </xf>
    <xf borderId="20" fillId="5" fontId="17" numFmtId="0" xfId="0" applyBorder="1" applyFont="1"/>
    <xf borderId="116" fillId="22" fontId="16" numFmtId="0" xfId="0" applyBorder="1" applyFont="1"/>
    <xf borderId="91" fillId="0" fontId="34" numFmtId="0" xfId="0" applyBorder="1" applyFont="1"/>
    <xf borderId="91" fillId="0" fontId="14" numFmtId="0" xfId="0" applyBorder="1" applyFont="1"/>
    <xf borderId="91" fillId="0" fontId="35" numFmtId="0" xfId="0" applyAlignment="1" applyBorder="1" applyFont="1">
      <alignment vertical="center"/>
    </xf>
    <xf borderId="94" fillId="22" fontId="16" numFmtId="0" xfId="0" applyAlignment="1" applyBorder="1" applyFont="1">
      <alignment horizontal="center" vertical="center"/>
    </xf>
    <xf borderId="117" fillId="22" fontId="16" numFmtId="0" xfId="0" applyAlignment="1" applyBorder="1" applyFont="1">
      <alignment horizontal="center" vertical="center"/>
    </xf>
    <xf borderId="126" fillId="22" fontId="16" numFmtId="0" xfId="0" applyAlignment="1" applyBorder="1" applyFont="1">
      <alignment horizontal="center" vertical="center"/>
    </xf>
    <xf borderId="120" fillId="0" fontId="16" numFmtId="0" xfId="0" applyAlignment="1" applyBorder="1" applyFont="1">
      <alignment horizontal="center" textRotation="90" vertical="center"/>
    </xf>
    <xf borderId="114" fillId="22" fontId="16" numFmtId="0" xfId="0" applyAlignment="1" applyBorder="1" applyFont="1">
      <alignment horizontal="center" textRotation="90" vertical="center"/>
    </xf>
    <xf borderId="115" fillId="22" fontId="16" numFmtId="0" xfId="0" applyAlignment="1" applyBorder="1" applyFont="1">
      <alignment horizontal="center" textRotation="90" vertical="center"/>
    </xf>
    <xf borderId="113" fillId="22" fontId="16" numFmtId="0" xfId="0" applyAlignment="1" applyBorder="1" applyFont="1">
      <alignment horizontal="center" textRotation="90" vertical="center"/>
    </xf>
    <xf borderId="186" fillId="22" fontId="16" numFmtId="20" xfId="0" applyAlignment="1" applyBorder="1" applyFont="1" applyNumberFormat="1">
      <alignment horizontal="center" textRotation="90" vertical="center"/>
    </xf>
    <xf borderId="191" fillId="5" fontId="16" numFmtId="0" xfId="0" applyAlignment="1" applyBorder="1" applyFont="1">
      <alignment horizontal="center" vertical="center"/>
    </xf>
    <xf borderId="124" fillId="0" fontId="16" numFmtId="0" xfId="0" applyAlignment="1" applyBorder="1" applyFont="1">
      <alignment horizontal="center" textRotation="90" vertical="center"/>
    </xf>
    <xf borderId="114" fillId="22" fontId="16" numFmtId="20" xfId="0" applyAlignment="1" applyBorder="1" applyFont="1" applyNumberFormat="1">
      <alignment horizontal="center" textRotation="90" vertical="center"/>
    </xf>
    <xf borderId="198" fillId="5" fontId="16" numFmtId="0" xfId="0" applyAlignment="1" applyBorder="1" applyFont="1">
      <alignment horizontal="center" vertical="center"/>
    </xf>
    <xf borderId="199" fillId="0" fontId="5" numFmtId="0" xfId="0" applyBorder="1" applyFont="1"/>
    <xf borderId="195" fillId="22" fontId="16" numFmtId="0" xfId="0" applyAlignment="1" applyBorder="1" applyFont="1">
      <alignment horizontal="center" textRotation="90" vertical="center"/>
    </xf>
    <xf borderId="196" fillId="22" fontId="16" numFmtId="0" xfId="0" applyAlignment="1" applyBorder="1" applyFont="1">
      <alignment horizontal="center" textRotation="90" vertical="center"/>
    </xf>
    <xf borderId="185" fillId="22" fontId="16" numFmtId="0" xfId="0" applyAlignment="1" applyBorder="1" applyFont="1">
      <alignment horizontal="center" textRotation="90" vertical="center"/>
    </xf>
    <xf borderId="0" fillId="0" fontId="1" numFmtId="0" xfId="0" applyAlignment="1" applyFont="1">
      <alignment textRotation="90"/>
    </xf>
    <xf borderId="126" fillId="22" fontId="16" numFmtId="0" xfId="0" applyAlignment="1" applyBorder="1" applyFont="1">
      <alignment horizontal="center" textRotation="90" vertical="center"/>
    </xf>
    <xf borderId="94" fillId="22" fontId="16" numFmtId="0" xfId="0" applyAlignment="1" applyBorder="1" applyFont="1">
      <alignment horizontal="center" textRotation="90" vertical="center"/>
    </xf>
    <xf borderId="117" fillId="22" fontId="16" numFmtId="0" xfId="0" applyAlignment="1" applyBorder="1" applyFont="1">
      <alignment horizontal="center" textRotation="90" vertical="center"/>
    </xf>
    <xf borderId="115" fillId="22" fontId="16" numFmtId="46" xfId="0" applyAlignment="1" applyBorder="1" applyFont="1" applyNumberFormat="1">
      <alignment horizontal="center" textRotation="90" vertical="center"/>
    </xf>
    <xf borderId="127" fillId="22" fontId="16" numFmtId="0" xfId="0" applyAlignment="1" applyBorder="1" applyFont="1">
      <alignment horizontal="center" textRotation="90" vertical="center"/>
    </xf>
    <xf borderId="125" fillId="22" fontId="16" numFmtId="0" xfId="0" applyAlignment="1" applyBorder="1" applyFont="1">
      <alignment horizontal="center" textRotation="90" vertical="center"/>
    </xf>
    <xf borderId="116" fillId="22" fontId="16" numFmtId="0" xfId="0" applyAlignment="1" applyBorder="1" applyFont="1">
      <alignment horizontal="center" textRotation="90" vertical="center"/>
    </xf>
    <xf borderId="100" fillId="22" fontId="16" numFmtId="0" xfId="0" applyAlignment="1" applyBorder="1" applyFont="1">
      <alignment horizontal="center" textRotation="90" vertical="center"/>
    </xf>
    <xf borderId="116" fillId="22" fontId="16" numFmtId="46" xfId="0" applyAlignment="1" applyBorder="1" applyFont="1" applyNumberFormat="1">
      <alignment horizontal="center" textRotation="90" vertical="center"/>
    </xf>
    <xf borderId="197" fillId="22" fontId="16" numFmtId="0" xfId="0" applyAlignment="1" applyBorder="1" applyFont="1">
      <alignment horizontal="center" textRotation="90" vertical="center"/>
    </xf>
    <xf borderId="198" fillId="22" fontId="16" numFmtId="0" xfId="0" applyAlignment="1" applyBorder="1" applyFont="1">
      <alignment horizontal="center" textRotation="90" vertical="center"/>
    </xf>
    <xf borderId="107" fillId="4" fontId="16" numFmtId="0" xfId="0" applyBorder="1" applyFont="1"/>
    <xf borderId="186" fillId="22" fontId="16" numFmtId="0" xfId="0" applyAlignment="1" applyBorder="1" applyFont="1">
      <alignment horizontal="center" vertical="center"/>
    </xf>
    <xf borderId="167" fillId="22" fontId="16" numFmtId="0" xfId="0" applyAlignment="1" applyBorder="1" applyFont="1">
      <alignment horizontal="center" vertical="center"/>
    </xf>
    <xf borderId="187" fillId="22" fontId="16" numFmtId="0" xfId="0" applyAlignment="1" applyBorder="1" applyFont="1">
      <alignment horizontal="center" vertical="center"/>
    </xf>
    <xf borderId="20" fillId="4" fontId="1" numFmtId="0" xfId="0" applyBorder="1" applyFont="1"/>
    <xf borderId="92" fillId="22" fontId="16" numFmtId="0" xfId="0" applyAlignment="1" applyBorder="1" applyFont="1">
      <alignment horizontal="center" vertical="center"/>
    </xf>
    <xf borderId="127" fillId="22" fontId="16" numFmtId="0" xfId="0" applyAlignment="1" applyBorder="1" applyFont="1">
      <alignment horizontal="center" vertical="center"/>
    </xf>
    <xf borderId="125" fillId="22" fontId="16" numFmtId="0" xfId="0" applyAlignment="1" applyBorder="1" applyFont="1">
      <alignment horizontal="center" vertical="center"/>
    </xf>
    <xf borderId="116" fillId="22" fontId="16" numFmtId="0" xfId="0" applyAlignment="1" applyBorder="1" applyFont="1">
      <alignment horizontal="center" vertical="center"/>
    </xf>
    <xf borderId="100" fillId="22" fontId="16" numFmtId="0" xfId="0" applyAlignment="1" applyBorder="1" applyFont="1">
      <alignment horizontal="center" vertical="center"/>
    </xf>
    <xf borderId="0" fillId="0" fontId="16" numFmtId="167" xfId="0" applyAlignment="1" applyFont="1" applyNumberFormat="1">
      <alignment horizontal="right"/>
    </xf>
    <xf borderId="91" fillId="0" fontId="16" numFmtId="0" xfId="0" applyAlignment="1" applyBorder="1" applyFont="1">
      <alignment vertical="center"/>
    </xf>
    <xf borderId="109" fillId="5" fontId="14" numFmtId="0" xfId="0" applyAlignment="1" applyBorder="1" applyFont="1">
      <alignment horizontal="center" vertical="center"/>
    </xf>
    <xf borderId="109" fillId="8" fontId="14" numFmtId="0" xfId="0" applyAlignment="1" applyBorder="1" applyFont="1">
      <alignment horizontal="center" vertical="center"/>
    </xf>
    <xf borderId="94" fillId="22" fontId="16" numFmtId="0" xfId="0" applyAlignment="1" applyBorder="1" applyFont="1">
      <alignment horizontal="center"/>
    </xf>
    <xf borderId="117" fillId="22" fontId="16" numFmtId="0" xfId="0" applyBorder="1" applyFont="1"/>
    <xf borderId="126" fillId="22" fontId="16" numFmtId="0" xfId="0" applyBorder="1" applyFont="1"/>
    <xf borderId="94" fillId="22" fontId="16" numFmtId="0" xfId="0" applyBorder="1" applyFont="1"/>
    <xf borderId="127" fillId="22" fontId="16" numFmtId="0" xfId="0" applyBorder="1" applyFont="1"/>
    <xf borderId="126" fillId="5" fontId="16" numFmtId="0" xfId="0" applyBorder="1" applyFont="1"/>
    <xf borderId="117" fillId="5" fontId="16" numFmtId="0" xfId="0" applyAlignment="1" applyBorder="1" applyFont="1">
      <alignment horizontal="center"/>
    </xf>
    <xf borderId="117" fillId="22" fontId="16" numFmtId="0" xfId="0" applyAlignment="1" applyBorder="1" applyFont="1">
      <alignment horizontal="center"/>
    </xf>
    <xf borderId="127" fillId="22" fontId="16" numFmtId="0" xfId="0" applyAlignment="1" applyBorder="1" applyFont="1">
      <alignment horizontal="center"/>
    </xf>
    <xf borderId="126" fillId="22" fontId="16" numFmtId="0" xfId="0" applyAlignment="1" applyBorder="1" applyFont="1">
      <alignment horizontal="center"/>
    </xf>
    <xf borderId="115" fillId="22" fontId="17" numFmtId="0" xfId="0" applyAlignment="1" applyBorder="1" applyFont="1">
      <alignment horizontal="center" vertical="center"/>
    </xf>
    <xf borderId="113" fillId="22" fontId="16" numFmtId="0" xfId="0" applyBorder="1" applyFont="1"/>
    <xf borderId="114" fillId="4" fontId="17" numFmtId="0" xfId="0" applyAlignment="1" applyBorder="1" applyFont="1">
      <alignment horizontal="center" readingOrder="0" vertical="center"/>
    </xf>
    <xf borderId="114" fillId="22" fontId="17" numFmtId="0" xfId="0" applyAlignment="1" applyBorder="1" applyFont="1">
      <alignment horizontal="center" vertical="center"/>
    </xf>
    <xf borderId="122" fillId="22" fontId="16" numFmtId="0" xfId="0" applyAlignment="1" applyBorder="1" applyFont="1">
      <alignment horizontal="center"/>
    </xf>
    <xf borderId="121" fillId="22" fontId="16" numFmtId="0" xfId="0" applyBorder="1" applyFont="1"/>
    <xf borderId="121" fillId="22" fontId="16" numFmtId="0" xfId="0" applyAlignment="1" applyBorder="1" applyFont="1">
      <alignment horizontal="center"/>
    </xf>
    <xf borderId="128" fillId="22" fontId="16" numFmtId="0" xfId="0" applyBorder="1" applyFont="1"/>
    <xf borderId="128" fillId="22" fontId="16" numFmtId="0" xfId="0" applyAlignment="1" applyBorder="1" applyFont="1">
      <alignment horizontal="center"/>
    </xf>
    <xf borderId="129" fillId="22" fontId="16" numFmtId="0" xfId="0" applyBorder="1" applyFont="1"/>
    <xf borderId="129" fillId="22" fontId="16" numFmtId="0" xfId="0" applyAlignment="1" applyBorder="1" applyFont="1">
      <alignment horizontal="center"/>
    </xf>
    <xf borderId="122" fillId="5" fontId="16" numFmtId="0" xfId="0" applyAlignment="1" applyBorder="1" applyFont="1">
      <alignment horizontal="center"/>
    </xf>
    <xf borderId="121" fillId="5" fontId="16" numFmtId="0" xfId="0" applyBorder="1" applyFont="1"/>
    <xf borderId="121" fillId="5" fontId="16" numFmtId="0" xfId="0" applyAlignment="1" applyBorder="1" applyFont="1">
      <alignment horizontal="center"/>
    </xf>
    <xf borderId="128" fillId="5" fontId="16" numFmtId="0" xfId="0" applyAlignment="1" applyBorder="1" applyFont="1">
      <alignment horizontal="center"/>
    </xf>
    <xf borderId="200" fillId="5" fontId="16" numFmtId="0" xfId="0" applyAlignment="1" applyBorder="1" applyFont="1">
      <alignment horizontal="center" shrinkToFit="0" vertical="center" wrapText="1"/>
    </xf>
    <xf borderId="201" fillId="0" fontId="5" numFmtId="0" xfId="0" applyBorder="1" applyFont="1"/>
    <xf borderId="202" fillId="5" fontId="16" numFmtId="0" xfId="0" applyAlignment="1" applyBorder="1" applyFont="1">
      <alignment horizontal="center" shrinkToFit="0" vertical="center" wrapText="1"/>
    </xf>
    <xf borderId="203" fillId="22" fontId="16" numFmtId="0" xfId="0" applyAlignment="1" applyBorder="1" applyFont="1">
      <alignment horizontal="center"/>
    </xf>
    <xf borderId="204" fillId="22" fontId="16" numFmtId="0" xfId="0" applyBorder="1" applyFont="1"/>
    <xf borderId="204" fillId="22" fontId="16" numFmtId="0" xfId="0" applyAlignment="1" applyBorder="1" applyFont="1">
      <alignment horizontal="center"/>
    </xf>
    <xf borderId="179" fillId="22" fontId="16" numFmtId="0" xfId="0" applyBorder="1" applyFont="1"/>
    <xf borderId="179" fillId="22" fontId="16" numFmtId="0" xfId="0" applyAlignment="1" applyBorder="1" applyFont="1">
      <alignment horizontal="center"/>
    </xf>
    <xf borderId="203" fillId="22" fontId="16" numFmtId="0" xfId="0" applyBorder="1" applyFont="1"/>
    <xf borderId="205" fillId="22" fontId="16" numFmtId="0" xfId="0" applyBorder="1" applyFont="1"/>
    <xf borderId="205" fillId="22" fontId="16" numFmtId="0" xfId="0" applyAlignment="1" applyBorder="1" applyFont="1">
      <alignment horizontal="center"/>
    </xf>
    <xf borderId="203" fillId="5" fontId="16" numFmtId="0" xfId="0" applyAlignment="1" applyBorder="1" applyFont="1">
      <alignment horizontal="center"/>
    </xf>
    <xf borderId="204" fillId="5" fontId="16" numFmtId="0" xfId="0" applyBorder="1" applyFont="1"/>
    <xf borderId="204" fillId="5" fontId="16" numFmtId="0" xfId="0" applyAlignment="1" applyBorder="1" applyFont="1">
      <alignment horizontal="center"/>
    </xf>
    <xf borderId="179" fillId="5" fontId="16" numFmtId="0" xfId="0" applyAlignment="1" applyBorder="1" applyFont="1">
      <alignment horizontal="center"/>
    </xf>
    <xf borderId="205" fillId="22" fontId="16" numFmtId="46" xfId="0" applyBorder="1" applyFont="1" applyNumberFormat="1"/>
    <xf borderId="206" fillId="5" fontId="16" numFmtId="0" xfId="0" applyAlignment="1" applyBorder="1" applyFont="1">
      <alignment horizontal="center" vertical="center"/>
    </xf>
    <xf borderId="207" fillId="5" fontId="16" numFmtId="0" xfId="0" applyAlignment="1" applyBorder="1" applyFont="1">
      <alignment horizontal="center" vertical="center"/>
    </xf>
    <xf borderId="208" fillId="5" fontId="16" numFmtId="0" xfId="0" applyAlignment="1" applyBorder="1" applyFont="1">
      <alignment horizontal="center" shrinkToFit="0" vertical="center" wrapText="1"/>
    </xf>
    <xf borderId="209" fillId="22" fontId="16" numFmtId="0" xfId="0" applyAlignment="1" applyBorder="1" applyFont="1">
      <alignment horizontal="center"/>
    </xf>
    <xf borderId="206" fillId="22" fontId="16" numFmtId="0" xfId="0" applyBorder="1" applyFont="1"/>
    <xf borderId="206" fillId="22" fontId="16" numFmtId="0" xfId="0" applyAlignment="1" applyBorder="1" applyFont="1">
      <alignment horizontal="center"/>
    </xf>
    <xf borderId="210" fillId="22" fontId="16" numFmtId="0" xfId="0" applyBorder="1" applyFont="1"/>
    <xf borderId="210" fillId="22" fontId="16" numFmtId="0" xfId="0" applyAlignment="1" applyBorder="1" applyFont="1">
      <alignment horizontal="center"/>
    </xf>
    <xf borderId="209" fillId="22" fontId="16" numFmtId="0" xfId="0" applyBorder="1" applyFont="1"/>
    <xf borderId="211" fillId="22" fontId="16" numFmtId="0" xfId="0" applyBorder="1" applyFont="1"/>
    <xf borderId="211" fillId="22" fontId="16" numFmtId="0" xfId="0" applyAlignment="1" applyBorder="1" applyFont="1">
      <alignment horizontal="center"/>
    </xf>
    <xf borderId="209" fillId="5" fontId="16" numFmtId="0" xfId="0" applyAlignment="1" applyBorder="1" applyFont="1">
      <alignment horizontal="center"/>
    </xf>
    <xf borderId="212" fillId="5" fontId="16" numFmtId="0" xfId="0" applyBorder="1" applyFont="1"/>
    <xf borderId="206" fillId="5" fontId="16" numFmtId="0" xfId="0" applyAlignment="1" applyBorder="1" applyFont="1">
      <alignment horizontal="center"/>
    </xf>
    <xf borderId="206" fillId="5" fontId="16" numFmtId="0" xfId="0" applyBorder="1" applyFont="1"/>
    <xf borderId="210" fillId="5" fontId="16" numFmtId="0" xfId="0" applyAlignment="1" applyBorder="1" applyFont="1">
      <alignment horizontal="center"/>
    </xf>
    <xf borderId="122" fillId="5" fontId="16" numFmtId="0" xfId="0" applyBorder="1" applyFont="1"/>
    <xf borderId="128" fillId="5" fontId="16" numFmtId="0" xfId="0" applyBorder="1" applyFont="1"/>
    <xf borderId="213" fillId="0" fontId="16" numFmtId="0" xfId="0" applyAlignment="1" applyBorder="1" applyFont="1">
      <alignment horizontal="center" vertical="center"/>
    </xf>
    <xf borderId="214" fillId="22" fontId="16" numFmtId="0" xfId="0" applyAlignment="1" applyBorder="1" applyFont="1">
      <alignment horizontal="center" vertical="center"/>
    </xf>
    <xf borderId="200" fillId="22" fontId="16" numFmtId="0" xfId="0" applyAlignment="1" applyBorder="1" applyFont="1">
      <alignment horizontal="center" vertical="center"/>
    </xf>
    <xf borderId="213" fillId="22" fontId="16" numFmtId="0" xfId="0" applyAlignment="1" applyBorder="1" applyFont="1">
      <alignment horizontal="center" vertical="center"/>
    </xf>
    <xf borderId="213" fillId="5" fontId="16" numFmtId="0" xfId="0" applyAlignment="1" applyBorder="1" applyFont="1">
      <alignment horizontal="center" vertical="center"/>
    </xf>
    <xf borderId="214" fillId="5" fontId="16" numFmtId="0" xfId="0" applyAlignment="1" applyBorder="1" applyFont="1">
      <alignment horizontal="center" vertical="center"/>
    </xf>
    <xf borderId="200" fillId="5" fontId="16" numFmtId="0" xfId="0" applyAlignment="1" applyBorder="1" applyFont="1">
      <alignment horizontal="center" vertical="center"/>
    </xf>
    <xf borderId="113" fillId="22" fontId="16" numFmtId="0" xfId="0" applyAlignment="1" applyBorder="1" applyFont="1">
      <alignment horizontal="center"/>
    </xf>
    <xf borderId="114" fillId="22" fontId="16" numFmtId="0" xfId="0" applyAlignment="1" applyBorder="1" applyFont="1">
      <alignment horizontal="center"/>
    </xf>
    <xf borderId="115" fillId="22" fontId="16" numFmtId="0" xfId="0" applyAlignment="1" applyBorder="1" applyFont="1">
      <alignment horizontal="center"/>
    </xf>
    <xf borderId="114" fillId="22" fontId="16" numFmtId="0" xfId="0" applyBorder="1" applyFont="1"/>
    <xf borderId="115" fillId="22" fontId="16" numFmtId="0" xfId="0" applyBorder="1" applyFont="1"/>
    <xf borderId="116" fillId="22" fontId="16" numFmtId="0" xfId="0" applyAlignment="1" applyBorder="1" applyFont="1">
      <alignment horizontal="center"/>
    </xf>
    <xf borderId="114" fillId="22" fontId="16" numFmtId="46" xfId="0" applyAlignment="1" applyBorder="1" applyFont="1" applyNumberFormat="1">
      <alignment horizontal="center"/>
    </xf>
    <xf borderId="215" fillId="0" fontId="5" numFmtId="0" xfId="0" applyBorder="1" applyFont="1"/>
    <xf borderId="216" fillId="22" fontId="16" numFmtId="0" xfId="0" applyAlignment="1" applyBorder="1" applyFont="1">
      <alignment horizontal="center"/>
    </xf>
    <xf borderId="217" fillId="22" fontId="16" numFmtId="0" xfId="0" applyAlignment="1" applyBorder="1" applyFont="1">
      <alignment horizontal="center"/>
    </xf>
    <xf borderId="202" fillId="22" fontId="16" numFmtId="0" xfId="0" applyAlignment="1" applyBorder="1" applyFont="1">
      <alignment horizontal="center"/>
    </xf>
    <xf borderId="216" fillId="22" fontId="16" numFmtId="0" xfId="0" applyBorder="1" applyFont="1"/>
    <xf borderId="217" fillId="22" fontId="16" numFmtId="0" xfId="0" applyBorder="1" applyFont="1"/>
    <xf borderId="202" fillId="22" fontId="16" numFmtId="0" xfId="0" applyBorder="1" applyFont="1"/>
    <xf borderId="218" fillId="22" fontId="16" numFmtId="0" xfId="0" applyAlignment="1" applyBorder="1" applyFont="1">
      <alignment horizontal="center"/>
    </xf>
    <xf borderId="218" fillId="22" fontId="16" numFmtId="0" xfId="0" applyBorder="1" applyFont="1"/>
    <xf borderId="216" fillId="5" fontId="16" numFmtId="0" xfId="0" applyBorder="1" applyFont="1"/>
    <xf borderId="217" fillId="5" fontId="16" numFmtId="0" xfId="0" applyAlignment="1" applyBorder="1" applyFont="1">
      <alignment horizontal="center"/>
    </xf>
    <xf borderId="217" fillId="5" fontId="16" numFmtId="0" xfId="0" applyBorder="1" applyFont="1"/>
    <xf borderId="202" fillId="5" fontId="16" numFmtId="0" xfId="0" applyBorder="1" applyFont="1"/>
    <xf borderId="219" fillId="22" fontId="16" numFmtId="0" xfId="0" applyAlignment="1" applyBorder="1" applyFont="1">
      <alignment horizontal="center"/>
    </xf>
    <xf borderId="209" fillId="5" fontId="16" numFmtId="0" xfId="0" applyBorder="1" applyFont="1"/>
    <xf borderId="210" fillId="5" fontId="16" numFmtId="0" xfId="0" applyBorder="1" applyFont="1"/>
    <xf borderId="220" fillId="5" fontId="16" numFmtId="0" xfId="0" applyAlignment="1" applyBorder="1" applyFont="1">
      <alignment horizontal="center" vertical="center"/>
    </xf>
    <xf borderId="221" fillId="5" fontId="16" numFmtId="0" xfId="0" applyAlignment="1" applyBorder="1" applyFont="1">
      <alignment horizontal="center" vertical="center"/>
    </xf>
    <xf borderId="217" fillId="5" fontId="16" numFmtId="0" xfId="0" applyAlignment="1" applyBorder="1" applyFont="1">
      <alignment horizontal="center" textRotation="90"/>
    </xf>
    <xf borderId="202" fillId="5" fontId="16" numFmtId="0" xfId="0" applyAlignment="1" applyBorder="1" applyFont="1">
      <alignment horizontal="center"/>
    </xf>
    <xf borderId="202" fillId="22" fontId="16" numFmtId="46" xfId="0" applyBorder="1" applyFont="1" applyNumberFormat="1"/>
    <xf borderId="111" fillId="5" fontId="17" numFmtId="0" xfId="0" applyAlignment="1" applyBorder="1" applyFont="1">
      <alignment horizontal="center" shrinkToFit="0" vertical="center" wrapText="1"/>
    </xf>
    <xf borderId="222" fillId="5" fontId="16" numFmtId="0" xfId="0" applyAlignment="1" applyBorder="1" applyFont="1">
      <alignment horizontal="center" shrinkToFit="0" vertical="center" wrapText="1"/>
    </xf>
    <xf borderId="115" fillId="5" fontId="16" numFmtId="0" xfId="0" applyAlignment="1" applyBorder="1" applyFont="1">
      <alignment horizontal="center"/>
    </xf>
    <xf borderId="223" fillId="4" fontId="17" numFmtId="0" xfId="0" applyAlignment="1" applyBorder="1" applyFont="1">
      <alignment horizontal="center" readingOrder="0" vertical="center"/>
    </xf>
    <xf borderId="125" fillId="22" fontId="16" numFmtId="0" xfId="0" applyBorder="1" applyFont="1"/>
    <xf borderId="127" fillId="5" fontId="16" numFmtId="0" xfId="0" applyBorder="1" applyFont="1"/>
    <xf borderId="125" fillId="5" fontId="16" numFmtId="0" xfId="0" applyAlignment="1" applyBorder="1" applyFont="1">
      <alignment horizontal="center"/>
    </xf>
    <xf borderId="100" fillId="5" fontId="16" numFmtId="0" xfId="0" applyAlignment="1" applyBorder="1" applyFont="1">
      <alignment horizontal="center"/>
    </xf>
    <xf borderId="116" fillId="22" fontId="16" numFmtId="46" xfId="0" applyBorder="1" applyFont="1" applyNumberFormat="1"/>
    <xf borderId="105" fillId="22" fontId="16" numFmtId="0" xfId="0" applyAlignment="1" applyBorder="1" applyFont="1">
      <alignment horizontal="center"/>
    </xf>
    <xf borderId="129" fillId="5" fontId="16" numFmtId="0" xfId="0" applyBorder="1" applyFont="1"/>
    <xf borderId="105" fillId="5" fontId="16" numFmtId="0" xfId="0" applyBorder="1" applyFont="1"/>
    <xf borderId="107" fillId="32" fontId="17" numFmtId="0" xfId="0" applyAlignment="1" applyBorder="1" applyFont="1">
      <alignment horizontal="center" vertical="center"/>
    </xf>
    <xf borderId="68" fillId="0" fontId="20" numFmtId="0" xfId="0" applyBorder="1" applyFont="1"/>
    <xf borderId="100" fillId="3" fontId="1" numFmtId="0" xfId="0" applyAlignment="1" applyBorder="1" applyFont="1">
      <alignment horizontal="center"/>
    </xf>
    <xf borderId="224" fillId="3" fontId="1" numFmtId="0" xfId="0" applyAlignment="1" applyBorder="1" applyFont="1">
      <alignment horizontal="center"/>
    </xf>
    <xf borderId="130" fillId="0" fontId="1" numFmtId="0" xfId="0" applyAlignment="1" applyBorder="1" applyFont="1">
      <alignment horizontal="right"/>
    </xf>
    <xf borderId="130" fillId="0" fontId="16" numFmtId="0" xfId="0" applyAlignment="1" applyBorder="1" applyFont="1">
      <alignment vertical="top"/>
    </xf>
    <xf borderId="0" fillId="0" fontId="16" numFmtId="0" xfId="0" applyAlignment="1" applyFont="1">
      <alignment horizontal="left" shrinkToFit="0" vertical="center" wrapText="1"/>
    </xf>
    <xf borderId="68" fillId="0" fontId="5" numFmtId="0" xfId="0" applyBorder="1" applyFont="1"/>
    <xf borderId="0" fillId="0" fontId="36" numFmtId="0" xfId="0" applyAlignment="1" applyFont="1">
      <alignment horizontal="center"/>
    </xf>
    <xf borderId="0" fillId="0" fontId="8" numFmtId="0" xfId="0" applyFont="1"/>
    <xf borderId="0" fillId="0" fontId="8" numFmtId="0" xfId="0" applyAlignment="1" applyFont="1">
      <alignment horizontal="center"/>
    </xf>
    <xf borderId="225" fillId="0" fontId="8" numFmtId="0" xfId="0" applyAlignment="1" applyBorder="1" applyFont="1">
      <alignment horizontal="center"/>
    </xf>
    <xf borderId="225" fillId="0" fontId="5" numFmtId="0" xfId="0" applyBorder="1" applyFont="1"/>
    <xf borderId="31" fillId="0" fontId="1" numFmtId="0" xfId="0" applyAlignment="1" applyBorder="1" applyFont="1">
      <alignment horizontal="left"/>
    </xf>
    <xf borderId="31" fillId="0" fontId="1" numFmtId="0" xfId="0" applyAlignment="1" applyBorder="1" applyFont="1">
      <alignment horizontal="center"/>
    </xf>
    <xf borderId="31" fillId="10" fontId="1" numFmtId="0" xfId="0" applyAlignment="1" applyBorder="1" applyFont="1">
      <alignment horizontal="center"/>
    </xf>
    <xf borderId="31" fillId="9" fontId="1" numFmtId="0" xfId="0" applyAlignment="1" applyBorder="1" applyFont="1">
      <alignment horizontal="center"/>
    </xf>
    <xf borderId="31" fillId="35" fontId="1" numFmtId="0" xfId="0" applyAlignment="1" applyBorder="1" applyFill="1" applyFont="1">
      <alignment horizontal="center"/>
    </xf>
    <xf borderId="31" fillId="36" fontId="1" numFmtId="0" xfId="0" applyAlignment="1" applyBorder="1" applyFill="1" applyFont="1">
      <alignment horizontal="left"/>
    </xf>
    <xf borderId="31" fillId="37" fontId="1" numFmtId="0" xfId="0" applyAlignment="1" applyBorder="1" applyFill="1" applyFont="1">
      <alignment horizontal="left"/>
    </xf>
    <xf borderId="31" fillId="37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left"/>
    </xf>
    <xf borderId="0" fillId="0" fontId="37" numFmtId="0" xfId="0" applyAlignment="1" applyFont="1">
      <alignment horizontal="center"/>
    </xf>
    <xf borderId="0" fillId="0" fontId="37" numFmtId="0" xfId="0" applyAlignment="1" applyFont="1">
      <alignment horizontal="left"/>
    </xf>
    <xf borderId="0" fillId="0" fontId="37" numFmtId="0" xfId="0" applyAlignment="1" applyFont="1">
      <alignment horizontal="center" vertical="center"/>
    </xf>
    <xf borderId="0" fillId="0" fontId="38" numFmtId="0" xfId="0" applyAlignment="1" applyFont="1">
      <alignment horizontal="center"/>
    </xf>
    <xf borderId="130" fillId="0" fontId="9" numFmtId="0" xfId="0" applyAlignment="1" applyBorder="1" applyFont="1">
      <alignment horizontal="center" vertical="center"/>
    </xf>
    <xf borderId="226" fillId="10" fontId="8" numFmtId="0" xfId="0" applyAlignment="1" applyBorder="1" applyFont="1">
      <alignment horizontal="center"/>
    </xf>
    <xf borderId="226" fillId="38" fontId="8" numFmtId="0" xfId="0" applyAlignment="1" applyBorder="1" applyFill="1" applyFont="1">
      <alignment horizontal="center"/>
    </xf>
    <xf borderId="20" fillId="10" fontId="9" numFmtId="0" xfId="0" applyBorder="1" applyFont="1"/>
    <xf borderId="20" fillId="38" fontId="9" numFmtId="0" xfId="0" applyBorder="1" applyFont="1"/>
    <xf borderId="148" fillId="0" fontId="9" numFmtId="0" xfId="0" applyBorder="1" applyFont="1"/>
    <xf borderId="20" fillId="10" fontId="9" numFmtId="0" xfId="0" applyAlignment="1" applyBorder="1" applyFont="1">
      <alignment horizontal="center" vertical="center"/>
    </xf>
    <xf borderId="20" fillId="38" fontId="9" numFmtId="0" xfId="0" applyAlignment="1" applyBorder="1" applyFont="1">
      <alignment horizontal="center" vertical="center"/>
    </xf>
    <xf borderId="226" fillId="10" fontId="9" numFmtId="0" xfId="0" applyAlignment="1" applyBorder="1" applyFont="1">
      <alignment horizontal="center" vertical="center"/>
    </xf>
    <xf borderId="226" fillId="38" fontId="9" numFmtId="0" xfId="0" applyAlignment="1" applyBorder="1" applyFont="1">
      <alignment horizontal="center" vertical="center"/>
    </xf>
    <xf borderId="130" fillId="0" fontId="9" numFmtId="0" xfId="0" applyBorder="1" applyFont="1"/>
    <xf borderId="88" fillId="39" fontId="8" numFmtId="0" xfId="0" applyAlignment="1" applyBorder="1" applyFill="1" applyFont="1">
      <alignment horizontal="center"/>
    </xf>
    <xf borderId="227" fillId="32" fontId="9" numFmtId="0" xfId="0" applyAlignment="1" applyBorder="1" applyFont="1">
      <alignment horizontal="center"/>
    </xf>
    <xf borderId="228" fillId="0" fontId="5" numFmtId="0" xfId="0" applyBorder="1" applyFont="1"/>
    <xf borderId="229" fillId="0" fontId="5" numFmtId="0" xfId="0" applyBorder="1" applyFont="1"/>
    <xf borderId="226" fillId="32" fontId="9" numFmtId="0" xfId="0" applyAlignment="1" applyBorder="1" applyFont="1">
      <alignment horizontal="center"/>
    </xf>
    <xf borderId="31" fillId="10" fontId="9" numFmtId="0" xfId="0" applyBorder="1" applyFont="1"/>
    <xf borderId="31" fillId="0" fontId="39" numFmtId="14" xfId="0" applyBorder="1" applyFont="1" applyNumberFormat="1"/>
    <xf borderId="31" fillId="40" fontId="9" numFmtId="0" xfId="0" applyBorder="1" applyFill="1" applyFont="1"/>
    <xf borderId="31" fillId="0" fontId="9" numFmtId="0" xfId="0" applyBorder="1" applyFont="1"/>
    <xf borderId="31" fillId="0" fontId="9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133350</xdr:colOff>
      <xdr:row>148</xdr:row>
      <xdr:rowOff>123825</xdr:rowOff>
    </xdr:from>
    <xdr:ext cx="2133600" cy="1352550"/>
    <xdr:sp>
      <xdr:nvSpPr>
        <xdr:cNvPr id="3" name="Shape 3"/>
        <xdr:cNvSpPr txBox="1"/>
      </xdr:nvSpPr>
      <xdr:spPr>
        <a:xfrm>
          <a:off x="4283963" y="3108488"/>
          <a:ext cx="2124075" cy="13430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lnSpc>
              <a:spcPct val="78571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400" u="none" strike="noStrike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  <a:p>
          <a:pPr indent="0" lvl="0" marL="0" rtl="0" algn="ctr">
            <a:lnSpc>
              <a:spcPct val="78571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400" u="none" strike="noStrike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44</xdr:col>
      <xdr:colOff>76200</xdr:colOff>
      <xdr:row>148</xdr:row>
      <xdr:rowOff>161925</xdr:rowOff>
    </xdr:from>
    <xdr:ext cx="3457575" cy="1266825"/>
    <xdr:sp>
      <xdr:nvSpPr>
        <xdr:cNvPr id="4" name="Shape 4"/>
        <xdr:cNvSpPr txBox="1"/>
      </xdr:nvSpPr>
      <xdr:spPr>
        <a:xfrm>
          <a:off x="3621975" y="3151350"/>
          <a:ext cx="3448050" cy="12573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lnSpc>
              <a:spcPct val="78571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400" u="none" strike="noStrike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15</xdr:col>
      <xdr:colOff>104775</xdr:colOff>
      <xdr:row>148</xdr:row>
      <xdr:rowOff>104775</xdr:rowOff>
    </xdr:from>
    <xdr:ext cx="2181225" cy="1600200"/>
    <xdr:sp>
      <xdr:nvSpPr>
        <xdr:cNvPr id="5" name="Shape 5"/>
        <xdr:cNvSpPr txBox="1"/>
      </xdr:nvSpPr>
      <xdr:spPr>
        <a:xfrm>
          <a:off x="4260150" y="2984663"/>
          <a:ext cx="2171700" cy="15906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lnSpc>
              <a:spcPct val="78571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400" u="none" strike="noStrike">
            <a:solidFill>
              <a:srgbClr val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38100</xdr:rowOff>
    </xdr:from>
    <xdr:ext cx="3571875" cy="781050"/>
    <xdr:pic>
      <xdr:nvPicPr>
        <xdr:cNvPr descr="combine logo.jpg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495550" cy="4095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E:\Faris%20Hilman\2.%20Kerjaan\Project%20PT%20Prima%20TPK\4.BT%204385\1.2.%20Greasing%20Schedule%20Project%204%20STS%20PTP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0.0 Overview"/>
      <sheetName val="1. Lubrication Schedule_"/>
      <sheetName val="2. Detail Qty for Greasing"/>
      <sheetName val="3. Schedule Activity"/>
      <sheetName val="3.1 Schedule Activity"/>
      <sheetName val="3.2. Key Point"/>
      <sheetName val="4. Monitoring Table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ySplit="10.0" topLeftCell="F11" activePane="bottomRight" state="frozen"/>
      <selection activeCell="F1" sqref="F1" pane="topRight"/>
      <selection activeCell="A11" sqref="A11" pane="bottomLeft"/>
      <selection activeCell="F11" sqref="F11" pane="bottomRight"/>
    </sheetView>
  </sheetViews>
  <sheetFormatPr customHeight="1" defaultColWidth="12.63" defaultRowHeight="15.0"/>
  <cols>
    <col customWidth="1" min="1" max="1" width="5.25"/>
    <col customWidth="1" min="2" max="2" width="11.5"/>
    <col customWidth="1" min="3" max="3" width="11.0"/>
    <col customWidth="1" min="4" max="4" width="20.88"/>
    <col customWidth="1" hidden="1" min="5" max="5" width="12.5"/>
    <col customWidth="1" min="6" max="8" width="6.5"/>
    <col customWidth="1" min="9" max="9" width="7.13"/>
    <col customWidth="1" min="10" max="10" width="6.75"/>
    <col customWidth="1" min="11" max="11" width="6.5"/>
    <col customWidth="1" min="12" max="12" width="6.75"/>
    <col customWidth="1" min="13" max="16" width="6.5"/>
    <col customWidth="1" min="17" max="17" width="7.13"/>
    <col customWidth="1" min="18" max="23" width="6.5"/>
    <col customWidth="1" min="24" max="24" width="7.13"/>
    <col customWidth="1" min="25" max="28" width="6.5"/>
    <col customWidth="1" min="29" max="29" width="9.75"/>
    <col customWidth="1" min="30" max="33" width="6.5"/>
    <col customWidth="1" min="34" max="34" width="6.75"/>
    <col customWidth="1" min="35" max="48" width="6.5"/>
    <col customWidth="1" min="49" max="49" width="7.25"/>
    <col customWidth="1" min="50" max="50" width="8.38"/>
    <col customWidth="1" min="51" max="53" width="6.5"/>
  </cols>
  <sheetData>
    <row r="1" ht="15.75" customHeight="1">
      <c r="A1" s="1"/>
      <c r="B1" s="1"/>
      <c r="C1" s="1"/>
      <c r="D1" s="1"/>
      <c r="E1" s="2"/>
      <c r="F1" s="3"/>
      <c r="G1" s="3"/>
      <c r="H1" s="3"/>
      <c r="I1" s="3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3"/>
      <c r="AE1" s="3"/>
      <c r="AF1" s="3"/>
      <c r="AG1" s="3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ht="15.75" customHeight="1">
      <c r="A2" s="1"/>
      <c r="B2" s="1"/>
      <c r="C2" s="1"/>
      <c r="D2" s="1"/>
      <c r="E2" s="2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3"/>
      <c r="AE2" s="3"/>
      <c r="AF2" s="3"/>
      <c r="AG2" s="3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ht="15.75" customHeight="1">
      <c r="A3" s="1"/>
      <c r="B3" s="1"/>
      <c r="C3" s="1"/>
      <c r="D3" s="1"/>
      <c r="E3" s="2"/>
      <c r="F3" s="3"/>
      <c r="G3" s="3"/>
      <c r="H3" s="3"/>
      <c r="I3" s="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3"/>
      <c r="AE3" s="3"/>
      <c r="AF3" s="3"/>
      <c r="AG3" s="3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ht="15.75" customHeight="1">
      <c r="A4" s="1"/>
      <c r="B4" s="1"/>
      <c r="C4" s="1"/>
      <c r="D4" s="1"/>
      <c r="E4" s="2"/>
      <c r="F4" s="3"/>
      <c r="G4" s="3"/>
      <c r="H4" s="3"/>
      <c r="I4" s="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3"/>
      <c r="AE4" s="3"/>
      <c r="AF4" s="3"/>
      <c r="AG4" s="3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ht="15.75" customHeight="1">
      <c r="A5" s="1"/>
      <c r="B5" s="1"/>
      <c r="C5" s="1"/>
      <c r="D5" s="1"/>
      <c r="E5" s="2"/>
      <c r="F5" s="3"/>
      <c r="G5" s="3"/>
      <c r="H5" s="3"/>
      <c r="I5" s="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3"/>
      <c r="AE5" s="3"/>
      <c r="AF5" s="3"/>
      <c r="AG5" s="3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ht="15.75" customHeight="1">
      <c r="A6" s="4" t="s">
        <v>0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</row>
    <row r="7" ht="15.75" customHeight="1">
      <c r="A7" s="1"/>
      <c r="B7" s="1"/>
      <c r="C7" s="1"/>
      <c r="D7" s="1"/>
      <c r="E7" s="2"/>
      <c r="F7" s="3"/>
      <c r="G7" s="3"/>
      <c r="H7" s="3"/>
      <c r="I7" s="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3"/>
      <c r="AE7" s="3"/>
      <c r="AF7" s="3"/>
      <c r="AG7" s="3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ht="15.75" customHeight="1">
      <c r="A8" s="6" t="s">
        <v>1</v>
      </c>
      <c r="B8" s="7" t="s">
        <v>2</v>
      </c>
      <c r="C8" s="7" t="s">
        <v>3</v>
      </c>
      <c r="D8" s="7" t="s">
        <v>4</v>
      </c>
      <c r="E8" s="8" t="s">
        <v>5</v>
      </c>
      <c r="F8" s="9" t="s">
        <v>6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1"/>
      <c r="AD8" s="9" t="s">
        <v>7</v>
      </c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1"/>
    </row>
    <row r="9" ht="15.75" customHeight="1">
      <c r="A9" s="12"/>
      <c r="B9" s="12"/>
      <c r="C9" s="12"/>
      <c r="D9" s="12"/>
      <c r="E9" s="12"/>
      <c r="F9" s="13" t="s">
        <v>8</v>
      </c>
      <c r="G9" s="10"/>
      <c r="H9" s="10"/>
      <c r="I9" s="11"/>
      <c r="J9" s="13" t="s">
        <v>9</v>
      </c>
      <c r="K9" s="10"/>
      <c r="L9" s="10"/>
      <c r="M9" s="11"/>
      <c r="N9" s="13" t="s">
        <v>10</v>
      </c>
      <c r="O9" s="10"/>
      <c r="P9" s="10"/>
      <c r="Q9" s="11"/>
      <c r="R9" s="13" t="s">
        <v>11</v>
      </c>
      <c r="S9" s="10"/>
      <c r="T9" s="10"/>
      <c r="U9" s="11"/>
      <c r="V9" s="13" t="s">
        <v>12</v>
      </c>
      <c r="W9" s="10"/>
      <c r="X9" s="10"/>
      <c r="Y9" s="11"/>
      <c r="Z9" s="13" t="s">
        <v>13</v>
      </c>
      <c r="AA9" s="10"/>
      <c r="AB9" s="10"/>
      <c r="AC9" s="11"/>
      <c r="AD9" s="13" t="s">
        <v>14</v>
      </c>
      <c r="AE9" s="10"/>
      <c r="AF9" s="10"/>
      <c r="AG9" s="11"/>
      <c r="AH9" s="13" t="s">
        <v>15</v>
      </c>
      <c r="AI9" s="10"/>
      <c r="AJ9" s="10"/>
      <c r="AK9" s="11"/>
      <c r="AL9" s="13" t="s">
        <v>16</v>
      </c>
      <c r="AM9" s="10"/>
      <c r="AN9" s="10"/>
      <c r="AO9" s="11"/>
      <c r="AP9" s="13" t="s">
        <v>17</v>
      </c>
      <c r="AQ9" s="10"/>
      <c r="AR9" s="10"/>
      <c r="AS9" s="11"/>
      <c r="AT9" s="13" t="s">
        <v>18</v>
      </c>
      <c r="AU9" s="10"/>
      <c r="AV9" s="10"/>
      <c r="AW9" s="11"/>
      <c r="AX9" s="13" t="s">
        <v>19</v>
      </c>
      <c r="AY9" s="10"/>
      <c r="AZ9" s="10"/>
      <c r="BA9" s="11"/>
    </row>
    <row r="10" ht="15.75" customHeight="1">
      <c r="A10" s="14"/>
      <c r="B10" s="14"/>
      <c r="C10" s="14"/>
      <c r="D10" s="15"/>
      <c r="E10" s="14"/>
      <c r="F10" s="16" t="s">
        <v>20</v>
      </c>
      <c r="G10" s="17" t="s">
        <v>21</v>
      </c>
      <c r="H10" s="17" t="s">
        <v>22</v>
      </c>
      <c r="I10" s="18" t="s">
        <v>23</v>
      </c>
      <c r="J10" s="19" t="s">
        <v>20</v>
      </c>
      <c r="K10" s="17" t="s">
        <v>21</v>
      </c>
      <c r="L10" s="17" t="s">
        <v>22</v>
      </c>
      <c r="M10" s="18" t="s">
        <v>23</v>
      </c>
      <c r="N10" s="19" t="s">
        <v>20</v>
      </c>
      <c r="O10" s="17" t="s">
        <v>21</v>
      </c>
      <c r="P10" s="17" t="s">
        <v>22</v>
      </c>
      <c r="Q10" s="20" t="s">
        <v>23</v>
      </c>
      <c r="R10" s="16" t="s">
        <v>20</v>
      </c>
      <c r="S10" s="17" t="s">
        <v>21</v>
      </c>
      <c r="T10" s="17" t="s">
        <v>22</v>
      </c>
      <c r="U10" s="20" t="s">
        <v>23</v>
      </c>
      <c r="V10" s="16" t="s">
        <v>20</v>
      </c>
      <c r="W10" s="17" t="s">
        <v>21</v>
      </c>
      <c r="X10" s="17" t="s">
        <v>22</v>
      </c>
      <c r="Y10" s="20" t="s">
        <v>23</v>
      </c>
      <c r="Z10" s="16" t="s">
        <v>20</v>
      </c>
      <c r="AA10" s="17" t="s">
        <v>21</v>
      </c>
      <c r="AB10" s="20" t="s">
        <v>22</v>
      </c>
      <c r="AC10" s="21" t="s">
        <v>23</v>
      </c>
      <c r="AD10" s="16" t="s">
        <v>20</v>
      </c>
      <c r="AE10" s="17" t="s">
        <v>21</v>
      </c>
      <c r="AF10" s="17" t="s">
        <v>22</v>
      </c>
      <c r="AG10" s="18" t="s">
        <v>23</v>
      </c>
      <c r="AH10" s="19" t="s">
        <v>20</v>
      </c>
      <c r="AI10" s="17" t="s">
        <v>21</v>
      </c>
      <c r="AJ10" s="17" t="s">
        <v>22</v>
      </c>
      <c r="AK10" s="18" t="s">
        <v>23</v>
      </c>
      <c r="AL10" s="19" t="s">
        <v>20</v>
      </c>
      <c r="AM10" s="17" t="s">
        <v>21</v>
      </c>
      <c r="AN10" s="17" t="s">
        <v>22</v>
      </c>
      <c r="AO10" s="20" t="s">
        <v>23</v>
      </c>
      <c r="AP10" s="16" t="s">
        <v>20</v>
      </c>
      <c r="AQ10" s="17" t="s">
        <v>21</v>
      </c>
      <c r="AR10" s="17" t="s">
        <v>22</v>
      </c>
      <c r="AS10" s="20" t="s">
        <v>23</v>
      </c>
      <c r="AT10" s="16" t="s">
        <v>20</v>
      </c>
      <c r="AU10" s="17" t="s">
        <v>21</v>
      </c>
      <c r="AV10" s="17" t="s">
        <v>22</v>
      </c>
      <c r="AW10" s="20" t="s">
        <v>23</v>
      </c>
      <c r="AX10" s="16" t="s">
        <v>20</v>
      </c>
      <c r="AY10" s="17" t="s">
        <v>21</v>
      </c>
      <c r="AZ10" s="20" t="s">
        <v>22</v>
      </c>
      <c r="BA10" s="21" t="s">
        <v>23</v>
      </c>
    </row>
    <row r="11" ht="16.5" customHeight="1">
      <c r="A11" s="6">
        <v>1.0</v>
      </c>
      <c r="B11" s="22" t="s">
        <v>24</v>
      </c>
      <c r="C11" s="6" t="s">
        <v>25</v>
      </c>
      <c r="D11" s="23" t="s">
        <v>26</v>
      </c>
      <c r="E11" s="24"/>
      <c r="F11" s="25">
        <v>18291.0</v>
      </c>
      <c r="G11" s="26"/>
      <c r="H11" s="27">
        <v>18541.0</v>
      </c>
      <c r="I11" s="28"/>
      <c r="J11" s="29">
        <v>18791.0</v>
      </c>
      <c r="K11" s="30"/>
      <c r="L11" s="31">
        <v>19041.0</v>
      </c>
      <c r="M11" s="32"/>
      <c r="N11" s="29"/>
      <c r="O11" s="33"/>
      <c r="P11" s="34"/>
      <c r="Q11" s="35"/>
      <c r="R11" s="36"/>
      <c r="S11" s="33"/>
      <c r="T11" s="33"/>
      <c r="U11" s="37"/>
      <c r="V11" s="38"/>
      <c r="W11" s="39"/>
      <c r="X11" s="33"/>
      <c r="Y11" s="37"/>
      <c r="Z11" s="40"/>
      <c r="AA11" s="41"/>
      <c r="AB11" s="33"/>
      <c r="AC11" s="37"/>
      <c r="AD11" s="42"/>
      <c r="AE11" s="38"/>
      <c r="AF11" s="33"/>
      <c r="AG11" s="43"/>
      <c r="AH11" s="42"/>
      <c r="AI11" s="33"/>
      <c r="AJ11" s="33"/>
      <c r="AK11" s="43"/>
      <c r="AL11" s="42"/>
      <c r="AM11" s="33"/>
      <c r="AN11" s="38"/>
      <c r="AO11" s="44"/>
      <c r="AP11" s="36"/>
      <c r="AQ11" s="33"/>
      <c r="AR11" s="33"/>
      <c r="AS11" s="30"/>
      <c r="AT11" s="42"/>
      <c r="AU11" s="33"/>
      <c r="AV11" s="33"/>
      <c r="AW11" s="38"/>
      <c r="AX11" s="39"/>
      <c r="AY11" s="33"/>
      <c r="AZ11" s="33"/>
      <c r="BA11" s="44"/>
    </row>
    <row r="12" ht="15.0" customHeight="1">
      <c r="A12" s="12"/>
      <c r="B12" s="45"/>
      <c r="C12" s="46" t="s">
        <v>27</v>
      </c>
      <c r="D12" s="47"/>
      <c r="E12" s="48"/>
      <c r="F12" s="49"/>
      <c r="G12" s="3"/>
      <c r="H12" s="50" t="s">
        <v>28</v>
      </c>
      <c r="I12" s="51"/>
      <c r="J12" s="52"/>
      <c r="K12" s="53"/>
      <c r="L12" s="54"/>
      <c r="M12" s="55"/>
      <c r="N12" s="52"/>
      <c r="O12" s="56"/>
      <c r="P12" s="57"/>
      <c r="Q12" s="32"/>
      <c r="R12" s="56"/>
      <c r="S12" s="56"/>
      <c r="T12" s="56"/>
      <c r="U12" s="58"/>
      <c r="V12" s="59"/>
      <c r="W12" s="60"/>
      <c r="X12" s="56"/>
      <c r="Y12" s="58"/>
      <c r="Z12" s="61"/>
      <c r="AA12" s="59"/>
      <c r="AB12" s="60"/>
      <c r="AC12" s="58"/>
      <c r="AD12" s="62"/>
      <c r="AE12" s="56"/>
      <c r="AF12" s="59"/>
      <c r="AG12" s="53"/>
      <c r="AH12" s="63"/>
      <c r="AI12" s="56"/>
      <c r="AJ12" s="56"/>
      <c r="AK12" s="64"/>
      <c r="AL12" s="62"/>
      <c r="AM12" s="56"/>
      <c r="AN12" s="56"/>
      <c r="AO12" s="58"/>
      <c r="AP12" s="65"/>
      <c r="AQ12" s="56"/>
      <c r="AR12" s="56"/>
      <c r="AS12" s="53"/>
      <c r="AT12" s="63"/>
      <c r="AU12" s="59"/>
      <c r="AV12" s="56"/>
      <c r="AW12" s="58"/>
      <c r="AX12" s="60"/>
      <c r="AY12" s="56"/>
      <c r="AZ12" s="59"/>
      <c r="BA12" s="58"/>
    </row>
    <row r="13" ht="12.75" customHeight="1">
      <c r="A13" s="12"/>
      <c r="B13" s="45"/>
      <c r="C13" s="66" t="s">
        <v>25</v>
      </c>
      <c r="D13" s="67" t="s">
        <v>29</v>
      </c>
      <c r="E13" s="68"/>
      <c r="F13" s="69"/>
      <c r="G13" s="70"/>
      <c r="H13" s="71"/>
      <c r="I13" s="51"/>
      <c r="J13" s="60"/>
      <c r="K13" s="56"/>
      <c r="L13" s="72"/>
      <c r="M13" s="58"/>
      <c r="N13" s="69"/>
      <c r="O13" s="56"/>
      <c r="P13" s="56"/>
      <c r="Q13" s="73"/>
      <c r="R13" s="74"/>
      <c r="S13" s="56"/>
      <c r="T13" s="56"/>
      <c r="U13" s="58"/>
      <c r="V13" s="75"/>
      <c r="W13" s="56"/>
      <c r="X13" s="56"/>
      <c r="Y13" s="58"/>
      <c r="Z13" s="74"/>
      <c r="AA13" s="72"/>
      <c r="AB13" s="56"/>
      <c r="AC13" s="53"/>
      <c r="AD13" s="76"/>
      <c r="AE13" s="77"/>
      <c r="AF13" s="71"/>
      <c r="AG13" s="78"/>
      <c r="AH13" s="63"/>
      <c r="AI13" s="56"/>
      <c r="AJ13" s="72"/>
      <c r="AK13" s="53"/>
      <c r="AL13" s="79"/>
      <c r="AM13" s="60"/>
      <c r="AN13" s="56"/>
      <c r="AO13" s="73"/>
      <c r="AP13" s="80"/>
      <c r="AQ13" s="56"/>
      <c r="AR13" s="56"/>
      <c r="AS13" s="53"/>
      <c r="AT13" s="79"/>
      <c r="AU13" s="36"/>
      <c r="AV13" s="60"/>
      <c r="AW13" s="58"/>
      <c r="AX13" s="80"/>
      <c r="AY13" s="72"/>
      <c r="AZ13" s="56"/>
      <c r="BA13" s="58"/>
    </row>
    <row r="14" ht="12.75" customHeight="1">
      <c r="A14" s="12"/>
      <c r="B14" s="45"/>
      <c r="C14" s="46" t="s">
        <v>27</v>
      </c>
      <c r="D14" s="81"/>
      <c r="E14" s="68"/>
      <c r="F14" s="82"/>
      <c r="G14" s="71"/>
      <c r="H14" s="83"/>
      <c r="I14" s="84"/>
      <c r="J14" s="60"/>
      <c r="K14" s="56"/>
      <c r="L14" s="53"/>
      <c r="M14" s="58"/>
      <c r="N14" s="82"/>
      <c r="O14" s="56"/>
      <c r="P14" s="53"/>
      <c r="Q14" s="58"/>
      <c r="R14" s="63"/>
      <c r="S14" s="56"/>
      <c r="T14" s="53"/>
      <c r="U14" s="58"/>
      <c r="V14" s="82"/>
      <c r="W14" s="56"/>
      <c r="X14" s="53"/>
      <c r="Y14" s="58"/>
      <c r="Z14" s="63"/>
      <c r="AA14" s="56"/>
      <c r="AB14" s="56"/>
      <c r="AC14" s="53"/>
      <c r="AD14" s="76"/>
      <c r="AE14" s="85"/>
      <c r="AF14" s="83"/>
      <c r="AG14" s="83"/>
      <c r="AH14" s="63"/>
      <c r="AI14" s="56"/>
      <c r="AJ14" s="53"/>
      <c r="AK14" s="53"/>
      <c r="AL14" s="79"/>
      <c r="AM14" s="60"/>
      <c r="AN14" s="53"/>
      <c r="AO14" s="58"/>
      <c r="AP14" s="60"/>
      <c r="AQ14" s="56"/>
      <c r="AR14" s="53"/>
      <c r="AS14" s="53"/>
      <c r="AT14" s="79"/>
      <c r="AU14" s="80"/>
      <c r="AV14" s="53"/>
      <c r="AW14" s="58"/>
      <c r="AX14" s="60"/>
      <c r="AY14" s="56"/>
      <c r="AZ14" s="56"/>
      <c r="BA14" s="58"/>
    </row>
    <row r="15" ht="12.75" customHeight="1">
      <c r="A15" s="12"/>
      <c r="B15" s="45"/>
      <c r="C15" s="46" t="s">
        <v>25</v>
      </c>
      <c r="D15" s="86" t="s">
        <v>30</v>
      </c>
      <c r="E15" s="68"/>
      <c r="F15" s="79"/>
      <c r="G15" s="71"/>
      <c r="H15" s="83"/>
      <c r="I15" s="87"/>
      <c r="J15" s="60"/>
      <c r="K15" s="56"/>
      <c r="L15" s="53"/>
      <c r="M15" s="58"/>
      <c r="N15" s="79"/>
      <c r="O15" s="56"/>
      <c r="P15" s="53"/>
      <c r="Q15" s="88"/>
      <c r="R15" s="63"/>
      <c r="S15" s="56"/>
      <c r="T15" s="53"/>
      <c r="U15" s="58"/>
      <c r="V15" s="79"/>
      <c r="W15" s="56"/>
      <c r="X15" s="53"/>
      <c r="Y15" s="88"/>
      <c r="Z15" s="63"/>
      <c r="AA15" s="56"/>
      <c r="AB15" s="56"/>
      <c r="AC15" s="58"/>
      <c r="AD15" s="79"/>
      <c r="AE15" s="71"/>
      <c r="AF15" s="83"/>
      <c r="AG15" s="76"/>
      <c r="AH15" s="63"/>
      <c r="AI15" s="56"/>
      <c r="AJ15" s="53"/>
      <c r="AK15" s="53"/>
      <c r="AL15" s="79"/>
      <c r="AM15" s="56"/>
      <c r="AN15" s="53"/>
      <c r="AO15" s="88"/>
      <c r="AP15" s="60"/>
      <c r="AQ15" s="56"/>
      <c r="AR15" s="53"/>
      <c r="AS15" s="53"/>
      <c r="AT15" s="79"/>
      <c r="AU15" s="56"/>
      <c r="AV15" s="53"/>
      <c r="AW15" s="88"/>
      <c r="AX15" s="60"/>
      <c r="AY15" s="56"/>
      <c r="AZ15" s="56"/>
      <c r="BA15" s="58"/>
    </row>
    <row r="16" ht="12.75" customHeight="1">
      <c r="A16" s="12"/>
      <c r="B16" s="45"/>
      <c r="C16" s="46" t="s">
        <v>27</v>
      </c>
      <c r="D16" s="81"/>
      <c r="E16" s="68"/>
      <c r="F16" s="79"/>
      <c r="G16" s="71"/>
      <c r="H16" s="83"/>
      <c r="I16" s="87"/>
      <c r="J16" s="60"/>
      <c r="K16" s="56"/>
      <c r="L16" s="53"/>
      <c r="M16" s="58"/>
      <c r="N16" s="79"/>
      <c r="O16" s="56"/>
      <c r="P16" s="53"/>
      <c r="Q16" s="88"/>
      <c r="R16" s="63"/>
      <c r="S16" s="56"/>
      <c r="T16" s="53"/>
      <c r="U16" s="58"/>
      <c r="V16" s="79"/>
      <c r="W16" s="56"/>
      <c r="X16" s="53"/>
      <c r="Y16" s="88"/>
      <c r="Z16" s="63"/>
      <c r="AA16" s="56"/>
      <c r="AB16" s="56"/>
      <c r="AC16" s="58"/>
      <c r="AD16" s="79"/>
      <c r="AE16" s="71"/>
      <c r="AF16" s="83"/>
      <c r="AG16" s="76"/>
      <c r="AH16" s="63"/>
      <c r="AI16" s="56"/>
      <c r="AJ16" s="53"/>
      <c r="AK16" s="53"/>
      <c r="AL16" s="79"/>
      <c r="AM16" s="56"/>
      <c r="AN16" s="53"/>
      <c r="AO16" s="88"/>
      <c r="AP16" s="60"/>
      <c r="AQ16" s="56"/>
      <c r="AR16" s="53"/>
      <c r="AS16" s="53"/>
      <c r="AT16" s="79"/>
      <c r="AU16" s="56"/>
      <c r="AV16" s="53"/>
      <c r="AW16" s="88"/>
      <c r="AX16" s="60"/>
      <c r="AY16" s="56"/>
      <c r="AZ16" s="56"/>
      <c r="BA16" s="58"/>
    </row>
    <row r="17" ht="12.75" customHeight="1">
      <c r="A17" s="12"/>
      <c r="B17" s="45"/>
      <c r="C17" s="46" t="s">
        <v>25</v>
      </c>
      <c r="D17" s="23" t="s">
        <v>31</v>
      </c>
      <c r="E17" s="68"/>
      <c r="F17" s="79"/>
      <c r="G17" s="71"/>
      <c r="H17" s="83"/>
      <c r="I17" s="87"/>
      <c r="J17" s="60"/>
      <c r="K17" s="56"/>
      <c r="L17" s="53"/>
      <c r="M17" s="58"/>
      <c r="N17" s="79"/>
      <c r="O17" s="56"/>
      <c r="P17" s="53"/>
      <c r="Q17" s="88"/>
      <c r="R17" s="63"/>
      <c r="S17" s="56"/>
      <c r="T17" s="53"/>
      <c r="U17" s="58"/>
      <c r="V17" s="79"/>
      <c r="W17" s="56"/>
      <c r="X17" s="53"/>
      <c r="Y17" s="88"/>
      <c r="Z17" s="63"/>
      <c r="AA17" s="56"/>
      <c r="AB17" s="56"/>
      <c r="AC17" s="58"/>
      <c r="AD17" s="79"/>
      <c r="AE17" s="71"/>
      <c r="AF17" s="89"/>
      <c r="AG17" s="76"/>
      <c r="AH17" s="63"/>
      <c r="AI17" s="56"/>
      <c r="AJ17" s="53"/>
      <c r="AK17" s="53"/>
      <c r="AL17" s="79"/>
      <c r="AM17" s="56"/>
      <c r="AN17" s="53"/>
      <c r="AO17" s="88"/>
      <c r="AP17" s="60"/>
      <c r="AQ17" s="56"/>
      <c r="AR17" s="53"/>
      <c r="AS17" s="53"/>
      <c r="AT17" s="79"/>
      <c r="AU17" s="56"/>
      <c r="AV17" s="53"/>
      <c r="AW17" s="88"/>
      <c r="AX17" s="60"/>
      <c r="AY17" s="56"/>
      <c r="AZ17" s="56"/>
      <c r="BA17" s="58"/>
    </row>
    <row r="18" ht="12.75" customHeight="1">
      <c r="A18" s="12"/>
      <c r="B18" s="45"/>
      <c r="C18" s="46" t="s">
        <v>27</v>
      </c>
      <c r="D18" s="90"/>
      <c r="E18" s="91"/>
      <c r="F18" s="92"/>
      <c r="G18" s="93"/>
      <c r="H18" s="71"/>
      <c r="I18" s="82"/>
      <c r="J18" s="60"/>
      <c r="K18" s="94"/>
      <c r="L18" s="56"/>
      <c r="M18" s="58"/>
      <c r="N18" s="74"/>
      <c r="O18" s="94"/>
      <c r="P18" s="56"/>
      <c r="Q18" s="82"/>
      <c r="R18" s="63"/>
      <c r="S18" s="94"/>
      <c r="T18" s="56"/>
      <c r="U18" s="58"/>
      <c r="V18" s="74"/>
      <c r="W18" s="94"/>
      <c r="X18" s="56"/>
      <c r="Y18" s="82"/>
      <c r="Z18" s="63"/>
      <c r="AA18" s="94"/>
      <c r="AB18" s="56"/>
      <c r="AC18" s="58"/>
      <c r="AD18" s="92"/>
      <c r="AE18" s="95"/>
      <c r="AF18" s="76"/>
      <c r="AG18" s="76"/>
      <c r="AH18" s="63"/>
      <c r="AI18" s="94"/>
      <c r="AJ18" s="56"/>
      <c r="AK18" s="53"/>
      <c r="AL18" s="74"/>
      <c r="AM18" s="94"/>
      <c r="AN18" s="96"/>
      <c r="AO18" s="87"/>
      <c r="AP18" s="60"/>
      <c r="AQ18" s="94"/>
      <c r="AR18" s="56"/>
      <c r="AS18" s="53"/>
      <c r="AT18" s="74"/>
      <c r="AU18" s="94"/>
      <c r="AV18" s="96"/>
      <c r="AW18" s="87"/>
      <c r="AX18" s="60"/>
      <c r="AY18" s="94"/>
      <c r="AZ18" s="56"/>
      <c r="BA18" s="58"/>
    </row>
    <row r="19" ht="12.75" customHeight="1">
      <c r="A19" s="12"/>
      <c r="B19" s="45"/>
      <c r="C19" s="46" t="s">
        <v>25</v>
      </c>
      <c r="D19" s="67" t="s">
        <v>32</v>
      </c>
      <c r="E19" s="86"/>
      <c r="F19" s="97"/>
      <c r="G19" s="93"/>
      <c r="H19" s="69"/>
      <c r="I19" s="51"/>
      <c r="J19" s="60"/>
      <c r="K19" s="94"/>
      <c r="L19" s="56"/>
      <c r="M19" s="58"/>
      <c r="N19" s="63"/>
      <c r="O19" s="94"/>
      <c r="P19" s="69"/>
      <c r="Q19" s="73"/>
      <c r="R19" s="63"/>
      <c r="S19" s="94"/>
      <c r="T19" s="56"/>
      <c r="U19" s="58"/>
      <c r="V19" s="63"/>
      <c r="W19" s="94"/>
      <c r="X19" s="69"/>
      <c r="Y19" s="73"/>
      <c r="Z19" s="63"/>
      <c r="AA19" s="94"/>
      <c r="AB19" s="56"/>
      <c r="AC19" s="58"/>
      <c r="AD19" s="97"/>
      <c r="AE19" s="95"/>
      <c r="AF19" s="76"/>
      <c r="AG19" s="76"/>
      <c r="AH19" s="63"/>
      <c r="AI19" s="94"/>
      <c r="AJ19" s="56"/>
      <c r="AK19" s="53"/>
      <c r="AL19" s="63"/>
      <c r="AM19" s="98"/>
      <c r="AN19" s="76"/>
      <c r="AO19" s="99"/>
      <c r="AP19" s="60"/>
      <c r="AQ19" s="94"/>
      <c r="AR19" s="56"/>
      <c r="AS19" s="53"/>
      <c r="AT19" s="63"/>
      <c r="AU19" s="98"/>
      <c r="AV19" s="76"/>
      <c r="AW19" s="99"/>
      <c r="AX19" s="60"/>
      <c r="AY19" s="94"/>
      <c r="AZ19" s="56"/>
      <c r="BA19" s="58"/>
    </row>
    <row r="20" ht="12.75" customHeight="1">
      <c r="A20" s="12"/>
      <c r="B20" s="45"/>
      <c r="C20" s="100" t="s">
        <v>27</v>
      </c>
      <c r="D20" s="101"/>
      <c r="E20" s="86"/>
      <c r="F20" s="97"/>
      <c r="G20" s="93"/>
      <c r="H20" s="69"/>
      <c r="I20" s="51"/>
      <c r="J20" s="60"/>
      <c r="K20" s="94"/>
      <c r="L20" s="56"/>
      <c r="M20" s="58"/>
      <c r="N20" s="63"/>
      <c r="O20" s="94"/>
      <c r="P20" s="69"/>
      <c r="Q20" s="73"/>
      <c r="R20" s="63"/>
      <c r="S20" s="94"/>
      <c r="T20" s="56"/>
      <c r="U20" s="58"/>
      <c r="V20" s="63"/>
      <c r="W20" s="94"/>
      <c r="X20" s="69"/>
      <c r="Y20" s="73"/>
      <c r="Z20" s="62"/>
      <c r="AA20" s="94"/>
      <c r="AB20" s="56"/>
      <c r="AC20" s="58"/>
      <c r="AD20" s="97"/>
      <c r="AE20" s="95"/>
      <c r="AF20" s="76"/>
      <c r="AG20" s="76"/>
      <c r="AH20" s="102"/>
      <c r="AI20" s="103"/>
      <c r="AJ20" s="104"/>
      <c r="AK20" s="105"/>
      <c r="AL20" s="102"/>
      <c r="AM20" s="106"/>
      <c r="AN20" s="107"/>
      <c r="AO20" s="108"/>
      <c r="AP20" s="60"/>
      <c r="AQ20" s="94"/>
      <c r="AR20" s="56"/>
      <c r="AS20" s="53"/>
      <c r="AT20" s="102"/>
      <c r="AU20" s="106"/>
      <c r="AV20" s="107"/>
      <c r="AW20" s="108"/>
      <c r="AX20" s="109"/>
      <c r="AY20" s="94"/>
      <c r="AZ20" s="56"/>
      <c r="BA20" s="58"/>
    </row>
    <row r="21" ht="12.75" hidden="1" customHeight="1">
      <c r="A21" s="12"/>
      <c r="B21" s="45"/>
      <c r="C21" s="46" t="s">
        <v>27</v>
      </c>
      <c r="D21" s="67" t="s">
        <v>26</v>
      </c>
      <c r="E21" s="69">
        <v>20124.0</v>
      </c>
      <c r="F21" s="39"/>
      <c r="G21" s="33"/>
      <c r="H21" s="33"/>
      <c r="I21" s="37"/>
      <c r="J21" s="39"/>
      <c r="K21" s="33"/>
      <c r="L21" s="33"/>
      <c r="M21" s="37"/>
      <c r="N21" s="42"/>
      <c r="O21" s="33"/>
      <c r="P21" s="33"/>
      <c r="Q21" s="37"/>
      <c r="R21" s="42"/>
      <c r="S21" s="33"/>
      <c r="T21" s="33"/>
      <c r="U21" s="37"/>
      <c r="V21" s="42"/>
      <c r="W21" s="33"/>
      <c r="X21" s="33"/>
      <c r="Y21" s="37"/>
      <c r="Z21" s="42"/>
      <c r="AA21" s="33"/>
      <c r="AB21" s="33"/>
      <c r="AC21" s="37"/>
      <c r="AD21" s="39"/>
      <c r="AE21" s="33"/>
      <c r="AF21" s="72"/>
      <c r="AG21" s="73"/>
      <c r="AH21" s="39"/>
      <c r="AI21" s="33"/>
      <c r="AJ21" s="33"/>
      <c r="AK21" s="37"/>
      <c r="AL21" s="74"/>
      <c r="AM21" s="72"/>
      <c r="AN21" s="72"/>
      <c r="AO21" s="73"/>
      <c r="AP21" s="42"/>
      <c r="AQ21" s="33"/>
      <c r="AR21" s="33"/>
      <c r="AS21" s="37"/>
      <c r="AT21" s="74"/>
      <c r="AU21" s="72"/>
      <c r="AV21" s="72"/>
      <c r="AW21" s="73"/>
      <c r="AX21" s="42"/>
      <c r="AY21" s="33"/>
      <c r="AZ21" s="33"/>
      <c r="BA21" s="37"/>
    </row>
    <row r="22" ht="12.75" hidden="1" customHeight="1">
      <c r="A22" s="12"/>
      <c r="B22" s="45"/>
      <c r="C22" s="12"/>
      <c r="D22" s="110"/>
      <c r="E22" s="15"/>
      <c r="F22" s="111"/>
      <c r="G22" s="56"/>
      <c r="H22" s="56"/>
      <c r="I22" s="112"/>
      <c r="J22" s="111"/>
      <c r="K22" s="56"/>
      <c r="L22" s="56"/>
      <c r="M22" s="112"/>
      <c r="N22" s="113"/>
      <c r="O22" s="56"/>
      <c r="P22" s="56"/>
      <c r="Q22" s="112"/>
      <c r="R22" s="113"/>
      <c r="S22" s="56"/>
      <c r="T22" s="56"/>
      <c r="U22" s="112"/>
      <c r="V22" s="113"/>
      <c r="W22" s="56"/>
      <c r="X22" s="56"/>
      <c r="Y22" s="112"/>
      <c r="Z22" s="63"/>
      <c r="AA22" s="56"/>
      <c r="AB22" s="56"/>
      <c r="AC22" s="112"/>
      <c r="AD22" s="111"/>
      <c r="AE22" s="56"/>
      <c r="AF22" s="56"/>
      <c r="AG22" s="112"/>
      <c r="AH22" s="111"/>
      <c r="AI22" s="56"/>
      <c r="AJ22" s="56"/>
      <c r="AK22" s="112"/>
      <c r="AL22" s="113"/>
      <c r="AM22" s="56"/>
      <c r="AN22" s="56"/>
      <c r="AO22" s="112"/>
      <c r="AP22" s="113"/>
      <c r="AQ22" s="56"/>
      <c r="AR22" s="56"/>
      <c r="AS22" s="112"/>
      <c r="AT22" s="113"/>
      <c r="AU22" s="56"/>
      <c r="AV22" s="56"/>
      <c r="AW22" s="112"/>
      <c r="AX22" s="63"/>
      <c r="AY22" s="56"/>
      <c r="AZ22" s="56"/>
      <c r="BA22" s="112"/>
    </row>
    <row r="23" ht="12.75" hidden="1" customHeight="1">
      <c r="A23" s="12"/>
      <c r="B23" s="45"/>
      <c r="C23" s="12"/>
      <c r="D23" s="86" t="s">
        <v>33</v>
      </c>
      <c r="E23" s="114">
        <v>22015.3</v>
      </c>
      <c r="F23" s="60"/>
      <c r="G23" s="56"/>
      <c r="H23" s="56"/>
      <c r="I23" s="58"/>
      <c r="J23" s="60"/>
      <c r="K23" s="56"/>
      <c r="L23" s="56"/>
      <c r="M23" s="58"/>
      <c r="N23" s="63"/>
      <c r="O23" s="56"/>
      <c r="P23" s="56"/>
      <c r="Q23" s="58"/>
      <c r="R23" s="63"/>
      <c r="S23" s="56"/>
      <c r="T23" s="56"/>
      <c r="U23" s="58"/>
      <c r="V23" s="63"/>
      <c r="W23" s="56"/>
      <c r="X23" s="56"/>
      <c r="Y23" s="58"/>
      <c r="Z23" s="63"/>
      <c r="AA23" s="56"/>
      <c r="AB23" s="56"/>
      <c r="AC23" s="58"/>
      <c r="AD23" s="60"/>
      <c r="AE23" s="56"/>
      <c r="AF23" s="56"/>
      <c r="AG23" s="58"/>
      <c r="AH23" s="60"/>
      <c r="AI23" s="56"/>
      <c r="AJ23" s="56"/>
      <c r="AK23" s="58"/>
      <c r="AL23" s="63"/>
      <c r="AM23" s="56"/>
      <c r="AN23" s="56"/>
      <c r="AO23" s="58"/>
      <c r="AP23" s="63"/>
      <c r="AQ23" s="56"/>
      <c r="AR23" s="56"/>
      <c r="AS23" s="58"/>
      <c r="AT23" s="63"/>
      <c r="AU23" s="56"/>
      <c r="AV23" s="56"/>
      <c r="AW23" s="58"/>
      <c r="AX23" s="63"/>
      <c r="AY23" s="56"/>
      <c r="AZ23" s="56"/>
      <c r="BA23" s="58"/>
    </row>
    <row r="24" ht="12.75" hidden="1" customHeight="1">
      <c r="A24" s="12"/>
      <c r="B24" s="45"/>
      <c r="C24" s="12"/>
      <c r="D24" s="110"/>
      <c r="E24" s="15"/>
      <c r="F24" s="111"/>
      <c r="G24" s="56"/>
      <c r="H24" s="56"/>
      <c r="I24" s="58"/>
      <c r="J24" s="111"/>
      <c r="K24" s="56"/>
      <c r="L24" s="56"/>
      <c r="M24" s="58"/>
      <c r="N24" s="113"/>
      <c r="O24" s="56"/>
      <c r="P24" s="56"/>
      <c r="Q24" s="58"/>
      <c r="R24" s="113"/>
      <c r="S24" s="56"/>
      <c r="T24" s="56"/>
      <c r="U24" s="58"/>
      <c r="V24" s="113"/>
      <c r="W24" s="56"/>
      <c r="X24" s="56"/>
      <c r="Y24" s="58"/>
      <c r="Z24" s="63"/>
      <c r="AA24" s="56"/>
      <c r="AB24" s="56"/>
      <c r="AC24" s="58"/>
      <c r="AD24" s="111"/>
      <c r="AE24" s="56"/>
      <c r="AF24" s="56"/>
      <c r="AG24" s="58"/>
      <c r="AH24" s="111"/>
      <c r="AI24" s="56"/>
      <c r="AJ24" s="56"/>
      <c r="AK24" s="58"/>
      <c r="AL24" s="113"/>
      <c r="AM24" s="56"/>
      <c r="AN24" s="56"/>
      <c r="AO24" s="58"/>
      <c r="AP24" s="113"/>
      <c r="AQ24" s="56"/>
      <c r="AR24" s="56"/>
      <c r="AS24" s="58"/>
      <c r="AT24" s="113"/>
      <c r="AU24" s="56"/>
      <c r="AV24" s="56"/>
      <c r="AW24" s="58"/>
      <c r="AX24" s="63"/>
      <c r="AY24" s="56"/>
      <c r="AZ24" s="56"/>
      <c r="BA24" s="58"/>
    </row>
    <row r="25" ht="12.75" hidden="1" customHeight="1">
      <c r="A25" s="12"/>
      <c r="B25" s="45"/>
      <c r="C25" s="12"/>
      <c r="D25" s="86" t="s">
        <v>34</v>
      </c>
      <c r="E25" s="115">
        <v>5618.12</v>
      </c>
      <c r="F25" s="60"/>
      <c r="G25" s="56"/>
      <c r="H25" s="56"/>
      <c r="I25" s="58"/>
      <c r="J25" s="60"/>
      <c r="K25" s="56"/>
      <c r="L25" s="56"/>
      <c r="M25" s="58"/>
      <c r="N25" s="63"/>
      <c r="O25" s="56"/>
      <c r="P25" s="56"/>
      <c r="Q25" s="58"/>
      <c r="R25" s="63"/>
      <c r="S25" s="56"/>
      <c r="T25" s="56"/>
      <c r="U25" s="58"/>
      <c r="V25" s="63"/>
      <c r="W25" s="56"/>
      <c r="X25" s="56"/>
      <c r="Y25" s="58"/>
      <c r="Z25" s="63"/>
      <c r="AA25" s="56"/>
      <c r="AB25" s="56"/>
      <c r="AC25" s="58"/>
      <c r="AD25" s="60"/>
      <c r="AE25" s="56"/>
      <c r="AF25" s="56"/>
      <c r="AG25" s="58"/>
      <c r="AH25" s="60"/>
      <c r="AI25" s="56"/>
      <c r="AJ25" s="56"/>
      <c r="AK25" s="58"/>
      <c r="AL25" s="63"/>
      <c r="AM25" s="56"/>
      <c r="AN25" s="56"/>
      <c r="AO25" s="58"/>
      <c r="AP25" s="63"/>
      <c r="AQ25" s="56"/>
      <c r="AR25" s="56"/>
      <c r="AS25" s="58"/>
      <c r="AT25" s="63"/>
      <c r="AU25" s="56"/>
      <c r="AV25" s="56"/>
      <c r="AW25" s="58"/>
      <c r="AX25" s="63"/>
      <c r="AY25" s="56"/>
      <c r="AZ25" s="56"/>
      <c r="BA25" s="58"/>
    </row>
    <row r="26" ht="12.75" hidden="1" customHeight="1">
      <c r="A26" s="12"/>
      <c r="B26" s="45"/>
      <c r="C26" s="12"/>
      <c r="D26" s="110"/>
      <c r="E26" s="15"/>
      <c r="F26" s="111"/>
      <c r="G26" s="56"/>
      <c r="H26" s="94"/>
      <c r="I26" s="58"/>
      <c r="J26" s="111"/>
      <c r="K26" s="56"/>
      <c r="L26" s="94"/>
      <c r="M26" s="58"/>
      <c r="N26" s="63"/>
      <c r="O26" s="56"/>
      <c r="P26" s="94"/>
      <c r="Q26" s="58"/>
      <c r="R26" s="113"/>
      <c r="S26" s="56"/>
      <c r="T26" s="94"/>
      <c r="U26" s="58"/>
      <c r="V26" s="113"/>
      <c r="W26" s="56"/>
      <c r="X26" s="94"/>
      <c r="Y26" s="58"/>
      <c r="Z26" s="63"/>
      <c r="AA26" s="56"/>
      <c r="AB26" s="94"/>
      <c r="AC26" s="58"/>
      <c r="AD26" s="111"/>
      <c r="AE26" s="56"/>
      <c r="AF26" s="94"/>
      <c r="AG26" s="58"/>
      <c r="AH26" s="111"/>
      <c r="AI26" s="56"/>
      <c r="AJ26" s="94"/>
      <c r="AK26" s="58"/>
      <c r="AL26" s="63"/>
      <c r="AM26" s="56"/>
      <c r="AN26" s="94"/>
      <c r="AO26" s="58"/>
      <c r="AP26" s="113"/>
      <c r="AQ26" s="56"/>
      <c r="AR26" s="94"/>
      <c r="AS26" s="58"/>
      <c r="AT26" s="113"/>
      <c r="AU26" s="56"/>
      <c r="AV26" s="94"/>
      <c r="AW26" s="58"/>
      <c r="AX26" s="63"/>
      <c r="AY26" s="56"/>
      <c r="AZ26" s="94"/>
      <c r="BA26" s="58"/>
    </row>
    <row r="27" ht="12.75" hidden="1" customHeight="1">
      <c r="A27" s="12"/>
      <c r="B27" s="45"/>
      <c r="C27" s="12"/>
      <c r="D27" s="86" t="s">
        <v>29</v>
      </c>
      <c r="E27" s="115">
        <v>8102.09</v>
      </c>
      <c r="F27" s="60"/>
      <c r="G27" s="56"/>
      <c r="H27" s="53"/>
      <c r="I27" s="58"/>
      <c r="J27" s="60"/>
      <c r="K27" s="56"/>
      <c r="L27" s="53"/>
      <c r="M27" s="58"/>
      <c r="N27" s="63"/>
      <c r="O27" s="56"/>
      <c r="P27" s="56"/>
      <c r="Q27" s="58"/>
      <c r="R27" s="63"/>
      <c r="S27" s="56"/>
      <c r="T27" s="53"/>
      <c r="U27" s="58"/>
      <c r="V27" s="63"/>
      <c r="W27" s="56"/>
      <c r="X27" s="53"/>
      <c r="Y27" s="58"/>
      <c r="Z27" s="63"/>
      <c r="AA27" s="56"/>
      <c r="AB27" s="56"/>
      <c r="AC27" s="58"/>
      <c r="AD27" s="60"/>
      <c r="AE27" s="56"/>
      <c r="AF27" s="53"/>
      <c r="AG27" s="58"/>
      <c r="AH27" s="60"/>
      <c r="AI27" s="56"/>
      <c r="AJ27" s="53"/>
      <c r="AK27" s="58"/>
      <c r="AL27" s="63"/>
      <c r="AM27" s="56"/>
      <c r="AN27" s="56"/>
      <c r="AO27" s="58"/>
      <c r="AP27" s="63"/>
      <c r="AQ27" s="56"/>
      <c r="AR27" s="53"/>
      <c r="AS27" s="58"/>
      <c r="AT27" s="63"/>
      <c r="AU27" s="56"/>
      <c r="AV27" s="53"/>
      <c r="AW27" s="58"/>
      <c r="AX27" s="63"/>
      <c r="AY27" s="56"/>
      <c r="AZ27" s="56"/>
      <c r="BA27" s="58"/>
    </row>
    <row r="28" ht="12.75" hidden="1" customHeight="1">
      <c r="A28" s="12"/>
      <c r="B28" s="45"/>
      <c r="C28" s="12"/>
      <c r="D28" s="110"/>
      <c r="E28" s="15"/>
      <c r="F28" s="111"/>
      <c r="G28" s="94"/>
      <c r="H28" s="98"/>
      <c r="I28" s="58"/>
      <c r="J28" s="111"/>
      <c r="K28" s="94"/>
      <c r="L28" s="98"/>
      <c r="M28" s="58"/>
      <c r="N28" s="63"/>
      <c r="O28" s="94"/>
      <c r="P28" s="94"/>
      <c r="Q28" s="58"/>
      <c r="R28" s="113"/>
      <c r="S28" s="94"/>
      <c r="T28" s="98"/>
      <c r="U28" s="58"/>
      <c r="V28" s="113"/>
      <c r="W28" s="94"/>
      <c r="X28" s="98"/>
      <c r="Y28" s="58"/>
      <c r="Z28" s="63"/>
      <c r="AA28" s="94"/>
      <c r="AB28" s="94"/>
      <c r="AC28" s="58"/>
      <c r="AD28" s="111"/>
      <c r="AE28" s="94"/>
      <c r="AF28" s="98"/>
      <c r="AG28" s="58"/>
      <c r="AH28" s="111"/>
      <c r="AI28" s="94"/>
      <c r="AJ28" s="98"/>
      <c r="AK28" s="58"/>
      <c r="AL28" s="63"/>
      <c r="AM28" s="94"/>
      <c r="AN28" s="94"/>
      <c r="AO28" s="58"/>
      <c r="AP28" s="113"/>
      <c r="AQ28" s="94"/>
      <c r="AR28" s="98"/>
      <c r="AS28" s="58"/>
      <c r="AT28" s="113"/>
      <c r="AU28" s="94"/>
      <c r="AV28" s="98"/>
      <c r="AW28" s="58"/>
      <c r="AX28" s="63"/>
      <c r="AY28" s="94"/>
      <c r="AZ28" s="94"/>
      <c r="BA28" s="58"/>
    </row>
    <row r="29" ht="12.75" hidden="1" customHeight="1">
      <c r="A29" s="12"/>
      <c r="B29" s="45"/>
      <c r="C29" s="12"/>
      <c r="D29" s="86" t="s">
        <v>35</v>
      </c>
      <c r="E29" s="116">
        <v>455.29</v>
      </c>
      <c r="F29" s="60"/>
      <c r="G29" s="94"/>
      <c r="H29" s="56"/>
      <c r="I29" s="58"/>
      <c r="J29" s="60"/>
      <c r="K29" s="94"/>
      <c r="L29" s="56"/>
      <c r="M29" s="58"/>
      <c r="N29" s="63"/>
      <c r="O29" s="94"/>
      <c r="P29" s="56"/>
      <c r="Q29" s="58"/>
      <c r="R29" s="63"/>
      <c r="S29" s="94"/>
      <c r="T29" s="56"/>
      <c r="U29" s="58"/>
      <c r="V29" s="63"/>
      <c r="W29" s="94"/>
      <c r="X29" s="56"/>
      <c r="Y29" s="58"/>
      <c r="Z29" s="63"/>
      <c r="AA29" s="94"/>
      <c r="AB29" s="56"/>
      <c r="AC29" s="58"/>
      <c r="AD29" s="60"/>
      <c r="AE29" s="94"/>
      <c r="AF29" s="56"/>
      <c r="AG29" s="58"/>
      <c r="AH29" s="60"/>
      <c r="AI29" s="94"/>
      <c r="AJ29" s="56"/>
      <c r="AK29" s="58"/>
      <c r="AL29" s="63"/>
      <c r="AM29" s="94"/>
      <c r="AN29" s="56"/>
      <c r="AO29" s="58"/>
      <c r="AP29" s="63"/>
      <c r="AQ29" s="94"/>
      <c r="AR29" s="56"/>
      <c r="AS29" s="58"/>
      <c r="AT29" s="63"/>
      <c r="AU29" s="94"/>
      <c r="AV29" s="56"/>
      <c r="AW29" s="58"/>
      <c r="AX29" s="63"/>
      <c r="AY29" s="94"/>
      <c r="AZ29" s="56"/>
      <c r="BA29" s="58"/>
    </row>
    <row r="30" ht="12.75" hidden="1" customHeight="1">
      <c r="A30" s="12"/>
      <c r="B30" s="45"/>
      <c r="C30" s="12"/>
      <c r="D30" s="110"/>
      <c r="E30" s="15"/>
      <c r="F30" s="111"/>
      <c r="G30" s="94"/>
      <c r="H30" s="56"/>
      <c r="I30" s="112"/>
      <c r="J30" s="111"/>
      <c r="K30" s="94"/>
      <c r="L30" s="56"/>
      <c r="M30" s="112"/>
      <c r="N30" s="63"/>
      <c r="O30" s="94"/>
      <c r="P30" s="56"/>
      <c r="Q30" s="112"/>
      <c r="R30" s="113"/>
      <c r="S30" s="94"/>
      <c r="T30" s="56"/>
      <c r="U30" s="112"/>
      <c r="V30" s="113"/>
      <c r="W30" s="94"/>
      <c r="X30" s="56"/>
      <c r="Y30" s="112"/>
      <c r="Z30" s="63"/>
      <c r="AA30" s="94"/>
      <c r="AB30" s="56"/>
      <c r="AC30" s="112"/>
      <c r="AD30" s="111"/>
      <c r="AE30" s="94"/>
      <c r="AF30" s="56"/>
      <c r="AG30" s="112"/>
      <c r="AH30" s="111"/>
      <c r="AI30" s="94"/>
      <c r="AJ30" s="56"/>
      <c r="AK30" s="112"/>
      <c r="AL30" s="63"/>
      <c r="AM30" s="94"/>
      <c r="AN30" s="56"/>
      <c r="AO30" s="112"/>
      <c r="AP30" s="113"/>
      <c r="AQ30" s="94"/>
      <c r="AR30" s="56"/>
      <c r="AS30" s="112"/>
      <c r="AT30" s="113"/>
      <c r="AU30" s="94"/>
      <c r="AV30" s="56"/>
      <c r="AW30" s="112"/>
      <c r="AX30" s="63"/>
      <c r="AY30" s="94"/>
      <c r="AZ30" s="56"/>
      <c r="BA30" s="112"/>
    </row>
    <row r="31" ht="12.75" hidden="1" customHeight="1">
      <c r="A31" s="12"/>
      <c r="B31" s="45"/>
      <c r="C31" s="12"/>
      <c r="D31" s="86" t="s">
        <v>31</v>
      </c>
      <c r="E31" s="116">
        <v>156.35</v>
      </c>
      <c r="F31" s="60"/>
      <c r="G31" s="94"/>
      <c r="H31" s="56"/>
      <c r="I31" s="58"/>
      <c r="J31" s="60"/>
      <c r="K31" s="94"/>
      <c r="L31" s="56"/>
      <c r="M31" s="58"/>
      <c r="N31" s="63"/>
      <c r="O31" s="94"/>
      <c r="P31" s="56"/>
      <c r="Q31" s="58"/>
      <c r="R31" s="63"/>
      <c r="S31" s="94"/>
      <c r="T31" s="56"/>
      <c r="U31" s="58"/>
      <c r="V31" s="63"/>
      <c r="W31" s="94"/>
      <c r="X31" s="56"/>
      <c r="Y31" s="58"/>
      <c r="Z31" s="63"/>
      <c r="AA31" s="94"/>
      <c r="AB31" s="56"/>
      <c r="AC31" s="58"/>
      <c r="AD31" s="60"/>
      <c r="AE31" s="94"/>
      <c r="AF31" s="56"/>
      <c r="AG31" s="58"/>
      <c r="AH31" s="60"/>
      <c r="AI31" s="94"/>
      <c r="AJ31" s="56"/>
      <c r="AK31" s="58"/>
      <c r="AL31" s="63"/>
      <c r="AM31" s="94"/>
      <c r="AN31" s="56"/>
      <c r="AO31" s="58"/>
      <c r="AP31" s="63"/>
      <c r="AQ31" s="94"/>
      <c r="AR31" s="56"/>
      <c r="AS31" s="58"/>
      <c r="AT31" s="63"/>
      <c r="AU31" s="94"/>
      <c r="AV31" s="56"/>
      <c r="AW31" s="58"/>
      <c r="AX31" s="63"/>
      <c r="AY31" s="94"/>
      <c r="AZ31" s="56"/>
      <c r="BA31" s="58"/>
    </row>
    <row r="32" ht="12.75" hidden="1" customHeight="1">
      <c r="A32" s="12"/>
      <c r="B32" s="45"/>
      <c r="C32" s="12"/>
      <c r="D32" s="110"/>
      <c r="E32" s="15"/>
      <c r="F32" s="111"/>
      <c r="G32" s="94"/>
      <c r="H32" s="56"/>
      <c r="I32" s="58"/>
      <c r="J32" s="111"/>
      <c r="K32" s="94"/>
      <c r="L32" s="56"/>
      <c r="M32" s="58"/>
      <c r="N32" s="113"/>
      <c r="O32" s="94"/>
      <c r="P32" s="56"/>
      <c r="Q32" s="58"/>
      <c r="R32" s="113"/>
      <c r="S32" s="94"/>
      <c r="T32" s="56"/>
      <c r="U32" s="58"/>
      <c r="V32" s="113"/>
      <c r="W32" s="94"/>
      <c r="X32" s="56"/>
      <c r="Y32" s="58"/>
      <c r="Z32" s="113"/>
      <c r="AA32" s="94"/>
      <c r="AB32" s="56"/>
      <c r="AC32" s="58"/>
      <c r="AD32" s="111"/>
      <c r="AE32" s="94"/>
      <c r="AF32" s="56"/>
      <c r="AG32" s="58"/>
      <c r="AH32" s="111"/>
      <c r="AI32" s="94"/>
      <c r="AJ32" s="56"/>
      <c r="AK32" s="58"/>
      <c r="AL32" s="113"/>
      <c r="AM32" s="94"/>
      <c r="AN32" s="56"/>
      <c r="AO32" s="58"/>
      <c r="AP32" s="113"/>
      <c r="AQ32" s="94"/>
      <c r="AR32" s="56"/>
      <c r="AS32" s="58"/>
      <c r="AT32" s="113"/>
      <c r="AU32" s="94"/>
      <c r="AV32" s="56"/>
      <c r="AW32" s="58"/>
      <c r="AX32" s="113"/>
      <c r="AY32" s="94"/>
      <c r="AZ32" s="56"/>
      <c r="BA32" s="58"/>
    </row>
    <row r="33" ht="12.75" hidden="1" customHeight="1">
      <c r="A33" s="12"/>
      <c r="B33" s="45"/>
      <c r="C33" s="12"/>
      <c r="D33" s="86" t="s">
        <v>32</v>
      </c>
      <c r="E33" s="116">
        <v>11150.0</v>
      </c>
      <c r="F33" s="60"/>
      <c r="G33" s="56"/>
      <c r="H33" s="56"/>
      <c r="I33" s="58"/>
      <c r="J33" s="60"/>
      <c r="K33" s="56"/>
      <c r="L33" s="56"/>
      <c r="M33" s="58"/>
      <c r="N33" s="63"/>
      <c r="O33" s="56"/>
      <c r="P33" s="56"/>
      <c r="Q33" s="58"/>
      <c r="R33" s="63"/>
      <c r="S33" s="56"/>
      <c r="T33" s="56"/>
      <c r="U33" s="58"/>
      <c r="V33" s="63"/>
      <c r="W33" s="56"/>
      <c r="X33" s="56"/>
      <c r="Y33" s="58"/>
      <c r="Z33" s="63"/>
      <c r="AA33" s="56"/>
      <c r="AB33" s="56"/>
      <c r="AC33" s="58"/>
      <c r="AD33" s="60"/>
      <c r="AE33" s="56"/>
      <c r="AF33" s="56"/>
      <c r="AG33" s="58"/>
      <c r="AH33" s="60"/>
      <c r="AI33" s="56"/>
      <c r="AJ33" s="56"/>
      <c r="AK33" s="58"/>
      <c r="AL33" s="63"/>
      <c r="AM33" s="56"/>
      <c r="AN33" s="56"/>
      <c r="AO33" s="58"/>
      <c r="AP33" s="63"/>
      <c r="AQ33" s="56"/>
      <c r="AR33" s="56"/>
      <c r="AS33" s="58"/>
      <c r="AT33" s="63"/>
      <c r="AU33" s="56"/>
      <c r="AV33" s="56"/>
      <c r="AW33" s="58"/>
      <c r="AX33" s="63"/>
      <c r="AY33" s="56"/>
      <c r="AZ33" s="56"/>
      <c r="BA33" s="58"/>
    </row>
    <row r="34" ht="12.75" hidden="1" customHeight="1">
      <c r="A34" s="14"/>
      <c r="B34" s="117"/>
      <c r="C34" s="14"/>
      <c r="D34" s="118"/>
      <c r="E34" s="14"/>
      <c r="F34" s="119"/>
      <c r="G34" s="104"/>
      <c r="H34" s="104"/>
      <c r="I34" s="120"/>
      <c r="J34" s="119"/>
      <c r="K34" s="104"/>
      <c r="L34" s="104"/>
      <c r="M34" s="120"/>
      <c r="N34" s="102"/>
      <c r="O34" s="104"/>
      <c r="P34" s="104"/>
      <c r="Q34" s="120"/>
      <c r="R34" s="102"/>
      <c r="S34" s="104"/>
      <c r="T34" s="104"/>
      <c r="U34" s="120"/>
      <c r="V34" s="102"/>
      <c r="W34" s="104"/>
      <c r="X34" s="104"/>
      <c r="Y34" s="120"/>
      <c r="Z34" s="102"/>
      <c r="AA34" s="104"/>
      <c r="AB34" s="104"/>
      <c r="AC34" s="120"/>
      <c r="AD34" s="119"/>
      <c r="AE34" s="104"/>
      <c r="AF34" s="104"/>
      <c r="AG34" s="120"/>
      <c r="AH34" s="119"/>
      <c r="AI34" s="104"/>
      <c r="AJ34" s="104"/>
      <c r="AK34" s="120"/>
      <c r="AL34" s="102"/>
      <c r="AM34" s="104"/>
      <c r="AN34" s="104"/>
      <c r="AO34" s="120"/>
      <c r="AP34" s="102"/>
      <c r="AQ34" s="104"/>
      <c r="AR34" s="104"/>
      <c r="AS34" s="120"/>
      <c r="AT34" s="102"/>
      <c r="AU34" s="104"/>
      <c r="AV34" s="104"/>
      <c r="AW34" s="120"/>
      <c r="AX34" s="102"/>
      <c r="AY34" s="104"/>
      <c r="AZ34" s="104"/>
      <c r="BA34" s="120"/>
    </row>
    <row r="35" ht="12.75" customHeight="1">
      <c r="A35" s="6">
        <v>2.0</v>
      </c>
      <c r="B35" s="22" t="s">
        <v>36</v>
      </c>
      <c r="C35" s="6" t="s">
        <v>25</v>
      </c>
      <c r="D35" s="121" t="s">
        <v>26</v>
      </c>
      <c r="E35" s="6"/>
      <c r="F35" s="122">
        <v>18935.0</v>
      </c>
      <c r="G35" s="3"/>
      <c r="H35" s="123">
        <v>19185.0</v>
      </c>
      <c r="I35" s="37"/>
      <c r="J35" s="124">
        <v>19435.0</v>
      </c>
      <c r="K35" s="30"/>
      <c r="L35" s="38">
        <v>19685.0</v>
      </c>
      <c r="M35" s="125"/>
      <c r="N35" s="126"/>
      <c r="O35" s="41"/>
      <c r="P35" s="34"/>
      <c r="Q35" s="37"/>
      <c r="R35" s="39"/>
      <c r="S35" s="33"/>
      <c r="T35" s="127"/>
      <c r="U35" s="38">
        <f>L35+1000</f>
        <v>20685</v>
      </c>
      <c r="V35" s="39"/>
      <c r="W35" s="33"/>
      <c r="X35" s="33"/>
      <c r="Y35" s="35"/>
      <c r="Z35" s="42"/>
      <c r="AA35" s="33"/>
      <c r="AB35" s="30"/>
      <c r="AC35" s="37"/>
      <c r="AD35" s="38">
        <f>U35+1000</f>
        <v>21685</v>
      </c>
      <c r="AE35" s="33"/>
      <c r="AF35" s="33"/>
      <c r="AG35" s="37"/>
      <c r="AH35" s="42"/>
      <c r="AI35" s="33"/>
      <c r="AJ35" s="33"/>
      <c r="AK35" s="44"/>
      <c r="AL35" s="42"/>
      <c r="AM35" s="38">
        <f>AD35+1000</f>
        <v>22685</v>
      </c>
      <c r="AN35" s="33"/>
      <c r="AO35" s="44"/>
      <c r="AP35" s="42"/>
      <c r="AQ35" s="33"/>
      <c r="AR35" s="33"/>
      <c r="AS35" s="44"/>
      <c r="AT35" s="42"/>
      <c r="AU35" s="33"/>
      <c r="AV35" s="38">
        <f>AM35+1000</f>
        <v>23685</v>
      </c>
      <c r="AW35" s="44"/>
      <c r="AX35" s="42"/>
      <c r="AY35" s="33"/>
      <c r="AZ35" s="30"/>
      <c r="BA35" s="37"/>
    </row>
    <row r="36" ht="12.75" customHeight="1">
      <c r="A36" s="12"/>
      <c r="B36" s="45"/>
      <c r="C36" s="46" t="s">
        <v>27</v>
      </c>
      <c r="D36" s="86"/>
      <c r="E36" s="115"/>
      <c r="F36" s="128"/>
      <c r="G36" s="56"/>
      <c r="H36" s="129" t="s">
        <v>37</v>
      </c>
      <c r="I36" s="112"/>
      <c r="J36" s="130"/>
      <c r="K36" s="60"/>
      <c r="L36" s="131"/>
      <c r="M36" s="112"/>
      <c r="N36" s="132"/>
      <c r="O36" s="133"/>
      <c r="P36" s="134"/>
      <c r="Q36" s="112"/>
      <c r="R36" s="111"/>
      <c r="S36" s="53"/>
      <c r="T36" s="135">
        <f>O36+500</f>
        <v>500</v>
      </c>
      <c r="U36" s="136"/>
      <c r="V36" s="111"/>
      <c r="W36" s="56"/>
      <c r="X36" s="53"/>
      <c r="Y36" s="137">
        <f>T36+500</f>
        <v>1000</v>
      </c>
      <c r="Z36" s="113"/>
      <c r="AA36" s="56"/>
      <c r="AB36" s="56"/>
      <c r="AC36" s="138"/>
      <c r="AD36" s="137">
        <f>Y36+500</f>
        <v>1500</v>
      </c>
      <c r="AE36" s="56"/>
      <c r="AF36" s="56"/>
      <c r="AG36" s="112"/>
      <c r="AH36" s="63"/>
      <c r="AI36" s="137">
        <f>AD36+500</f>
        <v>2000</v>
      </c>
      <c r="AJ36" s="56"/>
      <c r="AK36" s="58"/>
      <c r="AL36" s="63"/>
      <c r="AM36" s="56"/>
      <c r="AN36" s="137">
        <f>AI36+500</f>
        <v>2500</v>
      </c>
      <c r="AO36" s="58"/>
      <c r="AP36" s="63"/>
      <c r="AQ36" s="56"/>
      <c r="AR36" s="56"/>
      <c r="AS36" s="137">
        <f>AN36+500</f>
        <v>3000</v>
      </c>
      <c r="AT36" s="63"/>
      <c r="AU36" s="56"/>
      <c r="AV36" s="56"/>
      <c r="AW36" s="58"/>
      <c r="AX36" s="137">
        <f>AS36+500</f>
        <v>3500</v>
      </c>
      <c r="AY36" s="56"/>
      <c r="AZ36" s="56"/>
      <c r="BA36" s="138"/>
    </row>
    <row r="37" ht="12.75" customHeight="1">
      <c r="A37" s="12"/>
      <c r="B37" s="45"/>
      <c r="C37" s="46" t="s">
        <v>25</v>
      </c>
      <c r="D37" s="86" t="s">
        <v>29</v>
      </c>
      <c r="E37" s="139"/>
      <c r="F37" s="97"/>
      <c r="G37" s="82"/>
      <c r="H37" s="71"/>
      <c r="I37" s="84"/>
      <c r="J37" s="80"/>
      <c r="K37" s="56"/>
      <c r="L37" s="56"/>
      <c r="M37" s="73"/>
      <c r="N37" s="63"/>
      <c r="O37" s="72"/>
      <c r="P37" s="82"/>
      <c r="Q37" s="73"/>
      <c r="R37" s="63"/>
      <c r="S37" s="56"/>
      <c r="T37" s="72"/>
      <c r="U37" s="73"/>
      <c r="V37" s="63"/>
      <c r="W37" s="56"/>
      <c r="X37" s="82">
        <v>9100.0</v>
      </c>
      <c r="Y37" s="73"/>
      <c r="Z37" s="63"/>
      <c r="AA37" s="56"/>
      <c r="AB37" s="56"/>
      <c r="AC37" s="73"/>
      <c r="AD37" s="97"/>
      <c r="AE37" s="82">
        <v>8500.0</v>
      </c>
      <c r="AF37" s="71"/>
      <c r="AG37" s="84"/>
      <c r="AH37" s="80"/>
      <c r="AI37" s="56"/>
      <c r="AJ37" s="56"/>
      <c r="AK37" s="73"/>
      <c r="AL37" s="63"/>
      <c r="AM37" s="72"/>
      <c r="AN37" s="82">
        <f>AE37+300</f>
        <v>8800</v>
      </c>
      <c r="AO37" s="73"/>
      <c r="AP37" s="63"/>
      <c r="AQ37" s="56"/>
      <c r="AR37" s="72"/>
      <c r="AS37" s="73"/>
      <c r="AT37" s="63"/>
      <c r="AU37" s="72"/>
      <c r="AV37" s="82">
        <f>AN37+300</f>
        <v>9100</v>
      </c>
      <c r="AW37" s="73"/>
      <c r="AX37" s="63"/>
      <c r="AY37" s="56"/>
      <c r="AZ37" s="56"/>
      <c r="BA37" s="73"/>
    </row>
    <row r="38" ht="12.75" customHeight="1">
      <c r="A38" s="12"/>
      <c r="B38" s="45"/>
      <c r="C38" s="46" t="s">
        <v>27</v>
      </c>
      <c r="D38" s="1"/>
      <c r="E38" s="115"/>
      <c r="F38" s="69"/>
      <c r="G38" s="70"/>
      <c r="H38" s="83"/>
      <c r="I38" s="84"/>
      <c r="J38" s="60"/>
      <c r="K38" s="56"/>
      <c r="L38" s="53"/>
      <c r="M38" s="58"/>
      <c r="N38" s="69">
        <v>11600.0</v>
      </c>
      <c r="O38" s="56"/>
      <c r="P38" s="140"/>
      <c r="Q38" s="58"/>
      <c r="R38" s="63"/>
      <c r="S38" s="56"/>
      <c r="T38" s="53"/>
      <c r="U38" s="58"/>
      <c r="V38" s="69">
        <v>12000.0</v>
      </c>
      <c r="W38" s="56"/>
      <c r="X38" s="140"/>
      <c r="Y38" s="58"/>
      <c r="Z38" s="63"/>
      <c r="AA38" s="56"/>
      <c r="AB38" s="53"/>
      <c r="AC38" s="58"/>
      <c r="AD38" s="69">
        <v>11200.0</v>
      </c>
      <c r="AE38" s="70"/>
      <c r="AF38" s="83"/>
      <c r="AG38" s="84"/>
      <c r="AH38" s="60"/>
      <c r="AI38" s="56"/>
      <c r="AJ38" s="53"/>
      <c r="AK38" s="58"/>
      <c r="AL38" s="69">
        <f>AD38+400</f>
        <v>11600</v>
      </c>
      <c r="AM38" s="56"/>
      <c r="AN38" s="140"/>
      <c r="AO38" s="58"/>
      <c r="AP38" s="63"/>
      <c r="AQ38" s="56"/>
      <c r="AR38" s="53"/>
      <c r="AS38" s="58"/>
      <c r="AT38" s="69">
        <f>AL38+400</f>
        <v>12000</v>
      </c>
      <c r="AU38" s="56"/>
      <c r="AV38" s="140"/>
      <c r="AW38" s="58"/>
      <c r="AX38" s="63"/>
      <c r="AY38" s="56"/>
      <c r="AZ38" s="53"/>
      <c r="BA38" s="58"/>
    </row>
    <row r="39" ht="12.75" customHeight="1">
      <c r="A39" s="12"/>
      <c r="B39" s="45"/>
      <c r="C39" s="46" t="s">
        <v>25</v>
      </c>
      <c r="D39" s="86" t="s">
        <v>30</v>
      </c>
      <c r="E39" s="139"/>
      <c r="F39" s="69"/>
      <c r="G39" s="93"/>
      <c r="H39" s="71"/>
      <c r="I39" s="84"/>
      <c r="J39" s="60"/>
      <c r="K39" s="94"/>
      <c r="L39" s="56"/>
      <c r="M39" s="58"/>
      <c r="N39" s="69">
        <v>695.0</v>
      </c>
      <c r="O39" s="94"/>
      <c r="P39" s="56"/>
      <c r="Q39" s="58"/>
      <c r="R39" s="63"/>
      <c r="S39" s="94"/>
      <c r="T39" s="56"/>
      <c r="U39" s="58"/>
      <c r="V39" s="69">
        <v>715.0</v>
      </c>
      <c r="W39" s="94"/>
      <c r="X39" s="56"/>
      <c r="Y39" s="58"/>
      <c r="Z39" s="63"/>
      <c r="AA39" s="94"/>
      <c r="AB39" s="56"/>
      <c r="AC39" s="58"/>
      <c r="AD39" s="69">
        <v>675.0</v>
      </c>
      <c r="AE39" s="93"/>
      <c r="AF39" s="71"/>
      <c r="AG39" s="84"/>
      <c r="AH39" s="60"/>
      <c r="AI39" s="94"/>
      <c r="AJ39" s="56"/>
      <c r="AK39" s="58"/>
      <c r="AL39" s="69">
        <f>AD39+20</f>
        <v>695</v>
      </c>
      <c r="AM39" s="94"/>
      <c r="AN39" s="56"/>
      <c r="AO39" s="58"/>
      <c r="AP39" s="63"/>
      <c r="AQ39" s="94"/>
      <c r="AR39" s="56"/>
      <c r="AS39" s="58"/>
      <c r="AT39" s="69">
        <f>AL39+20</f>
        <v>715</v>
      </c>
      <c r="AU39" s="94"/>
      <c r="AV39" s="56"/>
      <c r="AW39" s="58"/>
      <c r="AX39" s="63"/>
      <c r="AY39" s="94"/>
      <c r="AZ39" s="56"/>
      <c r="BA39" s="58"/>
    </row>
    <row r="40" ht="12.75" customHeight="1">
      <c r="A40" s="12"/>
      <c r="B40" s="45"/>
      <c r="C40" s="46" t="s">
        <v>27</v>
      </c>
      <c r="D40" s="1"/>
      <c r="E40" s="139"/>
      <c r="F40" s="82"/>
      <c r="G40" s="93"/>
      <c r="H40" s="71"/>
      <c r="I40" s="84"/>
      <c r="J40" s="60"/>
      <c r="K40" s="94"/>
      <c r="L40" s="56"/>
      <c r="M40" s="58"/>
      <c r="N40" s="82">
        <v>250.0</v>
      </c>
      <c r="O40" s="94"/>
      <c r="P40" s="56"/>
      <c r="Q40" s="58"/>
      <c r="R40" s="63"/>
      <c r="S40" s="94"/>
      <c r="T40" s="56"/>
      <c r="U40" s="58"/>
      <c r="V40" s="82">
        <v>260.0</v>
      </c>
      <c r="W40" s="94"/>
      <c r="X40" s="56"/>
      <c r="Y40" s="58"/>
      <c r="Z40" s="63"/>
      <c r="AA40" s="94"/>
      <c r="AB40" s="56"/>
      <c r="AC40" s="58"/>
      <c r="AD40" s="82">
        <v>240.0</v>
      </c>
      <c r="AE40" s="93"/>
      <c r="AF40" s="71"/>
      <c r="AG40" s="84"/>
      <c r="AH40" s="60"/>
      <c r="AI40" s="94"/>
      <c r="AJ40" s="56"/>
      <c r="AK40" s="58"/>
      <c r="AL40" s="82">
        <f>AD40+10</f>
        <v>250</v>
      </c>
      <c r="AM40" s="94"/>
      <c r="AN40" s="56"/>
      <c r="AO40" s="58"/>
      <c r="AP40" s="63"/>
      <c r="AQ40" s="94"/>
      <c r="AR40" s="56"/>
      <c r="AS40" s="58"/>
      <c r="AT40" s="82">
        <f>AL40+10</f>
        <v>260</v>
      </c>
      <c r="AU40" s="94"/>
      <c r="AV40" s="56"/>
      <c r="AW40" s="58"/>
      <c r="AX40" s="63"/>
      <c r="AY40" s="94"/>
      <c r="AZ40" s="56"/>
      <c r="BA40" s="58"/>
    </row>
    <row r="41" ht="12.75" customHeight="1">
      <c r="A41" s="12"/>
      <c r="B41" s="45"/>
      <c r="C41" s="46" t="s">
        <v>25</v>
      </c>
      <c r="D41" s="23" t="s">
        <v>31</v>
      </c>
      <c r="E41" s="86"/>
      <c r="F41" s="79"/>
      <c r="G41" s="141"/>
      <c r="H41" s="71"/>
      <c r="I41" s="142"/>
      <c r="J41" s="60"/>
      <c r="K41" s="94"/>
      <c r="L41" s="56"/>
      <c r="M41" s="58"/>
      <c r="N41" s="143"/>
      <c r="O41" s="144"/>
      <c r="P41" s="145"/>
      <c r="Q41" s="146"/>
      <c r="R41" s="62"/>
      <c r="S41" s="94"/>
      <c r="T41" s="56"/>
      <c r="U41" s="58"/>
      <c r="V41" s="79"/>
      <c r="W41" s="144"/>
      <c r="X41" s="56"/>
      <c r="Y41" s="58"/>
      <c r="Z41" s="62"/>
      <c r="AA41" s="94"/>
      <c r="AB41" s="56"/>
      <c r="AC41" s="58"/>
      <c r="AD41" s="79"/>
      <c r="AE41" s="141"/>
      <c r="AF41" s="71"/>
      <c r="AG41" s="142"/>
      <c r="AH41" s="60"/>
      <c r="AI41" s="94"/>
      <c r="AJ41" s="56"/>
      <c r="AK41" s="58"/>
      <c r="AL41" s="79"/>
      <c r="AM41" s="144"/>
      <c r="AN41" s="56"/>
      <c r="AO41" s="58"/>
      <c r="AP41" s="62"/>
      <c r="AQ41" s="94"/>
      <c r="AR41" s="56"/>
      <c r="AS41" s="58"/>
      <c r="AT41" s="79"/>
      <c r="AU41" s="144"/>
      <c r="AV41" s="56"/>
      <c r="AW41" s="58"/>
      <c r="AX41" s="62"/>
      <c r="AY41" s="94"/>
      <c r="AZ41" s="56"/>
      <c r="BA41" s="58"/>
    </row>
    <row r="42" ht="12.75" customHeight="1">
      <c r="A42" s="12"/>
      <c r="B42" s="45"/>
      <c r="C42" s="46" t="s">
        <v>27</v>
      </c>
      <c r="D42" s="47"/>
      <c r="E42" s="86"/>
      <c r="F42" s="79"/>
      <c r="G42" s="141"/>
      <c r="H42" s="71"/>
      <c r="I42" s="142"/>
      <c r="J42" s="60"/>
      <c r="K42" s="94"/>
      <c r="L42" s="56"/>
      <c r="M42" s="58"/>
      <c r="N42" s="143"/>
      <c r="O42" s="144"/>
      <c r="P42" s="145"/>
      <c r="Q42" s="146"/>
      <c r="R42" s="62"/>
      <c r="S42" s="94"/>
      <c r="T42" s="56"/>
      <c r="U42" s="58"/>
      <c r="V42" s="79"/>
      <c r="W42" s="144"/>
      <c r="X42" s="56"/>
      <c r="Y42" s="58"/>
      <c r="Z42" s="62"/>
      <c r="AA42" s="94"/>
      <c r="AB42" s="56"/>
      <c r="AC42" s="58"/>
      <c r="AD42" s="79"/>
      <c r="AE42" s="141"/>
      <c r="AF42" s="71"/>
      <c r="AG42" s="142"/>
      <c r="AH42" s="60"/>
      <c r="AI42" s="94"/>
      <c r="AJ42" s="56"/>
      <c r="AK42" s="58"/>
      <c r="AL42" s="79"/>
      <c r="AM42" s="144"/>
      <c r="AN42" s="56"/>
      <c r="AO42" s="58"/>
      <c r="AP42" s="62"/>
      <c r="AQ42" s="94"/>
      <c r="AR42" s="56"/>
      <c r="AS42" s="58"/>
      <c r="AT42" s="79"/>
      <c r="AU42" s="144"/>
      <c r="AV42" s="56"/>
      <c r="AW42" s="58"/>
      <c r="AX42" s="62"/>
      <c r="AY42" s="94"/>
      <c r="AZ42" s="56"/>
      <c r="BA42" s="58"/>
    </row>
    <row r="43" ht="12.75" customHeight="1">
      <c r="A43" s="12"/>
      <c r="B43" s="45"/>
      <c r="C43" s="46" t="s">
        <v>25</v>
      </c>
      <c r="D43" s="147" t="s">
        <v>32</v>
      </c>
      <c r="E43" s="86"/>
      <c r="F43" s="79"/>
      <c r="G43" s="141"/>
      <c r="H43" s="71"/>
      <c r="I43" s="142"/>
      <c r="J43" s="60"/>
      <c r="K43" s="94"/>
      <c r="L43" s="56"/>
      <c r="M43" s="58"/>
      <c r="N43" s="143"/>
      <c r="O43" s="144"/>
      <c r="P43" s="145"/>
      <c r="Q43" s="146"/>
      <c r="R43" s="62"/>
      <c r="S43" s="94"/>
      <c r="T43" s="56"/>
      <c r="U43" s="58"/>
      <c r="V43" s="79"/>
      <c r="W43" s="144"/>
      <c r="X43" s="56"/>
      <c r="Y43" s="58"/>
      <c r="Z43" s="62"/>
      <c r="AA43" s="94"/>
      <c r="AB43" s="56"/>
      <c r="AC43" s="58"/>
      <c r="AD43" s="79"/>
      <c r="AE43" s="141"/>
      <c r="AF43" s="71"/>
      <c r="AG43" s="142"/>
      <c r="AH43" s="60"/>
      <c r="AI43" s="94"/>
      <c r="AJ43" s="56"/>
      <c r="AK43" s="58"/>
      <c r="AL43" s="79"/>
      <c r="AM43" s="144"/>
      <c r="AN43" s="56"/>
      <c r="AO43" s="58"/>
      <c r="AP43" s="62"/>
      <c r="AQ43" s="94"/>
      <c r="AR43" s="56"/>
      <c r="AS43" s="58"/>
      <c r="AT43" s="79"/>
      <c r="AU43" s="144"/>
      <c r="AV43" s="56"/>
      <c r="AW43" s="58"/>
      <c r="AX43" s="62"/>
      <c r="AY43" s="94"/>
      <c r="AZ43" s="56"/>
      <c r="BA43" s="58"/>
    </row>
    <row r="44" ht="12.75" customHeight="1">
      <c r="A44" s="12"/>
      <c r="B44" s="45"/>
      <c r="C44" s="100" t="s">
        <v>27</v>
      </c>
      <c r="D44" s="90"/>
      <c r="E44" s="86"/>
      <c r="F44" s="92"/>
      <c r="G44" s="69"/>
      <c r="H44" s="71"/>
      <c r="I44" s="142"/>
      <c r="J44" s="60"/>
      <c r="K44" s="56"/>
      <c r="L44" s="56"/>
      <c r="M44" s="58"/>
      <c r="N44" s="148"/>
      <c r="O44" s="82">
        <v>18100.0</v>
      </c>
      <c r="P44" s="104"/>
      <c r="Q44" s="149"/>
      <c r="R44" s="102"/>
      <c r="S44" s="56"/>
      <c r="T44" s="56"/>
      <c r="U44" s="58"/>
      <c r="V44" s="74"/>
      <c r="W44" s="69">
        <v>18600.0</v>
      </c>
      <c r="X44" s="56"/>
      <c r="Y44" s="58"/>
      <c r="Z44" s="102"/>
      <c r="AA44" s="56"/>
      <c r="AB44" s="56"/>
      <c r="AC44" s="58"/>
      <c r="AD44" s="92"/>
      <c r="AE44" s="69">
        <v>17600.0</v>
      </c>
      <c r="AF44" s="71"/>
      <c r="AG44" s="142"/>
      <c r="AH44" s="60"/>
      <c r="AI44" s="56"/>
      <c r="AJ44" s="56"/>
      <c r="AK44" s="58"/>
      <c r="AL44" s="74"/>
      <c r="AM44" s="69">
        <f>AE44+500</f>
        <v>18100</v>
      </c>
      <c r="AN44" s="56"/>
      <c r="AO44" s="58"/>
      <c r="AP44" s="102"/>
      <c r="AQ44" s="56"/>
      <c r="AR44" s="56"/>
      <c r="AS44" s="58"/>
      <c r="AT44" s="74"/>
      <c r="AU44" s="69">
        <f>AM44+500</f>
        <v>18600</v>
      </c>
      <c r="AV44" s="56"/>
      <c r="AW44" s="58"/>
      <c r="AX44" s="102"/>
      <c r="AY44" s="56"/>
      <c r="AZ44" s="56"/>
      <c r="BA44" s="58"/>
    </row>
    <row r="45" ht="12.75" hidden="1" customHeight="1">
      <c r="A45" s="12"/>
      <c r="B45" s="45"/>
      <c r="C45" s="6" t="s">
        <v>27</v>
      </c>
      <c r="D45" s="67" t="s">
        <v>26</v>
      </c>
      <c r="E45" s="150">
        <v>21511.0</v>
      </c>
      <c r="F45" s="151"/>
      <c r="G45" s="33"/>
      <c r="H45" s="33"/>
      <c r="I45" s="37"/>
      <c r="J45" s="39"/>
      <c r="K45" s="33"/>
      <c r="L45" s="33"/>
      <c r="M45" s="37"/>
      <c r="N45" s="42"/>
      <c r="O45" s="33"/>
      <c r="P45" s="33"/>
      <c r="Q45" s="37"/>
      <c r="R45" s="42"/>
      <c r="S45" s="33"/>
      <c r="T45" s="33"/>
      <c r="U45" s="37"/>
      <c r="V45" s="42"/>
      <c r="W45" s="33"/>
      <c r="X45" s="33"/>
      <c r="Y45" s="37"/>
      <c r="Z45" s="42"/>
      <c r="AA45" s="33"/>
      <c r="AB45" s="33"/>
      <c r="AC45" s="37"/>
      <c r="AD45" s="151"/>
      <c r="AE45" s="33"/>
      <c r="AF45" s="33"/>
      <c r="AG45" s="37"/>
      <c r="AH45" s="39"/>
      <c r="AI45" s="33"/>
      <c r="AJ45" s="33"/>
      <c r="AK45" s="37"/>
      <c r="AL45" s="42"/>
      <c r="AM45" s="33"/>
      <c r="AN45" s="33"/>
      <c r="AO45" s="37"/>
      <c r="AP45" s="42"/>
      <c r="AQ45" s="33"/>
      <c r="AR45" s="33"/>
      <c r="AS45" s="37"/>
      <c r="AT45" s="42"/>
      <c r="AU45" s="33"/>
      <c r="AV45" s="33"/>
      <c r="AW45" s="37"/>
      <c r="AX45" s="42"/>
      <c r="AY45" s="33"/>
      <c r="AZ45" s="33"/>
      <c r="BA45" s="37"/>
    </row>
    <row r="46" ht="12.75" hidden="1" customHeight="1">
      <c r="A46" s="12"/>
      <c r="B46" s="45"/>
      <c r="C46" s="12"/>
      <c r="D46" s="110"/>
      <c r="E46" s="15"/>
      <c r="F46" s="152"/>
      <c r="G46" s="56"/>
      <c r="H46" s="56"/>
      <c r="I46" s="112"/>
      <c r="J46" s="111"/>
      <c r="K46" s="56"/>
      <c r="L46" s="56"/>
      <c r="M46" s="112"/>
      <c r="N46" s="113"/>
      <c r="O46" s="56"/>
      <c r="P46" s="56"/>
      <c r="Q46" s="112"/>
      <c r="R46" s="113"/>
      <c r="S46" s="56"/>
      <c r="T46" s="56"/>
      <c r="U46" s="112"/>
      <c r="V46" s="113"/>
      <c r="W46" s="56"/>
      <c r="X46" s="56"/>
      <c r="Y46" s="112"/>
      <c r="Z46" s="113"/>
      <c r="AA46" s="56"/>
      <c r="AB46" s="56"/>
      <c r="AC46" s="112"/>
      <c r="AD46" s="152"/>
      <c r="AE46" s="56"/>
      <c r="AF46" s="56"/>
      <c r="AG46" s="112"/>
      <c r="AH46" s="111"/>
      <c r="AI46" s="56"/>
      <c r="AJ46" s="56"/>
      <c r="AK46" s="112"/>
      <c r="AL46" s="113"/>
      <c r="AM46" s="56"/>
      <c r="AN46" s="56"/>
      <c r="AO46" s="112"/>
      <c r="AP46" s="113"/>
      <c r="AQ46" s="56"/>
      <c r="AR46" s="56"/>
      <c r="AS46" s="112"/>
      <c r="AT46" s="113"/>
      <c r="AU46" s="56"/>
      <c r="AV46" s="56"/>
      <c r="AW46" s="112"/>
      <c r="AX46" s="113"/>
      <c r="AY46" s="56"/>
      <c r="AZ46" s="56"/>
      <c r="BA46" s="112"/>
    </row>
    <row r="47" ht="12.75" hidden="1" customHeight="1">
      <c r="A47" s="12"/>
      <c r="B47" s="45"/>
      <c r="C47" s="12"/>
      <c r="D47" s="86" t="s">
        <v>33</v>
      </c>
      <c r="E47" s="115">
        <v>23282.0</v>
      </c>
      <c r="F47" s="97"/>
      <c r="G47" s="56"/>
      <c r="H47" s="56"/>
      <c r="I47" s="58"/>
      <c r="J47" s="60"/>
      <c r="K47" s="56"/>
      <c r="L47" s="56"/>
      <c r="M47" s="58"/>
      <c r="N47" s="63"/>
      <c r="O47" s="56"/>
      <c r="P47" s="56"/>
      <c r="Q47" s="58"/>
      <c r="R47" s="63"/>
      <c r="S47" s="56"/>
      <c r="T47" s="56"/>
      <c r="U47" s="58"/>
      <c r="V47" s="63"/>
      <c r="W47" s="56"/>
      <c r="X47" s="56"/>
      <c r="Y47" s="58"/>
      <c r="Z47" s="63"/>
      <c r="AA47" s="56"/>
      <c r="AB47" s="56"/>
      <c r="AC47" s="58"/>
      <c r="AD47" s="97"/>
      <c r="AE47" s="56"/>
      <c r="AF47" s="56"/>
      <c r="AG47" s="58"/>
      <c r="AH47" s="60"/>
      <c r="AI47" s="56"/>
      <c r="AJ47" s="56"/>
      <c r="AK47" s="58"/>
      <c r="AL47" s="63"/>
      <c r="AM47" s="56"/>
      <c r="AN47" s="56"/>
      <c r="AO47" s="58"/>
      <c r="AP47" s="63"/>
      <c r="AQ47" s="56"/>
      <c r="AR47" s="56"/>
      <c r="AS47" s="58"/>
      <c r="AT47" s="63"/>
      <c r="AU47" s="56"/>
      <c r="AV47" s="56"/>
      <c r="AW47" s="58"/>
      <c r="AX47" s="63"/>
      <c r="AY47" s="56"/>
      <c r="AZ47" s="56"/>
      <c r="BA47" s="58"/>
    </row>
    <row r="48" ht="12.75" hidden="1" customHeight="1">
      <c r="A48" s="12"/>
      <c r="B48" s="45"/>
      <c r="C48" s="12"/>
      <c r="D48" s="110"/>
      <c r="E48" s="15"/>
      <c r="F48" s="152"/>
      <c r="G48" s="56"/>
      <c r="H48" s="56"/>
      <c r="I48" s="58"/>
      <c r="J48" s="111"/>
      <c r="K48" s="56"/>
      <c r="L48" s="56"/>
      <c r="M48" s="58"/>
      <c r="N48" s="113"/>
      <c r="O48" s="56"/>
      <c r="P48" s="56"/>
      <c r="Q48" s="58"/>
      <c r="R48" s="113"/>
      <c r="S48" s="56"/>
      <c r="T48" s="56"/>
      <c r="U48" s="58"/>
      <c r="V48" s="113"/>
      <c r="W48" s="56"/>
      <c r="X48" s="56"/>
      <c r="Y48" s="58"/>
      <c r="Z48" s="113"/>
      <c r="AA48" s="56"/>
      <c r="AB48" s="56"/>
      <c r="AC48" s="58"/>
      <c r="AD48" s="152"/>
      <c r="AE48" s="56"/>
      <c r="AF48" s="56"/>
      <c r="AG48" s="58"/>
      <c r="AH48" s="111"/>
      <c r="AI48" s="56"/>
      <c r="AJ48" s="56"/>
      <c r="AK48" s="58"/>
      <c r="AL48" s="113"/>
      <c r="AM48" s="56"/>
      <c r="AN48" s="56"/>
      <c r="AO48" s="58"/>
      <c r="AP48" s="113"/>
      <c r="AQ48" s="56"/>
      <c r="AR48" s="56"/>
      <c r="AS48" s="58"/>
      <c r="AT48" s="113"/>
      <c r="AU48" s="56"/>
      <c r="AV48" s="56"/>
      <c r="AW48" s="58"/>
      <c r="AX48" s="113"/>
      <c r="AY48" s="56"/>
      <c r="AZ48" s="56"/>
      <c r="BA48" s="58"/>
    </row>
    <row r="49" ht="12.75" hidden="1" customHeight="1">
      <c r="A49" s="12"/>
      <c r="B49" s="45"/>
      <c r="C49" s="12"/>
      <c r="D49" s="86" t="s">
        <v>34</v>
      </c>
      <c r="E49" s="115">
        <v>6647.13</v>
      </c>
      <c r="F49" s="97"/>
      <c r="G49" s="56"/>
      <c r="H49" s="56"/>
      <c r="I49" s="58"/>
      <c r="J49" s="60"/>
      <c r="K49" s="56"/>
      <c r="L49" s="56"/>
      <c r="M49" s="58"/>
      <c r="N49" s="63"/>
      <c r="O49" s="56"/>
      <c r="P49" s="56"/>
      <c r="Q49" s="58"/>
      <c r="R49" s="63"/>
      <c r="S49" s="56"/>
      <c r="T49" s="56"/>
      <c r="U49" s="58"/>
      <c r="V49" s="63"/>
      <c r="W49" s="56"/>
      <c r="X49" s="56"/>
      <c r="Y49" s="58"/>
      <c r="Z49" s="63"/>
      <c r="AA49" s="56"/>
      <c r="AB49" s="56"/>
      <c r="AC49" s="58"/>
      <c r="AD49" s="97"/>
      <c r="AE49" s="56"/>
      <c r="AF49" s="56"/>
      <c r="AG49" s="58"/>
      <c r="AH49" s="60"/>
      <c r="AI49" s="56"/>
      <c r="AJ49" s="56"/>
      <c r="AK49" s="58"/>
      <c r="AL49" s="63"/>
      <c r="AM49" s="56"/>
      <c r="AN49" s="56"/>
      <c r="AO49" s="58"/>
      <c r="AP49" s="63"/>
      <c r="AQ49" s="56"/>
      <c r="AR49" s="56"/>
      <c r="AS49" s="58"/>
      <c r="AT49" s="63"/>
      <c r="AU49" s="56"/>
      <c r="AV49" s="56"/>
      <c r="AW49" s="58"/>
      <c r="AX49" s="63"/>
      <c r="AY49" s="56"/>
      <c r="AZ49" s="56"/>
      <c r="BA49" s="58"/>
    </row>
    <row r="50" ht="12.75" hidden="1" customHeight="1">
      <c r="A50" s="12"/>
      <c r="B50" s="45"/>
      <c r="C50" s="12"/>
      <c r="D50" s="110"/>
      <c r="E50" s="15"/>
      <c r="F50" s="97"/>
      <c r="G50" s="56"/>
      <c r="H50" s="94"/>
      <c r="I50" s="58"/>
      <c r="J50" s="111"/>
      <c r="K50" s="56"/>
      <c r="L50" s="94"/>
      <c r="M50" s="58"/>
      <c r="N50" s="113"/>
      <c r="O50" s="56"/>
      <c r="P50" s="94"/>
      <c r="Q50" s="58"/>
      <c r="R50" s="113"/>
      <c r="S50" s="56"/>
      <c r="T50" s="94"/>
      <c r="U50" s="58"/>
      <c r="V50" s="113"/>
      <c r="W50" s="56"/>
      <c r="X50" s="94"/>
      <c r="Y50" s="58"/>
      <c r="Z50" s="113"/>
      <c r="AA50" s="56"/>
      <c r="AB50" s="94"/>
      <c r="AC50" s="58"/>
      <c r="AD50" s="97"/>
      <c r="AE50" s="56"/>
      <c r="AF50" s="94"/>
      <c r="AG50" s="58"/>
      <c r="AH50" s="111"/>
      <c r="AI50" s="56"/>
      <c r="AJ50" s="94"/>
      <c r="AK50" s="58"/>
      <c r="AL50" s="113"/>
      <c r="AM50" s="56"/>
      <c r="AN50" s="94"/>
      <c r="AO50" s="58"/>
      <c r="AP50" s="113"/>
      <c r="AQ50" s="56"/>
      <c r="AR50" s="94"/>
      <c r="AS50" s="58"/>
      <c r="AT50" s="113"/>
      <c r="AU50" s="56"/>
      <c r="AV50" s="94"/>
      <c r="AW50" s="58"/>
      <c r="AX50" s="113"/>
      <c r="AY50" s="56"/>
      <c r="AZ50" s="94"/>
      <c r="BA50" s="58"/>
    </row>
    <row r="51" ht="12.75" hidden="1" customHeight="1">
      <c r="A51" s="12"/>
      <c r="B51" s="45"/>
      <c r="C51" s="12"/>
      <c r="D51" s="67" t="s">
        <v>29</v>
      </c>
      <c r="E51" s="153">
        <v>8775.33</v>
      </c>
      <c r="F51" s="97"/>
      <c r="G51" s="56"/>
      <c r="H51" s="53"/>
      <c r="I51" s="58"/>
      <c r="J51" s="60"/>
      <c r="K51" s="56"/>
      <c r="L51" s="53"/>
      <c r="M51" s="58"/>
      <c r="N51" s="63"/>
      <c r="O51" s="56"/>
      <c r="P51" s="53"/>
      <c r="Q51" s="58"/>
      <c r="R51" s="63"/>
      <c r="S51" s="56"/>
      <c r="T51" s="53"/>
      <c r="U51" s="58"/>
      <c r="V51" s="63"/>
      <c r="W51" s="56"/>
      <c r="X51" s="53"/>
      <c r="Y51" s="58"/>
      <c r="Z51" s="63"/>
      <c r="AA51" s="56"/>
      <c r="AB51" s="53"/>
      <c r="AC51" s="58"/>
      <c r="AD51" s="97"/>
      <c r="AE51" s="56"/>
      <c r="AF51" s="53"/>
      <c r="AG51" s="58"/>
      <c r="AH51" s="60"/>
      <c r="AI51" s="56"/>
      <c r="AJ51" s="53"/>
      <c r="AK51" s="58"/>
      <c r="AL51" s="63"/>
      <c r="AM51" s="56"/>
      <c r="AN51" s="53"/>
      <c r="AO51" s="58"/>
      <c r="AP51" s="63"/>
      <c r="AQ51" s="56"/>
      <c r="AR51" s="53"/>
      <c r="AS51" s="58"/>
      <c r="AT51" s="63"/>
      <c r="AU51" s="56"/>
      <c r="AV51" s="53"/>
      <c r="AW51" s="58"/>
      <c r="AX51" s="63"/>
      <c r="AY51" s="56"/>
      <c r="AZ51" s="53"/>
      <c r="BA51" s="58"/>
    </row>
    <row r="52" ht="12.75" hidden="1" customHeight="1">
      <c r="A52" s="12"/>
      <c r="B52" s="45"/>
      <c r="C52" s="12"/>
      <c r="D52" s="110"/>
      <c r="E52" s="15"/>
      <c r="F52" s="97"/>
      <c r="G52" s="94"/>
      <c r="H52" s="98"/>
      <c r="I52" s="58"/>
      <c r="J52" s="111"/>
      <c r="K52" s="94"/>
      <c r="L52" s="98"/>
      <c r="M52" s="58"/>
      <c r="N52" s="113"/>
      <c r="O52" s="94"/>
      <c r="P52" s="98"/>
      <c r="Q52" s="58"/>
      <c r="R52" s="113"/>
      <c r="S52" s="94"/>
      <c r="T52" s="98"/>
      <c r="U52" s="58"/>
      <c r="V52" s="113"/>
      <c r="W52" s="94"/>
      <c r="X52" s="98"/>
      <c r="Y52" s="58"/>
      <c r="Z52" s="113"/>
      <c r="AA52" s="94"/>
      <c r="AB52" s="98"/>
      <c r="AC52" s="58"/>
      <c r="AD52" s="97"/>
      <c r="AE52" s="94"/>
      <c r="AF52" s="98"/>
      <c r="AG52" s="58"/>
      <c r="AH52" s="111"/>
      <c r="AI52" s="94"/>
      <c r="AJ52" s="98"/>
      <c r="AK52" s="58"/>
      <c r="AL52" s="113"/>
      <c r="AM52" s="94"/>
      <c r="AN52" s="98"/>
      <c r="AO52" s="58"/>
      <c r="AP52" s="113"/>
      <c r="AQ52" s="94"/>
      <c r="AR52" s="98"/>
      <c r="AS52" s="58"/>
      <c r="AT52" s="113"/>
      <c r="AU52" s="94"/>
      <c r="AV52" s="98"/>
      <c r="AW52" s="58"/>
      <c r="AX52" s="113"/>
      <c r="AY52" s="94"/>
      <c r="AZ52" s="98"/>
      <c r="BA52" s="58"/>
    </row>
    <row r="53" ht="12.75" hidden="1" customHeight="1">
      <c r="A53" s="12"/>
      <c r="B53" s="45"/>
      <c r="C53" s="12"/>
      <c r="D53" s="86" t="s">
        <v>35</v>
      </c>
      <c r="E53" s="115">
        <v>552.46</v>
      </c>
      <c r="F53" s="97"/>
      <c r="G53" s="94"/>
      <c r="H53" s="56"/>
      <c r="I53" s="58"/>
      <c r="J53" s="60"/>
      <c r="K53" s="94"/>
      <c r="L53" s="56"/>
      <c r="M53" s="58"/>
      <c r="N53" s="63"/>
      <c r="O53" s="94"/>
      <c r="P53" s="56"/>
      <c r="Q53" s="58"/>
      <c r="R53" s="63"/>
      <c r="S53" s="94"/>
      <c r="T53" s="56"/>
      <c r="U53" s="58"/>
      <c r="V53" s="63"/>
      <c r="W53" s="94"/>
      <c r="X53" s="56"/>
      <c r="Y53" s="58"/>
      <c r="Z53" s="63"/>
      <c r="AA53" s="94"/>
      <c r="AB53" s="56"/>
      <c r="AC53" s="58"/>
      <c r="AD53" s="97"/>
      <c r="AE53" s="94"/>
      <c r="AF53" s="56"/>
      <c r="AG53" s="58"/>
      <c r="AH53" s="60"/>
      <c r="AI53" s="94"/>
      <c r="AJ53" s="56"/>
      <c r="AK53" s="58"/>
      <c r="AL53" s="63"/>
      <c r="AM53" s="94"/>
      <c r="AN53" s="56"/>
      <c r="AO53" s="58"/>
      <c r="AP53" s="63"/>
      <c r="AQ53" s="94"/>
      <c r="AR53" s="56"/>
      <c r="AS53" s="58"/>
      <c r="AT53" s="63"/>
      <c r="AU53" s="94"/>
      <c r="AV53" s="56"/>
      <c r="AW53" s="58"/>
      <c r="AX53" s="63"/>
      <c r="AY53" s="94"/>
      <c r="AZ53" s="56"/>
      <c r="BA53" s="58"/>
    </row>
    <row r="54" ht="12.75" hidden="1" customHeight="1">
      <c r="A54" s="12"/>
      <c r="B54" s="45"/>
      <c r="C54" s="12"/>
      <c r="D54" s="110"/>
      <c r="E54" s="15"/>
      <c r="F54" s="152"/>
      <c r="G54" s="94"/>
      <c r="H54" s="56"/>
      <c r="I54" s="112"/>
      <c r="J54" s="111"/>
      <c r="K54" s="94"/>
      <c r="L54" s="56"/>
      <c r="M54" s="112"/>
      <c r="N54" s="113"/>
      <c r="O54" s="94"/>
      <c r="P54" s="56"/>
      <c r="Q54" s="112"/>
      <c r="R54" s="113"/>
      <c r="S54" s="94"/>
      <c r="T54" s="56"/>
      <c r="U54" s="112"/>
      <c r="V54" s="113"/>
      <c r="W54" s="94"/>
      <c r="X54" s="56"/>
      <c r="Y54" s="112"/>
      <c r="Z54" s="113"/>
      <c r="AA54" s="94"/>
      <c r="AB54" s="56"/>
      <c r="AC54" s="112"/>
      <c r="AD54" s="152"/>
      <c r="AE54" s="94"/>
      <c r="AF54" s="56"/>
      <c r="AG54" s="112"/>
      <c r="AH54" s="111"/>
      <c r="AI54" s="94"/>
      <c r="AJ54" s="56"/>
      <c r="AK54" s="112"/>
      <c r="AL54" s="113"/>
      <c r="AM54" s="94"/>
      <c r="AN54" s="56"/>
      <c r="AO54" s="112"/>
      <c r="AP54" s="113"/>
      <c r="AQ54" s="94"/>
      <c r="AR54" s="56"/>
      <c r="AS54" s="112"/>
      <c r="AT54" s="113"/>
      <c r="AU54" s="94"/>
      <c r="AV54" s="56"/>
      <c r="AW54" s="112"/>
      <c r="AX54" s="113"/>
      <c r="AY54" s="94"/>
      <c r="AZ54" s="56"/>
      <c r="BA54" s="112"/>
    </row>
    <row r="55" ht="12.75" hidden="1" customHeight="1">
      <c r="A55" s="12"/>
      <c r="B55" s="45"/>
      <c r="C55" s="12"/>
      <c r="D55" s="86" t="s">
        <v>31</v>
      </c>
      <c r="E55" s="115">
        <v>151.0</v>
      </c>
      <c r="F55" s="97"/>
      <c r="G55" s="94"/>
      <c r="H55" s="56"/>
      <c r="I55" s="58"/>
      <c r="J55" s="60"/>
      <c r="K55" s="94"/>
      <c r="L55" s="56"/>
      <c r="M55" s="58"/>
      <c r="N55" s="63"/>
      <c r="O55" s="94"/>
      <c r="P55" s="56"/>
      <c r="Q55" s="58"/>
      <c r="R55" s="63"/>
      <c r="S55" s="94"/>
      <c r="T55" s="56"/>
      <c r="U55" s="58"/>
      <c r="V55" s="63"/>
      <c r="W55" s="94"/>
      <c r="X55" s="56"/>
      <c r="Y55" s="58"/>
      <c r="Z55" s="63"/>
      <c r="AA55" s="94"/>
      <c r="AB55" s="56"/>
      <c r="AC55" s="58"/>
      <c r="AD55" s="97"/>
      <c r="AE55" s="94"/>
      <c r="AF55" s="56"/>
      <c r="AG55" s="58"/>
      <c r="AH55" s="60"/>
      <c r="AI55" s="94"/>
      <c r="AJ55" s="56"/>
      <c r="AK55" s="58"/>
      <c r="AL55" s="63"/>
      <c r="AM55" s="94"/>
      <c r="AN55" s="56"/>
      <c r="AO55" s="58"/>
      <c r="AP55" s="63"/>
      <c r="AQ55" s="94"/>
      <c r="AR55" s="56"/>
      <c r="AS55" s="58"/>
      <c r="AT55" s="63"/>
      <c r="AU55" s="94"/>
      <c r="AV55" s="56"/>
      <c r="AW55" s="58"/>
      <c r="AX55" s="63"/>
      <c r="AY55" s="94"/>
      <c r="AZ55" s="56"/>
      <c r="BA55" s="58"/>
    </row>
    <row r="56" ht="12.75" hidden="1" customHeight="1">
      <c r="A56" s="12"/>
      <c r="B56" s="45"/>
      <c r="C56" s="12"/>
      <c r="D56" s="110"/>
      <c r="E56" s="15"/>
      <c r="F56" s="152"/>
      <c r="G56" s="94"/>
      <c r="H56" s="56"/>
      <c r="I56" s="58"/>
      <c r="J56" s="111"/>
      <c r="K56" s="94"/>
      <c r="L56" s="56"/>
      <c r="M56" s="58"/>
      <c r="N56" s="113"/>
      <c r="O56" s="94"/>
      <c r="P56" s="56"/>
      <c r="Q56" s="58"/>
      <c r="R56" s="113"/>
      <c r="S56" s="94"/>
      <c r="T56" s="56"/>
      <c r="U56" s="58"/>
      <c r="V56" s="113"/>
      <c r="W56" s="94"/>
      <c r="X56" s="56"/>
      <c r="Y56" s="58"/>
      <c r="Z56" s="113"/>
      <c r="AA56" s="94"/>
      <c r="AB56" s="56"/>
      <c r="AC56" s="58"/>
      <c r="AD56" s="152"/>
      <c r="AE56" s="94"/>
      <c r="AF56" s="56"/>
      <c r="AG56" s="58"/>
      <c r="AH56" s="111"/>
      <c r="AI56" s="94"/>
      <c r="AJ56" s="56"/>
      <c r="AK56" s="58"/>
      <c r="AL56" s="113"/>
      <c r="AM56" s="94"/>
      <c r="AN56" s="56"/>
      <c r="AO56" s="58"/>
      <c r="AP56" s="113"/>
      <c r="AQ56" s="94"/>
      <c r="AR56" s="56"/>
      <c r="AS56" s="58"/>
      <c r="AT56" s="113"/>
      <c r="AU56" s="94"/>
      <c r="AV56" s="56"/>
      <c r="AW56" s="58"/>
      <c r="AX56" s="113"/>
      <c r="AY56" s="94"/>
      <c r="AZ56" s="56"/>
      <c r="BA56" s="58"/>
    </row>
    <row r="57" ht="12.75" hidden="1" customHeight="1">
      <c r="A57" s="12"/>
      <c r="B57" s="45"/>
      <c r="C57" s="12"/>
      <c r="D57" s="86" t="s">
        <v>32</v>
      </c>
      <c r="E57" s="116">
        <v>14486.0</v>
      </c>
      <c r="F57" s="97"/>
      <c r="G57" s="56"/>
      <c r="H57" s="56"/>
      <c r="I57" s="58"/>
      <c r="J57" s="60"/>
      <c r="K57" s="56"/>
      <c r="L57" s="56"/>
      <c r="M57" s="58"/>
      <c r="N57" s="63"/>
      <c r="O57" s="56"/>
      <c r="P57" s="56"/>
      <c r="Q57" s="58"/>
      <c r="R57" s="63"/>
      <c r="S57" s="56"/>
      <c r="T57" s="56"/>
      <c r="U57" s="58"/>
      <c r="V57" s="63"/>
      <c r="W57" s="56"/>
      <c r="X57" s="56"/>
      <c r="Y57" s="58"/>
      <c r="Z57" s="63"/>
      <c r="AA57" s="56"/>
      <c r="AB57" s="56"/>
      <c r="AC57" s="58"/>
      <c r="AD57" s="97"/>
      <c r="AE57" s="56"/>
      <c r="AF57" s="56"/>
      <c r="AG57" s="58"/>
      <c r="AH57" s="60"/>
      <c r="AI57" s="56"/>
      <c r="AJ57" s="56"/>
      <c r="AK57" s="58"/>
      <c r="AL57" s="63"/>
      <c r="AM57" s="56"/>
      <c r="AN57" s="56"/>
      <c r="AO57" s="58"/>
      <c r="AP57" s="63"/>
      <c r="AQ57" s="56"/>
      <c r="AR57" s="56"/>
      <c r="AS57" s="58"/>
      <c r="AT57" s="63"/>
      <c r="AU57" s="56"/>
      <c r="AV57" s="56"/>
      <c r="AW57" s="58"/>
      <c r="AX57" s="63"/>
      <c r="AY57" s="56"/>
      <c r="AZ57" s="56"/>
      <c r="BA57" s="58"/>
    </row>
    <row r="58" ht="12.75" hidden="1" customHeight="1">
      <c r="A58" s="14"/>
      <c r="B58" s="117"/>
      <c r="C58" s="14"/>
      <c r="D58" s="154"/>
      <c r="E58" s="14"/>
      <c r="F58" s="155"/>
      <c r="G58" s="104"/>
      <c r="H58" s="104"/>
      <c r="I58" s="120"/>
      <c r="J58" s="119"/>
      <c r="K58" s="104"/>
      <c r="L58" s="104"/>
      <c r="M58" s="120"/>
      <c r="N58" s="102"/>
      <c r="O58" s="104"/>
      <c r="P58" s="104"/>
      <c r="Q58" s="120"/>
      <c r="R58" s="102"/>
      <c r="S58" s="104"/>
      <c r="T58" s="104"/>
      <c r="U58" s="120"/>
      <c r="V58" s="102"/>
      <c r="W58" s="104"/>
      <c r="X58" s="104"/>
      <c r="Y58" s="120"/>
      <c r="Z58" s="102"/>
      <c r="AA58" s="104"/>
      <c r="AB58" s="104"/>
      <c r="AC58" s="120"/>
      <c r="AD58" s="155"/>
      <c r="AE58" s="104"/>
      <c r="AF58" s="104"/>
      <c r="AG58" s="120"/>
      <c r="AH58" s="119"/>
      <c r="AI58" s="104"/>
      <c r="AJ58" s="104"/>
      <c r="AK58" s="120"/>
      <c r="AL58" s="102"/>
      <c r="AM58" s="104"/>
      <c r="AN58" s="104"/>
      <c r="AO58" s="120"/>
      <c r="AP58" s="102"/>
      <c r="AQ58" s="104"/>
      <c r="AR58" s="104"/>
      <c r="AS58" s="120"/>
      <c r="AT58" s="102"/>
      <c r="AU58" s="104"/>
      <c r="AV58" s="104"/>
      <c r="AW58" s="120"/>
      <c r="AX58" s="102"/>
      <c r="AY58" s="104"/>
      <c r="AZ58" s="104"/>
      <c r="BA58" s="120"/>
    </row>
    <row r="59" ht="12.75" customHeight="1">
      <c r="A59" s="6">
        <v>3.0</v>
      </c>
      <c r="B59" s="22" t="s">
        <v>38</v>
      </c>
      <c r="C59" s="6" t="s">
        <v>25</v>
      </c>
      <c r="D59" s="23" t="s">
        <v>26</v>
      </c>
      <c r="E59" s="121"/>
      <c r="F59" s="156"/>
      <c r="G59" s="33"/>
      <c r="H59" s="33"/>
      <c r="I59" s="37"/>
      <c r="J59" s="38">
        <f>19965+500</f>
        <v>20465</v>
      </c>
      <c r="K59" s="39"/>
      <c r="L59" s="33"/>
      <c r="M59" s="35"/>
      <c r="N59" s="36"/>
      <c r="O59" s="38">
        <f>J59+500</f>
        <v>20965</v>
      </c>
      <c r="P59" s="39"/>
      <c r="Q59" s="37"/>
      <c r="R59" s="156"/>
      <c r="S59" s="30"/>
      <c r="T59" s="38">
        <f>O59+500</f>
        <v>21465</v>
      </c>
      <c r="U59" s="125"/>
      <c r="V59" s="156"/>
      <c r="W59" s="33"/>
      <c r="X59" s="30"/>
      <c r="Y59" s="38">
        <f>T59+500</f>
        <v>21965</v>
      </c>
      <c r="Z59" s="40"/>
      <c r="AA59" s="33"/>
      <c r="AB59" s="33"/>
      <c r="AC59" s="37"/>
      <c r="AD59" s="42"/>
      <c r="AE59" s="33"/>
      <c r="AF59" s="33"/>
      <c r="AG59" s="44"/>
      <c r="AH59" s="42"/>
      <c r="AI59" s="33"/>
      <c r="AJ59" s="33"/>
      <c r="AK59" s="44"/>
      <c r="AL59" s="42"/>
      <c r="AM59" s="33"/>
      <c r="AN59" s="33"/>
      <c r="AO59" s="44"/>
      <c r="AP59" s="42"/>
      <c r="AQ59" s="33"/>
      <c r="AR59" s="33"/>
      <c r="AS59" s="44"/>
      <c r="AT59" s="42"/>
      <c r="AU59" s="33"/>
      <c r="AV59" s="33"/>
      <c r="AW59" s="44"/>
      <c r="AX59" s="40"/>
      <c r="AY59" s="33"/>
      <c r="AZ59" s="33"/>
      <c r="BA59" s="37"/>
    </row>
    <row r="60" ht="12.75" customHeight="1">
      <c r="A60" s="12"/>
      <c r="B60" s="45"/>
      <c r="C60" s="100" t="s">
        <v>27</v>
      </c>
      <c r="D60" s="47"/>
      <c r="E60" s="86"/>
      <c r="F60" s="63"/>
      <c r="G60" s="56"/>
      <c r="H60" s="56"/>
      <c r="I60" s="58"/>
      <c r="J60" s="72"/>
      <c r="K60" s="59">
        <f>4018</f>
        <v>4018</v>
      </c>
      <c r="L60" s="53"/>
      <c r="M60" s="58"/>
      <c r="N60" s="56"/>
      <c r="O60" s="72"/>
      <c r="P60" s="56"/>
      <c r="Q60" s="58"/>
      <c r="R60" s="63"/>
      <c r="S60" s="56"/>
      <c r="T60" s="72"/>
      <c r="U60" s="58"/>
      <c r="V60" s="63"/>
      <c r="W60" s="59">
        <f>K60+500</f>
        <v>4518</v>
      </c>
      <c r="X60" s="56"/>
      <c r="Y60" s="73"/>
      <c r="Z60" s="63"/>
      <c r="AA60" s="56"/>
      <c r="AB60" s="56"/>
      <c r="AC60" s="58"/>
      <c r="AD60" s="63"/>
      <c r="AE60" s="56"/>
      <c r="AF60" s="56"/>
      <c r="AG60" s="58"/>
      <c r="AH60" s="63"/>
      <c r="AI60" s="59">
        <f>W60+500</f>
        <v>5018</v>
      </c>
      <c r="AJ60" s="56"/>
      <c r="AK60" s="58"/>
      <c r="AL60" s="63"/>
      <c r="AM60" s="56"/>
      <c r="AN60" s="56"/>
      <c r="AO60" s="58"/>
      <c r="AP60" s="63"/>
      <c r="AQ60" s="56"/>
      <c r="AR60" s="56"/>
      <c r="AS60" s="58"/>
      <c r="AT60" s="63"/>
      <c r="AU60" s="59">
        <f>AI60+500</f>
        <v>5518</v>
      </c>
      <c r="AV60" s="56"/>
      <c r="AW60" s="58"/>
      <c r="AX60" s="63"/>
      <c r="AY60" s="56"/>
      <c r="AZ60" s="56"/>
      <c r="BA60" s="58"/>
    </row>
    <row r="61" ht="12.75" customHeight="1">
      <c r="A61" s="12"/>
      <c r="B61" s="45"/>
      <c r="C61" s="46" t="s">
        <v>25</v>
      </c>
      <c r="D61" s="23" t="s">
        <v>34</v>
      </c>
      <c r="E61" s="86"/>
      <c r="F61" s="152"/>
      <c r="G61" s="82"/>
      <c r="H61" s="71"/>
      <c r="I61" s="84"/>
      <c r="J61" s="111"/>
      <c r="K61" s="56"/>
      <c r="L61" s="56"/>
      <c r="M61" s="58"/>
      <c r="N61" s="113"/>
      <c r="O61" s="82">
        <v>6400.0</v>
      </c>
      <c r="P61" s="56"/>
      <c r="Q61" s="58"/>
      <c r="R61" s="113"/>
      <c r="S61" s="56"/>
      <c r="T61" s="56"/>
      <c r="U61" s="58"/>
      <c r="V61" s="113"/>
      <c r="W61" s="82">
        <v>6700.0</v>
      </c>
      <c r="X61" s="56"/>
      <c r="Y61" s="58"/>
      <c r="Z61" s="113"/>
      <c r="AA61" s="56"/>
      <c r="AB61" s="56"/>
      <c r="AC61" s="58"/>
      <c r="AD61" s="152"/>
      <c r="AE61" s="82">
        <f>W61+300</f>
        <v>7000</v>
      </c>
      <c r="AF61" s="71"/>
      <c r="AG61" s="84"/>
      <c r="AH61" s="111"/>
      <c r="AI61" s="56"/>
      <c r="AJ61" s="56"/>
      <c r="AK61" s="73"/>
      <c r="AL61" s="152"/>
      <c r="AM61" s="82">
        <f>AE61+300</f>
        <v>7300</v>
      </c>
      <c r="AN61" s="71"/>
      <c r="AO61" s="84"/>
      <c r="AP61" s="113"/>
      <c r="AQ61" s="56"/>
      <c r="AR61" s="56"/>
      <c r="AS61" s="58"/>
      <c r="AT61" s="152"/>
      <c r="AU61" s="82">
        <f>AM61+300</f>
        <v>7600</v>
      </c>
      <c r="AV61" s="71"/>
      <c r="AW61" s="84"/>
      <c r="AX61" s="113"/>
      <c r="AY61" s="56"/>
      <c r="AZ61" s="56"/>
      <c r="BA61" s="58"/>
    </row>
    <row r="62" ht="12.75" customHeight="1">
      <c r="A62" s="12"/>
      <c r="B62" s="45"/>
      <c r="C62" s="46" t="s">
        <v>27</v>
      </c>
      <c r="D62" s="90"/>
      <c r="E62" s="86"/>
      <c r="F62" s="152"/>
      <c r="G62" s="70"/>
      <c r="H62" s="82">
        <v>8550.0</v>
      </c>
      <c r="I62" s="84"/>
      <c r="J62" s="111"/>
      <c r="K62" s="56"/>
      <c r="L62" s="56"/>
      <c r="M62" s="58"/>
      <c r="N62" s="113"/>
      <c r="O62" s="72"/>
      <c r="P62" s="82">
        <v>8950.0</v>
      </c>
      <c r="Q62" s="58"/>
      <c r="R62" s="113"/>
      <c r="S62" s="56"/>
      <c r="T62" s="56"/>
      <c r="U62" s="58"/>
      <c r="V62" s="113"/>
      <c r="W62" s="72"/>
      <c r="X62" s="82">
        <v>9350.0</v>
      </c>
      <c r="Y62" s="58"/>
      <c r="Z62" s="113"/>
      <c r="AA62" s="56"/>
      <c r="AB62" s="56"/>
      <c r="AC62" s="58"/>
      <c r="AD62" s="152"/>
      <c r="AE62" s="70"/>
      <c r="AF62" s="82">
        <f>X62+500</f>
        <v>9850</v>
      </c>
      <c r="AG62" s="84"/>
      <c r="AH62" s="111"/>
      <c r="AI62" s="56"/>
      <c r="AJ62" s="56"/>
      <c r="AK62" s="58"/>
      <c r="AL62" s="152"/>
      <c r="AM62" s="70"/>
      <c r="AN62" s="82">
        <f>AF62+500</f>
        <v>10350</v>
      </c>
      <c r="AO62" s="84"/>
      <c r="AP62" s="113"/>
      <c r="AQ62" s="56"/>
      <c r="AR62" s="56"/>
      <c r="AS62" s="58"/>
      <c r="AT62" s="152"/>
      <c r="AU62" s="70"/>
      <c r="AV62" s="82">
        <f>AN62+500</f>
        <v>10850</v>
      </c>
      <c r="AW62" s="84"/>
      <c r="AX62" s="113"/>
      <c r="AY62" s="56"/>
      <c r="AZ62" s="56"/>
      <c r="BA62" s="58"/>
    </row>
    <row r="63" ht="12.75" customHeight="1">
      <c r="A63" s="12"/>
      <c r="B63" s="45"/>
      <c r="C63" s="46" t="s">
        <v>25</v>
      </c>
      <c r="D63" s="86" t="s">
        <v>29</v>
      </c>
      <c r="E63" s="86"/>
      <c r="F63" s="82"/>
      <c r="G63" s="71"/>
      <c r="H63" s="70"/>
      <c r="I63" s="84"/>
      <c r="J63" s="111"/>
      <c r="K63" s="56"/>
      <c r="L63" s="56"/>
      <c r="M63" s="58"/>
      <c r="N63" s="82">
        <v>569.0</v>
      </c>
      <c r="O63" s="56"/>
      <c r="P63" s="72"/>
      <c r="Q63" s="58"/>
      <c r="R63" s="113"/>
      <c r="S63" s="56"/>
      <c r="T63" s="56"/>
      <c r="U63" s="58"/>
      <c r="V63" s="82">
        <v>589.0</v>
      </c>
      <c r="W63" s="56"/>
      <c r="X63" s="72"/>
      <c r="Y63" s="58"/>
      <c r="Z63" s="113"/>
      <c r="AA63" s="56"/>
      <c r="AB63" s="56"/>
      <c r="AC63" s="58"/>
      <c r="AD63" s="82">
        <f>V63+20</f>
        <v>609</v>
      </c>
      <c r="AE63" s="71"/>
      <c r="AF63" s="70"/>
      <c r="AG63" s="84"/>
      <c r="AH63" s="111"/>
      <c r="AI63" s="56"/>
      <c r="AJ63" s="56"/>
      <c r="AK63" s="58"/>
      <c r="AL63" s="82">
        <f>AD63+20</f>
        <v>629</v>
      </c>
      <c r="AM63" s="71"/>
      <c r="AN63" s="70"/>
      <c r="AO63" s="84"/>
      <c r="AP63" s="113"/>
      <c r="AQ63" s="56"/>
      <c r="AR63" s="56"/>
      <c r="AS63" s="58"/>
      <c r="AT63" s="82">
        <f>AL63+20</f>
        <v>649</v>
      </c>
      <c r="AU63" s="71"/>
      <c r="AV63" s="70"/>
      <c r="AW63" s="84"/>
      <c r="AX63" s="113"/>
      <c r="AY63" s="56"/>
      <c r="AZ63" s="56"/>
      <c r="BA63" s="58"/>
    </row>
    <row r="64" ht="12.75" customHeight="1">
      <c r="A64" s="12"/>
      <c r="B64" s="45"/>
      <c r="C64" s="46" t="s">
        <v>27</v>
      </c>
      <c r="D64" s="81"/>
      <c r="E64" s="86"/>
      <c r="F64" s="79"/>
      <c r="G64" s="76"/>
      <c r="H64" s="70"/>
      <c r="I64" s="84"/>
      <c r="J64" s="111"/>
      <c r="K64" s="56"/>
      <c r="L64" s="56"/>
      <c r="M64" s="58"/>
      <c r="N64" s="79"/>
      <c r="O64" s="36"/>
      <c r="P64" s="72"/>
      <c r="Q64" s="58"/>
      <c r="R64" s="113"/>
      <c r="S64" s="56"/>
      <c r="T64" s="56"/>
      <c r="U64" s="58"/>
      <c r="V64" s="79"/>
      <c r="W64" s="36"/>
      <c r="X64" s="72"/>
      <c r="Y64" s="58"/>
      <c r="Z64" s="113"/>
      <c r="AA64" s="56"/>
      <c r="AB64" s="56"/>
      <c r="AC64" s="58"/>
      <c r="AD64" s="79"/>
      <c r="AE64" s="76"/>
      <c r="AF64" s="70"/>
      <c r="AG64" s="84"/>
      <c r="AH64" s="111"/>
      <c r="AI64" s="56"/>
      <c r="AJ64" s="56"/>
      <c r="AK64" s="58"/>
      <c r="AL64" s="79"/>
      <c r="AM64" s="76"/>
      <c r="AN64" s="70"/>
      <c r="AO64" s="84"/>
      <c r="AP64" s="113"/>
      <c r="AQ64" s="56"/>
      <c r="AR64" s="56"/>
      <c r="AS64" s="58"/>
      <c r="AT64" s="79"/>
      <c r="AU64" s="76"/>
      <c r="AV64" s="70"/>
      <c r="AW64" s="84"/>
      <c r="AX64" s="113"/>
      <c r="AY64" s="56"/>
      <c r="AZ64" s="56"/>
      <c r="BA64" s="58"/>
    </row>
    <row r="65" ht="12.75" customHeight="1">
      <c r="A65" s="12"/>
      <c r="B65" s="45"/>
      <c r="C65" s="46" t="s">
        <v>25</v>
      </c>
      <c r="D65" s="23" t="s">
        <v>35</v>
      </c>
      <c r="E65" s="86"/>
      <c r="F65" s="79"/>
      <c r="G65" s="76"/>
      <c r="H65" s="70"/>
      <c r="I65" s="84"/>
      <c r="J65" s="111"/>
      <c r="K65" s="56"/>
      <c r="L65" s="56"/>
      <c r="M65" s="58"/>
      <c r="N65" s="79"/>
      <c r="O65" s="36"/>
      <c r="P65" s="72"/>
      <c r="Q65" s="58"/>
      <c r="R65" s="113"/>
      <c r="S65" s="56"/>
      <c r="T65" s="56"/>
      <c r="U65" s="58"/>
      <c r="V65" s="79"/>
      <c r="W65" s="36"/>
      <c r="X65" s="72"/>
      <c r="Y65" s="58"/>
      <c r="Z65" s="113"/>
      <c r="AA65" s="56"/>
      <c r="AB65" s="56"/>
      <c r="AC65" s="58"/>
      <c r="AD65" s="79"/>
      <c r="AE65" s="76"/>
      <c r="AF65" s="70"/>
      <c r="AG65" s="84"/>
      <c r="AH65" s="111"/>
      <c r="AI65" s="56"/>
      <c r="AJ65" s="56"/>
      <c r="AK65" s="58"/>
      <c r="AL65" s="79"/>
      <c r="AM65" s="76"/>
      <c r="AN65" s="70"/>
      <c r="AO65" s="84"/>
      <c r="AP65" s="113"/>
      <c r="AQ65" s="56"/>
      <c r="AR65" s="56"/>
      <c r="AS65" s="58"/>
      <c r="AT65" s="79"/>
      <c r="AU65" s="76"/>
      <c r="AV65" s="70"/>
      <c r="AW65" s="84"/>
      <c r="AX65" s="113"/>
      <c r="AY65" s="56"/>
      <c r="AZ65" s="56"/>
      <c r="BA65" s="58"/>
    </row>
    <row r="66" ht="12.75" customHeight="1">
      <c r="A66" s="12"/>
      <c r="B66" s="45"/>
      <c r="C66" s="46" t="s">
        <v>27</v>
      </c>
      <c r="D66" s="47"/>
      <c r="E66" s="86"/>
      <c r="F66" s="79"/>
      <c r="G66" s="76"/>
      <c r="H66" s="70"/>
      <c r="I66" s="84"/>
      <c r="J66" s="111"/>
      <c r="K66" s="56"/>
      <c r="L66" s="56"/>
      <c r="M66" s="58"/>
      <c r="N66" s="79"/>
      <c r="O66" s="36"/>
      <c r="P66" s="72"/>
      <c r="Q66" s="58"/>
      <c r="R66" s="113"/>
      <c r="S66" s="56"/>
      <c r="T66" s="56"/>
      <c r="U66" s="58"/>
      <c r="V66" s="79"/>
      <c r="W66" s="36"/>
      <c r="X66" s="72"/>
      <c r="Y66" s="58"/>
      <c r="Z66" s="113"/>
      <c r="AA66" s="56"/>
      <c r="AB66" s="56"/>
      <c r="AC66" s="58"/>
      <c r="AD66" s="79"/>
      <c r="AE66" s="76"/>
      <c r="AF66" s="70"/>
      <c r="AG66" s="84"/>
      <c r="AH66" s="111"/>
      <c r="AI66" s="56"/>
      <c r="AJ66" s="56"/>
      <c r="AK66" s="58"/>
      <c r="AL66" s="79"/>
      <c r="AM66" s="76"/>
      <c r="AN66" s="70"/>
      <c r="AO66" s="84"/>
      <c r="AP66" s="113"/>
      <c r="AQ66" s="56"/>
      <c r="AR66" s="56"/>
      <c r="AS66" s="58"/>
      <c r="AT66" s="79"/>
      <c r="AU66" s="76"/>
      <c r="AV66" s="70"/>
      <c r="AW66" s="84"/>
      <c r="AX66" s="113"/>
      <c r="AY66" s="56"/>
      <c r="AZ66" s="56"/>
      <c r="BA66" s="58"/>
    </row>
    <row r="67" ht="12.75" customHeight="1">
      <c r="A67" s="12"/>
      <c r="B67" s="45"/>
      <c r="C67" s="46" t="s">
        <v>25</v>
      </c>
      <c r="D67" s="23" t="s">
        <v>31</v>
      </c>
      <c r="E67" s="86"/>
      <c r="F67" s="157"/>
      <c r="G67" s="82">
        <v>200.0</v>
      </c>
      <c r="H67" s="71"/>
      <c r="I67" s="84"/>
      <c r="J67" s="111"/>
      <c r="K67" s="56"/>
      <c r="L67" s="56"/>
      <c r="M67" s="58"/>
      <c r="N67" s="158"/>
      <c r="O67" s="82">
        <v>210.0</v>
      </c>
      <c r="P67" s="56"/>
      <c r="Q67" s="58"/>
      <c r="R67" s="113"/>
      <c r="S67" s="56"/>
      <c r="T67" s="56"/>
      <c r="U67" s="58"/>
      <c r="V67" s="158"/>
      <c r="W67" s="82">
        <v>220.0</v>
      </c>
      <c r="X67" s="56"/>
      <c r="Y67" s="58"/>
      <c r="Z67" s="113"/>
      <c r="AA67" s="56"/>
      <c r="AB67" s="56"/>
      <c r="AC67" s="58"/>
      <c r="AD67" s="157"/>
      <c r="AE67" s="82">
        <f>W67+10</f>
        <v>230</v>
      </c>
      <c r="AF67" s="71"/>
      <c r="AG67" s="84"/>
      <c r="AH67" s="111"/>
      <c r="AI67" s="56"/>
      <c r="AJ67" s="56"/>
      <c r="AK67" s="58"/>
      <c r="AL67" s="157"/>
      <c r="AM67" s="82">
        <f>AE67+10</f>
        <v>240</v>
      </c>
      <c r="AN67" s="71"/>
      <c r="AO67" s="84"/>
      <c r="AP67" s="113"/>
      <c r="AQ67" s="56"/>
      <c r="AR67" s="56"/>
      <c r="AS67" s="58"/>
      <c r="AT67" s="157"/>
      <c r="AU67" s="82">
        <f>AM67+10</f>
        <v>250</v>
      </c>
      <c r="AV67" s="71"/>
      <c r="AW67" s="84"/>
      <c r="AX67" s="113"/>
      <c r="AY67" s="56"/>
      <c r="AZ67" s="56"/>
      <c r="BA67" s="58"/>
    </row>
    <row r="68" ht="12.75" customHeight="1">
      <c r="A68" s="12"/>
      <c r="B68" s="45"/>
      <c r="C68" s="46" t="s">
        <v>27</v>
      </c>
      <c r="D68" s="47"/>
      <c r="E68" s="86"/>
      <c r="F68" s="159"/>
      <c r="G68" s="107"/>
      <c r="H68" s="76"/>
      <c r="I68" s="142"/>
      <c r="J68" s="111"/>
      <c r="K68" s="56"/>
      <c r="L68" s="56"/>
      <c r="M68" s="58"/>
      <c r="N68" s="158"/>
      <c r="O68" s="76"/>
      <c r="P68" s="36"/>
      <c r="Q68" s="58"/>
      <c r="R68" s="160"/>
      <c r="S68" s="145"/>
      <c r="T68" s="145"/>
      <c r="U68" s="146"/>
      <c r="V68" s="161"/>
      <c r="W68" s="107"/>
      <c r="X68" s="36"/>
      <c r="Y68" s="146"/>
      <c r="Z68" s="113"/>
      <c r="AA68" s="56"/>
      <c r="AB68" s="56"/>
      <c r="AC68" s="58"/>
      <c r="AD68" s="157"/>
      <c r="AE68" s="76"/>
      <c r="AF68" s="76"/>
      <c r="AG68" s="84"/>
      <c r="AH68" s="111"/>
      <c r="AI68" s="56"/>
      <c r="AJ68" s="56"/>
      <c r="AK68" s="58"/>
      <c r="AL68" s="157"/>
      <c r="AM68" s="76"/>
      <c r="AN68" s="76"/>
      <c r="AO68" s="84"/>
      <c r="AP68" s="113"/>
      <c r="AQ68" s="56"/>
      <c r="AR68" s="56"/>
      <c r="AS68" s="58"/>
      <c r="AT68" s="157"/>
      <c r="AU68" s="76"/>
      <c r="AV68" s="76"/>
      <c r="AW68" s="84"/>
      <c r="AX68" s="113"/>
      <c r="AY68" s="56"/>
      <c r="AZ68" s="56"/>
      <c r="BA68" s="58"/>
    </row>
    <row r="69" ht="12.75" customHeight="1">
      <c r="A69" s="12"/>
      <c r="B69" s="45"/>
      <c r="C69" s="46" t="s">
        <v>25</v>
      </c>
      <c r="D69" s="67" t="s">
        <v>32</v>
      </c>
      <c r="E69" s="86"/>
      <c r="F69" s="159"/>
      <c r="G69" s="107"/>
      <c r="H69" s="76"/>
      <c r="I69" s="142"/>
      <c r="J69" s="111"/>
      <c r="K69" s="56"/>
      <c r="L69" s="56"/>
      <c r="M69" s="58"/>
      <c r="N69" s="158"/>
      <c r="O69" s="76"/>
      <c r="P69" s="36"/>
      <c r="Q69" s="58"/>
      <c r="R69" s="160"/>
      <c r="S69" s="145"/>
      <c r="T69" s="145"/>
      <c r="U69" s="146"/>
      <c r="V69" s="161"/>
      <c r="W69" s="107"/>
      <c r="X69" s="36"/>
      <c r="Y69" s="146"/>
      <c r="Z69" s="113"/>
      <c r="AA69" s="56"/>
      <c r="AB69" s="56"/>
      <c r="AC69" s="58"/>
      <c r="AD69" s="157"/>
      <c r="AE69" s="76"/>
      <c r="AF69" s="76"/>
      <c r="AG69" s="84"/>
      <c r="AH69" s="111"/>
      <c r="AI69" s="56"/>
      <c r="AJ69" s="56"/>
      <c r="AK69" s="58"/>
      <c r="AL69" s="157"/>
      <c r="AM69" s="76"/>
      <c r="AN69" s="76"/>
      <c r="AO69" s="84"/>
      <c r="AP69" s="113"/>
      <c r="AQ69" s="56"/>
      <c r="AR69" s="56"/>
      <c r="AS69" s="58"/>
      <c r="AT69" s="157"/>
      <c r="AU69" s="76"/>
      <c r="AV69" s="76"/>
      <c r="AW69" s="84"/>
      <c r="AX69" s="113"/>
      <c r="AY69" s="56"/>
      <c r="AZ69" s="56"/>
      <c r="BA69" s="58"/>
    </row>
    <row r="70" ht="12.75" customHeight="1">
      <c r="A70" s="12"/>
      <c r="B70" s="45"/>
      <c r="C70" s="100" t="s">
        <v>27</v>
      </c>
      <c r="D70" s="162"/>
      <c r="E70" s="163"/>
      <c r="F70" s="155"/>
      <c r="G70" s="164"/>
      <c r="H70" s="82">
        <v>13600.0</v>
      </c>
      <c r="I70" s="165"/>
      <c r="J70" s="60"/>
      <c r="K70" s="56"/>
      <c r="L70" s="56"/>
      <c r="M70" s="58"/>
      <c r="N70" s="63"/>
      <c r="O70" s="72"/>
      <c r="P70" s="69">
        <v>14100.0</v>
      </c>
      <c r="Q70" s="58"/>
      <c r="R70" s="102"/>
      <c r="S70" s="104"/>
      <c r="T70" s="104"/>
      <c r="U70" s="149"/>
      <c r="V70" s="102"/>
      <c r="W70" s="166"/>
      <c r="X70" s="82">
        <v>14600.0</v>
      </c>
      <c r="Y70" s="149"/>
      <c r="Z70" s="63"/>
      <c r="AA70" s="56"/>
      <c r="AB70" s="56"/>
      <c r="AC70" s="58"/>
      <c r="AD70" s="97"/>
      <c r="AE70" s="70"/>
      <c r="AF70" s="69">
        <f>X70+500</f>
        <v>15100</v>
      </c>
      <c r="AG70" s="84"/>
      <c r="AH70" s="60"/>
      <c r="AI70" s="56"/>
      <c r="AJ70" s="56"/>
      <c r="AK70" s="58"/>
      <c r="AL70" s="97"/>
      <c r="AM70" s="70"/>
      <c r="AN70" s="69">
        <f>AF70+500</f>
        <v>15600</v>
      </c>
      <c r="AO70" s="84"/>
      <c r="AP70" s="63"/>
      <c r="AQ70" s="56"/>
      <c r="AR70" s="56"/>
      <c r="AS70" s="58"/>
      <c r="AT70" s="97"/>
      <c r="AU70" s="70"/>
      <c r="AV70" s="69">
        <f>AN70+500</f>
        <v>16100</v>
      </c>
      <c r="AW70" s="84"/>
      <c r="AX70" s="63"/>
      <c r="AY70" s="56"/>
      <c r="AZ70" s="56"/>
      <c r="BA70" s="58"/>
    </row>
    <row r="71" ht="12.75" hidden="1" customHeight="1">
      <c r="A71" s="12"/>
      <c r="B71" s="45"/>
      <c r="C71" s="46" t="s">
        <v>27</v>
      </c>
      <c r="D71" s="67" t="s">
        <v>26</v>
      </c>
      <c r="E71" s="153">
        <v>15356.0</v>
      </c>
      <c r="F71" s="151"/>
      <c r="G71" s="167"/>
      <c r="H71" s="167"/>
      <c r="I71" s="168"/>
      <c r="J71" s="39"/>
      <c r="K71" s="33"/>
      <c r="L71" s="33"/>
      <c r="M71" s="125"/>
      <c r="N71" s="42"/>
      <c r="O71" s="33"/>
      <c r="P71" s="33"/>
      <c r="Q71" s="125"/>
      <c r="R71" s="42"/>
      <c r="S71" s="33"/>
      <c r="T71" s="33"/>
      <c r="U71" s="125"/>
      <c r="V71" s="42"/>
      <c r="W71" s="33"/>
      <c r="X71" s="33"/>
      <c r="Y71" s="125"/>
      <c r="Z71" s="42"/>
      <c r="AA71" s="33"/>
      <c r="AB71" s="33"/>
      <c r="AC71" s="125"/>
      <c r="AD71" s="151"/>
      <c r="AE71" s="167"/>
      <c r="AF71" s="167"/>
      <c r="AG71" s="168"/>
      <c r="AH71" s="39"/>
      <c r="AI71" s="33"/>
      <c r="AJ71" s="33"/>
      <c r="AK71" s="125"/>
      <c r="AL71" s="42"/>
      <c r="AM71" s="33"/>
      <c r="AN71" s="33"/>
      <c r="AO71" s="125"/>
      <c r="AP71" s="42"/>
      <c r="AQ71" s="33"/>
      <c r="AR71" s="33"/>
      <c r="AS71" s="125"/>
      <c r="AT71" s="42"/>
      <c r="AU71" s="33"/>
      <c r="AV71" s="33"/>
      <c r="AW71" s="125"/>
      <c r="AX71" s="42"/>
      <c r="AY71" s="33"/>
      <c r="AZ71" s="33"/>
      <c r="BA71" s="125"/>
    </row>
    <row r="72" ht="12.75" hidden="1" customHeight="1">
      <c r="A72" s="12"/>
      <c r="B72" s="45"/>
      <c r="C72" s="12"/>
      <c r="D72" s="110"/>
      <c r="E72" s="15"/>
      <c r="F72" s="97"/>
      <c r="G72" s="71"/>
      <c r="H72" s="71"/>
      <c r="I72" s="169"/>
      <c r="J72" s="60"/>
      <c r="K72" s="56"/>
      <c r="L72" s="56"/>
      <c r="M72" s="170"/>
      <c r="N72" s="63"/>
      <c r="O72" s="56"/>
      <c r="P72" s="56"/>
      <c r="Q72" s="170"/>
      <c r="R72" s="63"/>
      <c r="S72" s="56"/>
      <c r="T72" s="56"/>
      <c r="U72" s="170"/>
      <c r="V72" s="63"/>
      <c r="W72" s="56"/>
      <c r="X72" s="56"/>
      <c r="Y72" s="170"/>
      <c r="Z72" s="63"/>
      <c r="AA72" s="56"/>
      <c r="AB72" s="56"/>
      <c r="AC72" s="170"/>
      <c r="AD72" s="97"/>
      <c r="AE72" s="71"/>
      <c r="AF72" s="71"/>
      <c r="AG72" s="169"/>
      <c r="AH72" s="60"/>
      <c r="AI72" s="56"/>
      <c r="AJ72" s="56"/>
      <c r="AK72" s="170"/>
      <c r="AL72" s="63"/>
      <c r="AM72" s="56"/>
      <c r="AN72" s="56"/>
      <c r="AO72" s="170"/>
      <c r="AP72" s="63"/>
      <c r="AQ72" s="56"/>
      <c r="AR72" s="56"/>
      <c r="AS72" s="170"/>
      <c r="AT72" s="63"/>
      <c r="AU72" s="56"/>
      <c r="AV72" s="56"/>
      <c r="AW72" s="170"/>
      <c r="AX72" s="63"/>
      <c r="AY72" s="56"/>
      <c r="AZ72" s="56"/>
      <c r="BA72" s="170"/>
    </row>
    <row r="73" ht="12.75" hidden="1" customHeight="1">
      <c r="A73" s="12"/>
      <c r="B73" s="45"/>
      <c r="C73" s="12"/>
      <c r="D73" s="86" t="s">
        <v>33</v>
      </c>
      <c r="E73" s="115">
        <v>510.0</v>
      </c>
      <c r="F73" s="97"/>
      <c r="G73" s="71"/>
      <c r="H73" s="71"/>
      <c r="I73" s="84"/>
      <c r="J73" s="60"/>
      <c r="K73" s="56"/>
      <c r="L73" s="56"/>
      <c r="M73" s="58"/>
      <c r="N73" s="63"/>
      <c r="O73" s="56"/>
      <c r="P73" s="56"/>
      <c r="Q73" s="58"/>
      <c r="R73" s="63"/>
      <c r="S73" s="56"/>
      <c r="T73" s="56"/>
      <c r="U73" s="58"/>
      <c r="V73" s="63"/>
      <c r="W73" s="56"/>
      <c r="X73" s="56"/>
      <c r="Y73" s="58"/>
      <c r="Z73" s="63"/>
      <c r="AA73" s="56"/>
      <c r="AB73" s="56"/>
      <c r="AC73" s="58"/>
      <c r="AD73" s="97"/>
      <c r="AE73" s="71"/>
      <c r="AF73" s="71"/>
      <c r="AG73" s="84"/>
      <c r="AH73" s="60"/>
      <c r="AI73" s="56"/>
      <c r="AJ73" s="56"/>
      <c r="AK73" s="58"/>
      <c r="AL73" s="63"/>
      <c r="AM73" s="56"/>
      <c r="AN73" s="56"/>
      <c r="AO73" s="58"/>
      <c r="AP73" s="63"/>
      <c r="AQ73" s="56"/>
      <c r="AR73" s="56"/>
      <c r="AS73" s="58"/>
      <c r="AT73" s="63"/>
      <c r="AU73" s="56"/>
      <c r="AV73" s="56"/>
      <c r="AW73" s="58"/>
      <c r="AX73" s="63"/>
      <c r="AY73" s="56"/>
      <c r="AZ73" s="56"/>
      <c r="BA73" s="58"/>
    </row>
    <row r="74" ht="12.75" hidden="1" customHeight="1">
      <c r="A74" s="12"/>
      <c r="B74" s="45"/>
      <c r="C74" s="12"/>
      <c r="D74" s="110"/>
      <c r="E74" s="15"/>
      <c r="F74" s="97"/>
      <c r="G74" s="71"/>
      <c r="H74" s="93"/>
      <c r="I74" s="84"/>
      <c r="J74" s="60"/>
      <c r="K74" s="56"/>
      <c r="L74" s="94"/>
      <c r="M74" s="58"/>
      <c r="N74" s="63"/>
      <c r="O74" s="56"/>
      <c r="P74" s="94"/>
      <c r="Q74" s="58"/>
      <c r="R74" s="63"/>
      <c r="S74" s="56"/>
      <c r="T74" s="94"/>
      <c r="U74" s="58"/>
      <c r="V74" s="63"/>
      <c r="W74" s="56"/>
      <c r="X74" s="94"/>
      <c r="Y74" s="58"/>
      <c r="Z74" s="63"/>
      <c r="AA74" s="56"/>
      <c r="AB74" s="94"/>
      <c r="AC74" s="58"/>
      <c r="AD74" s="97"/>
      <c r="AE74" s="71"/>
      <c r="AF74" s="93"/>
      <c r="AG74" s="84"/>
      <c r="AH74" s="60"/>
      <c r="AI74" s="56"/>
      <c r="AJ74" s="94"/>
      <c r="AK74" s="58"/>
      <c r="AL74" s="63"/>
      <c r="AM74" s="56"/>
      <c r="AN74" s="94"/>
      <c r="AO74" s="58"/>
      <c r="AP74" s="63"/>
      <c r="AQ74" s="56"/>
      <c r="AR74" s="94"/>
      <c r="AS74" s="58"/>
      <c r="AT74" s="63"/>
      <c r="AU74" s="56"/>
      <c r="AV74" s="94"/>
      <c r="AW74" s="58"/>
      <c r="AX74" s="63"/>
      <c r="AY74" s="56"/>
      <c r="AZ74" s="94"/>
      <c r="BA74" s="58"/>
    </row>
    <row r="75" ht="12.75" hidden="1" customHeight="1">
      <c r="A75" s="12"/>
      <c r="B75" s="45"/>
      <c r="C75" s="12"/>
      <c r="D75" s="86" t="s">
        <v>34</v>
      </c>
      <c r="E75" s="115">
        <v>4312.46</v>
      </c>
      <c r="F75" s="152"/>
      <c r="G75" s="71"/>
      <c r="H75" s="71"/>
      <c r="I75" s="84"/>
      <c r="J75" s="111"/>
      <c r="K75" s="56"/>
      <c r="L75" s="56"/>
      <c r="M75" s="58"/>
      <c r="N75" s="113"/>
      <c r="O75" s="56"/>
      <c r="P75" s="56"/>
      <c r="Q75" s="58"/>
      <c r="R75" s="113"/>
      <c r="S75" s="56"/>
      <c r="T75" s="56"/>
      <c r="U75" s="58"/>
      <c r="V75" s="113"/>
      <c r="W75" s="56"/>
      <c r="X75" s="56"/>
      <c r="Y75" s="58"/>
      <c r="Z75" s="113"/>
      <c r="AA75" s="56"/>
      <c r="AB75" s="56"/>
      <c r="AC75" s="58"/>
      <c r="AD75" s="152"/>
      <c r="AE75" s="71"/>
      <c r="AF75" s="71"/>
      <c r="AG75" s="84"/>
      <c r="AH75" s="111"/>
      <c r="AI75" s="56"/>
      <c r="AJ75" s="56"/>
      <c r="AK75" s="58"/>
      <c r="AL75" s="113"/>
      <c r="AM75" s="56"/>
      <c r="AN75" s="56"/>
      <c r="AO75" s="58"/>
      <c r="AP75" s="113"/>
      <c r="AQ75" s="56"/>
      <c r="AR75" s="56"/>
      <c r="AS75" s="58"/>
      <c r="AT75" s="113"/>
      <c r="AU75" s="56"/>
      <c r="AV75" s="56"/>
      <c r="AW75" s="58"/>
      <c r="AX75" s="113"/>
      <c r="AY75" s="56"/>
      <c r="AZ75" s="56"/>
      <c r="BA75" s="58"/>
    </row>
    <row r="76" ht="12.75" hidden="1" customHeight="1">
      <c r="A76" s="12"/>
      <c r="B76" s="45"/>
      <c r="C76" s="12"/>
      <c r="D76" s="110"/>
      <c r="E76" s="15"/>
      <c r="F76" s="97"/>
      <c r="G76" s="71"/>
      <c r="H76" s="71"/>
      <c r="I76" s="84"/>
      <c r="J76" s="60"/>
      <c r="K76" s="56"/>
      <c r="L76" s="56"/>
      <c r="M76" s="58"/>
      <c r="N76" s="63"/>
      <c r="O76" s="56"/>
      <c r="P76" s="56"/>
      <c r="Q76" s="58"/>
      <c r="R76" s="63"/>
      <c r="S76" s="56"/>
      <c r="T76" s="56"/>
      <c r="U76" s="58"/>
      <c r="V76" s="63"/>
      <c r="W76" s="56"/>
      <c r="X76" s="56"/>
      <c r="Y76" s="58"/>
      <c r="Z76" s="63"/>
      <c r="AA76" s="56"/>
      <c r="AB76" s="56"/>
      <c r="AC76" s="58"/>
      <c r="AD76" s="97"/>
      <c r="AE76" s="71"/>
      <c r="AF76" s="71"/>
      <c r="AG76" s="84"/>
      <c r="AH76" s="60"/>
      <c r="AI76" s="56"/>
      <c r="AJ76" s="56"/>
      <c r="AK76" s="58"/>
      <c r="AL76" s="63"/>
      <c r="AM76" s="56"/>
      <c r="AN76" s="56"/>
      <c r="AO76" s="58"/>
      <c r="AP76" s="63"/>
      <c r="AQ76" s="56"/>
      <c r="AR76" s="56"/>
      <c r="AS76" s="58"/>
      <c r="AT76" s="63"/>
      <c r="AU76" s="56"/>
      <c r="AV76" s="56"/>
      <c r="AW76" s="58"/>
      <c r="AX76" s="63"/>
      <c r="AY76" s="56"/>
      <c r="AZ76" s="56"/>
      <c r="BA76" s="58"/>
    </row>
    <row r="77" ht="12.75" hidden="1" customHeight="1">
      <c r="A77" s="12"/>
      <c r="B77" s="45"/>
      <c r="C77" s="12"/>
      <c r="D77" s="86" t="s">
        <v>29</v>
      </c>
      <c r="E77" s="115">
        <v>6020.49</v>
      </c>
      <c r="F77" s="152"/>
      <c r="G77" s="71"/>
      <c r="H77" s="71"/>
      <c r="I77" s="84"/>
      <c r="J77" s="111"/>
      <c r="K77" s="56"/>
      <c r="L77" s="56"/>
      <c r="M77" s="58"/>
      <c r="N77" s="113"/>
      <c r="O77" s="56"/>
      <c r="P77" s="56"/>
      <c r="Q77" s="58"/>
      <c r="R77" s="113"/>
      <c r="S77" s="56"/>
      <c r="T77" s="56"/>
      <c r="U77" s="58"/>
      <c r="V77" s="113"/>
      <c r="W77" s="56"/>
      <c r="X77" s="56"/>
      <c r="Y77" s="58"/>
      <c r="Z77" s="113"/>
      <c r="AA77" s="56"/>
      <c r="AB77" s="56"/>
      <c r="AC77" s="58"/>
      <c r="AD77" s="152"/>
      <c r="AE77" s="71"/>
      <c r="AF77" s="71"/>
      <c r="AG77" s="84"/>
      <c r="AH77" s="111"/>
      <c r="AI77" s="56"/>
      <c r="AJ77" s="56"/>
      <c r="AK77" s="58"/>
      <c r="AL77" s="113"/>
      <c r="AM77" s="56"/>
      <c r="AN77" s="56"/>
      <c r="AO77" s="58"/>
      <c r="AP77" s="113"/>
      <c r="AQ77" s="56"/>
      <c r="AR77" s="56"/>
      <c r="AS77" s="58"/>
      <c r="AT77" s="113"/>
      <c r="AU77" s="56"/>
      <c r="AV77" s="56"/>
      <c r="AW77" s="58"/>
      <c r="AX77" s="113"/>
      <c r="AY77" s="56"/>
      <c r="AZ77" s="56"/>
      <c r="BA77" s="58"/>
    </row>
    <row r="78" ht="12.75" hidden="1" customHeight="1">
      <c r="A78" s="12"/>
      <c r="B78" s="45"/>
      <c r="C78" s="12"/>
      <c r="D78" s="110"/>
      <c r="E78" s="15"/>
      <c r="F78" s="97"/>
      <c r="G78" s="71"/>
      <c r="H78" s="71"/>
      <c r="I78" s="84"/>
      <c r="J78" s="60"/>
      <c r="K78" s="56"/>
      <c r="L78" s="56"/>
      <c r="M78" s="58"/>
      <c r="N78" s="63"/>
      <c r="O78" s="56"/>
      <c r="P78" s="56"/>
      <c r="Q78" s="58"/>
      <c r="R78" s="63"/>
      <c r="S78" s="56"/>
      <c r="T78" s="56"/>
      <c r="U78" s="58"/>
      <c r="V78" s="63"/>
      <c r="W78" s="56"/>
      <c r="X78" s="56"/>
      <c r="Y78" s="58"/>
      <c r="Z78" s="63"/>
      <c r="AA78" s="56"/>
      <c r="AB78" s="56"/>
      <c r="AC78" s="58"/>
      <c r="AD78" s="97"/>
      <c r="AE78" s="71"/>
      <c r="AF78" s="71"/>
      <c r="AG78" s="84"/>
      <c r="AH78" s="60"/>
      <c r="AI78" s="56"/>
      <c r="AJ78" s="56"/>
      <c r="AK78" s="58"/>
      <c r="AL78" s="63"/>
      <c r="AM78" s="56"/>
      <c r="AN78" s="56"/>
      <c r="AO78" s="58"/>
      <c r="AP78" s="63"/>
      <c r="AQ78" s="56"/>
      <c r="AR78" s="56"/>
      <c r="AS78" s="58"/>
      <c r="AT78" s="63"/>
      <c r="AU78" s="56"/>
      <c r="AV78" s="56"/>
      <c r="AW78" s="58"/>
      <c r="AX78" s="63"/>
      <c r="AY78" s="56"/>
      <c r="AZ78" s="56"/>
      <c r="BA78" s="58"/>
    </row>
    <row r="79" ht="12.75" hidden="1" customHeight="1">
      <c r="A79" s="12"/>
      <c r="B79" s="45"/>
      <c r="C79" s="12"/>
      <c r="D79" s="86" t="s">
        <v>35</v>
      </c>
      <c r="E79" s="115">
        <v>427.42</v>
      </c>
      <c r="F79" s="152"/>
      <c r="G79" s="71"/>
      <c r="H79" s="71"/>
      <c r="I79" s="84"/>
      <c r="J79" s="111"/>
      <c r="K79" s="56"/>
      <c r="L79" s="56"/>
      <c r="M79" s="58"/>
      <c r="N79" s="113"/>
      <c r="O79" s="56"/>
      <c r="P79" s="56"/>
      <c r="Q79" s="58"/>
      <c r="R79" s="113"/>
      <c r="S79" s="56"/>
      <c r="T79" s="56"/>
      <c r="U79" s="58"/>
      <c r="V79" s="113"/>
      <c r="W79" s="56"/>
      <c r="X79" s="56"/>
      <c r="Y79" s="58"/>
      <c r="Z79" s="113"/>
      <c r="AA79" s="56"/>
      <c r="AB79" s="56"/>
      <c r="AC79" s="58"/>
      <c r="AD79" s="152"/>
      <c r="AE79" s="71"/>
      <c r="AF79" s="71"/>
      <c r="AG79" s="84"/>
      <c r="AH79" s="111"/>
      <c r="AI79" s="56"/>
      <c r="AJ79" s="56"/>
      <c r="AK79" s="58"/>
      <c r="AL79" s="113"/>
      <c r="AM79" s="56"/>
      <c r="AN79" s="56"/>
      <c r="AO79" s="58"/>
      <c r="AP79" s="113"/>
      <c r="AQ79" s="56"/>
      <c r="AR79" s="56"/>
      <c r="AS79" s="58"/>
      <c r="AT79" s="113"/>
      <c r="AU79" s="56"/>
      <c r="AV79" s="56"/>
      <c r="AW79" s="58"/>
      <c r="AX79" s="113"/>
      <c r="AY79" s="56"/>
      <c r="AZ79" s="56"/>
      <c r="BA79" s="58"/>
    </row>
    <row r="80" ht="12.75" hidden="1" customHeight="1">
      <c r="A80" s="12"/>
      <c r="B80" s="45"/>
      <c r="C80" s="12"/>
      <c r="D80" s="110"/>
      <c r="E80" s="15"/>
      <c r="F80" s="97"/>
      <c r="G80" s="93"/>
      <c r="H80" s="71"/>
      <c r="I80" s="84"/>
      <c r="J80" s="60"/>
      <c r="K80" s="94"/>
      <c r="L80" s="56"/>
      <c r="M80" s="58"/>
      <c r="N80" s="63"/>
      <c r="O80" s="94"/>
      <c r="P80" s="56"/>
      <c r="Q80" s="58"/>
      <c r="R80" s="63"/>
      <c r="S80" s="94"/>
      <c r="T80" s="56"/>
      <c r="U80" s="58"/>
      <c r="V80" s="63"/>
      <c r="W80" s="94"/>
      <c r="X80" s="56"/>
      <c r="Y80" s="58"/>
      <c r="Z80" s="63"/>
      <c r="AA80" s="94"/>
      <c r="AB80" s="56"/>
      <c r="AC80" s="58"/>
      <c r="AD80" s="97"/>
      <c r="AE80" s="93"/>
      <c r="AF80" s="71"/>
      <c r="AG80" s="84"/>
      <c r="AH80" s="60"/>
      <c r="AI80" s="94"/>
      <c r="AJ80" s="56"/>
      <c r="AK80" s="58"/>
      <c r="AL80" s="63"/>
      <c r="AM80" s="94"/>
      <c r="AN80" s="56"/>
      <c r="AO80" s="58"/>
      <c r="AP80" s="63"/>
      <c r="AQ80" s="94"/>
      <c r="AR80" s="56"/>
      <c r="AS80" s="58"/>
      <c r="AT80" s="63"/>
      <c r="AU80" s="94"/>
      <c r="AV80" s="56"/>
      <c r="AW80" s="58"/>
      <c r="AX80" s="63"/>
      <c r="AY80" s="94"/>
      <c r="AZ80" s="56"/>
      <c r="BA80" s="58"/>
    </row>
    <row r="81" ht="12.75" hidden="1" customHeight="1">
      <c r="A81" s="12"/>
      <c r="B81" s="45"/>
      <c r="C81" s="12"/>
      <c r="D81" s="86" t="s">
        <v>31</v>
      </c>
      <c r="E81" s="115">
        <v>135.26</v>
      </c>
      <c r="F81" s="152"/>
      <c r="G81" s="71"/>
      <c r="H81" s="71"/>
      <c r="I81" s="84"/>
      <c r="J81" s="111"/>
      <c r="K81" s="56"/>
      <c r="L81" s="56"/>
      <c r="M81" s="58"/>
      <c r="N81" s="113"/>
      <c r="O81" s="56"/>
      <c r="P81" s="56"/>
      <c r="Q81" s="58"/>
      <c r="R81" s="113"/>
      <c r="S81" s="56"/>
      <c r="T81" s="56"/>
      <c r="U81" s="58"/>
      <c r="V81" s="113"/>
      <c r="W81" s="56"/>
      <c r="X81" s="56"/>
      <c r="Y81" s="58"/>
      <c r="Z81" s="113"/>
      <c r="AA81" s="56"/>
      <c r="AB81" s="56"/>
      <c r="AC81" s="58"/>
      <c r="AD81" s="152"/>
      <c r="AE81" s="71"/>
      <c r="AF81" s="71"/>
      <c r="AG81" s="84"/>
      <c r="AH81" s="111"/>
      <c r="AI81" s="56"/>
      <c r="AJ81" s="56"/>
      <c r="AK81" s="58"/>
      <c r="AL81" s="113"/>
      <c r="AM81" s="56"/>
      <c r="AN81" s="56"/>
      <c r="AO81" s="58"/>
      <c r="AP81" s="113"/>
      <c r="AQ81" s="56"/>
      <c r="AR81" s="56"/>
      <c r="AS81" s="58"/>
      <c r="AT81" s="113"/>
      <c r="AU81" s="56"/>
      <c r="AV81" s="56"/>
      <c r="AW81" s="58"/>
      <c r="AX81" s="113"/>
      <c r="AY81" s="56"/>
      <c r="AZ81" s="56"/>
      <c r="BA81" s="58"/>
    </row>
    <row r="82" ht="12.75" hidden="1" customHeight="1">
      <c r="A82" s="12"/>
      <c r="B82" s="45"/>
      <c r="C82" s="12"/>
      <c r="D82" s="110"/>
      <c r="E82" s="15"/>
      <c r="F82" s="97"/>
      <c r="G82" s="71"/>
      <c r="H82" s="71"/>
      <c r="I82" s="171"/>
      <c r="J82" s="60"/>
      <c r="K82" s="56"/>
      <c r="L82" s="56"/>
      <c r="M82" s="112"/>
      <c r="N82" s="63"/>
      <c r="O82" s="56"/>
      <c r="P82" s="56"/>
      <c r="Q82" s="112"/>
      <c r="R82" s="63"/>
      <c r="S82" s="56"/>
      <c r="T82" s="56"/>
      <c r="U82" s="112"/>
      <c r="V82" s="63"/>
      <c r="W82" s="56"/>
      <c r="X82" s="56"/>
      <c r="Y82" s="112"/>
      <c r="Z82" s="63"/>
      <c r="AA82" s="56"/>
      <c r="AB82" s="56"/>
      <c r="AC82" s="112"/>
      <c r="AD82" s="97"/>
      <c r="AE82" s="71"/>
      <c r="AF82" s="71"/>
      <c r="AG82" s="171"/>
      <c r="AH82" s="60"/>
      <c r="AI82" s="56"/>
      <c r="AJ82" s="56"/>
      <c r="AK82" s="112"/>
      <c r="AL82" s="63"/>
      <c r="AM82" s="56"/>
      <c r="AN82" s="56"/>
      <c r="AO82" s="112"/>
      <c r="AP82" s="63"/>
      <c r="AQ82" s="56"/>
      <c r="AR82" s="56"/>
      <c r="AS82" s="112"/>
      <c r="AT82" s="63"/>
      <c r="AU82" s="56"/>
      <c r="AV82" s="56"/>
      <c r="AW82" s="112"/>
      <c r="AX82" s="63"/>
      <c r="AY82" s="56"/>
      <c r="AZ82" s="56"/>
      <c r="BA82" s="112"/>
    </row>
    <row r="83" ht="12.75" hidden="1" customHeight="1">
      <c r="A83" s="12"/>
      <c r="B83" s="45"/>
      <c r="C83" s="12"/>
      <c r="D83" s="86" t="s">
        <v>32</v>
      </c>
      <c r="E83" s="115">
        <v>10078.0</v>
      </c>
      <c r="F83" s="97"/>
      <c r="G83" s="71"/>
      <c r="H83" s="71"/>
      <c r="I83" s="84"/>
      <c r="J83" s="60"/>
      <c r="K83" s="56"/>
      <c r="L83" s="56"/>
      <c r="M83" s="58"/>
      <c r="N83" s="63"/>
      <c r="O83" s="56"/>
      <c r="P83" s="56"/>
      <c r="Q83" s="58"/>
      <c r="R83" s="63"/>
      <c r="S83" s="56"/>
      <c r="T83" s="56"/>
      <c r="U83" s="58"/>
      <c r="V83" s="63"/>
      <c r="W83" s="56"/>
      <c r="X83" s="56"/>
      <c r="Y83" s="58"/>
      <c r="Z83" s="63"/>
      <c r="AA83" s="56"/>
      <c r="AB83" s="56"/>
      <c r="AC83" s="58"/>
      <c r="AD83" s="97"/>
      <c r="AE83" s="71"/>
      <c r="AF83" s="71"/>
      <c r="AG83" s="84"/>
      <c r="AH83" s="60"/>
      <c r="AI83" s="56"/>
      <c r="AJ83" s="56"/>
      <c r="AK83" s="58"/>
      <c r="AL83" s="63"/>
      <c r="AM83" s="56"/>
      <c r="AN83" s="56"/>
      <c r="AO83" s="58"/>
      <c r="AP83" s="63"/>
      <c r="AQ83" s="56"/>
      <c r="AR83" s="56"/>
      <c r="AS83" s="58"/>
      <c r="AT83" s="63"/>
      <c r="AU83" s="56"/>
      <c r="AV83" s="56"/>
      <c r="AW83" s="58"/>
      <c r="AX83" s="63"/>
      <c r="AY83" s="56"/>
      <c r="AZ83" s="56"/>
      <c r="BA83" s="58"/>
    </row>
    <row r="84" ht="12.75" hidden="1" customHeight="1">
      <c r="A84" s="14"/>
      <c r="B84" s="117"/>
      <c r="C84" s="14"/>
      <c r="D84" s="154"/>
      <c r="E84" s="14"/>
      <c r="F84" s="172"/>
      <c r="G84" s="173"/>
      <c r="H84" s="174"/>
      <c r="I84" s="165"/>
      <c r="J84" s="175"/>
      <c r="K84" s="104"/>
      <c r="L84" s="103"/>
      <c r="M84" s="149"/>
      <c r="N84" s="176"/>
      <c r="O84" s="104"/>
      <c r="P84" s="103"/>
      <c r="Q84" s="149"/>
      <c r="R84" s="176"/>
      <c r="S84" s="104"/>
      <c r="T84" s="103"/>
      <c r="U84" s="149"/>
      <c r="V84" s="176"/>
      <c r="W84" s="104"/>
      <c r="X84" s="103"/>
      <c r="Y84" s="149"/>
      <c r="Z84" s="176"/>
      <c r="AA84" s="104"/>
      <c r="AB84" s="103"/>
      <c r="AC84" s="149"/>
      <c r="AD84" s="172"/>
      <c r="AE84" s="173"/>
      <c r="AF84" s="174"/>
      <c r="AG84" s="165"/>
      <c r="AH84" s="175"/>
      <c r="AI84" s="104"/>
      <c r="AJ84" s="103"/>
      <c r="AK84" s="149"/>
      <c r="AL84" s="176"/>
      <c r="AM84" s="104"/>
      <c r="AN84" s="103"/>
      <c r="AO84" s="149"/>
      <c r="AP84" s="176"/>
      <c r="AQ84" s="104"/>
      <c r="AR84" s="103"/>
      <c r="AS84" s="149"/>
      <c r="AT84" s="176"/>
      <c r="AU84" s="104"/>
      <c r="AV84" s="103"/>
      <c r="AW84" s="149"/>
      <c r="AX84" s="176"/>
      <c r="AY84" s="104"/>
      <c r="AZ84" s="103"/>
      <c r="BA84" s="149"/>
    </row>
    <row r="85" ht="12.75" customHeight="1">
      <c r="A85" s="6">
        <v>4.0</v>
      </c>
      <c r="B85" s="22" t="s">
        <v>39</v>
      </c>
      <c r="C85" s="6" t="s">
        <v>25</v>
      </c>
      <c r="D85" s="23" t="s">
        <v>26</v>
      </c>
      <c r="E85" s="121"/>
      <c r="F85" s="36"/>
      <c r="G85" s="33"/>
      <c r="H85" s="33"/>
      <c r="I85" s="37"/>
      <c r="J85" s="38">
        <f>24517+500</f>
        <v>25017</v>
      </c>
      <c r="K85" s="39"/>
      <c r="L85" s="33"/>
      <c r="M85" s="37"/>
      <c r="N85" s="39"/>
      <c r="O85" s="38">
        <f>J85+500</f>
        <v>25517</v>
      </c>
      <c r="P85" s="39"/>
      <c r="Q85" s="37"/>
      <c r="R85" s="36"/>
      <c r="S85" s="30"/>
      <c r="T85" s="38">
        <f>O85+500</f>
        <v>26017</v>
      </c>
      <c r="U85" s="125"/>
      <c r="V85" s="36"/>
      <c r="W85" s="33"/>
      <c r="X85" s="30"/>
      <c r="Y85" s="38">
        <f>T85+500</f>
        <v>26517</v>
      </c>
      <c r="Z85" s="42"/>
      <c r="AA85" s="33"/>
      <c r="AB85" s="33"/>
      <c r="AC85" s="37"/>
      <c r="AD85" s="38">
        <f>Y85+500</f>
        <v>27017</v>
      </c>
      <c r="AE85" s="33"/>
      <c r="AF85" s="33"/>
      <c r="AG85" s="44"/>
      <c r="AH85" s="42"/>
      <c r="AI85" s="38">
        <f>AD85+500</f>
        <v>27517</v>
      </c>
      <c r="AJ85" s="33"/>
      <c r="AK85" s="44"/>
      <c r="AL85" s="177"/>
      <c r="AM85" s="41"/>
      <c r="AN85" s="178">
        <f>AI85+500</f>
        <v>28017</v>
      </c>
      <c r="AO85" s="179"/>
      <c r="AP85" s="42"/>
      <c r="AQ85" s="33"/>
      <c r="AR85" s="33"/>
      <c r="AS85" s="180">
        <f>AN85+500</f>
        <v>28517</v>
      </c>
      <c r="AT85" s="42"/>
      <c r="AU85" s="33"/>
      <c r="AV85" s="33"/>
      <c r="AW85" s="44"/>
      <c r="AX85" s="38">
        <f>AS85+500</f>
        <v>29017</v>
      </c>
      <c r="AY85" s="33"/>
      <c r="AZ85" s="33"/>
      <c r="BA85" s="37"/>
    </row>
    <row r="86" ht="12.75" customHeight="1">
      <c r="A86" s="12"/>
      <c r="B86" s="45"/>
      <c r="C86" s="46" t="s">
        <v>27</v>
      </c>
      <c r="D86" s="47"/>
      <c r="E86" s="86"/>
      <c r="F86" s="63"/>
      <c r="G86" s="56"/>
      <c r="H86" s="56"/>
      <c r="I86" s="170"/>
      <c r="J86" s="59">
        <f>800+3669</f>
        <v>4469</v>
      </c>
      <c r="K86" s="56"/>
      <c r="L86" s="56"/>
      <c r="M86" s="170"/>
      <c r="N86" s="72"/>
      <c r="O86" s="72"/>
      <c r="P86" s="56"/>
      <c r="Q86" s="170"/>
      <c r="R86" s="63"/>
      <c r="S86" s="56"/>
      <c r="T86" s="72"/>
      <c r="U86" s="170"/>
      <c r="V86" s="59">
        <f>J86+500</f>
        <v>4969</v>
      </c>
      <c r="W86" s="56"/>
      <c r="X86" s="56"/>
      <c r="Y86" s="136"/>
      <c r="Z86" s="63"/>
      <c r="AA86" s="60"/>
      <c r="AB86" s="56"/>
      <c r="AC86" s="170"/>
      <c r="AD86" s="63"/>
      <c r="AE86" s="56"/>
      <c r="AF86" s="56"/>
      <c r="AG86" s="58"/>
      <c r="AH86" s="59">
        <f>V86+500</f>
        <v>5469</v>
      </c>
      <c r="AI86" s="56"/>
      <c r="AJ86" s="56"/>
      <c r="AK86" s="53"/>
      <c r="AL86" s="42"/>
      <c r="AM86" s="33"/>
      <c r="AN86" s="33"/>
      <c r="AO86" s="37"/>
      <c r="AP86" s="63"/>
      <c r="AQ86" s="56"/>
      <c r="AR86" s="56"/>
      <c r="AS86" s="53"/>
      <c r="AT86" s="59">
        <f>AH86+500</f>
        <v>5969</v>
      </c>
      <c r="AU86" s="56"/>
      <c r="AV86" s="56"/>
      <c r="AW86" s="58"/>
      <c r="AX86" s="63"/>
      <c r="AY86" s="56"/>
      <c r="AZ86" s="56"/>
      <c r="BA86" s="170"/>
    </row>
    <row r="87" ht="12.75" customHeight="1">
      <c r="A87" s="12"/>
      <c r="B87" s="45"/>
      <c r="C87" s="46" t="s">
        <v>25</v>
      </c>
      <c r="D87" s="23" t="s">
        <v>34</v>
      </c>
      <c r="E87" s="86"/>
      <c r="F87" s="152"/>
      <c r="G87" s="82"/>
      <c r="H87" s="71"/>
      <c r="I87" s="84"/>
      <c r="J87" s="181"/>
      <c r="K87" s="56"/>
      <c r="L87" s="56"/>
      <c r="M87" s="58"/>
      <c r="N87" s="158"/>
      <c r="O87" s="69">
        <v>6500.0</v>
      </c>
      <c r="P87" s="56"/>
      <c r="Q87" s="58"/>
      <c r="R87" s="113"/>
      <c r="S87" s="56"/>
      <c r="T87" s="56"/>
      <c r="U87" s="58"/>
      <c r="V87" s="113"/>
      <c r="W87" s="82">
        <v>6800.0</v>
      </c>
      <c r="X87" s="56"/>
      <c r="Y87" s="58"/>
      <c r="Z87" s="63"/>
      <c r="AA87" s="56"/>
      <c r="AB87" s="56"/>
      <c r="AC87" s="58"/>
      <c r="AD87" s="152"/>
      <c r="AE87" s="82">
        <f>W87+300</f>
        <v>7100</v>
      </c>
      <c r="AF87" s="71"/>
      <c r="AG87" s="84"/>
      <c r="AH87" s="111"/>
      <c r="AI87" s="56"/>
      <c r="AJ87" s="56"/>
      <c r="AK87" s="53"/>
      <c r="AL87" s="152"/>
      <c r="AM87" s="82">
        <f>AE87+300</f>
        <v>7400</v>
      </c>
      <c r="AN87" s="71"/>
      <c r="AO87" s="84"/>
      <c r="AP87" s="113"/>
      <c r="AQ87" s="56"/>
      <c r="AR87" s="56"/>
      <c r="AS87" s="53"/>
      <c r="AT87" s="152"/>
      <c r="AU87" s="82">
        <f>AM87+300</f>
        <v>7700</v>
      </c>
      <c r="AV87" s="71"/>
      <c r="AW87" s="84"/>
      <c r="AX87" s="63"/>
      <c r="AY87" s="56"/>
      <c r="AZ87" s="56"/>
      <c r="BA87" s="58"/>
    </row>
    <row r="88" ht="12.75" customHeight="1">
      <c r="A88" s="12"/>
      <c r="B88" s="45"/>
      <c r="C88" s="46" t="s">
        <v>27</v>
      </c>
      <c r="D88" s="90"/>
      <c r="E88" s="86"/>
      <c r="F88" s="152"/>
      <c r="G88" s="70"/>
      <c r="H88" s="82"/>
      <c r="I88" s="84"/>
      <c r="J88" s="111"/>
      <c r="K88" s="56"/>
      <c r="L88" s="56"/>
      <c r="M88" s="58"/>
      <c r="N88" s="113"/>
      <c r="O88" s="82">
        <v>10550.0</v>
      </c>
      <c r="P88" s="56"/>
      <c r="Q88" s="58"/>
      <c r="R88" s="113"/>
      <c r="S88" s="56"/>
      <c r="T88" s="56"/>
      <c r="U88" s="58"/>
      <c r="V88" s="113"/>
      <c r="W88" s="72"/>
      <c r="X88" s="82">
        <v>10950.0</v>
      </c>
      <c r="Y88" s="58"/>
      <c r="Z88" s="63"/>
      <c r="AA88" s="56"/>
      <c r="AB88" s="56"/>
      <c r="AC88" s="58"/>
      <c r="AD88" s="152"/>
      <c r="AE88" s="70"/>
      <c r="AF88" s="82">
        <f>X88+400</f>
        <v>11350</v>
      </c>
      <c r="AG88" s="84"/>
      <c r="AH88" s="111"/>
      <c r="AI88" s="56"/>
      <c r="AJ88" s="56"/>
      <c r="AK88" s="53"/>
      <c r="AL88" s="152"/>
      <c r="AM88" s="70"/>
      <c r="AN88" s="82">
        <f>AF88+400</f>
        <v>11750</v>
      </c>
      <c r="AO88" s="84"/>
      <c r="AP88" s="113"/>
      <c r="AQ88" s="56"/>
      <c r="AR88" s="56"/>
      <c r="AS88" s="53"/>
      <c r="AT88" s="69">
        <f>AL89+20</f>
        <v>712</v>
      </c>
      <c r="AU88" s="70"/>
      <c r="AV88" s="82">
        <f>AN88+400</f>
        <v>12150</v>
      </c>
      <c r="AW88" s="84"/>
      <c r="AX88" s="63"/>
      <c r="AY88" s="56"/>
      <c r="AZ88" s="56"/>
      <c r="BA88" s="58"/>
    </row>
    <row r="89" ht="12.75" customHeight="1">
      <c r="A89" s="12"/>
      <c r="B89" s="45"/>
      <c r="C89" s="46" t="s">
        <v>25</v>
      </c>
      <c r="D89" s="86" t="s">
        <v>29</v>
      </c>
      <c r="E89" s="139"/>
      <c r="F89" s="69"/>
      <c r="G89" s="71"/>
      <c r="H89" s="70"/>
      <c r="I89" s="84"/>
      <c r="J89" s="111"/>
      <c r="K89" s="56"/>
      <c r="L89" s="56"/>
      <c r="M89" s="58"/>
      <c r="N89" s="69">
        <v>632.0</v>
      </c>
      <c r="O89" s="72"/>
      <c r="P89" s="56"/>
      <c r="Q89" s="58"/>
      <c r="R89" s="113"/>
      <c r="S89" s="56"/>
      <c r="T89" s="56"/>
      <c r="U89" s="58"/>
      <c r="V89" s="69">
        <v>652.0</v>
      </c>
      <c r="W89" s="56"/>
      <c r="X89" s="72"/>
      <c r="Y89" s="58"/>
      <c r="Z89" s="63"/>
      <c r="AA89" s="56"/>
      <c r="AB89" s="56"/>
      <c r="AC89" s="58"/>
      <c r="AD89" s="69">
        <f>V89+20</f>
        <v>672</v>
      </c>
      <c r="AE89" s="71"/>
      <c r="AF89" s="70"/>
      <c r="AG89" s="84"/>
      <c r="AH89" s="111"/>
      <c r="AI89" s="56"/>
      <c r="AJ89" s="56"/>
      <c r="AK89" s="53"/>
      <c r="AL89" s="69">
        <f>AD89+20</f>
        <v>692</v>
      </c>
      <c r="AM89" s="71"/>
      <c r="AN89" s="70"/>
      <c r="AO89" s="84"/>
      <c r="AP89" s="113"/>
      <c r="AQ89" s="56"/>
      <c r="AR89" s="56"/>
      <c r="AS89" s="53"/>
      <c r="AT89" s="82">
        <f>AL90+10</f>
        <v>268</v>
      </c>
      <c r="AU89" s="71"/>
      <c r="AV89" s="70"/>
      <c r="AW89" s="84"/>
      <c r="AX89" s="63"/>
      <c r="AY89" s="56"/>
      <c r="AZ89" s="56"/>
      <c r="BA89" s="58"/>
    </row>
    <row r="90" ht="12.75" customHeight="1">
      <c r="A90" s="12"/>
      <c r="B90" s="45"/>
      <c r="C90" s="46" t="s">
        <v>27</v>
      </c>
      <c r="D90" s="1"/>
      <c r="E90" s="139"/>
      <c r="F90" s="69"/>
      <c r="G90" s="71"/>
      <c r="H90" s="70"/>
      <c r="I90" s="84"/>
      <c r="J90" s="111"/>
      <c r="K90" s="56"/>
      <c r="L90" s="56"/>
      <c r="M90" s="58"/>
      <c r="N90" s="69"/>
      <c r="O90" s="72"/>
      <c r="P90" s="56"/>
      <c r="Q90" s="58"/>
      <c r="R90" s="113"/>
      <c r="S90" s="56"/>
      <c r="T90" s="56"/>
      <c r="U90" s="58"/>
      <c r="V90" s="69"/>
      <c r="W90" s="56"/>
      <c r="X90" s="72"/>
      <c r="Y90" s="58"/>
      <c r="Z90" s="63"/>
      <c r="AA90" s="56"/>
      <c r="AB90" s="56"/>
      <c r="AC90" s="58"/>
      <c r="AD90" s="82">
        <f>V92+10</f>
        <v>248</v>
      </c>
      <c r="AE90" s="71"/>
      <c r="AF90" s="70"/>
      <c r="AG90" s="84"/>
      <c r="AH90" s="111"/>
      <c r="AI90" s="56"/>
      <c r="AJ90" s="56"/>
      <c r="AK90" s="53"/>
      <c r="AL90" s="82">
        <f>AD90+10</f>
        <v>258</v>
      </c>
      <c r="AM90" s="71"/>
      <c r="AN90" s="70"/>
      <c r="AO90" s="84"/>
      <c r="AP90" s="113"/>
      <c r="AQ90" s="56"/>
      <c r="AR90" s="56"/>
      <c r="AS90" s="53"/>
      <c r="AT90" s="182"/>
      <c r="AU90" s="183"/>
      <c r="AV90" s="70"/>
      <c r="AW90" s="84"/>
      <c r="AX90" s="63"/>
      <c r="AY90" s="56"/>
      <c r="AZ90" s="56"/>
      <c r="BA90" s="58"/>
    </row>
    <row r="91" ht="12.75" customHeight="1">
      <c r="A91" s="12"/>
      <c r="B91" s="45"/>
      <c r="C91" s="46" t="s">
        <v>25</v>
      </c>
      <c r="D91" s="23" t="s">
        <v>35</v>
      </c>
      <c r="E91" s="86"/>
      <c r="F91" s="69"/>
      <c r="G91" s="71"/>
      <c r="H91" s="70"/>
      <c r="I91" s="84"/>
      <c r="J91" s="111"/>
      <c r="K91" s="56"/>
      <c r="L91" s="56"/>
      <c r="M91" s="58"/>
      <c r="N91" s="69"/>
      <c r="O91" s="72"/>
      <c r="P91" s="56"/>
      <c r="Q91" s="58"/>
      <c r="R91" s="113"/>
      <c r="S91" s="56"/>
      <c r="T91" s="56"/>
      <c r="U91" s="58"/>
      <c r="V91" s="69"/>
      <c r="W91" s="56"/>
      <c r="X91" s="72"/>
      <c r="Y91" s="58"/>
      <c r="Z91" s="63"/>
      <c r="AA91" s="56"/>
      <c r="AB91" s="56"/>
      <c r="AC91" s="53"/>
      <c r="AD91" s="76"/>
      <c r="AE91" s="85"/>
      <c r="AF91" s="70"/>
      <c r="AG91" s="84"/>
      <c r="AH91" s="111"/>
      <c r="AI91" s="56"/>
      <c r="AJ91" s="56"/>
      <c r="AK91" s="53"/>
      <c r="AL91" s="79"/>
      <c r="AM91" s="85"/>
      <c r="AN91" s="70"/>
      <c r="AO91" s="84"/>
      <c r="AP91" s="113"/>
      <c r="AQ91" s="56"/>
      <c r="AR91" s="56"/>
      <c r="AS91" s="53"/>
      <c r="AT91" s="79"/>
      <c r="AU91" s="76"/>
      <c r="AV91" s="77"/>
      <c r="AW91" s="84"/>
      <c r="AX91" s="63"/>
      <c r="AY91" s="56"/>
      <c r="AZ91" s="56"/>
      <c r="BA91" s="58"/>
    </row>
    <row r="92" ht="12.75" customHeight="1">
      <c r="A92" s="12"/>
      <c r="B92" s="45"/>
      <c r="C92" s="46" t="s">
        <v>27</v>
      </c>
      <c r="D92" s="90"/>
      <c r="E92" s="86"/>
      <c r="F92" s="82"/>
      <c r="G92" s="71"/>
      <c r="H92" s="71"/>
      <c r="I92" s="84"/>
      <c r="J92" s="111"/>
      <c r="K92" s="56"/>
      <c r="L92" s="56"/>
      <c r="M92" s="58"/>
      <c r="N92" s="82">
        <v>228.0</v>
      </c>
      <c r="O92" s="56"/>
      <c r="P92" s="56"/>
      <c r="Q92" s="58"/>
      <c r="R92" s="113"/>
      <c r="S92" s="56"/>
      <c r="T92" s="56"/>
      <c r="U92" s="58"/>
      <c r="V92" s="82">
        <v>238.0</v>
      </c>
      <c r="W92" s="56"/>
      <c r="X92" s="56"/>
      <c r="Y92" s="58"/>
      <c r="Z92" s="63"/>
      <c r="AA92" s="56"/>
      <c r="AB92" s="56"/>
      <c r="AC92" s="58"/>
      <c r="AD92" s="1"/>
      <c r="AE92" s="71"/>
      <c r="AF92" s="71"/>
      <c r="AG92" s="84"/>
      <c r="AH92" s="111"/>
      <c r="AI92" s="56"/>
      <c r="AJ92" s="56"/>
      <c r="AK92" s="53"/>
      <c r="AL92" s="182"/>
      <c r="AM92" s="71"/>
      <c r="AN92" s="71"/>
      <c r="AO92" s="84"/>
      <c r="AP92" s="113"/>
      <c r="AQ92" s="56"/>
      <c r="AR92" s="56"/>
      <c r="AS92" s="53"/>
      <c r="AT92" s="182"/>
      <c r="AU92" s="70"/>
      <c r="AV92" s="71"/>
      <c r="AW92" s="84"/>
      <c r="AX92" s="63"/>
      <c r="AY92" s="56"/>
      <c r="AZ92" s="56"/>
      <c r="BA92" s="58"/>
    </row>
    <row r="93" ht="12.75" customHeight="1">
      <c r="A93" s="12"/>
      <c r="B93" s="45"/>
      <c r="C93" s="46" t="s">
        <v>25</v>
      </c>
      <c r="D93" s="23" t="s">
        <v>31</v>
      </c>
      <c r="E93" s="86"/>
      <c r="F93" s="143"/>
      <c r="G93" s="76"/>
      <c r="H93" s="183"/>
      <c r="I93" s="142"/>
      <c r="J93" s="111"/>
      <c r="K93" s="56"/>
      <c r="L93" s="56"/>
      <c r="M93" s="58"/>
      <c r="N93" s="79"/>
      <c r="O93" s="36"/>
      <c r="P93" s="56"/>
      <c r="Q93" s="58"/>
      <c r="R93" s="113"/>
      <c r="S93" s="56"/>
      <c r="T93" s="56"/>
      <c r="U93" s="58"/>
      <c r="V93" s="79"/>
      <c r="W93" s="36"/>
      <c r="X93" s="56"/>
      <c r="Y93" s="58"/>
      <c r="Z93" s="63"/>
      <c r="AA93" s="56"/>
      <c r="AB93" s="56"/>
      <c r="AC93" s="58"/>
      <c r="AD93" s="79"/>
      <c r="AE93" s="76"/>
      <c r="AF93" s="183"/>
      <c r="AG93" s="142"/>
      <c r="AH93" s="111"/>
      <c r="AI93" s="56"/>
      <c r="AJ93" s="56"/>
      <c r="AK93" s="53"/>
      <c r="AL93" s="79"/>
      <c r="AM93" s="76"/>
      <c r="AN93" s="183"/>
      <c r="AO93" s="142"/>
      <c r="AP93" s="113"/>
      <c r="AQ93" s="56"/>
      <c r="AR93" s="56"/>
      <c r="AS93" s="53"/>
      <c r="AT93" s="79"/>
      <c r="AU93" s="76"/>
      <c r="AV93" s="183"/>
      <c r="AW93" s="142"/>
      <c r="AX93" s="63"/>
      <c r="AY93" s="56"/>
      <c r="AZ93" s="56"/>
      <c r="BA93" s="58"/>
    </row>
    <row r="94" ht="12.75" customHeight="1">
      <c r="A94" s="12"/>
      <c r="B94" s="45"/>
      <c r="C94" s="46" t="s">
        <v>27</v>
      </c>
      <c r="D94" s="47"/>
      <c r="E94" s="86"/>
      <c r="F94" s="143"/>
      <c r="G94" s="76"/>
      <c r="H94" s="183"/>
      <c r="I94" s="142"/>
      <c r="J94" s="111"/>
      <c r="K94" s="56"/>
      <c r="L94" s="56"/>
      <c r="M94" s="58"/>
      <c r="N94" s="79"/>
      <c r="O94" s="36"/>
      <c r="P94" s="56"/>
      <c r="Q94" s="58"/>
      <c r="R94" s="113"/>
      <c r="S94" s="56"/>
      <c r="T94" s="56"/>
      <c r="U94" s="58"/>
      <c r="V94" s="79"/>
      <c r="W94" s="36"/>
      <c r="X94" s="56"/>
      <c r="Y94" s="58"/>
      <c r="Z94" s="63"/>
      <c r="AA94" s="56"/>
      <c r="AB94" s="56"/>
      <c r="AC94" s="53"/>
      <c r="AD94" s="76"/>
      <c r="AE94" s="76"/>
      <c r="AF94" s="183"/>
      <c r="AG94" s="142"/>
      <c r="AH94" s="111"/>
      <c r="AI94" s="56"/>
      <c r="AJ94" s="56"/>
      <c r="AK94" s="53"/>
      <c r="AL94" s="79"/>
      <c r="AM94" s="76"/>
      <c r="AN94" s="183"/>
      <c r="AO94" s="142"/>
      <c r="AP94" s="113"/>
      <c r="AQ94" s="56"/>
      <c r="AR94" s="56"/>
      <c r="AS94" s="53"/>
      <c r="AT94" s="79"/>
      <c r="AU94" s="76"/>
      <c r="AV94" s="183"/>
      <c r="AW94" s="142"/>
      <c r="AX94" s="63"/>
      <c r="AY94" s="56"/>
      <c r="AZ94" s="56"/>
      <c r="BA94" s="58"/>
    </row>
    <row r="95" ht="12.75" customHeight="1">
      <c r="A95" s="12"/>
      <c r="B95" s="45"/>
      <c r="C95" s="46" t="s">
        <v>25</v>
      </c>
      <c r="D95" s="67" t="s">
        <v>32</v>
      </c>
      <c r="E95" s="139"/>
      <c r="F95" s="143"/>
      <c r="G95" s="76"/>
      <c r="H95" s="183"/>
      <c r="I95" s="142"/>
      <c r="J95" s="111"/>
      <c r="K95" s="56"/>
      <c r="L95" s="56"/>
      <c r="M95" s="58"/>
      <c r="N95" s="79"/>
      <c r="O95" s="36"/>
      <c r="P95" s="56"/>
      <c r="Q95" s="58"/>
      <c r="R95" s="113"/>
      <c r="S95" s="56"/>
      <c r="T95" s="56"/>
      <c r="U95" s="58"/>
      <c r="V95" s="79"/>
      <c r="W95" s="36"/>
      <c r="X95" s="56"/>
      <c r="Y95" s="58"/>
      <c r="Z95" s="63"/>
      <c r="AA95" s="56"/>
      <c r="AB95" s="56"/>
      <c r="AC95" s="58"/>
      <c r="AD95" s="79"/>
      <c r="AE95" s="76"/>
      <c r="AF95" s="183"/>
      <c r="AG95" s="142"/>
      <c r="AH95" s="111"/>
      <c r="AI95" s="56"/>
      <c r="AJ95" s="56"/>
      <c r="AK95" s="53"/>
      <c r="AL95" s="143"/>
      <c r="AM95" s="76"/>
      <c r="AN95" s="183"/>
      <c r="AO95" s="142"/>
      <c r="AP95" s="113"/>
      <c r="AQ95" s="56"/>
      <c r="AR95" s="56"/>
      <c r="AS95" s="53"/>
      <c r="AT95" s="143"/>
      <c r="AU95" s="76"/>
      <c r="AV95" s="183"/>
      <c r="AW95" s="142"/>
      <c r="AX95" s="63"/>
      <c r="AY95" s="56"/>
      <c r="AZ95" s="56"/>
      <c r="BA95" s="58"/>
    </row>
    <row r="96" ht="12.75" customHeight="1">
      <c r="A96" s="12"/>
      <c r="B96" s="45"/>
      <c r="C96" s="100" t="s">
        <v>27</v>
      </c>
      <c r="D96" s="1"/>
      <c r="E96" s="139"/>
      <c r="F96" s="184"/>
      <c r="G96" s="82">
        <v>16000.0</v>
      </c>
      <c r="H96" s="173"/>
      <c r="I96" s="165"/>
      <c r="J96" s="60"/>
      <c r="K96" s="56"/>
      <c r="L96" s="56"/>
      <c r="M96" s="58"/>
      <c r="N96" s="74"/>
      <c r="O96" s="69">
        <v>16500.0</v>
      </c>
      <c r="P96" s="56"/>
      <c r="Q96" s="58"/>
      <c r="R96" s="63"/>
      <c r="S96" s="56"/>
      <c r="T96" s="56"/>
      <c r="U96" s="58"/>
      <c r="V96" s="74"/>
      <c r="W96" s="69">
        <v>17000.0</v>
      </c>
      <c r="X96" s="56"/>
      <c r="Y96" s="58"/>
      <c r="Z96" s="63"/>
      <c r="AA96" s="56"/>
      <c r="AB96" s="56"/>
      <c r="AC96" s="53"/>
      <c r="AD96" s="76"/>
      <c r="AE96" s="82">
        <f>W96+500</f>
        <v>17500</v>
      </c>
      <c r="AF96" s="173"/>
      <c r="AG96" s="165"/>
      <c r="AH96" s="60"/>
      <c r="AI96" s="56"/>
      <c r="AJ96" s="56"/>
      <c r="AK96" s="53"/>
      <c r="AL96" s="184"/>
      <c r="AM96" s="82">
        <f>AE96+500</f>
        <v>18000</v>
      </c>
      <c r="AN96" s="173"/>
      <c r="AO96" s="165"/>
      <c r="AP96" s="102"/>
      <c r="AQ96" s="104"/>
      <c r="AR96" s="104"/>
      <c r="AS96" s="105"/>
      <c r="AT96" s="184"/>
      <c r="AU96" s="82">
        <f>AM96+500</f>
        <v>18500</v>
      </c>
      <c r="AV96" s="173"/>
      <c r="AW96" s="165"/>
      <c r="AX96" s="63"/>
      <c r="AY96" s="56"/>
      <c r="AZ96" s="56"/>
      <c r="BA96" s="58"/>
    </row>
    <row r="97" ht="12.75" hidden="1" customHeight="1">
      <c r="A97" s="12"/>
      <c r="B97" s="45"/>
      <c r="C97" s="6" t="s">
        <v>27</v>
      </c>
      <c r="D97" s="121" t="s">
        <v>26</v>
      </c>
      <c r="E97" s="150">
        <v>19824.0</v>
      </c>
      <c r="F97" s="77"/>
      <c r="G97" s="70"/>
      <c r="H97" s="70"/>
      <c r="I97" s="185"/>
      <c r="J97" s="39"/>
      <c r="K97" s="33"/>
      <c r="L97" s="33"/>
      <c r="M97" s="125"/>
      <c r="N97" s="42"/>
      <c r="O97" s="33"/>
      <c r="P97" s="33"/>
      <c r="Q97" s="125"/>
      <c r="R97" s="42"/>
      <c r="S97" s="33"/>
      <c r="T97" s="33"/>
      <c r="U97" s="125"/>
      <c r="V97" s="42"/>
      <c r="W97" s="33"/>
      <c r="X97" s="33"/>
      <c r="Y97" s="125"/>
      <c r="Z97" s="42"/>
      <c r="AA97" s="33"/>
      <c r="AB97" s="33"/>
      <c r="AC97" s="37"/>
      <c r="AD97" s="77"/>
      <c r="AE97" s="70"/>
      <c r="AF97" s="70"/>
      <c r="AG97" s="185"/>
      <c r="AH97" s="39"/>
      <c r="AI97" s="33"/>
      <c r="AJ97" s="33"/>
      <c r="AK97" s="125"/>
      <c r="AL97" s="42"/>
      <c r="AM97" s="33"/>
      <c r="AN97" s="33"/>
      <c r="AO97" s="125"/>
      <c r="AP97" s="42"/>
      <c r="AQ97" s="33"/>
      <c r="AR97" s="33"/>
      <c r="AS97" s="125"/>
      <c r="AT97" s="42"/>
      <c r="AU97" s="33"/>
      <c r="AV97" s="33"/>
      <c r="AW97" s="125"/>
      <c r="AX97" s="42"/>
      <c r="AY97" s="33"/>
      <c r="AZ97" s="33"/>
      <c r="BA97" s="37"/>
    </row>
    <row r="98" ht="12.75" hidden="1" customHeight="1">
      <c r="A98" s="12"/>
      <c r="B98" s="45"/>
      <c r="C98" s="12"/>
      <c r="D98" s="110"/>
      <c r="E98" s="15"/>
      <c r="F98" s="85"/>
      <c r="G98" s="71"/>
      <c r="H98" s="71"/>
      <c r="I98" s="169"/>
      <c r="J98" s="60"/>
      <c r="K98" s="56"/>
      <c r="L98" s="56"/>
      <c r="M98" s="170"/>
      <c r="N98" s="63"/>
      <c r="O98" s="56"/>
      <c r="P98" s="56"/>
      <c r="Q98" s="170"/>
      <c r="R98" s="63"/>
      <c r="S98" s="56"/>
      <c r="T98" s="56"/>
      <c r="U98" s="170"/>
      <c r="V98" s="63"/>
      <c r="W98" s="56"/>
      <c r="X98" s="56"/>
      <c r="Y98" s="170"/>
      <c r="Z98" s="113"/>
      <c r="AA98" s="56"/>
      <c r="AB98" s="56"/>
      <c r="AC98" s="58"/>
      <c r="AD98" s="85"/>
      <c r="AE98" s="71"/>
      <c r="AF98" s="71"/>
      <c r="AG98" s="169"/>
      <c r="AH98" s="60"/>
      <c r="AI98" s="56"/>
      <c r="AJ98" s="56"/>
      <c r="AK98" s="170"/>
      <c r="AL98" s="63"/>
      <c r="AM98" s="56"/>
      <c r="AN98" s="56"/>
      <c r="AO98" s="170"/>
      <c r="AP98" s="63"/>
      <c r="AQ98" s="56"/>
      <c r="AR98" s="56"/>
      <c r="AS98" s="170"/>
      <c r="AT98" s="63"/>
      <c r="AU98" s="56"/>
      <c r="AV98" s="56"/>
      <c r="AW98" s="170"/>
      <c r="AX98" s="113"/>
      <c r="AY98" s="56"/>
      <c r="AZ98" s="56"/>
      <c r="BA98" s="58"/>
    </row>
    <row r="99" ht="12.75" hidden="1" customHeight="1">
      <c r="A99" s="12"/>
      <c r="B99" s="45"/>
      <c r="C99" s="12"/>
      <c r="D99" s="86" t="s">
        <v>33</v>
      </c>
      <c r="E99" s="115">
        <v>683.0</v>
      </c>
      <c r="F99" s="97"/>
      <c r="G99" s="71"/>
      <c r="H99" s="71"/>
      <c r="I99" s="84"/>
      <c r="J99" s="60"/>
      <c r="K99" s="56"/>
      <c r="L99" s="56"/>
      <c r="M99" s="58"/>
      <c r="N99" s="63"/>
      <c r="O99" s="56"/>
      <c r="P99" s="56"/>
      <c r="Q99" s="58"/>
      <c r="R99" s="63"/>
      <c r="S99" s="56"/>
      <c r="T99" s="56"/>
      <c r="U99" s="58"/>
      <c r="V99" s="63"/>
      <c r="W99" s="56"/>
      <c r="X99" s="56"/>
      <c r="Y99" s="58"/>
      <c r="Z99" s="63"/>
      <c r="AA99" s="56"/>
      <c r="AB99" s="56"/>
      <c r="AC99" s="58"/>
      <c r="AD99" s="97"/>
      <c r="AE99" s="71"/>
      <c r="AF99" s="71"/>
      <c r="AG99" s="84"/>
      <c r="AH99" s="60"/>
      <c r="AI99" s="56"/>
      <c r="AJ99" s="56"/>
      <c r="AK99" s="58"/>
      <c r="AL99" s="63"/>
      <c r="AM99" s="56"/>
      <c r="AN99" s="56"/>
      <c r="AO99" s="58"/>
      <c r="AP99" s="63"/>
      <c r="AQ99" s="56"/>
      <c r="AR99" s="56"/>
      <c r="AS99" s="58"/>
      <c r="AT99" s="63"/>
      <c r="AU99" s="56"/>
      <c r="AV99" s="56"/>
      <c r="AW99" s="58"/>
      <c r="AX99" s="63"/>
      <c r="AY99" s="56"/>
      <c r="AZ99" s="56"/>
      <c r="BA99" s="58"/>
    </row>
    <row r="100" ht="12.75" hidden="1" customHeight="1">
      <c r="A100" s="12"/>
      <c r="B100" s="45"/>
      <c r="C100" s="12"/>
      <c r="D100" s="110"/>
      <c r="E100" s="15"/>
      <c r="F100" s="97"/>
      <c r="G100" s="71"/>
      <c r="H100" s="93"/>
      <c r="I100" s="84"/>
      <c r="J100" s="60"/>
      <c r="K100" s="56"/>
      <c r="L100" s="94"/>
      <c r="M100" s="58"/>
      <c r="N100" s="63"/>
      <c r="O100" s="56"/>
      <c r="P100" s="94"/>
      <c r="Q100" s="58"/>
      <c r="R100" s="63"/>
      <c r="S100" s="56"/>
      <c r="T100" s="94"/>
      <c r="U100" s="58"/>
      <c r="V100" s="63"/>
      <c r="W100" s="56"/>
      <c r="X100" s="94"/>
      <c r="Y100" s="58"/>
      <c r="Z100" s="63"/>
      <c r="AA100" s="94"/>
      <c r="AB100" s="56"/>
      <c r="AC100" s="58"/>
      <c r="AD100" s="97"/>
      <c r="AE100" s="71"/>
      <c r="AF100" s="93"/>
      <c r="AG100" s="84"/>
      <c r="AH100" s="60"/>
      <c r="AI100" s="56"/>
      <c r="AJ100" s="94"/>
      <c r="AK100" s="58"/>
      <c r="AL100" s="63"/>
      <c r="AM100" s="56"/>
      <c r="AN100" s="94"/>
      <c r="AO100" s="58"/>
      <c r="AP100" s="63"/>
      <c r="AQ100" s="56"/>
      <c r="AR100" s="94"/>
      <c r="AS100" s="58"/>
      <c r="AT100" s="63"/>
      <c r="AU100" s="56"/>
      <c r="AV100" s="94"/>
      <c r="AW100" s="58"/>
      <c r="AX100" s="63"/>
      <c r="AY100" s="94"/>
      <c r="AZ100" s="56"/>
      <c r="BA100" s="58"/>
    </row>
    <row r="101" ht="12.75" hidden="1" customHeight="1">
      <c r="A101" s="12"/>
      <c r="B101" s="45"/>
      <c r="C101" s="12"/>
      <c r="D101" s="86" t="s">
        <v>34</v>
      </c>
      <c r="E101" s="115">
        <v>5318.27</v>
      </c>
      <c r="F101" s="152"/>
      <c r="G101" s="71"/>
      <c r="H101" s="71"/>
      <c r="I101" s="84"/>
      <c r="J101" s="111"/>
      <c r="K101" s="56"/>
      <c r="L101" s="56"/>
      <c r="M101" s="58"/>
      <c r="N101" s="113"/>
      <c r="O101" s="56"/>
      <c r="P101" s="56"/>
      <c r="Q101" s="58"/>
      <c r="R101" s="113"/>
      <c r="S101" s="56"/>
      <c r="T101" s="56"/>
      <c r="U101" s="58"/>
      <c r="V101" s="113"/>
      <c r="W101" s="56"/>
      <c r="X101" s="56"/>
      <c r="Y101" s="58"/>
      <c r="Z101" s="63"/>
      <c r="AA101" s="56"/>
      <c r="AB101" s="56"/>
      <c r="AC101" s="58"/>
      <c r="AD101" s="152"/>
      <c r="AE101" s="71"/>
      <c r="AF101" s="71"/>
      <c r="AG101" s="84"/>
      <c r="AH101" s="111"/>
      <c r="AI101" s="56"/>
      <c r="AJ101" s="56"/>
      <c r="AK101" s="58"/>
      <c r="AL101" s="113"/>
      <c r="AM101" s="56"/>
      <c r="AN101" s="56"/>
      <c r="AO101" s="58"/>
      <c r="AP101" s="113"/>
      <c r="AQ101" s="56"/>
      <c r="AR101" s="56"/>
      <c r="AS101" s="58"/>
      <c r="AT101" s="113"/>
      <c r="AU101" s="56"/>
      <c r="AV101" s="56"/>
      <c r="AW101" s="58"/>
      <c r="AX101" s="63"/>
      <c r="AY101" s="56"/>
      <c r="AZ101" s="56"/>
      <c r="BA101" s="58"/>
    </row>
    <row r="102" ht="12.75" hidden="1" customHeight="1">
      <c r="A102" s="12"/>
      <c r="B102" s="45"/>
      <c r="C102" s="12"/>
      <c r="D102" s="110"/>
      <c r="E102" s="15"/>
      <c r="F102" s="97"/>
      <c r="G102" s="71"/>
      <c r="H102" s="71"/>
      <c r="I102" s="84"/>
      <c r="J102" s="60"/>
      <c r="K102" s="56"/>
      <c r="L102" s="56"/>
      <c r="M102" s="58"/>
      <c r="N102" s="63"/>
      <c r="O102" s="56"/>
      <c r="P102" s="56"/>
      <c r="Q102" s="58"/>
      <c r="R102" s="63"/>
      <c r="S102" s="56"/>
      <c r="T102" s="56"/>
      <c r="U102" s="58"/>
      <c r="V102" s="63"/>
      <c r="W102" s="56"/>
      <c r="X102" s="56"/>
      <c r="Y102" s="58"/>
      <c r="Z102" s="63"/>
      <c r="AA102" s="56"/>
      <c r="AB102" s="94"/>
      <c r="AC102" s="58"/>
      <c r="AD102" s="97"/>
      <c r="AE102" s="71"/>
      <c r="AF102" s="71"/>
      <c r="AG102" s="84"/>
      <c r="AH102" s="60"/>
      <c r="AI102" s="56"/>
      <c r="AJ102" s="56"/>
      <c r="AK102" s="58"/>
      <c r="AL102" s="63"/>
      <c r="AM102" s="56"/>
      <c r="AN102" s="56"/>
      <c r="AO102" s="58"/>
      <c r="AP102" s="63"/>
      <c r="AQ102" s="56"/>
      <c r="AR102" s="56"/>
      <c r="AS102" s="58"/>
      <c r="AT102" s="63"/>
      <c r="AU102" s="56"/>
      <c r="AV102" s="56"/>
      <c r="AW102" s="58"/>
      <c r="AX102" s="63"/>
      <c r="AY102" s="56"/>
      <c r="AZ102" s="94"/>
      <c r="BA102" s="58"/>
    </row>
    <row r="103" ht="12.75" hidden="1" customHeight="1">
      <c r="A103" s="12"/>
      <c r="B103" s="45"/>
      <c r="C103" s="12"/>
      <c r="D103" s="86" t="s">
        <v>29</v>
      </c>
      <c r="E103" s="115">
        <v>7678.52</v>
      </c>
      <c r="F103" s="152"/>
      <c r="G103" s="71"/>
      <c r="H103" s="71"/>
      <c r="I103" s="84"/>
      <c r="J103" s="111"/>
      <c r="K103" s="56"/>
      <c r="L103" s="56"/>
      <c r="M103" s="58"/>
      <c r="N103" s="113"/>
      <c r="O103" s="56"/>
      <c r="P103" s="56"/>
      <c r="Q103" s="58"/>
      <c r="R103" s="113"/>
      <c r="S103" s="56"/>
      <c r="T103" s="56"/>
      <c r="U103" s="58"/>
      <c r="V103" s="113"/>
      <c r="W103" s="56"/>
      <c r="X103" s="56"/>
      <c r="Y103" s="58"/>
      <c r="Z103" s="63"/>
      <c r="AA103" s="56"/>
      <c r="AB103" s="56"/>
      <c r="AC103" s="58"/>
      <c r="AD103" s="152"/>
      <c r="AE103" s="71"/>
      <c r="AF103" s="71"/>
      <c r="AG103" s="84"/>
      <c r="AH103" s="111"/>
      <c r="AI103" s="56"/>
      <c r="AJ103" s="56"/>
      <c r="AK103" s="58"/>
      <c r="AL103" s="113"/>
      <c r="AM103" s="56"/>
      <c r="AN103" s="56"/>
      <c r="AO103" s="58"/>
      <c r="AP103" s="113"/>
      <c r="AQ103" s="56"/>
      <c r="AR103" s="56"/>
      <c r="AS103" s="58"/>
      <c r="AT103" s="113"/>
      <c r="AU103" s="56"/>
      <c r="AV103" s="56"/>
      <c r="AW103" s="58"/>
      <c r="AX103" s="63"/>
      <c r="AY103" s="56"/>
      <c r="AZ103" s="56"/>
      <c r="BA103" s="58"/>
    </row>
    <row r="104" ht="12.75" hidden="1" customHeight="1">
      <c r="A104" s="12"/>
      <c r="B104" s="45"/>
      <c r="C104" s="12"/>
      <c r="D104" s="110"/>
      <c r="E104" s="15"/>
      <c r="F104" s="97"/>
      <c r="G104" s="71"/>
      <c r="H104" s="71"/>
      <c r="I104" s="84"/>
      <c r="J104" s="60"/>
      <c r="K104" s="56"/>
      <c r="L104" s="56"/>
      <c r="M104" s="58"/>
      <c r="N104" s="63"/>
      <c r="O104" s="56"/>
      <c r="P104" s="56"/>
      <c r="Q104" s="58"/>
      <c r="R104" s="63"/>
      <c r="S104" s="56"/>
      <c r="T104" s="56"/>
      <c r="U104" s="58"/>
      <c r="V104" s="63"/>
      <c r="W104" s="56"/>
      <c r="X104" s="56"/>
      <c r="Y104" s="58"/>
      <c r="Z104" s="63"/>
      <c r="AA104" s="56"/>
      <c r="AB104" s="56"/>
      <c r="AC104" s="58"/>
      <c r="AD104" s="97"/>
      <c r="AE104" s="71"/>
      <c r="AF104" s="71"/>
      <c r="AG104" s="84"/>
      <c r="AH104" s="60"/>
      <c r="AI104" s="56"/>
      <c r="AJ104" s="56"/>
      <c r="AK104" s="58"/>
      <c r="AL104" s="63"/>
      <c r="AM104" s="56"/>
      <c r="AN104" s="56"/>
      <c r="AO104" s="58"/>
      <c r="AP104" s="63"/>
      <c r="AQ104" s="56"/>
      <c r="AR104" s="56"/>
      <c r="AS104" s="58"/>
      <c r="AT104" s="63"/>
      <c r="AU104" s="56"/>
      <c r="AV104" s="56"/>
      <c r="AW104" s="58"/>
      <c r="AX104" s="63"/>
      <c r="AY104" s="56"/>
      <c r="AZ104" s="56"/>
      <c r="BA104" s="58"/>
    </row>
    <row r="105" ht="12.75" hidden="1" customHeight="1">
      <c r="A105" s="12"/>
      <c r="B105" s="45"/>
      <c r="C105" s="12"/>
      <c r="D105" s="86" t="s">
        <v>35</v>
      </c>
      <c r="E105" s="115">
        <v>490.14</v>
      </c>
      <c r="F105" s="152"/>
      <c r="G105" s="71"/>
      <c r="H105" s="71"/>
      <c r="I105" s="84"/>
      <c r="J105" s="111"/>
      <c r="K105" s="56"/>
      <c r="L105" s="56"/>
      <c r="M105" s="58"/>
      <c r="N105" s="113"/>
      <c r="O105" s="56"/>
      <c r="P105" s="56"/>
      <c r="Q105" s="58"/>
      <c r="R105" s="113"/>
      <c r="S105" s="56"/>
      <c r="T105" s="56"/>
      <c r="U105" s="58"/>
      <c r="V105" s="113"/>
      <c r="W105" s="56"/>
      <c r="X105" s="56"/>
      <c r="Y105" s="58"/>
      <c r="Z105" s="63"/>
      <c r="AA105" s="56"/>
      <c r="AB105" s="56"/>
      <c r="AC105" s="58"/>
      <c r="AD105" s="152"/>
      <c r="AE105" s="71"/>
      <c r="AF105" s="71"/>
      <c r="AG105" s="84"/>
      <c r="AH105" s="111"/>
      <c r="AI105" s="56"/>
      <c r="AJ105" s="56"/>
      <c r="AK105" s="58"/>
      <c r="AL105" s="113"/>
      <c r="AM105" s="56"/>
      <c r="AN105" s="56"/>
      <c r="AO105" s="58"/>
      <c r="AP105" s="113"/>
      <c r="AQ105" s="56"/>
      <c r="AR105" s="56"/>
      <c r="AS105" s="58"/>
      <c r="AT105" s="113"/>
      <c r="AU105" s="56"/>
      <c r="AV105" s="56"/>
      <c r="AW105" s="58"/>
      <c r="AX105" s="63"/>
      <c r="AY105" s="56"/>
      <c r="AZ105" s="56"/>
      <c r="BA105" s="58"/>
    </row>
    <row r="106" ht="12.75" hidden="1" customHeight="1">
      <c r="A106" s="12"/>
      <c r="B106" s="45"/>
      <c r="C106" s="12"/>
      <c r="D106" s="110"/>
      <c r="E106" s="15"/>
      <c r="F106" s="97"/>
      <c r="G106" s="93"/>
      <c r="H106" s="71"/>
      <c r="I106" s="84"/>
      <c r="J106" s="60"/>
      <c r="K106" s="94"/>
      <c r="L106" s="56"/>
      <c r="M106" s="58"/>
      <c r="N106" s="63"/>
      <c r="O106" s="94"/>
      <c r="P106" s="56"/>
      <c r="Q106" s="58"/>
      <c r="R106" s="63"/>
      <c r="S106" s="94"/>
      <c r="T106" s="56"/>
      <c r="U106" s="58"/>
      <c r="V106" s="63"/>
      <c r="W106" s="94"/>
      <c r="X106" s="56"/>
      <c r="Y106" s="58"/>
      <c r="Z106" s="63"/>
      <c r="AA106" s="56"/>
      <c r="AB106" s="56"/>
      <c r="AC106" s="58"/>
      <c r="AD106" s="97"/>
      <c r="AE106" s="93"/>
      <c r="AF106" s="71"/>
      <c r="AG106" s="84"/>
      <c r="AH106" s="60"/>
      <c r="AI106" s="94"/>
      <c r="AJ106" s="56"/>
      <c r="AK106" s="58"/>
      <c r="AL106" s="63"/>
      <c r="AM106" s="94"/>
      <c r="AN106" s="56"/>
      <c r="AO106" s="58"/>
      <c r="AP106" s="63"/>
      <c r="AQ106" s="94"/>
      <c r="AR106" s="56"/>
      <c r="AS106" s="58"/>
      <c r="AT106" s="63"/>
      <c r="AU106" s="94"/>
      <c r="AV106" s="56"/>
      <c r="AW106" s="58"/>
      <c r="AX106" s="63"/>
      <c r="AY106" s="56"/>
      <c r="AZ106" s="56"/>
      <c r="BA106" s="58"/>
    </row>
    <row r="107" ht="12.75" hidden="1" customHeight="1">
      <c r="A107" s="12"/>
      <c r="B107" s="45"/>
      <c r="C107" s="12"/>
      <c r="D107" s="86" t="s">
        <v>31</v>
      </c>
      <c r="E107" s="115">
        <v>158.03</v>
      </c>
      <c r="F107" s="152"/>
      <c r="G107" s="71"/>
      <c r="H107" s="71"/>
      <c r="I107" s="84"/>
      <c r="J107" s="111"/>
      <c r="K107" s="56"/>
      <c r="L107" s="56"/>
      <c r="M107" s="58"/>
      <c r="N107" s="113"/>
      <c r="O107" s="56"/>
      <c r="P107" s="56"/>
      <c r="Q107" s="58"/>
      <c r="R107" s="113"/>
      <c r="S107" s="56"/>
      <c r="T107" s="56"/>
      <c r="U107" s="58"/>
      <c r="V107" s="113"/>
      <c r="W107" s="56"/>
      <c r="X107" s="56"/>
      <c r="Y107" s="58"/>
      <c r="Z107" s="63"/>
      <c r="AA107" s="56"/>
      <c r="AB107" s="56"/>
      <c r="AC107" s="58"/>
      <c r="AD107" s="152"/>
      <c r="AE107" s="71"/>
      <c r="AF107" s="71"/>
      <c r="AG107" s="84"/>
      <c r="AH107" s="111"/>
      <c r="AI107" s="56"/>
      <c r="AJ107" s="56"/>
      <c r="AK107" s="58"/>
      <c r="AL107" s="113"/>
      <c r="AM107" s="56"/>
      <c r="AN107" s="56"/>
      <c r="AO107" s="58"/>
      <c r="AP107" s="113"/>
      <c r="AQ107" s="56"/>
      <c r="AR107" s="56"/>
      <c r="AS107" s="58"/>
      <c r="AT107" s="113"/>
      <c r="AU107" s="56"/>
      <c r="AV107" s="56"/>
      <c r="AW107" s="58"/>
      <c r="AX107" s="63"/>
      <c r="AY107" s="56"/>
      <c r="AZ107" s="56"/>
      <c r="BA107" s="58"/>
    </row>
    <row r="108" ht="12.75" hidden="1" customHeight="1">
      <c r="A108" s="12"/>
      <c r="B108" s="45"/>
      <c r="C108" s="12"/>
      <c r="D108" s="110"/>
      <c r="E108" s="15"/>
      <c r="F108" s="97"/>
      <c r="G108" s="71"/>
      <c r="H108" s="71"/>
      <c r="I108" s="171"/>
      <c r="J108" s="60"/>
      <c r="K108" s="56"/>
      <c r="L108" s="56"/>
      <c r="M108" s="112"/>
      <c r="N108" s="63"/>
      <c r="O108" s="56"/>
      <c r="P108" s="56"/>
      <c r="Q108" s="112"/>
      <c r="R108" s="63"/>
      <c r="S108" s="56"/>
      <c r="T108" s="56"/>
      <c r="U108" s="112"/>
      <c r="V108" s="63"/>
      <c r="W108" s="56"/>
      <c r="X108" s="56"/>
      <c r="Y108" s="112"/>
      <c r="Z108" s="63"/>
      <c r="AA108" s="56"/>
      <c r="AB108" s="56"/>
      <c r="AC108" s="58"/>
      <c r="AD108" s="97"/>
      <c r="AE108" s="71"/>
      <c r="AF108" s="71"/>
      <c r="AG108" s="171"/>
      <c r="AH108" s="60"/>
      <c r="AI108" s="56"/>
      <c r="AJ108" s="56"/>
      <c r="AK108" s="112"/>
      <c r="AL108" s="63"/>
      <c r="AM108" s="56"/>
      <c r="AN108" s="56"/>
      <c r="AO108" s="112"/>
      <c r="AP108" s="63"/>
      <c r="AQ108" s="56"/>
      <c r="AR108" s="56"/>
      <c r="AS108" s="112"/>
      <c r="AT108" s="63"/>
      <c r="AU108" s="56"/>
      <c r="AV108" s="56"/>
      <c r="AW108" s="112"/>
      <c r="AX108" s="63"/>
      <c r="AY108" s="56"/>
      <c r="AZ108" s="56"/>
      <c r="BA108" s="58"/>
    </row>
    <row r="109" ht="12.75" hidden="1" customHeight="1">
      <c r="A109" s="12"/>
      <c r="B109" s="45"/>
      <c r="C109" s="12"/>
      <c r="D109" s="86" t="s">
        <v>32</v>
      </c>
      <c r="E109" s="115">
        <v>12564.0</v>
      </c>
      <c r="F109" s="97"/>
      <c r="G109" s="71"/>
      <c r="H109" s="71"/>
      <c r="I109" s="84"/>
      <c r="J109" s="60"/>
      <c r="K109" s="56"/>
      <c r="L109" s="56"/>
      <c r="M109" s="58"/>
      <c r="N109" s="63"/>
      <c r="O109" s="56"/>
      <c r="P109" s="56"/>
      <c r="Q109" s="58"/>
      <c r="R109" s="63"/>
      <c r="S109" s="56"/>
      <c r="T109" s="56"/>
      <c r="U109" s="58"/>
      <c r="V109" s="63"/>
      <c r="W109" s="56"/>
      <c r="X109" s="56"/>
      <c r="Y109" s="58"/>
      <c r="Z109" s="63"/>
      <c r="AA109" s="56"/>
      <c r="AB109" s="56"/>
      <c r="AC109" s="58"/>
      <c r="AD109" s="97"/>
      <c r="AE109" s="71"/>
      <c r="AF109" s="71"/>
      <c r="AG109" s="84"/>
      <c r="AH109" s="60"/>
      <c r="AI109" s="56"/>
      <c r="AJ109" s="56"/>
      <c r="AK109" s="58"/>
      <c r="AL109" s="63"/>
      <c r="AM109" s="56"/>
      <c r="AN109" s="56"/>
      <c r="AO109" s="58"/>
      <c r="AP109" s="63"/>
      <c r="AQ109" s="56"/>
      <c r="AR109" s="56"/>
      <c r="AS109" s="58"/>
      <c r="AT109" s="63"/>
      <c r="AU109" s="56"/>
      <c r="AV109" s="56"/>
      <c r="AW109" s="58"/>
      <c r="AX109" s="63"/>
      <c r="AY109" s="56"/>
      <c r="AZ109" s="56"/>
      <c r="BA109" s="58"/>
    </row>
    <row r="110" ht="12.75" hidden="1" customHeight="1">
      <c r="A110" s="14"/>
      <c r="B110" s="117"/>
      <c r="C110" s="14"/>
      <c r="D110" s="154"/>
      <c r="E110" s="14"/>
      <c r="F110" s="172"/>
      <c r="G110" s="173"/>
      <c r="H110" s="174"/>
      <c r="I110" s="165"/>
      <c r="J110" s="175"/>
      <c r="K110" s="104"/>
      <c r="L110" s="103"/>
      <c r="M110" s="149"/>
      <c r="N110" s="176"/>
      <c r="O110" s="104"/>
      <c r="P110" s="103"/>
      <c r="Q110" s="149"/>
      <c r="R110" s="176"/>
      <c r="S110" s="104"/>
      <c r="T110" s="103"/>
      <c r="U110" s="149"/>
      <c r="V110" s="176"/>
      <c r="W110" s="104"/>
      <c r="X110" s="103"/>
      <c r="Y110" s="149"/>
      <c r="Z110" s="102"/>
      <c r="AA110" s="104"/>
      <c r="AB110" s="104"/>
      <c r="AC110" s="120"/>
      <c r="AD110" s="172"/>
      <c r="AE110" s="173"/>
      <c r="AF110" s="174"/>
      <c r="AG110" s="165"/>
      <c r="AH110" s="175"/>
      <c r="AI110" s="104"/>
      <c r="AJ110" s="103"/>
      <c r="AK110" s="149"/>
      <c r="AL110" s="176"/>
      <c r="AM110" s="104"/>
      <c r="AN110" s="103"/>
      <c r="AO110" s="149"/>
      <c r="AP110" s="176"/>
      <c r="AQ110" s="104"/>
      <c r="AR110" s="103"/>
      <c r="AS110" s="149"/>
      <c r="AT110" s="176"/>
      <c r="AU110" s="104"/>
      <c r="AV110" s="103"/>
      <c r="AW110" s="149"/>
      <c r="AX110" s="102"/>
      <c r="AY110" s="104"/>
      <c r="AZ110" s="104"/>
      <c r="BA110" s="120"/>
    </row>
    <row r="111" ht="12.75" customHeight="1">
      <c r="A111" s="6">
        <v>5.0</v>
      </c>
      <c r="B111" s="22" t="s">
        <v>40</v>
      </c>
      <c r="C111" s="6" t="s">
        <v>25</v>
      </c>
      <c r="D111" s="23" t="s">
        <v>26</v>
      </c>
      <c r="E111" s="186"/>
      <c r="F111" s="42"/>
      <c r="G111" s="33"/>
      <c r="H111" s="30"/>
      <c r="I111" s="38">
        <f>20420+500</f>
        <v>20920</v>
      </c>
      <c r="J111" s="39"/>
      <c r="K111" s="33"/>
      <c r="L111" s="33"/>
      <c r="M111" s="187"/>
      <c r="N111" s="38">
        <f>I111+500</f>
        <v>21420</v>
      </c>
      <c r="O111" s="39"/>
      <c r="P111" s="33"/>
      <c r="Q111" s="125"/>
      <c r="R111" s="188"/>
      <c r="S111" s="38">
        <f>N111+500</f>
        <v>21920</v>
      </c>
      <c r="T111" s="39"/>
      <c r="U111" s="125"/>
      <c r="V111" s="42"/>
      <c r="W111" s="30"/>
      <c r="X111" s="38">
        <f>S111+500</f>
        <v>22420</v>
      </c>
      <c r="Y111" s="125"/>
      <c r="Z111" s="42"/>
      <c r="AA111" s="33"/>
      <c r="AB111" s="30"/>
      <c r="AC111" s="38">
        <f>X111+500</f>
        <v>22920</v>
      </c>
      <c r="AD111" s="42"/>
      <c r="AE111" s="33"/>
      <c r="AF111" s="33"/>
      <c r="AG111" s="44"/>
      <c r="AH111" s="38">
        <f>AC111+500</f>
        <v>23420</v>
      </c>
      <c r="AI111" s="33"/>
      <c r="AJ111" s="33"/>
      <c r="AK111" s="44"/>
      <c r="AL111" s="42"/>
      <c r="AM111" s="38">
        <f>AH111+500</f>
        <v>23920</v>
      </c>
      <c r="AN111" s="33"/>
      <c r="AO111" s="44"/>
      <c r="AP111" s="42"/>
      <c r="AQ111" s="33"/>
      <c r="AR111" s="38">
        <f>AM111+500</f>
        <v>24420</v>
      </c>
      <c r="AS111" s="44"/>
      <c r="AT111" s="42"/>
      <c r="AU111" s="33"/>
      <c r="AV111" s="33"/>
      <c r="AW111" s="38">
        <f>AR111+500</f>
        <v>24920</v>
      </c>
      <c r="AX111" s="42"/>
      <c r="AY111" s="33"/>
      <c r="AZ111" s="33"/>
      <c r="BA111" s="44"/>
    </row>
    <row r="112" ht="12.75" customHeight="1">
      <c r="A112" s="12"/>
      <c r="B112" s="45"/>
      <c r="C112" s="46" t="s">
        <v>27</v>
      </c>
      <c r="D112" s="47"/>
      <c r="E112" s="67"/>
      <c r="F112" s="63"/>
      <c r="G112" s="56"/>
      <c r="H112" s="56"/>
      <c r="I112" s="136"/>
      <c r="J112" s="63"/>
      <c r="K112" s="56"/>
      <c r="L112" s="56"/>
      <c r="M112" s="59">
        <f>3432</f>
        <v>3432</v>
      </c>
      <c r="N112" s="74"/>
      <c r="O112" s="56"/>
      <c r="P112" s="56"/>
      <c r="Q112" s="170"/>
      <c r="R112" s="63"/>
      <c r="S112" s="72"/>
      <c r="T112" s="56"/>
      <c r="U112" s="170"/>
      <c r="V112" s="63"/>
      <c r="W112" s="56"/>
      <c r="X112" s="72"/>
      <c r="Y112" s="170"/>
      <c r="Z112" s="63"/>
      <c r="AA112" s="56"/>
      <c r="AB112" s="56"/>
      <c r="AC112" s="59">
        <f>M112+500</f>
        <v>3932</v>
      </c>
      <c r="AD112" s="63"/>
      <c r="AE112" s="56"/>
      <c r="AF112" s="56"/>
      <c r="AG112" s="58"/>
      <c r="AH112" s="63"/>
      <c r="AI112" s="56"/>
      <c r="AJ112" s="56"/>
      <c r="AK112" s="58"/>
      <c r="AL112" s="63"/>
      <c r="AM112" s="56"/>
      <c r="AN112" s="56"/>
      <c r="AO112" s="59">
        <f>AC112+500</f>
        <v>4432</v>
      </c>
      <c r="AP112" s="63"/>
      <c r="AQ112" s="56"/>
      <c r="AR112" s="56"/>
      <c r="AS112" s="58"/>
      <c r="AT112" s="63"/>
      <c r="AU112" s="56"/>
      <c r="AV112" s="56"/>
      <c r="AW112" s="58"/>
      <c r="AX112" s="63"/>
      <c r="AY112" s="56"/>
      <c r="AZ112" s="56"/>
      <c r="BA112" s="59">
        <f>AO112+500</f>
        <v>4932</v>
      </c>
    </row>
    <row r="113" ht="12.75" customHeight="1">
      <c r="A113" s="12"/>
      <c r="B113" s="45"/>
      <c r="C113" s="46" t="s">
        <v>25</v>
      </c>
      <c r="D113" s="67" t="s">
        <v>34</v>
      </c>
      <c r="E113" s="139"/>
      <c r="F113" s="82"/>
      <c r="G113" s="71"/>
      <c r="H113" s="71"/>
      <c r="I113" s="84"/>
      <c r="J113" s="111"/>
      <c r="K113" s="56"/>
      <c r="L113" s="56"/>
      <c r="M113" s="73"/>
      <c r="N113" s="82">
        <v>5130.0</v>
      </c>
      <c r="O113" s="56"/>
      <c r="P113" s="56"/>
      <c r="Q113" s="58"/>
      <c r="R113" s="113"/>
      <c r="S113" s="56"/>
      <c r="T113" s="56"/>
      <c r="U113" s="58"/>
      <c r="V113" s="82">
        <v>5430.0</v>
      </c>
      <c r="W113" s="56"/>
      <c r="X113" s="56"/>
      <c r="Y113" s="58"/>
      <c r="Z113" s="113"/>
      <c r="AA113" s="56"/>
      <c r="AB113" s="56"/>
      <c r="AC113" s="58"/>
      <c r="AD113" s="82">
        <f>V113+300</f>
        <v>5730</v>
      </c>
      <c r="AE113" s="71"/>
      <c r="AF113" s="71"/>
      <c r="AG113" s="84"/>
      <c r="AH113" s="111"/>
      <c r="AI113" s="56"/>
      <c r="AJ113" s="56"/>
      <c r="AK113" s="73"/>
      <c r="AL113" s="82">
        <f>AD113+300</f>
        <v>6030</v>
      </c>
      <c r="AM113" s="71"/>
      <c r="AN113" s="71"/>
      <c r="AO113" s="84"/>
      <c r="AP113" s="113"/>
      <c r="AQ113" s="56"/>
      <c r="AR113" s="56"/>
      <c r="AS113" s="58"/>
      <c r="AT113" s="82">
        <f>AL113+300</f>
        <v>6330</v>
      </c>
      <c r="AU113" s="71"/>
      <c r="AV113" s="71"/>
      <c r="AW113" s="84"/>
      <c r="AX113" s="113"/>
      <c r="AY113" s="56"/>
      <c r="AZ113" s="56"/>
      <c r="BA113" s="58"/>
    </row>
    <row r="114" ht="12.75" customHeight="1">
      <c r="A114" s="12"/>
      <c r="B114" s="45"/>
      <c r="C114" s="46" t="s">
        <v>27</v>
      </c>
      <c r="D114" s="1"/>
      <c r="E114" s="139"/>
      <c r="F114" s="157"/>
      <c r="G114" s="69">
        <v>10150.0</v>
      </c>
      <c r="H114" s="71"/>
      <c r="I114" s="84"/>
      <c r="J114" s="111"/>
      <c r="K114" s="56"/>
      <c r="L114" s="56"/>
      <c r="M114" s="58"/>
      <c r="N114" s="158"/>
      <c r="O114" s="69">
        <v>10550.0</v>
      </c>
      <c r="P114" s="56"/>
      <c r="Q114" s="58"/>
      <c r="R114" s="113"/>
      <c r="S114" s="56"/>
      <c r="T114" s="56"/>
      <c r="U114" s="58"/>
      <c r="V114" s="158"/>
      <c r="W114" s="69">
        <v>10950.0</v>
      </c>
      <c r="X114" s="56"/>
      <c r="Y114" s="58"/>
      <c r="Z114" s="113"/>
      <c r="AA114" s="56"/>
      <c r="AB114" s="56"/>
      <c r="AC114" s="58"/>
      <c r="AD114" s="157"/>
      <c r="AE114" s="69">
        <f>W114+400</f>
        <v>11350</v>
      </c>
      <c r="AF114" s="71"/>
      <c r="AG114" s="84"/>
      <c r="AH114" s="111"/>
      <c r="AI114" s="56"/>
      <c r="AJ114" s="56"/>
      <c r="AK114" s="58"/>
      <c r="AL114" s="157"/>
      <c r="AM114" s="69">
        <f>AE114+400</f>
        <v>11750</v>
      </c>
      <c r="AN114" s="71"/>
      <c r="AO114" s="84"/>
      <c r="AP114" s="113"/>
      <c r="AQ114" s="56"/>
      <c r="AR114" s="56"/>
      <c r="AS114" s="58"/>
      <c r="AT114" s="157"/>
      <c r="AU114" s="69">
        <f>AM114+400</f>
        <v>12150</v>
      </c>
      <c r="AV114" s="71"/>
      <c r="AW114" s="84"/>
      <c r="AX114" s="113"/>
      <c r="AY114" s="56"/>
      <c r="AZ114" s="56"/>
      <c r="BA114" s="58"/>
    </row>
    <row r="115" ht="12.75" customHeight="1">
      <c r="A115" s="12"/>
      <c r="B115" s="45"/>
      <c r="C115" s="46" t="s">
        <v>25</v>
      </c>
      <c r="D115" s="86" t="s">
        <v>29</v>
      </c>
      <c r="E115" s="139"/>
      <c r="F115" s="152"/>
      <c r="G115" s="82">
        <v>555.0</v>
      </c>
      <c r="H115" s="71"/>
      <c r="I115" s="84"/>
      <c r="J115" s="111"/>
      <c r="K115" s="56"/>
      <c r="L115" s="56"/>
      <c r="M115" s="58"/>
      <c r="N115" s="113"/>
      <c r="O115" s="82">
        <v>575.0</v>
      </c>
      <c r="P115" s="56"/>
      <c r="Q115" s="58"/>
      <c r="R115" s="113"/>
      <c r="S115" s="56"/>
      <c r="T115" s="56"/>
      <c r="U115" s="58"/>
      <c r="V115" s="113"/>
      <c r="W115" s="82">
        <v>595.0</v>
      </c>
      <c r="X115" s="56"/>
      <c r="Y115" s="58"/>
      <c r="Z115" s="113"/>
      <c r="AA115" s="56"/>
      <c r="AB115" s="56"/>
      <c r="AC115" s="58"/>
      <c r="AD115" s="152"/>
      <c r="AE115" s="82">
        <f>W115+20</f>
        <v>615</v>
      </c>
      <c r="AF115" s="183"/>
      <c r="AG115" s="84"/>
      <c r="AH115" s="111"/>
      <c r="AI115" s="56"/>
      <c r="AJ115" s="56"/>
      <c r="AK115" s="58"/>
      <c r="AL115" s="152"/>
      <c r="AM115" s="82">
        <f>AE115+20</f>
        <v>635</v>
      </c>
      <c r="AN115" s="71"/>
      <c r="AO115" s="84"/>
      <c r="AP115" s="113"/>
      <c r="AQ115" s="56"/>
      <c r="AR115" s="56"/>
      <c r="AS115" s="58"/>
      <c r="AT115" s="152"/>
      <c r="AU115" s="82">
        <f>AM115+20</f>
        <v>655</v>
      </c>
      <c r="AV115" s="71"/>
      <c r="AW115" s="84"/>
      <c r="AX115" s="113"/>
      <c r="AY115" s="56"/>
      <c r="AZ115" s="56"/>
      <c r="BA115" s="58"/>
    </row>
    <row r="116" ht="12.75" customHeight="1">
      <c r="A116" s="12"/>
      <c r="B116" s="45"/>
      <c r="C116" s="46" t="s">
        <v>27</v>
      </c>
      <c r="D116" s="1"/>
      <c r="E116" s="139"/>
      <c r="F116" s="152"/>
      <c r="G116" s="70"/>
      <c r="H116" s="82">
        <v>228.0</v>
      </c>
      <c r="I116" s="84"/>
      <c r="J116" s="111"/>
      <c r="K116" s="56"/>
      <c r="L116" s="56"/>
      <c r="M116" s="58"/>
      <c r="N116" s="113"/>
      <c r="O116" s="72"/>
      <c r="P116" s="82">
        <v>238.0</v>
      </c>
      <c r="Q116" s="58"/>
      <c r="R116" s="113"/>
      <c r="S116" s="56"/>
      <c r="T116" s="56"/>
      <c r="U116" s="58"/>
      <c r="V116" s="113"/>
      <c r="W116" s="72"/>
      <c r="X116" s="82">
        <v>248.0</v>
      </c>
      <c r="Y116" s="58"/>
      <c r="Z116" s="113"/>
      <c r="AA116" s="56"/>
      <c r="AB116" s="56"/>
      <c r="AC116" s="58"/>
      <c r="AD116" s="152"/>
      <c r="AE116" s="78"/>
      <c r="AF116" s="82">
        <f>X116+10</f>
        <v>258</v>
      </c>
      <c r="AG116" s="189"/>
      <c r="AH116" s="111"/>
      <c r="AI116" s="56"/>
      <c r="AJ116" s="56"/>
      <c r="AK116" s="58"/>
      <c r="AL116" s="152"/>
      <c r="AM116" s="70"/>
      <c r="AN116" s="82">
        <f>AF116+10</f>
        <v>268</v>
      </c>
      <c r="AO116" s="84"/>
      <c r="AP116" s="113"/>
      <c r="AQ116" s="56"/>
      <c r="AR116" s="56"/>
      <c r="AS116" s="58"/>
      <c r="AT116" s="152"/>
      <c r="AU116" s="70"/>
      <c r="AV116" s="82">
        <f>AN116+10</f>
        <v>278</v>
      </c>
      <c r="AW116" s="84"/>
      <c r="AX116" s="113"/>
      <c r="AY116" s="56"/>
      <c r="AZ116" s="56"/>
      <c r="BA116" s="58"/>
    </row>
    <row r="117" ht="12.75" customHeight="1">
      <c r="A117" s="12"/>
      <c r="B117" s="45"/>
      <c r="C117" s="46" t="s">
        <v>25</v>
      </c>
      <c r="D117" s="23" t="s">
        <v>35</v>
      </c>
      <c r="E117" s="86"/>
      <c r="F117" s="190"/>
      <c r="G117" s="191"/>
      <c r="H117" s="107"/>
      <c r="I117" s="142"/>
      <c r="J117" s="192"/>
      <c r="K117" s="145"/>
      <c r="L117" s="145"/>
      <c r="M117" s="88"/>
      <c r="N117" s="160"/>
      <c r="O117" s="193"/>
      <c r="P117" s="107"/>
      <c r="Q117" s="146"/>
      <c r="R117" s="160"/>
      <c r="S117" s="145"/>
      <c r="T117" s="145"/>
      <c r="U117" s="88"/>
      <c r="V117" s="160"/>
      <c r="W117" s="193"/>
      <c r="X117" s="107"/>
      <c r="Y117" s="146"/>
      <c r="Z117" s="160"/>
      <c r="AA117" s="145"/>
      <c r="AB117" s="145"/>
      <c r="AC117" s="88"/>
      <c r="AD117" s="190"/>
      <c r="AE117" s="194"/>
      <c r="AF117" s="76"/>
      <c r="AG117" s="195"/>
      <c r="AH117" s="192"/>
      <c r="AI117" s="145"/>
      <c r="AJ117" s="145"/>
      <c r="AK117" s="88"/>
      <c r="AL117" s="190"/>
      <c r="AM117" s="191"/>
      <c r="AN117" s="76"/>
      <c r="AO117" s="142"/>
      <c r="AP117" s="160"/>
      <c r="AQ117" s="145"/>
      <c r="AR117" s="145"/>
      <c r="AS117" s="88"/>
      <c r="AT117" s="190"/>
      <c r="AU117" s="191"/>
      <c r="AV117" s="76"/>
      <c r="AW117" s="142"/>
      <c r="AX117" s="160"/>
      <c r="AY117" s="145"/>
      <c r="AZ117" s="145"/>
      <c r="BA117" s="88"/>
    </row>
    <row r="118" ht="12.75" customHeight="1">
      <c r="A118" s="12"/>
      <c r="B118" s="45"/>
      <c r="C118" s="46" t="s">
        <v>27</v>
      </c>
      <c r="D118" s="90"/>
      <c r="E118" s="86"/>
      <c r="F118" s="190"/>
      <c r="G118" s="191"/>
      <c r="H118" s="107"/>
      <c r="I118" s="142"/>
      <c r="J118" s="192"/>
      <c r="K118" s="145"/>
      <c r="L118" s="145"/>
      <c r="M118" s="88"/>
      <c r="N118" s="160"/>
      <c r="O118" s="193"/>
      <c r="P118" s="107"/>
      <c r="Q118" s="146"/>
      <c r="R118" s="160"/>
      <c r="S118" s="145"/>
      <c r="T118" s="145"/>
      <c r="U118" s="88"/>
      <c r="V118" s="160"/>
      <c r="W118" s="193"/>
      <c r="X118" s="107"/>
      <c r="Y118" s="146"/>
      <c r="Z118" s="160"/>
      <c r="AA118" s="145"/>
      <c r="AB118" s="145"/>
      <c r="AC118" s="88"/>
      <c r="AD118" s="190"/>
      <c r="AE118" s="194"/>
      <c r="AF118" s="76"/>
      <c r="AG118" s="195"/>
      <c r="AH118" s="192"/>
      <c r="AI118" s="145"/>
      <c r="AJ118" s="145"/>
      <c r="AK118" s="88"/>
      <c r="AL118" s="190"/>
      <c r="AM118" s="194"/>
      <c r="AN118" s="76"/>
      <c r="AO118" s="195"/>
      <c r="AP118" s="160"/>
      <c r="AQ118" s="145"/>
      <c r="AR118" s="145"/>
      <c r="AS118" s="88"/>
      <c r="AT118" s="190"/>
      <c r="AU118" s="194"/>
      <c r="AV118" s="76"/>
      <c r="AW118" s="195"/>
      <c r="AX118" s="160"/>
      <c r="AY118" s="145"/>
      <c r="AZ118" s="145"/>
      <c r="BA118" s="88"/>
    </row>
    <row r="119" ht="12.75" customHeight="1">
      <c r="A119" s="12"/>
      <c r="B119" s="45"/>
      <c r="C119" s="46" t="s">
        <v>25</v>
      </c>
      <c r="D119" s="23" t="s">
        <v>31</v>
      </c>
      <c r="E119" s="86"/>
      <c r="F119" s="190"/>
      <c r="G119" s="191"/>
      <c r="H119" s="107"/>
      <c r="I119" s="142"/>
      <c r="J119" s="192"/>
      <c r="K119" s="145"/>
      <c r="L119" s="145"/>
      <c r="M119" s="88"/>
      <c r="N119" s="160"/>
      <c r="O119" s="193"/>
      <c r="P119" s="107"/>
      <c r="Q119" s="146"/>
      <c r="R119" s="160"/>
      <c r="S119" s="145"/>
      <c r="T119" s="145"/>
      <c r="U119" s="88"/>
      <c r="V119" s="160"/>
      <c r="W119" s="193"/>
      <c r="X119" s="107"/>
      <c r="Y119" s="146"/>
      <c r="Z119" s="160"/>
      <c r="AA119" s="145"/>
      <c r="AB119" s="145"/>
      <c r="AC119" s="88"/>
      <c r="AD119" s="190"/>
      <c r="AE119" s="194"/>
      <c r="AF119" s="76"/>
      <c r="AG119" s="195"/>
      <c r="AH119" s="192"/>
      <c r="AI119" s="145"/>
      <c r="AJ119" s="145"/>
      <c r="AK119" s="88"/>
      <c r="AL119" s="190"/>
      <c r="AM119" s="194"/>
      <c r="AN119" s="76"/>
      <c r="AO119" s="195"/>
      <c r="AP119" s="160"/>
      <c r="AQ119" s="145"/>
      <c r="AR119" s="145"/>
      <c r="AS119" s="88"/>
      <c r="AT119" s="190"/>
      <c r="AU119" s="194"/>
      <c r="AV119" s="76"/>
      <c r="AW119" s="195"/>
      <c r="AX119" s="160"/>
      <c r="AY119" s="145"/>
      <c r="AZ119" s="145"/>
      <c r="BA119" s="88"/>
    </row>
    <row r="120" ht="12.75" customHeight="1">
      <c r="A120" s="12"/>
      <c r="B120" s="45"/>
      <c r="C120" s="46" t="s">
        <v>27</v>
      </c>
      <c r="D120" s="47"/>
      <c r="E120" s="86"/>
      <c r="F120" s="190"/>
      <c r="G120" s="191"/>
      <c r="H120" s="107"/>
      <c r="I120" s="142"/>
      <c r="J120" s="192"/>
      <c r="K120" s="145"/>
      <c r="L120" s="145"/>
      <c r="M120" s="88"/>
      <c r="N120" s="160"/>
      <c r="O120" s="193"/>
      <c r="P120" s="107"/>
      <c r="Q120" s="146"/>
      <c r="R120" s="160"/>
      <c r="S120" s="145"/>
      <c r="T120" s="145"/>
      <c r="U120" s="88"/>
      <c r="V120" s="160"/>
      <c r="W120" s="193"/>
      <c r="X120" s="107"/>
      <c r="Y120" s="146"/>
      <c r="Z120" s="160"/>
      <c r="AA120" s="145"/>
      <c r="AB120" s="145"/>
      <c r="AC120" s="88"/>
      <c r="AD120" s="190"/>
      <c r="AE120" s="194"/>
      <c r="AF120" s="76"/>
      <c r="AG120" s="195"/>
      <c r="AH120" s="192"/>
      <c r="AI120" s="145"/>
      <c r="AJ120" s="145"/>
      <c r="AK120" s="88"/>
      <c r="AL120" s="190"/>
      <c r="AM120" s="194"/>
      <c r="AN120" s="76"/>
      <c r="AO120" s="195"/>
      <c r="AP120" s="160"/>
      <c r="AQ120" s="145"/>
      <c r="AR120" s="145"/>
      <c r="AS120" s="88"/>
      <c r="AT120" s="190"/>
      <c r="AU120" s="194"/>
      <c r="AV120" s="76"/>
      <c r="AW120" s="195"/>
      <c r="AX120" s="160"/>
      <c r="AY120" s="145"/>
      <c r="AZ120" s="145"/>
      <c r="BA120" s="88"/>
    </row>
    <row r="121" ht="12.75" customHeight="1">
      <c r="A121" s="12"/>
      <c r="B121" s="45"/>
      <c r="C121" s="46" t="s">
        <v>25</v>
      </c>
      <c r="D121" s="23" t="s">
        <v>32</v>
      </c>
      <c r="E121" s="86"/>
      <c r="F121" s="190"/>
      <c r="G121" s="191"/>
      <c r="H121" s="107"/>
      <c r="I121" s="142"/>
      <c r="J121" s="192"/>
      <c r="K121" s="145"/>
      <c r="L121" s="145"/>
      <c r="M121" s="88"/>
      <c r="N121" s="160"/>
      <c r="O121" s="193"/>
      <c r="P121" s="107"/>
      <c r="Q121" s="146"/>
      <c r="R121" s="160"/>
      <c r="S121" s="145"/>
      <c r="T121" s="145"/>
      <c r="U121" s="88"/>
      <c r="V121" s="160"/>
      <c r="W121" s="193"/>
      <c r="X121" s="107"/>
      <c r="Y121" s="146"/>
      <c r="Z121" s="160"/>
      <c r="AA121" s="145"/>
      <c r="AB121" s="145"/>
      <c r="AC121" s="88"/>
      <c r="AD121" s="190"/>
      <c r="AE121" s="194"/>
      <c r="AF121" s="76"/>
      <c r="AG121" s="195"/>
      <c r="AH121" s="192"/>
      <c r="AI121" s="145"/>
      <c r="AJ121" s="145"/>
      <c r="AK121" s="88"/>
      <c r="AL121" s="190"/>
      <c r="AM121" s="194"/>
      <c r="AN121" s="76"/>
      <c r="AO121" s="195"/>
      <c r="AP121" s="160"/>
      <c r="AQ121" s="145"/>
      <c r="AR121" s="145"/>
      <c r="AS121" s="88"/>
      <c r="AT121" s="190"/>
      <c r="AU121" s="194"/>
      <c r="AV121" s="76"/>
      <c r="AW121" s="195"/>
      <c r="AX121" s="160"/>
      <c r="AY121" s="145"/>
      <c r="AZ121" s="145"/>
      <c r="BA121" s="88"/>
    </row>
    <row r="122" ht="12.75" customHeight="1">
      <c r="A122" s="12"/>
      <c r="B122" s="45"/>
      <c r="C122" s="46" t="s">
        <v>27</v>
      </c>
      <c r="D122" s="47"/>
      <c r="E122" s="86"/>
      <c r="F122" s="190"/>
      <c r="G122" s="191"/>
      <c r="H122" s="107"/>
      <c r="I122" s="142"/>
      <c r="J122" s="192"/>
      <c r="K122" s="145"/>
      <c r="L122" s="145"/>
      <c r="M122" s="88"/>
      <c r="N122" s="160"/>
      <c r="O122" s="193"/>
      <c r="P122" s="107"/>
      <c r="Q122" s="146"/>
      <c r="R122" s="160"/>
      <c r="S122" s="145"/>
      <c r="T122" s="145"/>
      <c r="U122" s="88"/>
      <c r="V122" s="160"/>
      <c r="W122" s="193"/>
      <c r="X122" s="107"/>
      <c r="Y122" s="146"/>
      <c r="Z122" s="160"/>
      <c r="AA122" s="145"/>
      <c r="AB122" s="145"/>
      <c r="AC122" s="88"/>
      <c r="AD122" s="190"/>
      <c r="AE122" s="191"/>
      <c r="AF122" s="107"/>
      <c r="AG122" s="142"/>
      <c r="AH122" s="192"/>
      <c r="AI122" s="145"/>
      <c r="AJ122" s="145"/>
      <c r="AK122" s="88"/>
      <c r="AL122" s="190"/>
      <c r="AM122" s="191"/>
      <c r="AN122" s="107"/>
      <c r="AO122" s="142"/>
      <c r="AP122" s="160"/>
      <c r="AQ122" s="145"/>
      <c r="AR122" s="145"/>
      <c r="AS122" s="88"/>
      <c r="AT122" s="190"/>
      <c r="AU122" s="191"/>
      <c r="AV122" s="107"/>
      <c r="AW122" s="142"/>
      <c r="AX122" s="160"/>
      <c r="AY122" s="145"/>
      <c r="AZ122" s="145"/>
      <c r="BA122" s="88"/>
    </row>
    <row r="123" ht="12.75" hidden="1" customHeight="1">
      <c r="A123" s="196"/>
      <c r="B123" s="197"/>
      <c r="C123" s="46" t="s">
        <v>27</v>
      </c>
      <c r="D123" s="67" t="s">
        <v>26</v>
      </c>
      <c r="E123" s="198">
        <v>15806.0</v>
      </c>
      <c r="F123" s="42"/>
      <c r="G123" s="33"/>
      <c r="H123" s="33"/>
      <c r="I123" s="125"/>
      <c r="J123" s="39"/>
      <c r="K123" s="33"/>
      <c r="L123" s="33"/>
      <c r="M123" s="125"/>
      <c r="N123" s="42"/>
      <c r="O123" s="33"/>
      <c r="P123" s="33"/>
      <c r="Q123" s="37"/>
      <c r="R123" s="42"/>
      <c r="S123" s="33"/>
      <c r="T123" s="33"/>
      <c r="U123" s="125"/>
      <c r="V123" s="42"/>
      <c r="W123" s="33"/>
      <c r="X123" s="33"/>
      <c r="Y123" s="125"/>
      <c r="Z123" s="42"/>
      <c r="AA123" s="33"/>
      <c r="AB123" s="33"/>
      <c r="AC123" s="37"/>
      <c r="AD123" s="42"/>
      <c r="AE123" s="33"/>
      <c r="AF123" s="33"/>
      <c r="AG123" s="125"/>
      <c r="AH123" s="39"/>
      <c r="AI123" s="33"/>
      <c r="AJ123" s="33"/>
      <c r="AK123" s="125"/>
      <c r="AL123" s="42"/>
      <c r="AM123" s="33"/>
      <c r="AN123" s="33"/>
      <c r="AO123" s="37"/>
      <c r="AP123" s="42"/>
      <c r="AQ123" s="33"/>
      <c r="AR123" s="33"/>
      <c r="AS123" s="125"/>
      <c r="AT123" s="42"/>
      <c r="AU123" s="33"/>
      <c r="AV123" s="33"/>
      <c r="AW123" s="125"/>
      <c r="AX123" s="42"/>
      <c r="AY123" s="33"/>
      <c r="AZ123" s="33"/>
      <c r="BA123" s="37"/>
    </row>
    <row r="124" ht="12.75" hidden="1" customHeight="1">
      <c r="A124" s="196"/>
      <c r="B124" s="197"/>
      <c r="C124" s="12"/>
      <c r="D124" s="110"/>
      <c r="E124" s="199"/>
      <c r="F124" s="63"/>
      <c r="G124" s="56"/>
      <c r="H124" s="56"/>
      <c r="I124" s="84"/>
      <c r="J124" s="60"/>
      <c r="K124" s="56"/>
      <c r="L124" s="56"/>
      <c r="M124" s="170"/>
      <c r="N124" s="113"/>
      <c r="O124" s="56"/>
      <c r="P124" s="56"/>
      <c r="Q124" s="58"/>
      <c r="R124" s="63"/>
      <c r="S124" s="56"/>
      <c r="T124" s="56"/>
      <c r="U124" s="170"/>
      <c r="V124" s="63"/>
      <c r="W124" s="56"/>
      <c r="X124" s="56"/>
      <c r="Y124" s="170"/>
      <c r="Z124" s="113"/>
      <c r="AA124" s="56"/>
      <c r="AB124" s="56"/>
      <c r="AC124" s="58"/>
      <c r="AD124" s="63"/>
      <c r="AE124" s="56"/>
      <c r="AF124" s="56"/>
      <c r="AG124" s="84"/>
      <c r="AH124" s="60"/>
      <c r="AI124" s="56"/>
      <c r="AJ124" s="56"/>
      <c r="AK124" s="170"/>
      <c r="AL124" s="113"/>
      <c r="AM124" s="56"/>
      <c r="AN124" s="56"/>
      <c r="AO124" s="58"/>
      <c r="AP124" s="63"/>
      <c r="AQ124" s="56"/>
      <c r="AR124" s="56"/>
      <c r="AS124" s="170"/>
      <c r="AT124" s="63"/>
      <c r="AU124" s="56"/>
      <c r="AV124" s="56"/>
      <c r="AW124" s="170"/>
      <c r="AX124" s="113"/>
      <c r="AY124" s="56"/>
      <c r="AZ124" s="56"/>
      <c r="BA124" s="58"/>
    </row>
    <row r="125" ht="12.75" hidden="1" customHeight="1">
      <c r="A125" s="196"/>
      <c r="B125" s="197"/>
      <c r="C125" s="12"/>
      <c r="D125" s="86" t="s">
        <v>33</v>
      </c>
      <c r="E125" s="115">
        <v>743.0</v>
      </c>
      <c r="F125" s="97"/>
      <c r="G125" s="71"/>
      <c r="H125" s="83"/>
      <c r="I125" s="84"/>
      <c r="J125" s="60"/>
      <c r="K125" s="56"/>
      <c r="L125" s="56"/>
      <c r="M125" s="58"/>
      <c r="N125" s="63"/>
      <c r="O125" s="56"/>
      <c r="P125" s="56"/>
      <c r="Q125" s="58"/>
      <c r="R125" s="63"/>
      <c r="S125" s="56"/>
      <c r="T125" s="56"/>
      <c r="U125" s="58"/>
      <c r="V125" s="63"/>
      <c r="W125" s="56"/>
      <c r="X125" s="56"/>
      <c r="Y125" s="58"/>
      <c r="Z125" s="63"/>
      <c r="AA125" s="56"/>
      <c r="AB125" s="56"/>
      <c r="AC125" s="58"/>
      <c r="AD125" s="97"/>
      <c r="AE125" s="71"/>
      <c r="AF125" s="83"/>
      <c r="AG125" s="84"/>
      <c r="AH125" s="60"/>
      <c r="AI125" s="56"/>
      <c r="AJ125" s="56"/>
      <c r="AK125" s="58"/>
      <c r="AL125" s="63"/>
      <c r="AM125" s="56"/>
      <c r="AN125" s="56"/>
      <c r="AO125" s="58"/>
      <c r="AP125" s="63"/>
      <c r="AQ125" s="56"/>
      <c r="AR125" s="56"/>
      <c r="AS125" s="58"/>
      <c r="AT125" s="63"/>
      <c r="AU125" s="56"/>
      <c r="AV125" s="56"/>
      <c r="AW125" s="58"/>
      <c r="AX125" s="63"/>
      <c r="AY125" s="56"/>
      <c r="AZ125" s="56"/>
      <c r="BA125" s="58"/>
    </row>
    <row r="126" ht="12.75" hidden="1" customHeight="1">
      <c r="A126" s="196"/>
      <c r="B126" s="197"/>
      <c r="C126" s="12"/>
      <c r="D126" s="110"/>
      <c r="E126" s="15"/>
      <c r="F126" s="97"/>
      <c r="G126" s="71"/>
      <c r="H126" s="95"/>
      <c r="I126" s="84"/>
      <c r="J126" s="60"/>
      <c r="K126" s="56"/>
      <c r="L126" s="94"/>
      <c r="M126" s="58"/>
      <c r="N126" s="63"/>
      <c r="O126" s="94"/>
      <c r="P126" s="56"/>
      <c r="Q126" s="58"/>
      <c r="R126" s="63"/>
      <c r="S126" s="56"/>
      <c r="T126" s="94"/>
      <c r="U126" s="58"/>
      <c r="V126" s="63"/>
      <c r="W126" s="56"/>
      <c r="X126" s="94"/>
      <c r="Y126" s="58"/>
      <c r="Z126" s="63"/>
      <c r="AA126" s="94"/>
      <c r="AB126" s="56"/>
      <c r="AC126" s="58"/>
      <c r="AD126" s="97"/>
      <c r="AE126" s="71"/>
      <c r="AF126" s="95"/>
      <c r="AG126" s="84"/>
      <c r="AH126" s="60"/>
      <c r="AI126" s="56"/>
      <c r="AJ126" s="94"/>
      <c r="AK126" s="58"/>
      <c r="AL126" s="63"/>
      <c r="AM126" s="94"/>
      <c r="AN126" s="56"/>
      <c r="AO126" s="58"/>
      <c r="AP126" s="63"/>
      <c r="AQ126" s="56"/>
      <c r="AR126" s="94"/>
      <c r="AS126" s="58"/>
      <c r="AT126" s="63"/>
      <c r="AU126" s="56"/>
      <c r="AV126" s="94"/>
      <c r="AW126" s="58"/>
      <c r="AX126" s="63"/>
      <c r="AY126" s="94"/>
      <c r="AZ126" s="56"/>
      <c r="BA126" s="58"/>
    </row>
    <row r="127" ht="12.75" hidden="1" customHeight="1">
      <c r="A127" s="196"/>
      <c r="B127" s="197"/>
      <c r="C127" s="12"/>
      <c r="D127" s="86" t="s">
        <v>34</v>
      </c>
      <c r="E127" s="115">
        <v>3019.11</v>
      </c>
      <c r="F127" s="152"/>
      <c r="G127" s="71"/>
      <c r="H127" s="71"/>
      <c r="I127" s="84"/>
      <c r="J127" s="111"/>
      <c r="K127" s="56"/>
      <c r="L127" s="56"/>
      <c r="M127" s="58"/>
      <c r="N127" s="63"/>
      <c r="O127" s="56"/>
      <c r="P127" s="56"/>
      <c r="Q127" s="58"/>
      <c r="R127" s="113"/>
      <c r="S127" s="56"/>
      <c r="T127" s="56"/>
      <c r="U127" s="58"/>
      <c r="V127" s="113"/>
      <c r="W127" s="56"/>
      <c r="X127" s="56"/>
      <c r="Y127" s="58"/>
      <c r="Z127" s="63"/>
      <c r="AA127" s="56"/>
      <c r="AB127" s="56"/>
      <c r="AC127" s="58"/>
      <c r="AD127" s="152"/>
      <c r="AE127" s="71"/>
      <c r="AF127" s="71"/>
      <c r="AG127" s="84"/>
      <c r="AH127" s="111"/>
      <c r="AI127" s="56"/>
      <c r="AJ127" s="56"/>
      <c r="AK127" s="58"/>
      <c r="AL127" s="63"/>
      <c r="AM127" s="56"/>
      <c r="AN127" s="56"/>
      <c r="AO127" s="58"/>
      <c r="AP127" s="113"/>
      <c r="AQ127" s="56"/>
      <c r="AR127" s="56"/>
      <c r="AS127" s="58"/>
      <c r="AT127" s="113"/>
      <c r="AU127" s="56"/>
      <c r="AV127" s="56"/>
      <c r="AW127" s="58"/>
      <c r="AX127" s="63"/>
      <c r="AY127" s="56"/>
      <c r="AZ127" s="56"/>
      <c r="BA127" s="58"/>
    </row>
    <row r="128" ht="12.75" hidden="1" customHeight="1">
      <c r="A128" s="196"/>
      <c r="B128" s="197"/>
      <c r="C128" s="12"/>
      <c r="D128" s="110"/>
      <c r="E128" s="15"/>
      <c r="F128" s="97"/>
      <c r="G128" s="71"/>
      <c r="H128" s="71"/>
      <c r="I128" s="84"/>
      <c r="J128" s="60"/>
      <c r="K128" s="56"/>
      <c r="L128" s="56"/>
      <c r="M128" s="58"/>
      <c r="N128" s="63"/>
      <c r="O128" s="56"/>
      <c r="P128" s="94"/>
      <c r="Q128" s="58"/>
      <c r="R128" s="63"/>
      <c r="S128" s="56"/>
      <c r="T128" s="56"/>
      <c r="U128" s="58"/>
      <c r="V128" s="63"/>
      <c r="W128" s="56"/>
      <c r="X128" s="56"/>
      <c r="Y128" s="58"/>
      <c r="Z128" s="63"/>
      <c r="AA128" s="56"/>
      <c r="AB128" s="94"/>
      <c r="AC128" s="58"/>
      <c r="AD128" s="97"/>
      <c r="AE128" s="71"/>
      <c r="AF128" s="71"/>
      <c r="AG128" s="84"/>
      <c r="AH128" s="60"/>
      <c r="AI128" s="56"/>
      <c r="AJ128" s="56"/>
      <c r="AK128" s="58"/>
      <c r="AL128" s="63"/>
      <c r="AM128" s="56"/>
      <c r="AN128" s="94"/>
      <c r="AO128" s="58"/>
      <c r="AP128" s="63"/>
      <c r="AQ128" s="56"/>
      <c r="AR128" s="56"/>
      <c r="AS128" s="58"/>
      <c r="AT128" s="63"/>
      <c r="AU128" s="56"/>
      <c r="AV128" s="56"/>
      <c r="AW128" s="58"/>
      <c r="AX128" s="63"/>
      <c r="AY128" s="56"/>
      <c r="AZ128" s="94"/>
      <c r="BA128" s="58"/>
    </row>
    <row r="129" ht="12.75" hidden="1" customHeight="1">
      <c r="A129" s="196"/>
      <c r="B129" s="197"/>
      <c r="C129" s="12"/>
      <c r="D129" s="86" t="s">
        <v>29</v>
      </c>
      <c r="E129" s="115">
        <v>5579.1</v>
      </c>
      <c r="F129" s="152"/>
      <c r="G129" s="71"/>
      <c r="H129" s="71"/>
      <c r="I129" s="84"/>
      <c r="J129" s="111"/>
      <c r="K129" s="56"/>
      <c r="L129" s="56"/>
      <c r="M129" s="58"/>
      <c r="N129" s="63"/>
      <c r="O129" s="56"/>
      <c r="P129" s="56"/>
      <c r="Q129" s="58"/>
      <c r="R129" s="113"/>
      <c r="S129" s="56"/>
      <c r="T129" s="56"/>
      <c r="U129" s="58"/>
      <c r="V129" s="113"/>
      <c r="W129" s="56"/>
      <c r="X129" s="56"/>
      <c r="Y129" s="58"/>
      <c r="Z129" s="63"/>
      <c r="AA129" s="56"/>
      <c r="AB129" s="56"/>
      <c r="AC129" s="58"/>
      <c r="AD129" s="152"/>
      <c r="AE129" s="71"/>
      <c r="AF129" s="71"/>
      <c r="AG129" s="84"/>
      <c r="AH129" s="111"/>
      <c r="AI129" s="56"/>
      <c r="AJ129" s="56"/>
      <c r="AK129" s="58"/>
      <c r="AL129" s="63"/>
      <c r="AM129" s="56"/>
      <c r="AN129" s="56"/>
      <c r="AO129" s="58"/>
      <c r="AP129" s="113"/>
      <c r="AQ129" s="56"/>
      <c r="AR129" s="56"/>
      <c r="AS129" s="58"/>
      <c r="AT129" s="113"/>
      <c r="AU129" s="56"/>
      <c r="AV129" s="56"/>
      <c r="AW129" s="58"/>
      <c r="AX129" s="63"/>
      <c r="AY129" s="56"/>
      <c r="AZ129" s="56"/>
      <c r="BA129" s="58"/>
    </row>
    <row r="130" ht="12.75" hidden="1" customHeight="1">
      <c r="A130" s="196"/>
      <c r="B130" s="197"/>
      <c r="C130" s="12"/>
      <c r="D130" s="110"/>
      <c r="E130" s="15"/>
      <c r="F130" s="97"/>
      <c r="G130" s="71"/>
      <c r="H130" s="71"/>
      <c r="I130" s="84"/>
      <c r="J130" s="60"/>
      <c r="K130" s="56"/>
      <c r="L130" s="56"/>
      <c r="M130" s="58"/>
      <c r="N130" s="63"/>
      <c r="O130" s="56"/>
      <c r="P130" s="56"/>
      <c r="Q130" s="58"/>
      <c r="R130" s="63"/>
      <c r="S130" s="56"/>
      <c r="T130" s="56"/>
      <c r="U130" s="58"/>
      <c r="V130" s="63"/>
      <c r="W130" s="56"/>
      <c r="X130" s="56"/>
      <c r="Y130" s="58"/>
      <c r="Z130" s="63"/>
      <c r="AA130" s="56"/>
      <c r="AB130" s="56"/>
      <c r="AC130" s="58"/>
      <c r="AD130" s="97"/>
      <c r="AE130" s="71"/>
      <c r="AF130" s="71"/>
      <c r="AG130" s="84"/>
      <c r="AH130" s="60"/>
      <c r="AI130" s="56"/>
      <c r="AJ130" s="56"/>
      <c r="AK130" s="58"/>
      <c r="AL130" s="63"/>
      <c r="AM130" s="56"/>
      <c r="AN130" s="56"/>
      <c r="AO130" s="58"/>
      <c r="AP130" s="63"/>
      <c r="AQ130" s="56"/>
      <c r="AR130" s="56"/>
      <c r="AS130" s="58"/>
      <c r="AT130" s="63"/>
      <c r="AU130" s="56"/>
      <c r="AV130" s="56"/>
      <c r="AW130" s="58"/>
      <c r="AX130" s="63"/>
      <c r="AY130" s="56"/>
      <c r="AZ130" s="56"/>
      <c r="BA130" s="58"/>
    </row>
    <row r="131" ht="12.75" hidden="1" customHeight="1">
      <c r="A131" s="196"/>
      <c r="B131" s="197"/>
      <c r="C131" s="12"/>
      <c r="D131" s="86" t="s">
        <v>35</v>
      </c>
      <c r="E131" s="115">
        <v>434.34</v>
      </c>
      <c r="F131" s="152"/>
      <c r="G131" s="71"/>
      <c r="H131" s="71"/>
      <c r="I131" s="84"/>
      <c r="J131" s="111"/>
      <c r="K131" s="56"/>
      <c r="L131" s="56"/>
      <c r="M131" s="58"/>
      <c r="N131" s="63"/>
      <c r="O131" s="56"/>
      <c r="P131" s="56"/>
      <c r="Q131" s="58"/>
      <c r="R131" s="113"/>
      <c r="S131" s="56"/>
      <c r="T131" s="56"/>
      <c r="U131" s="58"/>
      <c r="V131" s="113"/>
      <c r="W131" s="56"/>
      <c r="X131" s="56"/>
      <c r="Y131" s="58"/>
      <c r="Z131" s="63"/>
      <c r="AA131" s="56"/>
      <c r="AB131" s="56"/>
      <c r="AC131" s="58"/>
      <c r="AD131" s="152"/>
      <c r="AE131" s="71"/>
      <c r="AF131" s="71"/>
      <c r="AG131" s="84"/>
      <c r="AH131" s="111"/>
      <c r="AI131" s="56"/>
      <c r="AJ131" s="56"/>
      <c r="AK131" s="58"/>
      <c r="AL131" s="63"/>
      <c r="AM131" s="56"/>
      <c r="AN131" s="56"/>
      <c r="AO131" s="58"/>
      <c r="AP131" s="113"/>
      <c r="AQ131" s="56"/>
      <c r="AR131" s="56"/>
      <c r="AS131" s="58"/>
      <c r="AT131" s="113"/>
      <c r="AU131" s="56"/>
      <c r="AV131" s="56"/>
      <c r="AW131" s="58"/>
      <c r="AX131" s="63"/>
      <c r="AY131" s="56"/>
      <c r="AZ131" s="56"/>
      <c r="BA131" s="58"/>
    </row>
    <row r="132" ht="12.75" hidden="1" customHeight="1">
      <c r="A132" s="196"/>
      <c r="B132" s="197"/>
      <c r="C132" s="12"/>
      <c r="D132" s="110"/>
      <c r="E132" s="15"/>
      <c r="F132" s="97"/>
      <c r="G132" s="93"/>
      <c r="H132" s="71"/>
      <c r="I132" s="84"/>
      <c r="J132" s="60"/>
      <c r="K132" s="94"/>
      <c r="L132" s="56"/>
      <c r="M132" s="58"/>
      <c r="N132" s="63"/>
      <c r="O132" s="56"/>
      <c r="P132" s="56"/>
      <c r="Q132" s="58"/>
      <c r="R132" s="63"/>
      <c r="S132" s="94"/>
      <c r="T132" s="56"/>
      <c r="U132" s="58"/>
      <c r="V132" s="63"/>
      <c r="W132" s="94"/>
      <c r="X132" s="56"/>
      <c r="Y132" s="58"/>
      <c r="Z132" s="63"/>
      <c r="AA132" s="56"/>
      <c r="AB132" s="56"/>
      <c r="AC132" s="58"/>
      <c r="AD132" s="97"/>
      <c r="AE132" s="93"/>
      <c r="AF132" s="71"/>
      <c r="AG132" s="84"/>
      <c r="AH132" s="60"/>
      <c r="AI132" s="94"/>
      <c r="AJ132" s="56"/>
      <c r="AK132" s="58"/>
      <c r="AL132" s="63"/>
      <c r="AM132" s="56"/>
      <c r="AN132" s="56"/>
      <c r="AO132" s="58"/>
      <c r="AP132" s="63"/>
      <c r="AQ132" s="94"/>
      <c r="AR132" s="56"/>
      <c r="AS132" s="58"/>
      <c r="AT132" s="63"/>
      <c r="AU132" s="94"/>
      <c r="AV132" s="56"/>
      <c r="AW132" s="58"/>
      <c r="AX132" s="63"/>
      <c r="AY132" s="56"/>
      <c r="AZ132" s="56"/>
      <c r="BA132" s="58"/>
    </row>
    <row r="133" ht="12.75" hidden="1" customHeight="1">
      <c r="A133" s="196"/>
      <c r="B133" s="197"/>
      <c r="C133" s="12"/>
      <c r="D133" s="86" t="s">
        <v>31</v>
      </c>
      <c r="E133" s="115">
        <v>165.56</v>
      </c>
      <c r="F133" s="152"/>
      <c r="G133" s="71"/>
      <c r="H133" s="71"/>
      <c r="I133" s="84"/>
      <c r="J133" s="111"/>
      <c r="K133" s="56"/>
      <c r="L133" s="56"/>
      <c r="M133" s="58"/>
      <c r="N133" s="63"/>
      <c r="O133" s="56"/>
      <c r="P133" s="56"/>
      <c r="Q133" s="58"/>
      <c r="R133" s="113"/>
      <c r="S133" s="56"/>
      <c r="T133" s="56"/>
      <c r="U133" s="58"/>
      <c r="V133" s="113"/>
      <c r="W133" s="56"/>
      <c r="X133" s="56"/>
      <c r="Y133" s="58"/>
      <c r="Z133" s="63"/>
      <c r="AA133" s="56"/>
      <c r="AB133" s="56"/>
      <c r="AC133" s="58"/>
      <c r="AD133" s="152"/>
      <c r="AE133" s="71"/>
      <c r="AF133" s="71"/>
      <c r="AG133" s="84"/>
      <c r="AH133" s="111"/>
      <c r="AI133" s="56"/>
      <c r="AJ133" s="56"/>
      <c r="AK133" s="58"/>
      <c r="AL133" s="63"/>
      <c r="AM133" s="56"/>
      <c r="AN133" s="56"/>
      <c r="AO133" s="58"/>
      <c r="AP133" s="113"/>
      <c r="AQ133" s="56"/>
      <c r="AR133" s="56"/>
      <c r="AS133" s="58"/>
      <c r="AT133" s="113"/>
      <c r="AU133" s="56"/>
      <c r="AV133" s="56"/>
      <c r="AW133" s="58"/>
      <c r="AX133" s="63"/>
      <c r="AY133" s="56"/>
      <c r="AZ133" s="56"/>
      <c r="BA133" s="58"/>
    </row>
    <row r="134" ht="12.75" hidden="1" customHeight="1">
      <c r="A134" s="196"/>
      <c r="B134" s="197"/>
      <c r="C134" s="12"/>
      <c r="D134" s="110"/>
      <c r="E134" s="15"/>
      <c r="F134" s="97"/>
      <c r="G134" s="71"/>
      <c r="H134" s="71"/>
      <c r="I134" s="171"/>
      <c r="J134" s="60"/>
      <c r="K134" s="56"/>
      <c r="L134" s="56"/>
      <c r="M134" s="112"/>
      <c r="N134" s="63"/>
      <c r="O134" s="56"/>
      <c r="P134" s="56"/>
      <c r="Q134" s="58"/>
      <c r="R134" s="63"/>
      <c r="S134" s="56"/>
      <c r="T134" s="56"/>
      <c r="U134" s="112"/>
      <c r="V134" s="63"/>
      <c r="W134" s="56"/>
      <c r="X134" s="56"/>
      <c r="Y134" s="112"/>
      <c r="Z134" s="63"/>
      <c r="AA134" s="56"/>
      <c r="AB134" s="56"/>
      <c r="AC134" s="58"/>
      <c r="AD134" s="97"/>
      <c r="AE134" s="71"/>
      <c r="AF134" s="71"/>
      <c r="AG134" s="171"/>
      <c r="AH134" s="60"/>
      <c r="AI134" s="56"/>
      <c r="AJ134" s="56"/>
      <c r="AK134" s="112"/>
      <c r="AL134" s="63"/>
      <c r="AM134" s="56"/>
      <c r="AN134" s="56"/>
      <c r="AO134" s="58"/>
      <c r="AP134" s="63"/>
      <c r="AQ134" s="56"/>
      <c r="AR134" s="56"/>
      <c r="AS134" s="112"/>
      <c r="AT134" s="63"/>
      <c r="AU134" s="56"/>
      <c r="AV134" s="56"/>
      <c r="AW134" s="112"/>
      <c r="AX134" s="63"/>
      <c r="AY134" s="56"/>
      <c r="AZ134" s="56"/>
      <c r="BA134" s="58"/>
    </row>
    <row r="135" ht="12.75" hidden="1" customHeight="1">
      <c r="A135" s="196"/>
      <c r="B135" s="197"/>
      <c r="C135" s="12"/>
      <c r="D135" s="86" t="s">
        <v>32</v>
      </c>
      <c r="E135" s="116">
        <v>9418.0</v>
      </c>
      <c r="F135" s="97"/>
      <c r="G135" s="71"/>
      <c r="H135" s="71"/>
      <c r="I135" s="84"/>
      <c r="J135" s="60"/>
      <c r="K135" s="56"/>
      <c r="L135" s="56"/>
      <c r="M135" s="58"/>
      <c r="N135" s="63"/>
      <c r="O135" s="56"/>
      <c r="P135" s="56"/>
      <c r="Q135" s="58"/>
      <c r="R135" s="63"/>
      <c r="S135" s="56"/>
      <c r="T135" s="56"/>
      <c r="U135" s="58"/>
      <c r="V135" s="63"/>
      <c r="W135" s="56"/>
      <c r="X135" s="56"/>
      <c r="Y135" s="58"/>
      <c r="Z135" s="63"/>
      <c r="AA135" s="56"/>
      <c r="AB135" s="56"/>
      <c r="AC135" s="58"/>
      <c r="AD135" s="97"/>
      <c r="AE135" s="71"/>
      <c r="AF135" s="71"/>
      <c r="AG135" s="84"/>
      <c r="AH135" s="60"/>
      <c r="AI135" s="56"/>
      <c r="AJ135" s="56"/>
      <c r="AK135" s="58"/>
      <c r="AL135" s="63"/>
      <c r="AM135" s="56"/>
      <c r="AN135" s="56"/>
      <c r="AO135" s="58"/>
      <c r="AP135" s="63"/>
      <c r="AQ135" s="56"/>
      <c r="AR135" s="56"/>
      <c r="AS135" s="58"/>
      <c r="AT135" s="63"/>
      <c r="AU135" s="56"/>
      <c r="AV135" s="56"/>
      <c r="AW135" s="58"/>
      <c r="AX135" s="63"/>
      <c r="AY135" s="56"/>
      <c r="AZ135" s="56"/>
      <c r="BA135" s="58"/>
    </row>
    <row r="136" ht="12.75" hidden="1" customHeight="1">
      <c r="A136" s="200"/>
      <c r="B136" s="201"/>
      <c r="C136" s="14"/>
      <c r="D136" s="118"/>
      <c r="E136" s="14"/>
      <c r="F136" s="172"/>
      <c r="G136" s="173"/>
      <c r="H136" s="174"/>
      <c r="I136" s="165"/>
      <c r="J136" s="175"/>
      <c r="K136" s="104"/>
      <c r="L136" s="103"/>
      <c r="M136" s="149"/>
      <c r="N136" s="102"/>
      <c r="O136" s="104"/>
      <c r="P136" s="104"/>
      <c r="Q136" s="120"/>
      <c r="R136" s="176"/>
      <c r="S136" s="104"/>
      <c r="T136" s="103"/>
      <c r="U136" s="149"/>
      <c r="V136" s="176"/>
      <c r="W136" s="104"/>
      <c r="X136" s="103"/>
      <c r="Y136" s="149"/>
      <c r="Z136" s="102"/>
      <c r="AA136" s="104"/>
      <c r="AB136" s="104"/>
      <c r="AC136" s="120"/>
      <c r="AD136" s="172"/>
      <c r="AE136" s="173"/>
      <c r="AF136" s="174"/>
      <c r="AG136" s="165"/>
      <c r="AH136" s="175"/>
      <c r="AI136" s="104"/>
      <c r="AJ136" s="103"/>
      <c r="AK136" s="149"/>
      <c r="AL136" s="102"/>
      <c r="AM136" s="104"/>
      <c r="AN136" s="104"/>
      <c r="AO136" s="120"/>
      <c r="AP136" s="176"/>
      <c r="AQ136" s="104"/>
      <c r="AR136" s="103"/>
      <c r="AS136" s="149"/>
      <c r="AT136" s="176"/>
      <c r="AU136" s="104"/>
      <c r="AV136" s="103"/>
      <c r="AW136" s="149"/>
      <c r="AX136" s="102"/>
      <c r="AY136" s="104"/>
      <c r="AZ136" s="104"/>
      <c r="BA136" s="120"/>
    </row>
    <row r="137" ht="15.75" customHeight="1">
      <c r="A137" s="6">
        <v>6.0</v>
      </c>
      <c r="B137" s="22" t="s">
        <v>41</v>
      </c>
      <c r="C137" s="6" t="s">
        <v>25</v>
      </c>
      <c r="D137" s="202" t="s">
        <v>26</v>
      </c>
      <c r="E137" s="186"/>
      <c r="F137" s="42"/>
      <c r="G137" s="33"/>
      <c r="H137" s="30"/>
      <c r="I137" s="38">
        <f>20420+500</f>
        <v>20920</v>
      </c>
      <c r="J137" s="42"/>
      <c r="K137" s="33"/>
      <c r="L137" s="33"/>
      <c r="M137" s="125"/>
      <c r="N137" s="38">
        <f>I137+500</f>
        <v>21420</v>
      </c>
      <c r="O137" s="39"/>
      <c r="P137" s="33"/>
      <c r="Q137" s="125"/>
      <c r="R137" s="203"/>
      <c r="S137" s="178">
        <f>N137+500</f>
        <v>21920</v>
      </c>
      <c r="T137" s="204"/>
      <c r="U137" s="205"/>
      <c r="V137" s="42"/>
      <c r="W137" s="30"/>
      <c r="X137" s="38">
        <f>S137+500</f>
        <v>22420</v>
      </c>
      <c r="Y137" s="125"/>
      <c r="Z137" s="42"/>
      <c r="AA137" s="33"/>
      <c r="AB137" s="30"/>
      <c r="AC137" s="38">
        <f>X137+500</f>
        <v>22920</v>
      </c>
      <c r="AD137" s="42"/>
      <c r="AE137" s="33"/>
      <c r="AF137" s="33"/>
      <c r="AG137" s="44"/>
      <c r="AH137" s="38">
        <f>AC137+500</f>
        <v>23420</v>
      </c>
      <c r="AI137" s="33"/>
      <c r="AJ137" s="33"/>
      <c r="AK137" s="44"/>
      <c r="AL137" s="42"/>
      <c r="AM137" s="38">
        <f>AH137+500</f>
        <v>23920</v>
      </c>
      <c r="AN137" s="33"/>
      <c r="AO137" s="44"/>
      <c r="AP137" s="42"/>
      <c r="AQ137" s="33"/>
      <c r="AR137" s="38">
        <f>AM137+500</f>
        <v>24420</v>
      </c>
      <c r="AS137" s="44"/>
      <c r="AT137" s="42"/>
      <c r="AU137" s="33"/>
      <c r="AV137" s="33"/>
      <c r="AW137" s="38">
        <f>AR137+500</f>
        <v>24920</v>
      </c>
      <c r="AX137" s="42"/>
      <c r="AY137" s="33"/>
      <c r="AZ137" s="33"/>
      <c r="BA137" s="44"/>
    </row>
    <row r="138" ht="15.75" customHeight="1">
      <c r="A138" s="12"/>
      <c r="B138" s="45"/>
      <c r="C138" s="46" t="s">
        <v>27</v>
      </c>
      <c r="D138" s="46"/>
      <c r="E138" s="67"/>
      <c r="F138" s="63"/>
      <c r="G138" s="56"/>
      <c r="H138" s="56"/>
      <c r="I138" s="136"/>
      <c r="J138" s="63"/>
      <c r="K138" s="56"/>
      <c r="L138" s="56"/>
      <c r="M138" s="59">
        <f>3432</f>
        <v>3432</v>
      </c>
      <c r="N138" s="74"/>
      <c r="O138" s="56"/>
      <c r="P138" s="56"/>
      <c r="Q138" s="170"/>
      <c r="R138" s="42"/>
      <c r="S138" s="33"/>
      <c r="T138" s="33"/>
      <c r="U138" s="206"/>
      <c r="V138" s="63"/>
      <c r="W138" s="56"/>
      <c r="X138" s="72"/>
      <c r="Y138" s="170"/>
      <c r="Z138" s="63"/>
      <c r="AA138" s="56"/>
      <c r="AB138" s="56"/>
      <c r="AC138" s="59">
        <f>M138+500</f>
        <v>3932</v>
      </c>
      <c r="AD138" s="63"/>
      <c r="AE138" s="56"/>
      <c r="AF138" s="56"/>
      <c r="AG138" s="58"/>
      <c r="AH138" s="63"/>
      <c r="AI138" s="56"/>
      <c r="AJ138" s="56"/>
      <c r="AK138" s="58"/>
      <c r="AL138" s="63"/>
      <c r="AM138" s="56"/>
      <c r="AN138" s="56"/>
      <c r="AO138" s="59">
        <f>AC138+500</f>
        <v>4432</v>
      </c>
      <c r="AP138" s="63"/>
      <c r="AQ138" s="56"/>
      <c r="AR138" s="56"/>
      <c r="AS138" s="58"/>
      <c r="AT138" s="63"/>
      <c r="AU138" s="56"/>
      <c r="AV138" s="56"/>
      <c r="AW138" s="58"/>
      <c r="AX138" s="63"/>
      <c r="AY138" s="56"/>
      <c r="AZ138" s="56"/>
      <c r="BA138" s="59">
        <f>AO138+500</f>
        <v>4932</v>
      </c>
    </row>
    <row r="139" ht="15.75" customHeight="1">
      <c r="A139" s="12"/>
      <c r="B139" s="45"/>
      <c r="C139" s="46" t="s">
        <v>25</v>
      </c>
      <c r="D139" s="139" t="s">
        <v>34</v>
      </c>
      <c r="E139" s="86"/>
      <c r="F139" s="69"/>
      <c r="G139" s="183"/>
      <c r="H139" s="183"/>
      <c r="I139" s="142"/>
      <c r="J139" s="113"/>
      <c r="K139" s="56"/>
      <c r="L139" s="56"/>
      <c r="M139" s="73"/>
      <c r="N139" s="82">
        <v>5130.0</v>
      </c>
      <c r="O139" s="56"/>
      <c r="P139" s="56"/>
      <c r="Q139" s="58"/>
      <c r="R139" s="113"/>
      <c r="S139" s="56"/>
      <c r="T139" s="56"/>
      <c r="U139" s="58"/>
      <c r="V139" s="82">
        <v>5430.0</v>
      </c>
      <c r="W139" s="56"/>
      <c r="X139" s="56"/>
      <c r="Y139" s="58"/>
      <c r="Z139" s="113"/>
      <c r="AA139" s="56"/>
      <c r="AB139" s="56"/>
      <c r="AC139" s="58"/>
      <c r="AD139" s="82">
        <f>V139+300</f>
        <v>5730</v>
      </c>
      <c r="AE139" s="71"/>
      <c r="AF139" s="71"/>
      <c r="AG139" s="84"/>
      <c r="AH139" s="113"/>
      <c r="AI139" s="56"/>
      <c r="AJ139" s="56"/>
      <c r="AK139" s="73"/>
      <c r="AL139" s="82">
        <f>AD139+300</f>
        <v>6030</v>
      </c>
      <c r="AM139" s="71"/>
      <c r="AN139" s="71"/>
      <c r="AO139" s="84"/>
      <c r="AP139" s="113"/>
      <c r="AQ139" s="56"/>
      <c r="AR139" s="56"/>
      <c r="AS139" s="58"/>
      <c r="AT139" s="82">
        <f>AL139+300</f>
        <v>6330</v>
      </c>
      <c r="AU139" s="71"/>
      <c r="AV139" s="71"/>
      <c r="AW139" s="84"/>
      <c r="AX139" s="113"/>
      <c r="AY139" s="56"/>
      <c r="AZ139" s="56"/>
      <c r="BA139" s="58"/>
    </row>
    <row r="140" ht="15.0" customHeight="1">
      <c r="A140" s="12"/>
      <c r="B140" s="45"/>
      <c r="C140" s="46" t="s">
        <v>27</v>
      </c>
      <c r="D140" s="207"/>
      <c r="E140" s="208"/>
      <c r="F140" s="209"/>
      <c r="G140" s="69">
        <v>10150.0</v>
      </c>
      <c r="H140" s="167"/>
      <c r="I140" s="28"/>
      <c r="J140" s="113"/>
      <c r="K140" s="56"/>
      <c r="L140" s="56"/>
      <c r="M140" s="58"/>
      <c r="N140" s="158"/>
      <c r="O140" s="69">
        <v>10550.0</v>
      </c>
      <c r="P140" s="56"/>
      <c r="Q140" s="58"/>
      <c r="R140" s="113"/>
      <c r="S140" s="56"/>
      <c r="T140" s="56"/>
      <c r="U140" s="58"/>
      <c r="V140" s="158"/>
      <c r="W140" s="69">
        <v>10950.0</v>
      </c>
      <c r="X140" s="56"/>
      <c r="Y140" s="58"/>
      <c r="Z140" s="113"/>
      <c r="AA140" s="56"/>
      <c r="AB140" s="56"/>
      <c r="AC140" s="58"/>
      <c r="AD140" s="157"/>
      <c r="AE140" s="69">
        <f>W140+400</f>
        <v>11350</v>
      </c>
      <c r="AF140" s="71"/>
      <c r="AG140" s="84"/>
      <c r="AH140" s="113"/>
      <c r="AI140" s="56"/>
      <c r="AJ140" s="56"/>
      <c r="AK140" s="58"/>
      <c r="AL140" s="157"/>
      <c r="AM140" s="69">
        <f>AE140+400</f>
        <v>11750</v>
      </c>
      <c r="AN140" s="71"/>
      <c r="AO140" s="84"/>
      <c r="AP140" s="113"/>
      <c r="AQ140" s="56"/>
      <c r="AR140" s="56"/>
      <c r="AS140" s="58"/>
      <c r="AT140" s="157"/>
      <c r="AU140" s="69">
        <f>AM140+400</f>
        <v>12150</v>
      </c>
      <c r="AV140" s="71"/>
      <c r="AW140" s="84"/>
      <c r="AX140" s="113"/>
      <c r="AY140" s="56"/>
      <c r="AZ140" s="56"/>
      <c r="BA140" s="58"/>
    </row>
    <row r="141" ht="15.0" customHeight="1">
      <c r="A141" s="12"/>
      <c r="B141" s="45"/>
      <c r="C141" s="46" t="s">
        <v>25</v>
      </c>
      <c r="D141" s="139" t="s">
        <v>29</v>
      </c>
      <c r="E141" s="208"/>
      <c r="F141" s="152"/>
      <c r="G141" s="82">
        <v>555.0</v>
      </c>
      <c r="H141" s="71"/>
      <c r="I141" s="84"/>
      <c r="J141" s="113"/>
      <c r="K141" s="56"/>
      <c r="L141" s="56"/>
      <c r="M141" s="58"/>
      <c r="N141" s="113"/>
      <c r="O141" s="82">
        <v>575.0</v>
      </c>
      <c r="P141" s="56"/>
      <c r="Q141" s="58"/>
      <c r="R141" s="113"/>
      <c r="S141" s="56"/>
      <c r="T141" s="56"/>
      <c r="U141" s="58"/>
      <c r="V141" s="113"/>
      <c r="W141" s="82">
        <v>595.0</v>
      </c>
      <c r="X141" s="56"/>
      <c r="Y141" s="58"/>
      <c r="Z141" s="113"/>
      <c r="AA141" s="56"/>
      <c r="AB141" s="56"/>
      <c r="AC141" s="58"/>
      <c r="AD141" s="152"/>
      <c r="AE141" s="82">
        <f>W141+20</f>
        <v>615</v>
      </c>
      <c r="AF141" s="71"/>
      <c r="AG141" s="84"/>
      <c r="AH141" s="113"/>
      <c r="AI141" s="56"/>
      <c r="AJ141" s="56"/>
      <c r="AK141" s="58"/>
      <c r="AL141" s="152"/>
      <c r="AM141" s="82">
        <f>AE141+20</f>
        <v>635</v>
      </c>
      <c r="AN141" s="71"/>
      <c r="AO141" s="84"/>
      <c r="AP141" s="113"/>
      <c r="AQ141" s="56"/>
      <c r="AR141" s="56"/>
      <c r="AS141" s="58"/>
      <c r="AT141" s="152"/>
      <c r="AU141" s="82">
        <f>AM141+20</f>
        <v>655</v>
      </c>
      <c r="AV141" s="71"/>
      <c r="AW141" s="84"/>
      <c r="AX141" s="113"/>
      <c r="AY141" s="56"/>
      <c r="AZ141" s="56"/>
      <c r="BA141" s="58"/>
    </row>
    <row r="142" ht="15.75" customHeight="1">
      <c r="A142" s="12"/>
      <c r="B142" s="45"/>
      <c r="C142" s="46" t="s">
        <v>27</v>
      </c>
      <c r="D142" s="207"/>
      <c r="E142" s="208"/>
      <c r="F142" s="152"/>
      <c r="G142" s="70"/>
      <c r="H142" s="82">
        <v>228.0</v>
      </c>
      <c r="I142" s="84"/>
      <c r="J142" s="113"/>
      <c r="K142" s="56"/>
      <c r="L142" s="56"/>
      <c r="M142" s="58"/>
      <c r="N142" s="113"/>
      <c r="O142" s="72"/>
      <c r="P142" s="82">
        <v>238.0</v>
      </c>
      <c r="Q142" s="58"/>
      <c r="R142" s="113"/>
      <c r="S142" s="56"/>
      <c r="T142" s="56"/>
      <c r="U142" s="58"/>
      <c r="V142" s="113"/>
      <c r="W142" s="72"/>
      <c r="X142" s="82">
        <v>248.0</v>
      </c>
      <c r="Y142" s="58"/>
      <c r="Z142" s="113"/>
      <c r="AA142" s="56"/>
      <c r="AB142" s="56"/>
      <c r="AC142" s="58"/>
      <c r="AD142" s="152"/>
      <c r="AE142" s="70"/>
      <c r="AF142" s="82">
        <f>X142+10</f>
        <v>258</v>
      </c>
      <c r="AG142" s="84"/>
      <c r="AH142" s="113"/>
      <c r="AI142" s="56"/>
      <c r="AJ142" s="56"/>
      <c r="AK142" s="146"/>
      <c r="AL142" s="152"/>
      <c r="AM142" s="70"/>
      <c r="AN142" s="82">
        <f>AF142+10</f>
        <v>268</v>
      </c>
      <c r="AO142" s="84"/>
      <c r="AP142" s="113"/>
      <c r="AQ142" s="56"/>
      <c r="AR142" s="56"/>
      <c r="AS142" s="58"/>
      <c r="AT142" s="152"/>
      <c r="AU142" s="70"/>
      <c r="AV142" s="82">
        <f>AN142+10</f>
        <v>278</v>
      </c>
      <c r="AW142" s="84"/>
      <c r="AX142" s="113"/>
      <c r="AY142" s="56"/>
      <c r="AZ142" s="56"/>
      <c r="BA142" s="58"/>
    </row>
    <row r="143" ht="15.75" customHeight="1">
      <c r="A143" s="12"/>
      <c r="B143" s="45"/>
      <c r="C143" s="46" t="s">
        <v>25</v>
      </c>
      <c r="D143" s="139" t="s">
        <v>35</v>
      </c>
      <c r="E143" s="210"/>
      <c r="F143" s="211"/>
      <c r="G143" s="183"/>
      <c r="H143" s="191"/>
      <c r="I143" s="142"/>
      <c r="J143" s="62"/>
      <c r="K143" s="145"/>
      <c r="L143" s="145"/>
      <c r="M143" s="69">
        <v>2000.0</v>
      </c>
      <c r="N143" s="62"/>
      <c r="O143" s="145"/>
      <c r="P143" s="193"/>
      <c r="Q143" s="146"/>
      <c r="R143" s="62"/>
      <c r="S143" s="145"/>
      <c r="T143" s="145"/>
      <c r="U143" s="69">
        <v>2500.0</v>
      </c>
      <c r="V143" s="62"/>
      <c r="W143" s="145"/>
      <c r="X143" s="193"/>
      <c r="Y143" s="146"/>
      <c r="Z143" s="62"/>
      <c r="AA143" s="145"/>
      <c r="AB143" s="145"/>
      <c r="AC143" s="69">
        <v>3000.0</v>
      </c>
      <c r="AD143" s="211"/>
      <c r="AE143" s="183"/>
      <c r="AF143" s="191"/>
      <c r="AG143" s="142"/>
      <c r="AH143" s="62"/>
      <c r="AI143" s="145"/>
      <c r="AJ143" s="96"/>
      <c r="AK143" s="82">
        <f>AC143+500</f>
        <v>3500</v>
      </c>
      <c r="AL143" s="212"/>
      <c r="AM143" s="183"/>
      <c r="AN143" s="191"/>
      <c r="AO143" s="142"/>
      <c r="AP143" s="62"/>
      <c r="AQ143" s="145"/>
      <c r="AR143" s="145"/>
      <c r="AS143" s="82">
        <f>AK143+500</f>
        <v>4000</v>
      </c>
      <c r="AT143" s="211"/>
      <c r="AU143" s="183"/>
      <c r="AV143" s="191"/>
      <c r="AW143" s="142"/>
      <c r="AX143" s="62"/>
      <c r="AY143" s="145"/>
      <c r="AZ143" s="145"/>
      <c r="BA143" s="82">
        <f>AS143+500</f>
        <v>4500</v>
      </c>
    </row>
    <row r="144" ht="15.75" customHeight="1">
      <c r="A144" s="12"/>
      <c r="B144" s="45"/>
      <c r="C144" s="46" t="s">
        <v>27</v>
      </c>
      <c r="D144" s="213"/>
      <c r="E144" s="214"/>
      <c r="F144" s="79"/>
      <c r="G144" s="76"/>
      <c r="H144" s="76"/>
      <c r="I144" s="87"/>
      <c r="J144" s="40"/>
      <c r="K144" s="36"/>
      <c r="L144" s="36"/>
      <c r="M144" s="87"/>
      <c r="N144" s="40"/>
      <c r="O144" s="36"/>
      <c r="P144" s="36"/>
      <c r="Q144" s="88"/>
      <c r="R144" s="40"/>
      <c r="S144" s="36"/>
      <c r="T144" s="36"/>
      <c r="U144" s="87"/>
      <c r="V144" s="40"/>
      <c r="W144" s="36"/>
      <c r="X144" s="36"/>
      <c r="Y144" s="88"/>
      <c r="Z144" s="40"/>
      <c r="AA144" s="36"/>
      <c r="AB144" s="36"/>
      <c r="AC144" s="87"/>
      <c r="AD144" s="79"/>
      <c r="AE144" s="76"/>
      <c r="AF144" s="76"/>
      <c r="AG144" s="87"/>
      <c r="AH144" s="40"/>
      <c r="AI144" s="36"/>
      <c r="AJ144" s="36"/>
      <c r="AK144" s="87"/>
      <c r="AL144" s="79"/>
      <c r="AM144" s="76"/>
      <c r="AN144" s="76"/>
      <c r="AO144" s="87"/>
      <c r="AP144" s="40"/>
      <c r="AQ144" s="36"/>
      <c r="AR144" s="36"/>
      <c r="AS144" s="87"/>
      <c r="AT144" s="79"/>
      <c r="AU144" s="76"/>
      <c r="AV144" s="76"/>
      <c r="AW144" s="87"/>
      <c r="AX144" s="40"/>
      <c r="AY144" s="36"/>
      <c r="AZ144" s="36"/>
      <c r="BA144" s="87"/>
    </row>
    <row r="145" ht="15.75" customHeight="1">
      <c r="A145" s="12"/>
      <c r="B145" s="45"/>
      <c r="C145" s="46" t="s">
        <v>25</v>
      </c>
      <c r="D145" s="139" t="s">
        <v>31</v>
      </c>
      <c r="E145" s="214"/>
      <c r="F145" s="79"/>
      <c r="G145" s="76"/>
      <c r="H145" s="76"/>
      <c r="I145" s="87"/>
      <c r="J145" s="40"/>
      <c r="K145" s="36"/>
      <c r="L145" s="36"/>
      <c r="M145" s="87"/>
      <c r="N145" s="40"/>
      <c r="O145" s="36"/>
      <c r="P145" s="36"/>
      <c r="Q145" s="88"/>
      <c r="R145" s="40"/>
      <c r="S145" s="36"/>
      <c r="T145" s="36"/>
      <c r="U145" s="87"/>
      <c r="V145" s="40"/>
      <c r="W145" s="36"/>
      <c r="X145" s="36"/>
      <c r="Y145" s="88"/>
      <c r="Z145" s="40"/>
      <c r="AA145" s="36"/>
      <c r="AB145" s="36"/>
      <c r="AC145" s="87"/>
      <c r="AD145" s="79"/>
      <c r="AE145" s="76"/>
      <c r="AF145" s="76"/>
      <c r="AG145" s="87"/>
      <c r="AH145" s="40"/>
      <c r="AI145" s="36"/>
      <c r="AJ145" s="36"/>
      <c r="AK145" s="87"/>
      <c r="AL145" s="79"/>
      <c r="AM145" s="76"/>
      <c r="AN145" s="76"/>
      <c r="AO145" s="87"/>
      <c r="AP145" s="40"/>
      <c r="AQ145" s="36"/>
      <c r="AR145" s="36"/>
      <c r="AS145" s="87"/>
      <c r="AT145" s="79"/>
      <c r="AU145" s="76"/>
      <c r="AV145" s="76"/>
      <c r="AW145" s="87"/>
      <c r="AX145" s="40"/>
      <c r="AY145" s="36"/>
      <c r="AZ145" s="36"/>
      <c r="BA145" s="87"/>
    </row>
    <row r="146" ht="15.75" customHeight="1">
      <c r="A146" s="12"/>
      <c r="B146" s="45"/>
      <c r="C146" s="215" t="s">
        <v>27</v>
      </c>
      <c r="D146" s="207"/>
      <c r="E146" s="2"/>
      <c r="F146" s="216"/>
      <c r="G146" s="217"/>
      <c r="H146" s="217"/>
      <c r="I146" s="218"/>
      <c r="J146" s="216"/>
      <c r="K146" s="217"/>
      <c r="L146" s="217"/>
      <c r="M146" s="218"/>
      <c r="N146" s="216"/>
      <c r="O146" s="217"/>
      <c r="P146" s="217"/>
      <c r="Q146" s="218"/>
      <c r="R146" s="216"/>
      <c r="S146" s="217"/>
      <c r="T146" s="217"/>
      <c r="U146" s="218"/>
      <c r="V146" s="216"/>
      <c r="W146" s="217"/>
      <c r="X146" s="217"/>
      <c r="Y146" s="218"/>
      <c r="Z146" s="216"/>
      <c r="AA146" s="217"/>
      <c r="AB146" s="217"/>
      <c r="AC146" s="218"/>
      <c r="AD146" s="216"/>
      <c r="AE146" s="217"/>
      <c r="AF146" s="217"/>
      <c r="AG146" s="218"/>
      <c r="AH146" s="216"/>
      <c r="AI146" s="217"/>
      <c r="AJ146" s="217"/>
      <c r="AK146" s="218"/>
      <c r="AL146" s="216"/>
      <c r="AM146" s="217"/>
      <c r="AN146" s="217"/>
      <c r="AO146" s="218"/>
      <c r="AP146" s="216"/>
      <c r="AQ146" s="217"/>
      <c r="AR146" s="217"/>
      <c r="AS146" s="218"/>
      <c r="AT146" s="216"/>
      <c r="AU146" s="217"/>
      <c r="AV146" s="217"/>
      <c r="AW146" s="218"/>
      <c r="AX146" s="216"/>
      <c r="AY146" s="217"/>
      <c r="AZ146" s="217"/>
      <c r="BA146" s="218"/>
    </row>
    <row r="147" ht="15.75" customHeight="1">
      <c r="A147" s="12"/>
      <c r="B147" s="45"/>
      <c r="C147" s="215" t="s">
        <v>25</v>
      </c>
      <c r="D147" s="139" t="s">
        <v>32</v>
      </c>
      <c r="E147" s="2"/>
      <c r="F147" s="216"/>
      <c r="G147" s="217"/>
      <c r="H147" s="217"/>
      <c r="I147" s="218"/>
      <c r="J147" s="216"/>
      <c r="K147" s="217"/>
      <c r="L147" s="217"/>
      <c r="M147" s="218"/>
      <c r="N147" s="216"/>
      <c r="O147" s="217"/>
      <c r="P147" s="217"/>
      <c r="Q147" s="218"/>
      <c r="R147" s="216"/>
      <c r="S147" s="217"/>
      <c r="T147" s="217"/>
      <c r="U147" s="218"/>
      <c r="V147" s="216"/>
      <c r="W147" s="217"/>
      <c r="X147" s="217"/>
      <c r="Y147" s="218"/>
      <c r="Z147" s="216"/>
      <c r="AA147" s="217"/>
      <c r="AB147" s="217"/>
      <c r="AC147" s="218"/>
      <c r="AD147" s="216"/>
      <c r="AE147" s="217"/>
      <c r="AF147" s="217"/>
      <c r="AG147" s="218"/>
      <c r="AH147" s="216"/>
      <c r="AI147" s="217"/>
      <c r="AJ147" s="217"/>
      <c r="AK147" s="218"/>
      <c r="AL147" s="216"/>
      <c r="AM147" s="217"/>
      <c r="AN147" s="217"/>
      <c r="AO147" s="218"/>
      <c r="AP147" s="216"/>
      <c r="AQ147" s="217"/>
      <c r="AR147" s="217"/>
      <c r="AS147" s="218"/>
      <c r="AT147" s="216"/>
      <c r="AU147" s="217"/>
      <c r="AV147" s="217"/>
      <c r="AW147" s="218"/>
      <c r="AX147" s="216"/>
      <c r="AY147" s="217"/>
      <c r="AZ147" s="217"/>
      <c r="BA147" s="218"/>
    </row>
    <row r="148" ht="15.75" customHeight="1">
      <c r="A148" s="14"/>
      <c r="B148" s="117"/>
      <c r="C148" s="219" t="s">
        <v>27</v>
      </c>
      <c r="D148" s="220"/>
      <c r="E148" s="1"/>
      <c r="F148" s="221"/>
      <c r="G148" s="222"/>
      <c r="H148" s="222"/>
      <c r="I148" s="223"/>
      <c r="J148" s="224"/>
      <c r="K148" s="225"/>
      <c r="L148" s="225"/>
      <c r="M148" s="162"/>
      <c r="N148" s="224"/>
      <c r="O148" s="225"/>
      <c r="P148" s="225"/>
      <c r="Q148" s="162"/>
      <c r="R148" s="224"/>
      <c r="S148" s="225"/>
      <c r="T148" s="225"/>
      <c r="U148" s="162"/>
      <c r="V148" s="224"/>
      <c r="W148" s="225"/>
      <c r="X148" s="225"/>
      <c r="Y148" s="162"/>
      <c r="Z148" s="224"/>
      <c r="AA148" s="225"/>
      <c r="AB148" s="225"/>
      <c r="AC148" s="162"/>
      <c r="AD148" s="221"/>
      <c r="AE148" s="222"/>
      <c r="AF148" s="222"/>
      <c r="AG148" s="223"/>
      <c r="AH148" s="224"/>
      <c r="AI148" s="225"/>
      <c r="AJ148" s="225"/>
      <c r="AK148" s="162"/>
      <c r="AL148" s="224"/>
      <c r="AM148" s="225"/>
      <c r="AN148" s="225"/>
      <c r="AO148" s="162"/>
      <c r="AP148" s="224"/>
      <c r="AQ148" s="225"/>
      <c r="AR148" s="225"/>
      <c r="AS148" s="162"/>
      <c r="AT148" s="224"/>
      <c r="AU148" s="225"/>
      <c r="AV148" s="225"/>
      <c r="AW148" s="162"/>
      <c r="AX148" s="224"/>
      <c r="AY148" s="225"/>
      <c r="AZ148" s="225"/>
      <c r="BA148" s="162"/>
    </row>
    <row r="149" ht="15.75" customHeight="1">
      <c r="A149" s="1"/>
      <c r="B149" s="1"/>
      <c r="C149" s="1"/>
      <c r="D149" s="1"/>
      <c r="E149" s="1"/>
      <c r="F149" s="3"/>
      <c r="G149" s="3"/>
      <c r="H149" s="3"/>
      <c r="I149" s="3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ht="15.75" customHeight="1">
      <c r="A150" s="1"/>
      <c r="B150" s="1"/>
      <c r="C150" s="1"/>
      <c r="D150" s="1"/>
      <c r="E150" s="1"/>
      <c r="F150" s="3"/>
      <c r="G150" s="3"/>
      <c r="H150" s="3"/>
      <c r="I150" s="3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ht="15.75" customHeight="1">
      <c r="A151" s="1"/>
      <c r="B151" s="1"/>
      <c r="C151" s="1"/>
      <c r="D151" s="1"/>
      <c r="E151" s="1"/>
      <c r="F151" s="3"/>
      <c r="G151" s="3"/>
      <c r="H151" s="3"/>
      <c r="I151" s="3"/>
      <c r="J151" s="1"/>
      <c r="K151" s="3"/>
      <c r="L151" s="3"/>
      <c r="M151" s="226" t="s">
        <v>42</v>
      </c>
      <c r="R151" s="1"/>
      <c r="S151" s="1"/>
      <c r="T151" s="1"/>
      <c r="U151" s="1"/>
      <c r="V151" s="1"/>
      <c r="W151" s="1"/>
      <c r="X151" s="1"/>
      <c r="Y151" s="226" t="s">
        <v>43</v>
      </c>
      <c r="AD151" s="1"/>
      <c r="AE151" s="3"/>
      <c r="AF151" s="3"/>
      <c r="AG151" s="226" t="s">
        <v>42</v>
      </c>
      <c r="AL151" s="1"/>
      <c r="AM151" s="1"/>
      <c r="AN151" s="1"/>
      <c r="AO151" s="1"/>
      <c r="AP151" s="1"/>
      <c r="AQ151" s="1"/>
      <c r="AR151" s="1"/>
      <c r="AS151" s="227"/>
      <c r="AT151" s="1"/>
      <c r="AU151" s="226" t="s">
        <v>43</v>
      </c>
      <c r="AX151" s="1"/>
      <c r="AY151" s="1"/>
      <c r="AZ151" s="1"/>
      <c r="BA151" s="1"/>
    </row>
    <row r="152" ht="15.75" customHeight="1">
      <c r="A152" s="1"/>
      <c r="B152" s="1"/>
      <c r="C152" s="1"/>
      <c r="D152" s="1"/>
      <c r="E152" s="1"/>
      <c r="F152" s="3"/>
      <c r="G152" s="3"/>
      <c r="H152" s="3"/>
      <c r="I152" s="3"/>
      <c r="J152" s="1"/>
      <c r="K152" s="3"/>
      <c r="L152" s="3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227"/>
      <c r="AA152" s="1"/>
      <c r="AB152" s="1"/>
      <c r="AC152" s="1"/>
      <c r="AD152" s="1"/>
      <c r="AE152" s="3"/>
      <c r="AF152" s="3"/>
      <c r="AG152" s="3"/>
      <c r="AH152" s="1"/>
      <c r="AI152" s="227"/>
      <c r="AJ152" s="1"/>
      <c r="AK152" s="1"/>
      <c r="AL152" s="1"/>
      <c r="AM152" s="1"/>
      <c r="AN152" s="1"/>
      <c r="AO152" s="1"/>
      <c r="AP152" s="1"/>
      <c r="AQ152" s="1"/>
      <c r="AR152" s="1"/>
      <c r="AS152" s="227"/>
      <c r="AT152" s="1"/>
      <c r="AU152" s="1"/>
      <c r="AV152" s="1"/>
      <c r="AW152" s="1"/>
      <c r="AX152" s="1"/>
      <c r="AY152" s="1"/>
      <c r="AZ152" s="1"/>
      <c r="BA152" s="1"/>
    </row>
    <row r="153" ht="15.75" customHeight="1">
      <c r="A153" s="1"/>
      <c r="B153" s="1"/>
      <c r="C153" s="1"/>
      <c r="D153" s="1"/>
      <c r="E153" s="1"/>
      <c r="F153" s="3"/>
      <c r="G153" s="3"/>
      <c r="H153" s="3"/>
      <c r="I153" s="3"/>
      <c r="J153" s="1"/>
      <c r="K153" s="3"/>
      <c r="L153" s="3"/>
      <c r="M153" s="3"/>
      <c r="N153" s="1"/>
      <c r="O153" s="227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227"/>
      <c r="AA153" s="1"/>
      <c r="AB153" s="1"/>
      <c r="AC153" s="1"/>
      <c r="AD153" s="1"/>
      <c r="AE153" s="3"/>
      <c r="AF153" s="3"/>
      <c r="AG153" s="3"/>
      <c r="AH153" s="1"/>
      <c r="AI153" s="227"/>
      <c r="AJ153" s="1"/>
      <c r="AK153" s="1"/>
      <c r="AL153" s="1"/>
      <c r="AM153" s="1"/>
      <c r="AN153" s="1"/>
      <c r="AO153" s="1"/>
      <c r="AP153" s="1"/>
      <c r="AQ153" s="1"/>
      <c r="AR153" s="1"/>
      <c r="AS153" s="227"/>
      <c r="AT153" s="1"/>
      <c r="AU153" s="1"/>
      <c r="AV153" s="1"/>
      <c r="AW153" s="1"/>
      <c r="AX153" s="1"/>
      <c r="AY153" s="1"/>
      <c r="AZ153" s="1"/>
      <c r="BA153" s="1"/>
    </row>
    <row r="154" ht="15.75" customHeight="1">
      <c r="A154" s="1"/>
      <c r="B154" s="1"/>
      <c r="C154" s="1"/>
      <c r="D154" s="1"/>
      <c r="E154" s="1"/>
      <c r="F154" s="3"/>
      <c r="G154" s="3"/>
      <c r="H154" s="3"/>
      <c r="I154" s="3"/>
      <c r="J154" s="1"/>
      <c r="K154" s="3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3"/>
      <c r="AF154" s="3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227"/>
      <c r="AT154" s="1"/>
      <c r="AU154" s="1"/>
      <c r="AV154" s="1"/>
      <c r="AW154" s="1"/>
      <c r="AX154" s="1"/>
      <c r="AY154" s="1"/>
      <c r="AZ154" s="1"/>
      <c r="BA154" s="1"/>
    </row>
    <row r="155" ht="15.75" customHeight="1">
      <c r="A155" s="1"/>
      <c r="B155" s="1"/>
      <c r="C155" s="1"/>
      <c r="D155" s="1"/>
      <c r="E155" s="1"/>
      <c r="F155" s="3"/>
      <c r="G155" s="3"/>
      <c r="H155" s="3"/>
      <c r="I155" s="3"/>
      <c r="J155" s="1"/>
      <c r="K155" s="1"/>
      <c r="L155" s="228" t="s">
        <v>44</v>
      </c>
      <c r="U155" s="1"/>
      <c r="V155" s="1"/>
      <c r="W155" s="1"/>
      <c r="X155" s="227"/>
      <c r="Y155" s="228" t="s">
        <v>45</v>
      </c>
      <c r="AD155" s="1"/>
      <c r="AE155" s="228" t="s">
        <v>44</v>
      </c>
      <c r="AN155" s="1"/>
      <c r="AO155" s="1"/>
      <c r="AP155" s="1"/>
      <c r="AQ155" s="1"/>
      <c r="AR155" s="1"/>
      <c r="AS155" s="1"/>
      <c r="AT155" s="228" t="s">
        <v>45</v>
      </c>
      <c r="AY155" s="1"/>
      <c r="AZ155" s="1"/>
      <c r="BA155" s="1"/>
    </row>
    <row r="156" ht="15.75" customHeight="1">
      <c r="A156" s="1"/>
      <c r="B156" s="1"/>
      <c r="C156" s="1"/>
      <c r="D156" s="1"/>
      <c r="E156" s="1"/>
      <c r="F156" s="3"/>
      <c r="G156" s="3"/>
      <c r="H156" s="3"/>
      <c r="I156" s="3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3"/>
      <c r="AE156" s="3"/>
      <c r="AF156" s="3"/>
      <c r="AG156" s="3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ht="15.75" customHeight="1">
      <c r="A157" s="1"/>
      <c r="B157" s="1"/>
      <c r="C157" s="1"/>
      <c r="D157" s="1"/>
      <c r="E157" s="1"/>
      <c r="F157" s="3"/>
      <c r="G157" s="3"/>
      <c r="H157" s="3"/>
      <c r="I157" s="3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3"/>
      <c r="AE157" s="3"/>
      <c r="AF157" s="3"/>
      <c r="AG157" s="3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ht="15.75" customHeight="1">
      <c r="A158" s="1"/>
      <c r="B158" s="1"/>
      <c r="C158" s="1"/>
      <c r="D158" s="1"/>
      <c r="E158" s="1"/>
      <c r="F158" s="3"/>
      <c r="G158" s="3"/>
      <c r="H158" s="3"/>
      <c r="I158" s="3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3"/>
      <c r="AE158" s="3"/>
      <c r="AF158" s="3"/>
      <c r="AG158" s="3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ht="15.75" customHeight="1">
      <c r="A159" s="1"/>
      <c r="B159" s="1"/>
      <c r="C159" s="1"/>
      <c r="D159" s="1"/>
      <c r="E159" s="1"/>
      <c r="F159" s="3"/>
      <c r="G159" s="3"/>
      <c r="H159" s="3"/>
      <c r="I159" s="3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3"/>
      <c r="AE159" s="3"/>
      <c r="AF159" s="3"/>
      <c r="AG159" s="3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ht="15.75" customHeight="1">
      <c r="A160" s="1"/>
      <c r="B160" s="1"/>
      <c r="C160" s="1"/>
      <c r="D160" s="1"/>
      <c r="E160" s="1"/>
      <c r="F160" s="3"/>
      <c r="G160" s="3"/>
      <c r="H160" s="3"/>
      <c r="I160" s="3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3"/>
      <c r="AE160" s="3"/>
      <c r="AF160" s="3"/>
      <c r="AG160" s="3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ht="15.75" customHeight="1">
      <c r="A161" s="1"/>
      <c r="B161" s="1"/>
      <c r="C161" s="1"/>
      <c r="D161" s="1"/>
      <c r="E161" s="1"/>
      <c r="F161" s="3"/>
      <c r="G161" s="3"/>
      <c r="H161" s="3"/>
      <c r="I161" s="3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3"/>
      <c r="AE161" s="3"/>
      <c r="AF161" s="3"/>
      <c r="AG161" s="3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ht="15.75" customHeight="1">
      <c r="A162" s="1"/>
      <c r="B162" s="1"/>
      <c r="C162" s="1"/>
      <c r="D162" s="1"/>
      <c r="E162" s="1"/>
      <c r="F162" s="3"/>
      <c r="G162" s="3"/>
      <c r="H162" s="3"/>
      <c r="I162" s="3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3"/>
      <c r="AE162" s="3"/>
      <c r="AF162" s="3"/>
      <c r="AG162" s="3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ht="15.75" customHeight="1">
      <c r="A163" s="1"/>
      <c r="B163" s="1"/>
      <c r="C163" s="1"/>
      <c r="D163" s="1"/>
      <c r="E163" s="1"/>
      <c r="F163" s="3"/>
      <c r="G163" s="3"/>
      <c r="H163" s="3"/>
      <c r="I163" s="3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3"/>
      <c r="AE163" s="3"/>
      <c r="AF163" s="3"/>
      <c r="AG163" s="3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ht="15.75" customHeight="1">
      <c r="A164" s="1"/>
      <c r="B164" s="1"/>
      <c r="C164" s="1"/>
      <c r="D164" s="1"/>
      <c r="E164" s="1"/>
      <c r="F164" s="3"/>
      <c r="G164" s="3"/>
      <c r="H164" s="3"/>
      <c r="I164" s="3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3"/>
      <c r="AE164" s="3"/>
      <c r="AF164" s="3"/>
      <c r="AG164" s="3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ht="15.75" customHeight="1">
      <c r="A165" s="1"/>
      <c r="B165" s="1"/>
      <c r="C165" s="1"/>
      <c r="D165" s="1"/>
      <c r="E165" s="1"/>
      <c r="F165" s="3"/>
      <c r="G165" s="3"/>
      <c r="H165" s="3"/>
      <c r="I165" s="3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3"/>
      <c r="AE165" s="3"/>
      <c r="AF165" s="3"/>
      <c r="AG165" s="3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ht="15.75" customHeight="1">
      <c r="A166" s="1"/>
      <c r="B166" s="1"/>
      <c r="C166" s="1"/>
      <c r="D166" s="1"/>
      <c r="E166" s="1"/>
      <c r="F166" s="3"/>
      <c r="G166" s="3"/>
      <c r="H166" s="3"/>
      <c r="I166" s="3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3"/>
      <c r="AE166" s="3"/>
      <c r="AF166" s="3"/>
      <c r="AG166" s="3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ht="15.75" customHeight="1">
      <c r="A167" s="1"/>
      <c r="B167" s="1"/>
      <c r="C167" s="1"/>
      <c r="D167" s="1"/>
      <c r="E167" s="1"/>
      <c r="F167" s="3"/>
      <c r="G167" s="3"/>
      <c r="H167" s="3"/>
      <c r="I167" s="3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3"/>
      <c r="AE167" s="3"/>
      <c r="AF167" s="3"/>
      <c r="AG167" s="3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ht="15.75" customHeight="1">
      <c r="A168" s="1"/>
      <c r="B168" s="1"/>
      <c r="C168" s="1"/>
      <c r="D168" s="1"/>
      <c r="E168" s="1"/>
      <c r="F168" s="3"/>
      <c r="G168" s="3"/>
      <c r="H168" s="3"/>
      <c r="I168" s="3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3"/>
      <c r="AE168" s="3"/>
      <c r="AF168" s="3"/>
      <c r="AG168" s="3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ht="15.75" customHeight="1">
      <c r="A169" s="1"/>
      <c r="B169" s="1"/>
      <c r="C169" s="1"/>
      <c r="D169" s="1"/>
      <c r="E169" s="1"/>
      <c r="F169" s="3"/>
      <c r="G169" s="3"/>
      <c r="H169" s="3"/>
      <c r="I169" s="3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3"/>
      <c r="AE169" s="3"/>
      <c r="AF169" s="3"/>
      <c r="AG169" s="3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ht="15.75" customHeight="1">
      <c r="A170" s="1"/>
      <c r="B170" s="1"/>
      <c r="C170" s="1"/>
      <c r="D170" s="1"/>
      <c r="E170" s="1"/>
      <c r="F170" s="3"/>
      <c r="G170" s="3"/>
      <c r="H170" s="3"/>
      <c r="I170" s="3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3"/>
      <c r="AE170" s="3"/>
      <c r="AF170" s="3"/>
      <c r="AG170" s="3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ht="15.75" customHeight="1">
      <c r="A171" s="1"/>
      <c r="B171" s="1"/>
      <c r="C171" s="1"/>
      <c r="D171" s="1"/>
      <c r="E171" s="1"/>
      <c r="F171" s="3"/>
      <c r="G171" s="3"/>
      <c r="H171" s="3"/>
      <c r="I171" s="3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3"/>
      <c r="AE171" s="3"/>
      <c r="AF171" s="3"/>
      <c r="AG171" s="3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ht="15.75" customHeight="1">
      <c r="A172" s="1"/>
      <c r="B172" s="1"/>
      <c r="C172" s="1"/>
      <c r="D172" s="1"/>
      <c r="E172" s="1"/>
      <c r="F172" s="3"/>
      <c r="G172" s="3"/>
      <c r="H172" s="3"/>
      <c r="I172" s="3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3"/>
      <c r="AE172" s="3"/>
      <c r="AF172" s="3"/>
      <c r="AG172" s="3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ht="15.75" customHeight="1">
      <c r="A173" s="1"/>
      <c r="B173" s="1"/>
      <c r="C173" s="1"/>
      <c r="D173" s="1"/>
      <c r="E173" s="1"/>
      <c r="F173" s="3"/>
      <c r="G173" s="3"/>
      <c r="H173" s="3"/>
      <c r="I173" s="3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3"/>
      <c r="AE173" s="3"/>
      <c r="AF173" s="3"/>
      <c r="AG173" s="3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ht="15.75" customHeight="1">
      <c r="A174" s="1"/>
      <c r="B174" s="1"/>
      <c r="C174" s="1"/>
      <c r="D174" s="1"/>
      <c r="E174" s="1"/>
      <c r="F174" s="3"/>
      <c r="G174" s="3"/>
      <c r="H174" s="3"/>
      <c r="I174" s="3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3"/>
      <c r="AE174" s="3"/>
      <c r="AF174" s="3"/>
      <c r="AG174" s="3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ht="15.75" customHeight="1">
      <c r="A175" s="1"/>
      <c r="B175" s="1"/>
      <c r="C175" s="1"/>
      <c r="D175" s="1"/>
      <c r="E175" s="1"/>
      <c r="F175" s="3"/>
      <c r="G175" s="3"/>
      <c r="H175" s="3"/>
      <c r="I175" s="3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3"/>
      <c r="AE175" s="3"/>
      <c r="AF175" s="3"/>
      <c r="AG175" s="3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ht="15.75" customHeight="1">
      <c r="A176" s="1"/>
      <c r="B176" s="1"/>
      <c r="C176" s="1"/>
      <c r="D176" s="1"/>
      <c r="E176" s="1"/>
      <c r="F176" s="3"/>
      <c r="G176" s="3"/>
      <c r="H176" s="3"/>
      <c r="I176" s="3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3"/>
      <c r="AE176" s="3"/>
      <c r="AF176" s="3"/>
      <c r="AG176" s="3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ht="15.75" customHeight="1">
      <c r="A177" s="1"/>
      <c r="B177" s="1"/>
      <c r="C177" s="1"/>
      <c r="D177" s="1"/>
      <c r="E177" s="1"/>
      <c r="F177" s="3"/>
      <c r="G177" s="3"/>
      <c r="H177" s="3"/>
      <c r="I177" s="3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3"/>
      <c r="AE177" s="3"/>
      <c r="AF177" s="3"/>
      <c r="AG177" s="3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ht="15.75" customHeight="1">
      <c r="A178" s="1"/>
      <c r="B178" s="1"/>
      <c r="C178" s="1"/>
      <c r="D178" s="1"/>
      <c r="E178" s="1"/>
      <c r="F178" s="3"/>
      <c r="G178" s="3"/>
      <c r="H178" s="3"/>
      <c r="I178" s="3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3"/>
      <c r="AE178" s="3"/>
      <c r="AF178" s="3"/>
      <c r="AG178" s="3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ht="15.75" customHeight="1">
      <c r="A179" s="1"/>
      <c r="B179" s="1"/>
      <c r="C179" s="1"/>
      <c r="D179" s="1"/>
      <c r="E179" s="1"/>
      <c r="F179" s="3"/>
      <c r="G179" s="3"/>
      <c r="H179" s="3"/>
      <c r="I179" s="3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3"/>
      <c r="AE179" s="3"/>
      <c r="AF179" s="3"/>
      <c r="AG179" s="3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ht="15.75" customHeight="1">
      <c r="A180" s="1"/>
      <c r="B180" s="1"/>
      <c r="C180" s="1"/>
      <c r="D180" s="1"/>
      <c r="E180" s="1"/>
      <c r="F180" s="3"/>
      <c r="G180" s="3"/>
      <c r="H180" s="3"/>
      <c r="I180" s="3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3"/>
      <c r="AE180" s="3"/>
      <c r="AF180" s="3"/>
      <c r="AG180" s="3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ht="15.75" customHeight="1">
      <c r="A181" s="1"/>
      <c r="B181" s="1"/>
      <c r="C181" s="1"/>
      <c r="D181" s="1"/>
      <c r="E181" s="1"/>
      <c r="F181" s="3"/>
      <c r="G181" s="3"/>
      <c r="H181" s="3"/>
      <c r="I181" s="3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3"/>
      <c r="AE181" s="3"/>
      <c r="AF181" s="3"/>
      <c r="AG181" s="3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ht="15.75" customHeight="1">
      <c r="A182" s="1"/>
      <c r="B182" s="1"/>
      <c r="C182" s="1"/>
      <c r="D182" s="1"/>
      <c r="E182" s="1"/>
      <c r="F182" s="3"/>
      <c r="G182" s="3"/>
      <c r="H182" s="3"/>
      <c r="I182" s="3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3"/>
      <c r="AE182" s="3"/>
      <c r="AF182" s="3"/>
      <c r="AG182" s="3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ht="15.75" customHeight="1">
      <c r="A183" s="1"/>
      <c r="B183" s="1"/>
      <c r="C183" s="1"/>
      <c r="D183" s="1"/>
      <c r="E183" s="1"/>
      <c r="F183" s="3"/>
      <c r="G183" s="3"/>
      <c r="H183" s="3"/>
      <c r="I183" s="3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3"/>
      <c r="AE183" s="3"/>
      <c r="AF183" s="3"/>
      <c r="AG183" s="3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ht="15.75" customHeight="1">
      <c r="A184" s="1"/>
      <c r="B184" s="1"/>
      <c r="C184" s="1"/>
      <c r="D184" s="1"/>
      <c r="E184" s="1"/>
      <c r="F184" s="3"/>
      <c r="G184" s="3"/>
      <c r="H184" s="3"/>
      <c r="I184" s="3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3"/>
      <c r="AE184" s="3"/>
      <c r="AF184" s="3"/>
      <c r="AG184" s="3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ht="15.75" customHeight="1">
      <c r="A185" s="1"/>
      <c r="B185" s="1"/>
      <c r="C185" s="1"/>
      <c r="D185" s="1"/>
      <c r="E185" s="1"/>
      <c r="F185" s="3"/>
      <c r="G185" s="3"/>
      <c r="H185" s="3"/>
      <c r="I185" s="3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3"/>
      <c r="AE185" s="3"/>
      <c r="AF185" s="3"/>
      <c r="AG185" s="3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ht="15.75" customHeight="1">
      <c r="A186" s="1"/>
      <c r="B186" s="1"/>
      <c r="C186" s="1"/>
      <c r="D186" s="1"/>
      <c r="E186" s="1"/>
      <c r="F186" s="3"/>
      <c r="G186" s="3"/>
      <c r="H186" s="3"/>
      <c r="I186" s="3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3"/>
      <c r="AE186" s="3"/>
      <c r="AF186" s="3"/>
      <c r="AG186" s="3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ht="15.75" customHeight="1">
      <c r="A187" s="1"/>
      <c r="B187" s="1"/>
      <c r="C187" s="1"/>
      <c r="D187" s="1"/>
      <c r="E187" s="1"/>
      <c r="F187" s="3"/>
      <c r="G187" s="3"/>
      <c r="H187" s="3"/>
      <c r="I187" s="3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3"/>
      <c r="AE187" s="3"/>
      <c r="AF187" s="3"/>
      <c r="AG187" s="3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ht="15.75" customHeight="1">
      <c r="A188" s="1"/>
      <c r="B188" s="1"/>
      <c r="C188" s="1"/>
      <c r="D188" s="1"/>
      <c r="E188" s="1"/>
      <c r="F188" s="3"/>
      <c r="G188" s="3"/>
      <c r="H188" s="3"/>
      <c r="I188" s="3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3"/>
      <c r="AE188" s="3"/>
      <c r="AF188" s="3"/>
      <c r="AG188" s="3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ht="15.75" customHeight="1">
      <c r="A189" s="1"/>
      <c r="B189" s="1"/>
      <c r="C189" s="1"/>
      <c r="D189" s="1"/>
      <c r="E189" s="1"/>
      <c r="F189" s="3"/>
      <c r="G189" s="3"/>
      <c r="H189" s="3"/>
      <c r="I189" s="3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3"/>
      <c r="AE189" s="3"/>
      <c r="AF189" s="3"/>
      <c r="AG189" s="3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ht="15.75" customHeight="1">
      <c r="A190" s="1"/>
      <c r="B190" s="1"/>
      <c r="C190" s="1"/>
      <c r="D190" s="1"/>
      <c r="E190" s="1"/>
      <c r="F190" s="3"/>
      <c r="G190" s="3"/>
      <c r="H190" s="3"/>
      <c r="I190" s="3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3"/>
      <c r="AE190" s="3"/>
      <c r="AF190" s="3"/>
      <c r="AG190" s="3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ht="15.75" customHeight="1">
      <c r="A191" s="1"/>
      <c r="B191" s="1"/>
      <c r="C191" s="1"/>
      <c r="D191" s="1"/>
      <c r="E191" s="1"/>
      <c r="F191" s="3"/>
      <c r="G191" s="3"/>
      <c r="H191" s="3"/>
      <c r="I191" s="3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3"/>
      <c r="AE191" s="3"/>
      <c r="AF191" s="3"/>
      <c r="AG191" s="3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ht="15.75" customHeight="1">
      <c r="A192" s="1"/>
      <c r="B192" s="1"/>
      <c r="C192" s="1"/>
      <c r="D192" s="1"/>
      <c r="E192" s="1"/>
      <c r="F192" s="3"/>
      <c r="G192" s="3"/>
      <c r="H192" s="3"/>
      <c r="I192" s="3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3"/>
      <c r="AE192" s="3"/>
      <c r="AF192" s="3"/>
      <c r="AG192" s="3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ht="15.75" customHeight="1">
      <c r="A193" s="1"/>
      <c r="B193" s="1"/>
      <c r="C193" s="1"/>
      <c r="D193" s="1"/>
      <c r="E193" s="1"/>
      <c r="F193" s="3"/>
      <c r="G193" s="3"/>
      <c r="H193" s="3"/>
      <c r="I193" s="3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3"/>
      <c r="AE193" s="3"/>
      <c r="AF193" s="3"/>
      <c r="AG193" s="3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ht="15.75" customHeight="1">
      <c r="A194" s="1"/>
      <c r="B194" s="1"/>
      <c r="C194" s="1"/>
      <c r="D194" s="1"/>
      <c r="E194" s="1"/>
      <c r="F194" s="3"/>
      <c r="G194" s="3"/>
      <c r="H194" s="3"/>
      <c r="I194" s="3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3"/>
      <c r="AE194" s="3"/>
      <c r="AF194" s="3"/>
      <c r="AG194" s="3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ht="15.75" customHeight="1">
      <c r="A195" s="1"/>
      <c r="B195" s="1"/>
      <c r="C195" s="1"/>
      <c r="D195" s="1"/>
      <c r="E195" s="1"/>
      <c r="F195" s="3"/>
      <c r="G195" s="3"/>
      <c r="H195" s="3"/>
      <c r="I195" s="3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3"/>
      <c r="AE195" s="3"/>
      <c r="AF195" s="3"/>
      <c r="AG195" s="3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ht="15.75" customHeight="1">
      <c r="A196" s="1"/>
      <c r="B196" s="1"/>
      <c r="C196" s="1"/>
      <c r="D196" s="1"/>
      <c r="E196" s="1"/>
      <c r="F196" s="3"/>
      <c r="G196" s="3"/>
      <c r="H196" s="3"/>
      <c r="I196" s="3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3"/>
      <c r="AE196" s="3"/>
      <c r="AF196" s="3"/>
      <c r="AG196" s="3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ht="15.75" customHeight="1">
      <c r="A197" s="1"/>
      <c r="B197" s="1"/>
      <c r="C197" s="1"/>
      <c r="D197" s="1"/>
      <c r="E197" s="1"/>
      <c r="F197" s="3"/>
      <c r="G197" s="3"/>
      <c r="H197" s="3"/>
      <c r="I197" s="3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3"/>
      <c r="AE197" s="3"/>
      <c r="AF197" s="3"/>
      <c r="AG197" s="3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ht="15.75" customHeight="1">
      <c r="A198" s="1"/>
      <c r="B198" s="1"/>
      <c r="C198" s="1"/>
      <c r="D198" s="1"/>
      <c r="E198" s="1"/>
      <c r="F198" s="3"/>
      <c r="G198" s="3"/>
      <c r="H198" s="3"/>
      <c r="I198" s="3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3"/>
      <c r="AE198" s="3"/>
      <c r="AF198" s="3"/>
      <c r="AG198" s="3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ht="15.75" customHeight="1">
      <c r="A199" s="1"/>
      <c r="B199" s="1"/>
      <c r="C199" s="1"/>
      <c r="D199" s="1"/>
      <c r="E199" s="1"/>
      <c r="F199" s="3"/>
      <c r="G199" s="3"/>
      <c r="H199" s="3"/>
      <c r="I199" s="3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3"/>
      <c r="AE199" s="3"/>
      <c r="AF199" s="3"/>
      <c r="AG199" s="3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ht="15.75" customHeight="1">
      <c r="A200" s="1"/>
      <c r="B200" s="1"/>
      <c r="C200" s="1"/>
      <c r="D200" s="1"/>
      <c r="E200" s="1"/>
      <c r="F200" s="3"/>
      <c r="G200" s="3"/>
      <c r="H200" s="3"/>
      <c r="I200" s="3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3"/>
      <c r="AE200" s="3"/>
      <c r="AF200" s="3"/>
      <c r="AG200" s="3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ht="15.75" customHeight="1">
      <c r="A201" s="1"/>
      <c r="B201" s="1"/>
      <c r="C201" s="1"/>
      <c r="D201" s="1"/>
      <c r="E201" s="1"/>
      <c r="F201" s="3"/>
      <c r="G201" s="3"/>
      <c r="H201" s="3"/>
      <c r="I201" s="3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3"/>
      <c r="AE201" s="3"/>
      <c r="AF201" s="3"/>
      <c r="AG201" s="3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ht="15.75" customHeight="1">
      <c r="A202" s="1"/>
      <c r="B202" s="1"/>
      <c r="C202" s="1"/>
      <c r="D202" s="1"/>
      <c r="E202" s="1"/>
      <c r="F202" s="3"/>
      <c r="G202" s="3"/>
      <c r="H202" s="3"/>
      <c r="I202" s="3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3"/>
      <c r="AE202" s="3"/>
      <c r="AF202" s="3"/>
      <c r="AG202" s="3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ht="15.75" customHeight="1">
      <c r="A203" s="1"/>
      <c r="B203" s="1"/>
      <c r="C203" s="1"/>
      <c r="D203" s="1"/>
      <c r="E203" s="1"/>
      <c r="F203" s="3"/>
      <c r="G203" s="3"/>
      <c r="H203" s="3"/>
      <c r="I203" s="3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3"/>
      <c r="AE203" s="3"/>
      <c r="AF203" s="3"/>
      <c r="AG203" s="3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ht="15.75" customHeight="1">
      <c r="A204" s="1"/>
      <c r="B204" s="1"/>
      <c r="C204" s="1"/>
      <c r="D204" s="1"/>
      <c r="E204" s="1"/>
      <c r="F204" s="3"/>
      <c r="G204" s="3"/>
      <c r="H204" s="3"/>
      <c r="I204" s="3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3"/>
      <c r="AE204" s="3"/>
      <c r="AF204" s="3"/>
      <c r="AG204" s="3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ht="15.75" customHeight="1">
      <c r="A205" s="1"/>
      <c r="B205" s="1"/>
      <c r="C205" s="1"/>
      <c r="D205" s="1"/>
      <c r="E205" s="1"/>
      <c r="F205" s="3"/>
      <c r="G205" s="3"/>
      <c r="H205" s="3"/>
      <c r="I205" s="3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3"/>
      <c r="AE205" s="3"/>
      <c r="AF205" s="3"/>
      <c r="AG205" s="3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ht="15.75" customHeight="1">
      <c r="A206" s="1"/>
      <c r="B206" s="1"/>
      <c r="C206" s="1"/>
      <c r="D206" s="1"/>
      <c r="E206" s="1"/>
      <c r="F206" s="3"/>
      <c r="G206" s="3"/>
      <c r="H206" s="3"/>
      <c r="I206" s="3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3"/>
      <c r="AE206" s="3"/>
      <c r="AF206" s="3"/>
      <c r="AG206" s="3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ht="15.75" customHeight="1">
      <c r="A207" s="1"/>
      <c r="B207" s="1"/>
      <c r="C207" s="1"/>
      <c r="D207" s="1"/>
      <c r="E207" s="1"/>
      <c r="F207" s="3"/>
      <c r="G207" s="3"/>
      <c r="H207" s="3"/>
      <c r="I207" s="3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3"/>
      <c r="AE207" s="3"/>
      <c r="AF207" s="3"/>
      <c r="AG207" s="3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ht="15.75" customHeight="1">
      <c r="A208" s="1"/>
      <c r="B208" s="1"/>
      <c r="C208" s="1"/>
      <c r="D208" s="1"/>
      <c r="E208" s="1"/>
      <c r="F208" s="3"/>
      <c r="G208" s="3"/>
      <c r="H208" s="3"/>
      <c r="I208" s="3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3"/>
      <c r="AE208" s="3"/>
      <c r="AF208" s="3"/>
      <c r="AG208" s="3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ht="15.75" customHeight="1">
      <c r="A209" s="1"/>
      <c r="B209" s="1"/>
      <c r="C209" s="1"/>
      <c r="D209" s="1"/>
      <c r="E209" s="1"/>
      <c r="F209" s="3"/>
      <c r="G209" s="3"/>
      <c r="H209" s="3"/>
      <c r="I209" s="3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3"/>
      <c r="AE209" s="3"/>
      <c r="AF209" s="3"/>
      <c r="AG209" s="3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ht="15.75" customHeight="1">
      <c r="A210" s="1"/>
      <c r="B210" s="1"/>
      <c r="C210" s="1"/>
      <c r="D210" s="1"/>
      <c r="E210" s="1"/>
      <c r="F210" s="3"/>
      <c r="G210" s="3"/>
      <c r="H210" s="3"/>
      <c r="I210" s="3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3"/>
      <c r="AE210" s="3"/>
      <c r="AF210" s="3"/>
      <c r="AG210" s="3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ht="15.75" customHeight="1">
      <c r="A211" s="1"/>
      <c r="B211" s="1"/>
      <c r="C211" s="1"/>
      <c r="D211" s="1"/>
      <c r="E211" s="1"/>
      <c r="F211" s="3"/>
      <c r="G211" s="3"/>
      <c r="H211" s="3"/>
      <c r="I211" s="3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3"/>
      <c r="AE211" s="3"/>
      <c r="AF211" s="3"/>
      <c r="AG211" s="3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ht="15.75" customHeight="1">
      <c r="A212" s="1"/>
      <c r="B212" s="1"/>
      <c r="C212" s="1"/>
      <c r="D212" s="1"/>
      <c r="E212" s="1"/>
      <c r="F212" s="3"/>
      <c r="G212" s="3"/>
      <c r="H212" s="3"/>
      <c r="I212" s="3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3"/>
      <c r="AE212" s="3"/>
      <c r="AF212" s="3"/>
      <c r="AG212" s="3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ht="15.75" customHeight="1">
      <c r="A213" s="1"/>
      <c r="B213" s="1"/>
      <c r="C213" s="1"/>
      <c r="D213" s="1"/>
      <c r="E213" s="1"/>
      <c r="F213" s="3"/>
      <c r="G213" s="3"/>
      <c r="H213" s="3"/>
      <c r="I213" s="3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3"/>
      <c r="AE213" s="3"/>
      <c r="AF213" s="3"/>
      <c r="AG213" s="3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ht="15.75" customHeight="1">
      <c r="A214" s="1"/>
      <c r="B214" s="1"/>
      <c r="C214" s="1"/>
      <c r="D214" s="1"/>
      <c r="E214" s="1"/>
      <c r="F214" s="3"/>
      <c r="G214" s="3"/>
      <c r="H214" s="3"/>
      <c r="I214" s="3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3"/>
      <c r="AE214" s="3"/>
      <c r="AF214" s="3"/>
      <c r="AG214" s="3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ht="15.75" customHeight="1">
      <c r="A215" s="1"/>
      <c r="B215" s="1"/>
      <c r="C215" s="1"/>
      <c r="D215" s="1"/>
      <c r="E215" s="1"/>
      <c r="F215" s="3"/>
      <c r="G215" s="3"/>
      <c r="H215" s="3"/>
      <c r="I215" s="3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3"/>
      <c r="AE215" s="3"/>
      <c r="AF215" s="3"/>
      <c r="AG215" s="3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ht="15.75" customHeight="1">
      <c r="A216" s="1"/>
      <c r="B216" s="1"/>
      <c r="C216" s="1"/>
      <c r="D216" s="1"/>
      <c r="E216" s="1"/>
      <c r="F216" s="3"/>
      <c r="G216" s="3"/>
      <c r="H216" s="3"/>
      <c r="I216" s="3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3"/>
      <c r="AE216" s="3"/>
      <c r="AF216" s="3"/>
      <c r="AG216" s="3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ht="15.75" customHeight="1">
      <c r="A217" s="1"/>
      <c r="B217" s="1"/>
      <c r="C217" s="1"/>
      <c r="D217" s="1"/>
      <c r="E217" s="1"/>
      <c r="F217" s="3"/>
      <c r="G217" s="3"/>
      <c r="H217" s="3"/>
      <c r="I217" s="3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3"/>
      <c r="AE217" s="3"/>
      <c r="AF217" s="3"/>
      <c r="AG217" s="3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ht="15.75" customHeight="1">
      <c r="A218" s="1"/>
      <c r="B218" s="1"/>
      <c r="C218" s="1"/>
      <c r="D218" s="1"/>
      <c r="E218" s="1"/>
      <c r="F218" s="3"/>
      <c r="G218" s="3"/>
      <c r="H218" s="3"/>
      <c r="I218" s="3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3"/>
      <c r="AE218" s="3"/>
      <c r="AF218" s="3"/>
      <c r="AG218" s="3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ht="15.75" customHeight="1">
      <c r="A219" s="1"/>
      <c r="B219" s="1"/>
      <c r="C219" s="1"/>
      <c r="D219" s="1"/>
      <c r="E219" s="1"/>
      <c r="F219" s="3"/>
      <c r="G219" s="3"/>
      <c r="H219" s="3"/>
      <c r="I219" s="3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3"/>
      <c r="AE219" s="3"/>
      <c r="AF219" s="3"/>
      <c r="AG219" s="3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ht="15.75" customHeight="1">
      <c r="A220" s="1"/>
      <c r="B220" s="1"/>
      <c r="C220" s="1"/>
      <c r="D220" s="1"/>
      <c r="E220" s="1"/>
      <c r="F220" s="3"/>
      <c r="G220" s="3"/>
      <c r="H220" s="3"/>
      <c r="I220" s="3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3"/>
      <c r="AE220" s="3"/>
      <c r="AF220" s="3"/>
      <c r="AG220" s="3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ht="15.75" customHeight="1">
      <c r="A221" s="1"/>
      <c r="B221" s="1"/>
      <c r="C221" s="1"/>
      <c r="D221" s="1"/>
      <c r="E221" s="1"/>
      <c r="F221" s="3"/>
      <c r="G221" s="3"/>
      <c r="H221" s="3"/>
      <c r="I221" s="3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3"/>
      <c r="AE221" s="3"/>
      <c r="AF221" s="3"/>
      <c r="AG221" s="3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ht="15.75" customHeight="1">
      <c r="A222" s="1"/>
      <c r="B222" s="1"/>
      <c r="C222" s="1"/>
      <c r="D222" s="1"/>
      <c r="E222" s="1"/>
      <c r="F222" s="3"/>
      <c r="G222" s="3"/>
      <c r="H222" s="3"/>
      <c r="I222" s="3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3"/>
      <c r="AE222" s="3"/>
      <c r="AF222" s="3"/>
      <c r="AG222" s="3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ht="15.75" customHeight="1">
      <c r="A223" s="1"/>
      <c r="B223" s="1"/>
      <c r="C223" s="1"/>
      <c r="D223" s="1"/>
      <c r="E223" s="1"/>
      <c r="F223" s="3"/>
      <c r="G223" s="3"/>
      <c r="H223" s="3"/>
      <c r="I223" s="3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3"/>
      <c r="AE223" s="3"/>
      <c r="AF223" s="3"/>
      <c r="AG223" s="3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ht="15.75" customHeight="1">
      <c r="A224" s="1"/>
      <c r="B224" s="1"/>
      <c r="C224" s="1"/>
      <c r="D224" s="1"/>
      <c r="E224" s="1"/>
      <c r="F224" s="3"/>
      <c r="G224" s="3"/>
      <c r="H224" s="3"/>
      <c r="I224" s="3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3"/>
      <c r="AE224" s="3"/>
      <c r="AF224" s="3"/>
      <c r="AG224" s="3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ht="15.75" customHeight="1">
      <c r="A225" s="1"/>
      <c r="B225" s="1"/>
      <c r="C225" s="1"/>
      <c r="D225" s="1"/>
      <c r="E225" s="1"/>
      <c r="F225" s="3"/>
      <c r="G225" s="3"/>
      <c r="H225" s="3"/>
      <c r="I225" s="3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3"/>
      <c r="AE225" s="3"/>
      <c r="AF225" s="3"/>
      <c r="AG225" s="3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ht="15.75" customHeight="1">
      <c r="A226" s="1"/>
      <c r="B226" s="1"/>
      <c r="C226" s="1"/>
      <c r="D226" s="1"/>
      <c r="E226" s="1"/>
      <c r="F226" s="3"/>
      <c r="G226" s="3"/>
      <c r="H226" s="3"/>
      <c r="I226" s="3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3"/>
      <c r="AE226" s="3"/>
      <c r="AF226" s="3"/>
      <c r="AG226" s="3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ht="15.75" customHeight="1">
      <c r="A227" s="1"/>
      <c r="B227" s="1"/>
      <c r="C227" s="1"/>
      <c r="D227" s="1"/>
      <c r="E227" s="1"/>
      <c r="F227" s="3"/>
      <c r="G227" s="3"/>
      <c r="H227" s="3"/>
      <c r="I227" s="3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3"/>
      <c r="AE227" s="3"/>
      <c r="AF227" s="3"/>
      <c r="AG227" s="3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ht="15.75" customHeight="1">
      <c r="A228" s="1"/>
      <c r="B228" s="1"/>
      <c r="C228" s="1"/>
      <c r="D228" s="1"/>
      <c r="E228" s="1"/>
      <c r="F228" s="3"/>
      <c r="G228" s="3"/>
      <c r="H228" s="3"/>
      <c r="I228" s="3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3"/>
      <c r="AE228" s="3"/>
      <c r="AF228" s="3"/>
      <c r="AG228" s="3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ht="15.75" customHeight="1">
      <c r="A229" s="1"/>
      <c r="B229" s="1"/>
      <c r="C229" s="1"/>
      <c r="D229" s="1"/>
      <c r="E229" s="1"/>
      <c r="F229" s="3"/>
      <c r="G229" s="3"/>
      <c r="H229" s="3"/>
      <c r="I229" s="3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3"/>
      <c r="AE229" s="3"/>
      <c r="AF229" s="3"/>
      <c r="AG229" s="3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ht="15.75" customHeight="1">
      <c r="A230" s="1"/>
      <c r="B230" s="1"/>
      <c r="C230" s="1"/>
      <c r="D230" s="1"/>
      <c r="E230" s="1"/>
      <c r="F230" s="3"/>
      <c r="G230" s="3"/>
      <c r="H230" s="3"/>
      <c r="I230" s="3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3"/>
      <c r="AE230" s="3"/>
      <c r="AF230" s="3"/>
      <c r="AG230" s="3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ht="15.75" customHeight="1">
      <c r="A231" s="1"/>
      <c r="B231" s="1"/>
      <c r="C231" s="1"/>
      <c r="D231" s="1"/>
      <c r="E231" s="1"/>
      <c r="F231" s="3"/>
      <c r="G231" s="3"/>
      <c r="H231" s="3"/>
      <c r="I231" s="3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3"/>
      <c r="AE231" s="3"/>
      <c r="AF231" s="3"/>
      <c r="AG231" s="3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ht="15.75" customHeight="1">
      <c r="A232" s="1"/>
      <c r="B232" s="1"/>
      <c r="C232" s="1"/>
      <c r="D232" s="1"/>
      <c r="E232" s="1"/>
      <c r="F232" s="3"/>
      <c r="G232" s="3"/>
      <c r="H232" s="3"/>
      <c r="I232" s="3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3"/>
      <c r="AE232" s="3"/>
      <c r="AF232" s="3"/>
      <c r="AG232" s="3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ht="15.75" customHeight="1">
      <c r="A233" s="1"/>
      <c r="B233" s="1"/>
      <c r="C233" s="1"/>
      <c r="D233" s="1"/>
      <c r="E233" s="1"/>
      <c r="F233" s="3"/>
      <c r="G233" s="3"/>
      <c r="H233" s="3"/>
      <c r="I233" s="3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3"/>
      <c r="AE233" s="3"/>
      <c r="AF233" s="3"/>
      <c r="AG233" s="3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ht="15.75" customHeight="1">
      <c r="A234" s="1"/>
      <c r="B234" s="1"/>
      <c r="C234" s="1"/>
      <c r="D234" s="1"/>
      <c r="E234" s="1"/>
      <c r="F234" s="3"/>
      <c r="G234" s="3"/>
      <c r="H234" s="3"/>
      <c r="I234" s="3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3"/>
      <c r="AE234" s="3"/>
      <c r="AF234" s="3"/>
      <c r="AG234" s="3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ht="15.75" customHeight="1">
      <c r="A235" s="1"/>
      <c r="B235" s="1"/>
      <c r="C235" s="1"/>
      <c r="D235" s="1"/>
      <c r="E235" s="2"/>
      <c r="F235" s="3"/>
      <c r="G235" s="3"/>
      <c r="H235" s="3"/>
      <c r="I235" s="3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3"/>
      <c r="AE235" s="3"/>
      <c r="AF235" s="3"/>
      <c r="AG235" s="3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ht="15.75" customHeight="1">
      <c r="A236" s="1"/>
      <c r="B236" s="1"/>
      <c r="C236" s="1"/>
      <c r="D236" s="1"/>
      <c r="E236" s="2"/>
      <c r="F236" s="3"/>
      <c r="G236" s="3"/>
      <c r="H236" s="3"/>
      <c r="I236" s="3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3"/>
      <c r="AE236" s="3"/>
      <c r="AF236" s="3"/>
      <c r="AG236" s="3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ht="15.75" customHeight="1">
      <c r="A237" s="1"/>
      <c r="B237" s="1"/>
      <c r="C237" s="1"/>
      <c r="D237" s="1"/>
      <c r="E237" s="2"/>
      <c r="F237" s="3"/>
      <c r="G237" s="3"/>
      <c r="H237" s="3"/>
      <c r="I237" s="3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3"/>
      <c r="AE237" s="3"/>
      <c r="AF237" s="3"/>
      <c r="AG237" s="3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ht="15.75" customHeight="1">
      <c r="A238" s="1"/>
      <c r="B238" s="1"/>
      <c r="C238" s="1"/>
      <c r="D238" s="1"/>
      <c r="E238" s="2"/>
      <c r="F238" s="3"/>
      <c r="G238" s="3"/>
      <c r="H238" s="3"/>
      <c r="I238" s="3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3"/>
      <c r="AE238" s="3"/>
      <c r="AF238" s="3"/>
      <c r="AG238" s="3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ht="15.75" customHeight="1">
      <c r="A239" s="1"/>
      <c r="B239" s="1"/>
      <c r="C239" s="1"/>
      <c r="D239" s="1"/>
      <c r="E239" s="2"/>
      <c r="F239" s="3"/>
      <c r="G239" s="3"/>
      <c r="H239" s="3"/>
      <c r="I239" s="3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3"/>
      <c r="AE239" s="3"/>
      <c r="AF239" s="3"/>
      <c r="AG239" s="3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ht="15.75" customHeight="1">
      <c r="A240" s="1"/>
      <c r="B240" s="1"/>
      <c r="C240" s="1"/>
      <c r="D240" s="1"/>
      <c r="E240" s="2"/>
      <c r="F240" s="3"/>
      <c r="G240" s="3"/>
      <c r="H240" s="3"/>
      <c r="I240" s="3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3"/>
      <c r="AE240" s="3"/>
      <c r="AF240" s="3"/>
      <c r="AG240" s="3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ht="15.75" customHeight="1">
      <c r="A241" s="1"/>
      <c r="B241" s="1"/>
      <c r="C241" s="1"/>
      <c r="D241" s="1"/>
      <c r="E241" s="2"/>
      <c r="F241" s="3"/>
      <c r="G241" s="3"/>
      <c r="H241" s="3"/>
      <c r="I241" s="3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3"/>
      <c r="AE241" s="3"/>
      <c r="AF241" s="3"/>
      <c r="AG241" s="3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ht="15.75" customHeight="1">
      <c r="A242" s="1"/>
      <c r="B242" s="1"/>
      <c r="C242" s="1"/>
      <c r="D242" s="1"/>
      <c r="E242" s="2"/>
      <c r="F242" s="3"/>
      <c r="G242" s="3"/>
      <c r="H242" s="3"/>
      <c r="I242" s="3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3"/>
      <c r="AE242" s="3"/>
      <c r="AF242" s="3"/>
      <c r="AG242" s="3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ht="15.75" customHeight="1">
      <c r="A243" s="1"/>
      <c r="B243" s="1"/>
      <c r="C243" s="1"/>
      <c r="D243" s="1"/>
      <c r="E243" s="2"/>
      <c r="F243" s="3"/>
      <c r="G243" s="3"/>
      <c r="H243" s="3"/>
      <c r="I243" s="3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3"/>
      <c r="AE243" s="3"/>
      <c r="AF243" s="3"/>
      <c r="AG243" s="3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ht="15.75" customHeight="1">
      <c r="A244" s="1"/>
      <c r="B244" s="1"/>
      <c r="C244" s="1"/>
      <c r="D244" s="1"/>
      <c r="E244" s="2"/>
      <c r="F244" s="3"/>
      <c r="G244" s="3"/>
      <c r="H244" s="3"/>
      <c r="I244" s="3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3"/>
      <c r="AE244" s="3"/>
      <c r="AF244" s="3"/>
      <c r="AG244" s="3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ht="15.75" customHeight="1">
      <c r="A245" s="1"/>
      <c r="B245" s="1"/>
      <c r="C245" s="1"/>
      <c r="D245" s="1"/>
      <c r="E245" s="2"/>
      <c r="F245" s="3"/>
      <c r="G245" s="3"/>
      <c r="H245" s="3"/>
      <c r="I245" s="3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3"/>
      <c r="AE245" s="3"/>
      <c r="AF245" s="3"/>
      <c r="AG245" s="3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ht="15.75" customHeight="1">
      <c r="A246" s="1"/>
      <c r="B246" s="1"/>
      <c r="C246" s="1"/>
      <c r="D246" s="1"/>
      <c r="E246" s="2"/>
      <c r="F246" s="3"/>
      <c r="G246" s="3"/>
      <c r="H246" s="3"/>
      <c r="I246" s="3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3"/>
      <c r="AE246" s="3"/>
      <c r="AF246" s="3"/>
      <c r="AG246" s="3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ht="15.75" customHeight="1">
      <c r="A247" s="1"/>
      <c r="B247" s="1"/>
      <c r="C247" s="1"/>
      <c r="D247" s="1"/>
      <c r="E247" s="2"/>
      <c r="F247" s="3"/>
      <c r="G247" s="3"/>
      <c r="H247" s="3"/>
      <c r="I247" s="3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3"/>
      <c r="AE247" s="3"/>
      <c r="AF247" s="3"/>
      <c r="AG247" s="3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ht="15.75" customHeight="1">
      <c r="A248" s="1"/>
      <c r="B248" s="1"/>
      <c r="C248" s="1"/>
      <c r="D248" s="1"/>
      <c r="E248" s="2"/>
      <c r="F248" s="3"/>
      <c r="G248" s="3"/>
      <c r="H248" s="3"/>
      <c r="I248" s="3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3"/>
      <c r="AE248" s="3"/>
      <c r="AF248" s="3"/>
      <c r="AG248" s="3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ht="15.75" customHeight="1">
      <c r="A249" s="1"/>
      <c r="B249" s="1"/>
      <c r="C249" s="1"/>
      <c r="D249" s="1"/>
      <c r="E249" s="2"/>
      <c r="F249" s="3"/>
      <c r="G249" s="3"/>
      <c r="H249" s="3"/>
      <c r="I249" s="3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3"/>
      <c r="AE249" s="3"/>
      <c r="AF249" s="3"/>
      <c r="AG249" s="3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ht="15.75" customHeight="1">
      <c r="A250" s="1"/>
      <c r="B250" s="1"/>
      <c r="C250" s="1"/>
      <c r="D250" s="1"/>
      <c r="E250" s="2"/>
      <c r="F250" s="3"/>
      <c r="G250" s="3"/>
      <c r="H250" s="3"/>
      <c r="I250" s="3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3"/>
      <c r="AE250" s="3"/>
      <c r="AF250" s="3"/>
      <c r="AG250" s="3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ht="15.75" customHeight="1">
      <c r="A251" s="1"/>
      <c r="B251" s="1"/>
      <c r="C251" s="1"/>
      <c r="D251" s="1"/>
      <c r="E251" s="2"/>
      <c r="F251" s="3"/>
      <c r="G251" s="3"/>
      <c r="H251" s="3"/>
      <c r="I251" s="3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3"/>
      <c r="AE251" s="3"/>
      <c r="AF251" s="3"/>
      <c r="AG251" s="3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ht="15.75" customHeight="1">
      <c r="A252" s="1"/>
      <c r="B252" s="1"/>
      <c r="C252" s="1"/>
      <c r="D252" s="1"/>
      <c r="E252" s="2"/>
      <c r="F252" s="3"/>
      <c r="G252" s="3"/>
      <c r="H252" s="3"/>
      <c r="I252" s="3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3"/>
      <c r="AE252" s="3"/>
      <c r="AF252" s="3"/>
      <c r="AG252" s="3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ht="15.75" customHeight="1">
      <c r="A253" s="1"/>
      <c r="B253" s="1"/>
      <c r="C253" s="1"/>
      <c r="D253" s="1"/>
      <c r="E253" s="2"/>
      <c r="F253" s="3"/>
      <c r="G253" s="3"/>
      <c r="H253" s="3"/>
      <c r="I253" s="3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3"/>
      <c r="AE253" s="3"/>
      <c r="AF253" s="3"/>
      <c r="AG253" s="3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ht="15.75" customHeight="1">
      <c r="A254" s="1"/>
      <c r="B254" s="1"/>
      <c r="C254" s="1"/>
      <c r="D254" s="1"/>
      <c r="E254" s="2"/>
      <c r="F254" s="3"/>
      <c r="G254" s="3"/>
      <c r="H254" s="3"/>
      <c r="I254" s="3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3"/>
      <c r="AE254" s="3"/>
      <c r="AF254" s="3"/>
      <c r="AG254" s="3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ht="15.75" customHeight="1">
      <c r="A255" s="1"/>
      <c r="B255" s="1"/>
      <c r="C255" s="1"/>
      <c r="D255" s="1"/>
      <c r="E255" s="2"/>
      <c r="F255" s="3"/>
      <c r="G255" s="3"/>
      <c r="H255" s="3"/>
      <c r="I255" s="3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3"/>
      <c r="AE255" s="3"/>
      <c r="AF255" s="3"/>
      <c r="AG255" s="3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ht="15.75" customHeight="1">
      <c r="A256" s="1"/>
      <c r="B256" s="1"/>
      <c r="C256" s="1"/>
      <c r="D256" s="1"/>
      <c r="E256" s="2"/>
      <c r="F256" s="3"/>
      <c r="G256" s="3"/>
      <c r="H256" s="3"/>
      <c r="I256" s="3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3"/>
      <c r="AE256" s="3"/>
      <c r="AF256" s="3"/>
      <c r="AG256" s="3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ht="15.75" customHeight="1">
      <c r="A257" s="1"/>
      <c r="B257" s="1"/>
      <c r="C257" s="1"/>
      <c r="D257" s="1"/>
      <c r="E257" s="2"/>
      <c r="F257" s="3"/>
      <c r="G257" s="3"/>
      <c r="H257" s="3"/>
      <c r="I257" s="3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3"/>
      <c r="AE257" s="3"/>
      <c r="AF257" s="3"/>
      <c r="AG257" s="3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ht="15.75" customHeight="1">
      <c r="A258" s="1"/>
      <c r="B258" s="1"/>
      <c r="C258" s="1"/>
      <c r="D258" s="1"/>
      <c r="E258" s="2"/>
      <c r="F258" s="3"/>
      <c r="G258" s="3"/>
      <c r="H258" s="3"/>
      <c r="I258" s="3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3"/>
      <c r="AE258" s="3"/>
      <c r="AF258" s="3"/>
      <c r="AG258" s="3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ht="15.75" customHeight="1">
      <c r="A259" s="1"/>
      <c r="B259" s="1"/>
      <c r="C259" s="1"/>
      <c r="D259" s="1"/>
      <c r="E259" s="2"/>
      <c r="F259" s="3"/>
      <c r="G259" s="3"/>
      <c r="H259" s="3"/>
      <c r="I259" s="3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3"/>
      <c r="AE259" s="3"/>
      <c r="AF259" s="3"/>
      <c r="AG259" s="3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ht="15.75" customHeight="1">
      <c r="A260" s="1"/>
      <c r="B260" s="1"/>
      <c r="C260" s="1"/>
      <c r="D260" s="1"/>
      <c r="E260" s="2"/>
      <c r="F260" s="3"/>
      <c r="G260" s="3"/>
      <c r="H260" s="3"/>
      <c r="I260" s="3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3"/>
      <c r="AE260" s="3"/>
      <c r="AF260" s="3"/>
      <c r="AG260" s="3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ht="15.75" customHeight="1">
      <c r="A261" s="1"/>
      <c r="B261" s="1"/>
      <c r="C261" s="1"/>
      <c r="D261" s="1"/>
      <c r="E261" s="2"/>
      <c r="F261" s="3"/>
      <c r="G261" s="3"/>
      <c r="H261" s="3"/>
      <c r="I261" s="3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3"/>
      <c r="AE261" s="3"/>
      <c r="AF261" s="3"/>
      <c r="AG261" s="3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ht="15.75" customHeight="1">
      <c r="A262" s="1"/>
      <c r="B262" s="1"/>
      <c r="C262" s="1"/>
      <c r="D262" s="1"/>
      <c r="E262" s="2"/>
      <c r="F262" s="3"/>
      <c r="G262" s="3"/>
      <c r="H262" s="3"/>
      <c r="I262" s="3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3"/>
      <c r="AE262" s="3"/>
      <c r="AF262" s="3"/>
      <c r="AG262" s="3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ht="15.75" customHeight="1">
      <c r="A263" s="1"/>
      <c r="B263" s="1"/>
      <c r="C263" s="1"/>
      <c r="D263" s="1"/>
      <c r="E263" s="2"/>
      <c r="F263" s="3"/>
      <c r="G263" s="3"/>
      <c r="H263" s="3"/>
      <c r="I263" s="3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3"/>
      <c r="AE263" s="3"/>
      <c r="AF263" s="3"/>
      <c r="AG263" s="3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ht="15.75" customHeight="1">
      <c r="A264" s="1"/>
      <c r="B264" s="1"/>
      <c r="C264" s="1"/>
      <c r="D264" s="1"/>
      <c r="E264" s="2"/>
      <c r="F264" s="3"/>
      <c r="G264" s="3"/>
      <c r="H264" s="3"/>
      <c r="I264" s="3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3"/>
      <c r="AE264" s="3"/>
      <c r="AF264" s="3"/>
      <c r="AG264" s="3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ht="15.75" customHeight="1">
      <c r="A265" s="1"/>
      <c r="B265" s="1"/>
      <c r="C265" s="1"/>
      <c r="D265" s="1"/>
      <c r="E265" s="2"/>
      <c r="F265" s="3"/>
      <c r="G265" s="3"/>
      <c r="H265" s="3"/>
      <c r="I265" s="3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3"/>
      <c r="AE265" s="3"/>
      <c r="AF265" s="3"/>
      <c r="AG265" s="3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ht="15.75" customHeight="1">
      <c r="A266" s="1"/>
      <c r="B266" s="1"/>
      <c r="C266" s="1"/>
      <c r="D266" s="1"/>
      <c r="E266" s="2"/>
      <c r="F266" s="3"/>
      <c r="G266" s="3"/>
      <c r="H266" s="3"/>
      <c r="I266" s="3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3"/>
      <c r="AE266" s="3"/>
      <c r="AF266" s="3"/>
      <c r="AG266" s="3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ht="15.75" customHeight="1">
      <c r="A267" s="1"/>
      <c r="B267" s="1"/>
      <c r="C267" s="1"/>
      <c r="D267" s="1"/>
      <c r="E267" s="2"/>
      <c r="F267" s="3"/>
      <c r="G267" s="3"/>
      <c r="H267" s="3"/>
      <c r="I267" s="3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3"/>
      <c r="AE267" s="3"/>
      <c r="AF267" s="3"/>
      <c r="AG267" s="3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ht="15.75" customHeight="1">
      <c r="A268" s="1"/>
      <c r="B268" s="1"/>
      <c r="C268" s="1"/>
      <c r="D268" s="1"/>
      <c r="E268" s="2"/>
      <c r="F268" s="3"/>
      <c r="G268" s="3"/>
      <c r="H268" s="3"/>
      <c r="I268" s="3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3"/>
      <c r="AE268" s="3"/>
      <c r="AF268" s="3"/>
      <c r="AG268" s="3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ht="15.75" customHeight="1">
      <c r="A269" s="1"/>
      <c r="B269" s="1"/>
      <c r="C269" s="1"/>
      <c r="D269" s="1"/>
      <c r="E269" s="2"/>
      <c r="F269" s="3"/>
      <c r="G269" s="3"/>
      <c r="H269" s="3"/>
      <c r="I269" s="3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3"/>
      <c r="AE269" s="3"/>
      <c r="AF269" s="3"/>
      <c r="AG269" s="3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ht="15.75" customHeight="1">
      <c r="A270" s="1"/>
      <c r="B270" s="1"/>
      <c r="C270" s="1"/>
      <c r="D270" s="1"/>
      <c r="E270" s="2"/>
      <c r="F270" s="3"/>
      <c r="G270" s="3"/>
      <c r="H270" s="3"/>
      <c r="I270" s="3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3"/>
      <c r="AE270" s="3"/>
      <c r="AF270" s="3"/>
      <c r="AG270" s="3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ht="15.75" customHeight="1">
      <c r="A271" s="1"/>
      <c r="B271" s="1"/>
      <c r="C271" s="1"/>
      <c r="D271" s="1"/>
      <c r="E271" s="2"/>
      <c r="F271" s="3"/>
      <c r="G271" s="3"/>
      <c r="H271" s="3"/>
      <c r="I271" s="3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3"/>
      <c r="AE271" s="3"/>
      <c r="AF271" s="3"/>
      <c r="AG271" s="3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ht="15.75" customHeight="1">
      <c r="A272" s="1"/>
      <c r="B272" s="1"/>
      <c r="C272" s="1"/>
      <c r="D272" s="1"/>
      <c r="E272" s="2"/>
      <c r="F272" s="3"/>
      <c r="G272" s="3"/>
      <c r="H272" s="3"/>
      <c r="I272" s="3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3"/>
      <c r="AE272" s="3"/>
      <c r="AF272" s="3"/>
      <c r="AG272" s="3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ht="15.75" customHeight="1">
      <c r="A273" s="1"/>
      <c r="B273" s="1"/>
      <c r="C273" s="1"/>
      <c r="D273" s="1"/>
      <c r="E273" s="2"/>
      <c r="F273" s="3"/>
      <c r="G273" s="3"/>
      <c r="H273" s="3"/>
      <c r="I273" s="3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3"/>
      <c r="AE273" s="3"/>
      <c r="AF273" s="3"/>
      <c r="AG273" s="3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ht="15.75" customHeight="1">
      <c r="A274" s="1"/>
      <c r="B274" s="1"/>
      <c r="C274" s="1"/>
      <c r="D274" s="1"/>
      <c r="E274" s="2"/>
      <c r="F274" s="3"/>
      <c r="G274" s="3"/>
      <c r="H274" s="3"/>
      <c r="I274" s="3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3"/>
      <c r="AE274" s="3"/>
      <c r="AF274" s="3"/>
      <c r="AG274" s="3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ht="15.75" customHeight="1">
      <c r="A275" s="1"/>
      <c r="B275" s="1"/>
      <c r="C275" s="1"/>
      <c r="D275" s="1"/>
      <c r="E275" s="2"/>
      <c r="F275" s="3"/>
      <c r="G275" s="3"/>
      <c r="H275" s="3"/>
      <c r="I275" s="3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3"/>
      <c r="AE275" s="3"/>
      <c r="AF275" s="3"/>
      <c r="AG275" s="3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ht="15.75" customHeight="1">
      <c r="A276" s="1"/>
      <c r="B276" s="1"/>
      <c r="C276" s="1"/>
      <c r="D276" s="1"/>
      <c r="E276" s="2"/>
      <c r="F276" s="3"/>
      <c r="G276" s="3"/>
      <c r="H276" s="3"/>
      <c r="I276" s="3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3"/>
      <c r="AE276" s="3"/>
      <c r="AF276" s="3"/>
      <c r="AG276" s="3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ht="15.75" customHeight="1">
      <c r="A277" s="1"/>
      <c r="B277" s="1"/>
      <c r="C277" s="1"/>
      <c r="D277" s="1"/>
      <c r="E277" s="2"/>
      <c r="F277" s="3"/>
      <c r="G277" s="3"/>
      <c r="H277" s="3"/>
      <c r="I277" s="3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3"/>
      <c r="AE277" s="3"/>
      <c r="AF277" s="3"/>
      <c r="AG277" s="3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ht="15.75" customHeight="1">
      <c r="A278" s="1"/>
      <c r="B278" s="1"/>
      <c r="C278" s="1"/>
      <c r="D278" s="1"/>
      <c r="E278" s="2"/>
      <c r="F278" s="3"/>
      <c r="G278" s="3"/>
      <c r="H278" s="3"/>
      <c r="I278" s="3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3"/>
      <c r="AE278" s="3"/>
      <c r="AF278" s="3"/>
      <c r="AG278" s="3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ht="15.75" customHeight="1">
      <c r="A279" s="1"/>
      <c r="B279" s="1"/>
      <c r="C279" s="1"/>
      <c r="D279" s="1"/>
      <c r="E279" s="2"/>
      <c r="F279" s="3"/>
      <c r="G279" s="3"/>
      <c r="H279" s="3"/>
      <c r="I279" s="3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3"/>
      <c r="AE279" s="3"/>
      <c r="AF279" s="3"/>
      <c r="AG279" s="3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ht="15.75" customHeight="1">
      <c r="A280" s="1"/>
      <c r="B280" s="1"/>
      <c r="C280" s="1"/>
      <c r="D280" s="1"/>
      <c r="E280" s="2"/>
      <c r="F280" s="3"/>
      <c r="G280" s="3"/>
      <c r="H280" s="3"/>
      <c r="I280" s="3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3"/>
      <c r="AE280" s="3"/>
      <c r="AF280" s="3"/>
      <c r="AG280" s="3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ht="15.75" customHeight="1">
      <c r="A281" s="1"/>
      <c r="B281" s="1"/>
      <c r="C281" s="1"/>
      <c r="D281" s="1"/>
      <c r="E281" s="2"/>
      <c r="F281" s="3"/>
      <c r="G281" s="3"/>
      <c r="H281" s="3"/>
      <c r="I281" s="3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3"/>
      <c r="AE281" s="3"/>
      <c r="AF281" s="3"/>
      <c r="AG281" s="3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ht="15.75" customHeight="1">
      <c r="A282" s="1"/>
      <c r="B282" s="1"/>
      <c r="C282" s="1"/>
      <c r="D282" s="1"/>
      <c r="E282" s="2"/>
      <c r="F282" s="3"/>
      <c r="G282" s="3"/>
      <c r="H282" s="3"/>
      <c r="I282" s="3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3"/>
      <c r="AE282" s="3"/>
      <c r="AF282" s="3"/>
      <c r="AG282" s="3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ht="15.75" customHeight="1">
      <c r="A283" s="1"/>
      <c r="B283" s="1"/>
      <c r="C283" s="1"/>
      <c r="D283" s="1"/>
      <c r="E283" s="2"/>
      <c r="F283" s="3"/>
      <c r="G283" s="3"/>
      <c r="H283" s="3"/>
      <c r="I283" s="3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3"/>
      <c r="AE283" s="3"/>
      <c r="AF283" s="3"/>
      <c r="AG283" s="3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ht="15.75" customHeight="1">
      <c r="A284" s="1"/>
      <c r="B284" s="1"/>
      <c r="C284" s="1"/>
      <c r="D284" s="1"/>
      <c r="E284" s="2"/>
      <c r="F284" s="3"/>
      <c r="G284" s="3"/>
      <c r="H284" s="3"/>
      <c r="I284" s="3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3"/>
      <c r="AE284" s="3"/>
      <c r="AF284" s="3"/>
      <c r="AG284" s="3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ht="15.75" customHeight="1">
      <c r="A285" s="1"/>
      <c r="B285" s="1"/>
      <c r="C285" s="1"/>
      <c r="D285" s="1"/>
      <c r="E285" s="2"/>
      <c r="F285" s="3"/>
      <c r="G285" s="3"/>
      <c r="H285" s="3"/>
      <c r="I285" s="3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3"/>
      <c r="AE285" s="3"/>
      <c r="AF285" s="3"/>
      <c r="AG285" s="3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ht="15.75" customHeight="1">
      <c r="A286" s="1"/>
      <c r="B286" s="1"/>
      <c r="C286" s="1"/>
      <c r="D286" s="1"/>
      <c r="E286" s="2"/>
      <c r="F286" s="3"/>
      <c r="G286" s="3"/>
      <c r="H286" s="3"/>
      <c r="I286" s="3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3"/>
      <c r="AE286" s="3"/>
      <c r="AF286" s="3"/>
      <c r="AG286" s="3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ht="15.75" customHeight="1">
      <c r="A287" s="1"/>
      <c r="B287" s="1"/>
      <c r="C287" s="1"/>
      <c r="D287" s="1"/>
      <c r="E287" s="2"/>
      <c r="F287" s="3"/>
      <c r="G287" s="3"/>
      <c r="H287" s="3"/>
      <c r="I287" s="3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3"/>
      <c r="AE287" s="3"/>
      <c r="AF287" s="3"/>
      <c r="AG287" s="3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ht="15.75" customHeight="1">
      <c r="A288" s="1"/>
      <c r="B288" s="1"/>
      <c r="C288" s="1"/>
      <c r="D288" s="1"/>
      <c r="E288" s="2"/>
      <c r="F288" s="3"/>
      <c r="G288" s="3"/>
      <c r="H288" s="3"/>
      <c r="I288" s="3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3"/>
      <c r="AE288" s="3"/>
      <c r="AF288" s="3"/>
      <c r="AG288" s="3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ht="15.75" customHeight="1">
      <c r="A289" s="1"/>
      <c r="B289" s="1"/>
      <c r="C289" s="1"/>
      <c r="D289" s="1"/>
      <c r="E289" s="2"/>
      <c r="F289" s="3"/>
      <c r="G289" s="3"/>
      <c r="H289" s="3"/>
      <c r="I289" s="3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3"/>
      <c r="AE289" s="3"/>
      <c r="AF289" s="3"/>
      <c r="AG289" s="3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ht="15.75" customHeight="1">
      <c r="A290" s="1"/>
      <c r="B290" s="1"/>
      <c r="C290" s="1"/>
      <c r="D290" s="1"/>
      <c r="E290" s="2"/>
      <c r="F290" s="3"/>
      <c r="G290" s="3"/>
      <c r="H290" s="3"/>
      <c r="I290" s="3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3"/>
      <c r="AE290" s="3"/>
      <c r="AF290" s="3"/>
      <c r="AG290" s="3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ht="15.75" customHeight="1">
      <c r="A291" s="1"/>
      <c r="B291" s="1"/>
      <c r="C291" s="1"/>
      <c r="D291" s="1"/>
      <c r="E291" s="2"/>
      <c r="F291" s="3"/>
      <c r="G291" s="3"/>
      <c r="H291" s="3"/>
      <c r="I291" s="3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3"/>
      <c r="AE291" s="3"/>
      <c r="AF291" s="3"/>
      <c r="AG291" s="3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ht="15.75" customHeight="1">
      <c r="A292" s="1"/>
      <c r="B292" s="1"/>
      <c r="C292" s="1"/>
      <c r="D292" s="1"/>
      <c r="E292" s="2"/>
      <c r="F292" s="3"/>
      <c r="G292" s="3"/>
      <c r="H292" s="3"/>
      <c r="I292" s="3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3"/>
      <c r="AE292" s="3"/>
      <c r="AF292" s="3"/>
      <c r="AG292" s="3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ht="15.75" customHeight="1">
      <c r="A293" s="1"/>
      <c r="B293" s="1"/>
      <c r="C293" s="1"/>
      <c r="D293" s="1"/>
      <c r="E293" s="2"/>
      <c r="F293" s="3"/>
      <c r="G293" s="3"/>
      <c r="H293" s="3"/>
      <c r="I293" s="3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3"/>
      <c r="AE293" s="3"/>
      <c r="AF293" s="3"/>
      <c r="AG293" s="3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ht="15.75" customHeight="1">
      <c r="A294" s="1"/>
      <c r="B294" s="1"/>
      <c r="C294" s="1"/>
      <c r="D294" s="1"/>
      <c r="E294" s="2"/>
      <c r="F294" s="3"/>
      <c r="G294" s="3"/>
      <c r="H294" s="3"/>
      <c r="I294" s="3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3"/>
      <c r="AE294" s="3"/>
      <c r="AF294" s="3"/>
      <c r="AG294" s="3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ht="15.75" customHeight="1">
      <c r="A295" s="1"/>
      <c r="B295" s="1"/>
      <c r="C295" s="1"/>
      <c r="D295" s="1"/>
      <c r="E295" s="2"/>
      <c r="F295" s="3"/>
      <c r="G295" s="3"/>
      <c r="H295" s="3"/>
      <c r="I295" s="3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3"/>
      <c r="AE295" s="3"/>
      <c r="AF295" s="3"/>
      <c r="AG295" s="3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ht="15.75" customHeight="1">
      <c r="A296" s="1"/>
      <c r="B296" s="1"/>
      <c r="C296" s="1"/>
      <c r="D296" s="1"/>
      <c r="E296" s="2"/>
      <c r="F296" s="3"/>
      <c r="G296" s="3"/>
      <c r="H296" s="3"/>
      <c r="I296" s="3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3"/>
      <c r="AE296" s="3"/>
      <c r="AF296" s="3"/>
      <c r="AG296" s="3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ht="15.75" customHeight="1">
      <c r="A297" s="1"/>
      <c r="B297" s="1"/>
      <c r="C297" s="1"/>
      <c r="D297" s="1"/>
      <c r="E297" s="2"/>
      <c r="F297" s="3"/>
      <c r="G297" s="3"/>
      <c r="H297" s="3"/>
      <c r="I297" s="3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3"/>
      <c r="AE297" s="3"/>
      <c r="AF297" s="3"/>
      <c r="AG297" s="3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ht="15.75" customHeight="1">
      <c r="A298" s="1"/>
      <c r="B298" s="1"/>
      <c r="C298" s="1"/>
      <c r="D298" s="1"/>
      <c r="E298" s="2"/>
      <c r="F298" s="3"/>
      <c r="G298" s="3"/>
      <c r="H298" s="3"/>
      <c r="I298" s="3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3"/>
      <c r="AE298" s="3"/>
      <c r="AF298" s="3"/>
      <c r="AG298" s="3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ht="15.75" customHeight="1">
      <c r="A299" s="1"/>
      <c r="B299" s="1"/>
      <c r="C299" s="1"/>
      <c r="D299" s="1"/>
      <c r="E299" s="2"/>
      <c r="F299" s="3"/>
      <c r="G299" s="3"/>
      <c r="H299" s="3"/>
      <c r="I299" s="3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3"/>
      <c r="AE299" s="3"/>
      <c r="AF299" s="3"/>
      <c r="AG299" s="3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ht="15.75" customHeight="1">
      <c r="A300" s="1"/>
      <c r="B300" s="1"/>
      <c r="C300" s="1"/>
      <c r="D300" s="1"/>
      <c r="E300" s="2"/>
      <c r="F300" s="3"/>
      <c r="G300" s="3"/>
      <c r="H300" s="3"/>
      <c r="I300" s="3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3"/>
      <c r="AE300" s="3"/>
      <c r="AF300" s="3"/>
      <c r="AG300" s="3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ht="15.75" customHeight="1">
      <c r="A301" s="1"/>
      <c r="B301" s="1"/>
      <c r="C301" s="1"/>
      <c r="D301" s="1"/>
      <c r="E301" s="2"/>
      <c r="F301" s="3"/>
      <c r="G301" s="3"/>
      <c r="H301" s="3"/>
      <c r="I301" s="3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3"/>
      <c r="AE301" s="3"/>
      <c r="AF301" s="3"/>
      <c r="AG301" s="3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ht="15.75" customHeight="1">
      <c r="A302" s="1"/>
      <c r="B302" s="1"/>
      <c r="C302" s="1"/>
      <c r="D302" s="1"/>
      <c r="E302" s="2"/>
      <c r="F302" s="3"/>
      <c r="G302" s="3"/>
      <c r="H302" s="3"/>
      <c r="I302" s="3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3"/>
      <c r="AE302" s="3"/>
      <c r="AF302" s="3"/>
      <c r="AG302" s="3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ht="15.75" customHeight="1">
      <c r="A303" s="1"/>
      <c r="B303" s="1"/>
      <c r="C303" s="1"/>
      <c r="D303" s="1"/>
      <c r="E303" s="2"/>
      <c r="F303" s="3"/>
      <c r="G303" s="3"/>
      <c r="H303" s="3"/>
      <c r="I303" s="3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3"/>
      <c r="AE303" s="3"/>
      <c r="AF303" s="3"/>
      <c r="AG303" s="3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ht="15.75" customHeight="1">
      <c r="A304" s="1"/>
      <c r="B304" s="1"/>
      <c r="C304" s="1"/>
      <c r="D304" s="1"/>
      <c r="E304" s="2"/>
      <c r="F304" s="3"/>
      <c r="G304" s="3"/>
      <c r="H304" s="3"/>
      <c r="I304" s="3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3"/>
      <c r="AE304" s="3"/>
      <c r="AF304" s="3"/>
      <c r="AG304" s="3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ht="15.75" customHeight="1">
      <c r="A305" s="1"/>
      <c r="B305" s="1"/>
      <c r="C305" s="1"/>
      <c r="D305" s="1"/>
      <c r="E305" s="2"/>
      <c r="F305" s="3"/>
      <c r="G305" s="3"/>
      <c r="H305" s="3"/>
      <c r="I305" s="3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3"/>
      <c r="AE305" s="3"/>
      <c r="AF305" s="3"/>
      <c r="AG305" s="3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ht="15.75" customHeight="1">
      <c r="A306" s="1"/>
      <c r="B306" s="1"/>
      <c r="C306" s="1"/>
      <c r="D306" s="1"/>
      <c r="E306" s="2"/>
      <c r="F306" s="3"/>
      <c r="G306" s="3"/>
      <c r="H306" s="3"/>
      <c r="I306" s="3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3"/>
      <c r="AE306" s="3"/>
      <c r="AF306" s="3"/>
      <c r="AG306" s="3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ht="15.75" customHeight="1">
      <c r="A307" s="1"/>
      <c r="B307" s="1"/>
      <c r="C307" s="1"/>
      <c r="D307" s="1"/>
      <c r="E307" s="2"/>
      <c r="F307" s="3"/>
      <c r="G307" s="3"/>
      <c r="H307" s="3"/>
      <c r="I307" s="3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3"/>
      <c r="AE307" s="3"/>
      <c r="AF307" s="3"/>
      <c r="AG307" s="3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ht="15.75" customHeight="1">
      <c r="A308" s="1"/>
      <c r="B308" s="1"/>
      <c r="C308" s="1"/>
      <c r="D308" s="1"/>
      <c r="E308" s="2"/>
      <c r="F308" s="3"/>
      <c r="G308" s="3"/>
      <c r="H308" s="3"/>
      <c r="I308" s="3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3"/>
      <c r="AE308" s="3"/>
      <c r="AF308" s="3"/>
      <c r="AG308" s="3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ht="15.75" customHeight="1">
      <c r="A309" s="1"/>
      <c r="B309" s="1"/>
      <c r="C309" s="1"/>
      <c r="D309" s="1"/>
      <c r="E309" s="2"/>
      <c r="F309" s="3"/>
      <c r="G309" s="3"/>
      <c r="H309" s="3"/>
      <c r="I309" s="3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3"/>
      <c r="AE309" s="3"/>
      <c r="AF309" s="3"/>
      <c r="AG309" s="3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ht="15.75" customHeight="1">
      <c r="A310" s="1"/>
      <c r="B310" s="1"/>
      <c r="C310" s="1"/>
      <c r="D310" s="1"/>
      <c r="E310" s="2"/>
      <c r="F310" s="3"/>
      <c r="G310" s="3"/>
      <c r="H310" s="3"/>
      <c r="I310" s="3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3"/>
      <c r="AE310" s="3"/>
      <c r="AF310" s="3"/>
      <c r="AG310" s="3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ht="15.75" customHeight="1">
      <c r="A311" s="1"/>
      <c r="B311" s="1"/>
      <c r="C311" s="1"/>
      <c r="D311" s="1"/>
      <c r="E311" s="2"/>
      <c r="F311" s="3"/>
      <c r="G311" s="3"/>
      <c r="H311" s="3"/>
      <c r="I311" s="3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3"/>
      <c r="AE311" s="3"/>
      <c r="AF311" s="3"/>
      <c r="AG311" s="3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ht="15.75" customHeight="1">
      <c r="A312" s="1"/>
      <c r="B312" s="1"/>
      <c r="C312" s="1"/>
      <c r="D312" s="1"/>
      <c r="E312" s="2"/>
      <c r="F312" s="3"/>
      <c r="G312" s="3"/>
      <c r="H312" s="3"/>
      <c r="I312" s="3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3"/>
      <c r="AE312" s="3"/>
      <c r="AF312" s="3"/>
      <c r="AG312" s="3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ht="15.75" customHeight="1">
      <c r="A313" s="1"/>
      <c r="B313" s="1"/>
      <c r="C313" s="1"/>
      <c r="D313" s="1"/>
      <c r="E313" s="2"/>
      <c r="F313" s="3"/>
      <c r="G313" s="3"/>
      <c r="H313" s="3"/>
      <c r="I313" s="3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3"/>
      <c r="AE313" s="3"/>
      <c r="AF313" s="3"/>
      <c r="AG313" s="3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ht="15.75" customHeight="1">
      <c r="A314" s="1"/>
      <c r="B314" s="1"/>
      <c r="C314" s="1"/>
      <c r="D314" s="1"/>
      <c r="E314" s="2"/>
      <c r="F314" s="3"/>
      <c r="G314" s="3"/>
      <c r="H314" s="3"/>
      <c r="I314" s="3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3"/>
      <c r="AE314" s="3"/>
      <c r="AF314" s="3"/>
      <c r="AG314" s="3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ht="15.75" customHeight="1">
      <c r="A315" s="1"/>
      <c r="B315" s="1"/>
      <c r="C315" s="1"/>
      <c r="D315" s="1"/>
      <c r="E315" s="2"/>
      <c r="F315" s="3"/>
      <c r="G315" s="3"/>
      <c r="H315" s="3"/>
      <c r="I315" s="3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3"/>
      <c r="AE315" s="3"/>
      <c r="AF315" s="3"/>
      <c r="AG315" s="3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ht="15.75" customHeight="1">
      <c r="A316" s="1"/>
      <c r="B316" s="1"/>
      <c r="C316" s="1"/>
      <c r="D316" s="1"/>
      <c r="E316" s="2"/>
      <c r="F316" s="3"/>
      <c r="G316" s="3"/>
      <c r="H316" s="3"/>
      <c r="I316" s="3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3"/>
      <c r="AE316" s="3"/>
      <c r="AF316" s="3"/>
      <c r="AG316" s="3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ht="15.75" customHeight="1">
      <c r="A317" s="1"/>
      <c r="B317" s="1"/>
      <c r="C317" s="1"/>
      <c r="D317" s="1"/>
      <c r="E317" s="2"/>
      <c r="F317" s="3"/>
      <c r="G317" s="3"/>
      <c r="H317" s="3"/>
      <c r="I317" s="3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3"/>
      <c r="AE317" s="3"/>
      <c r="AF317" s="3"/>
      <c r="AG317" s="3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ht="15.75" customHeight="1">
      <c r="A318" s="1"/>
      <c r="B318" s="1"/>
      <c r="C318" s="1"/>
      <c r="D318" s="1"/>
      <c r="E318" s="2"/>
      <c r="F318" s="3"/>
      <c r="G318" s="3"/>
      <c r="H318" s="3"/>
      <c r="I318" s="3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3"/>
      <c r="AE318" s="3"/>
      <c r="AF318" s="3"/>
      <c r="AG318" s="3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ht="15.75" customHeight="1">
      <c r="A319" s="1"/>
      <c r="B319" s="1"/>
      <c r="C319" s="1"/>
      <c r="D319" s="1"/>
      <c r="E319" s="2"/>
      <c r="F319" s="3"/>
      <c r="G319" s="3"/>
      <c r="H319" s="3"/>
      <c r="I319" s="3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3"/>
      <c r="AE319" s="3"/>
      <c r="AF319" s="3"/>
      <c r="AG319" s="3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ht="15.75" customHeight="1">
      <c r="A320" s="1"/>
      <c r="B320" s="1"/>
      <c r="C320" s="1"/>
      <c r="D320" s="1"/>
      <c r="E320" s="2"/>
      <c r="F320" s="3"/>
      <c r="G320" s="3"/>
      <c r="H320" s="3"/>
      <c r="I320" s="3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3"/>
      <c r="AE320" s="3"/>
      <c r="AF320" s="3"/>
      <c r="AG320" s="3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ht="15.75" customHeight="1">
      <c r="A321" s="1"/>
      <c r="B321" s="1"/>
      <c r="C321" s="1"/>
      <c r="D321" s="1"/>
      <c r="E321" s="2"/>
      <c r="F321" s="3"/>
      <c r="G321" s="3"/>
      <c r="H321" s="3"/>
      <c r="I321" s="3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3"/>
      <c r="AE321" s="3"/>
      <c r="AF321" s="3"/>
      <c r="AG321" s="3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ht="15.75" customHeight="1">
      <c r="A322" s="1"/>
      <c r="B322" s="1"/>
      <c r="C322" s="1"/>
      <c r="D322" s="1"/>
      <c r="E322" s="2"/>
      <c r="F322" s="3"/>
      <c r="G322" s="3"/>
      <c r="H322" s="3"/>
      <c r="I322" s="3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3"/>
      <c r="AE322" s="3"/>
      <c r="AF322" s="3"/>
      <c r="AG322" s="3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ht="15.75" customHeight="1">
      <c r="A323" s="1"/>
      <c r="B323" s="1"/>
      <c r="C323" s="1"/>
      <c r="D323" s="1"/>
      <c r="E323" s="2"/>
      <c r="F323" s="3"/>
      <c r="G323" s="3"/>
      <c r="H323" s="3"/>
      <c r="I323" s="3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3"/>
      <c r="AE323" s="3"/>
      <c r="AF323" s="3"/>
      <c r="AG323" s="3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ht="15.75" customHeight="1">
      <c r="A324" s="1"/>
      <c r="B324" s="1"/>
      <c r="C324" s="1"/>
      <c r="D324" s="1"/>
      <c r="E324" s="2"/>
      <c r="F324" s="3"/>
      <c r="G324" s="3"/>
      <c r="H324" s="3"/>
      <c r="I324" s="3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3"/>
      <c r="AE324" s="3"/>
      <c r="AF324" s="3"/>
      <c r="AG324" s="3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ht="15.75" customHeight="1">
      <c r="A325" s="1"/>
      <c r="B325" s="1"/>
      <c r="C325" s="1"/>
      <c r="D325" s="1"/>
      <c r="E325" s="2"/>
      <c r="F325" s="3"/>
      <c r="G325" s="3"/>
      <c r="H325" s="3"/>
      <c r="I325" s="3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3"/>
      <c r="AE325" s="3"/>
      <c r="AF325" s="3"/>
      <c r="AG325" s="3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ht="15.75" customHeight="1">
      <c r="A326" s="1"/>
      <c r="B326" s="1"/>
      <c r="C326" s="1"/>
      <c r="D326" s="1"/>
      <c r="E326" s="2"/>
      <c r="F326" s="3"/>
      <c r="G326" s="3"/>
      <c r="H326" s="3"/>
      <c r="I326" s="3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3"/>
      <c r="AE326" s="3"/>
      <c r="AF326" s="3"/>
      <c r="AG326" s="3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ht="15.75" customHeight="1">
      <c r="A327" s="1"/>
      <c r="B327" s="1"/>
      <c r="C327" s="1"/>
      <c r="D327" s="1"/>
      <c r="E327" s="2"/>
      <c r="F327" s="3"/>
      <c r="G327" s="3"/>
      <c r="H327" s="3"/>
      <c r="I327" s="3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3"/>
      <c r="AE327" s="3"/>
      <c r="AF327" s="3"/>
      <c r="AG327" s="3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ht="15.75" customHeight="1">
      <c r="A328" s="1"/>
      <c r="B328" s="1"/>
      <c r="C328" s="1"/>
      <c r="D328" s="1"/>
      <c r="E328" s="2"/>
      <c r="F328" s="3"/>
      <c r="G328" s="3"/>
      <c r="H328" s="3"/>
      <c r="I328" s="3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3"/>
      <c r="AE328" s="3"/>
      <c r="AF328" s="3"/>
      <c r="AG328" s="3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ht="15.75" customHeight="1">
      <c r="A329" s="1"/>
      <c r="B329" s="1"/>
      <c r="C329" s="1"/>
      <c r="D329" s="1"/>
      <c r="E329" s="2"/>
      <c r="F329" s="3"/>
      <c r="G329" s="3"/>
      <c r="H329" s="3"/>
      <c r="I329" s="3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3"/>
      <c r="AE329" s="3"/>
      <c r="AF329" s="3"/>
      <c r="AG329" s="3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ht="15.75" customHeight="1">
      <c r="A330" s="1"/>
      <c r="B330" s="1"/>
      <c r="C330" s="1"/>
      <c r="D330" s="1"/>
      <c r="E330" s="2"/>
      <c r="F330" s="3"/>
      <c r="G330" s="3"/>
      <c r="H330" s="3"/>
      <c r="I330" s="3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3"/>
      <c r="AE330" s="3"/>
      <c r="AF330" s="3"/>
      <c r="AG330" s="3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ht="15.75" customHeight="1">
      <c r="A331" s="1"/>
      <c r="B331" s="1"/>
      <c r="C331" s="1"/>
      <c r="D331" s="1"/>
      <c r="E331" s="2"/>
      <c r="F331" s="3"/>
      <c r="G331" s="3"/>
      <c r="H331" s="3"/>
      <c r="I331" s="3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3"/>
      <c r="AE331" s="3"/>
      <c r="AF331" s="3"/>
      <c r="AG331" s="3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ht="15.75" customHeight="1">
      <c r="A332" s="1"/>
      <c r="B332" s="1"/>
      <c r="C332" s="1"/>
      <c r="D332" s="1"/>
      <c r="E332" s="2"/>
      <c r="F332" s="3"/>
      <c r="G332" s="3"/>
      <c r="H332" s="3"/>
      <c r="I332" s="3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3"/>
      <c r="AE332" s="3"/>
      <c r="AF332" s="3"/>
      <c r="AG332" s="3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ht="15.75" customHeight="1">
      <c r="A333" s="1"/>
      <c r="B333" s="1"/>
      <c r="C333" s="1"/>
      <c r="D333" s="1"/>
      <c r="E333" s="2"/>
      <c r="F333" s="3"/>
      <c r="G333" s="3"/>
      <c r="H333" s="3"/>
      <c r="I333" s="3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3"/>
      <c r="AE333" s="3"/>
      <c r="AF333" s="3"/>
      <c r="AG333" s="3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ht="15.75" customHeight="1">
      <c r="A334" s="1"/>
      <c r="B334" s="1"/>
      <c r="C334" s="1"/>
      <c r="D334" s="1"/>
      <c r="E334" s="2"/>
      <c r="F334" s="3"/>
      <c r="G334" s="3"/>
      <c r="H334" s="3"/>
      <c r="I334" s="3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3"/>
      <c r="AE334" s="3"/>
      <c r="AF334" s="3"/>
      <c r="AG334" s="3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ht="15.75" customHeight="1">
      <c r="A335" s="1"/>
      <c r="B335" s="1"/>
      <c r="C335" s="1"/>
      <c r="D335" s="1"/>
      <c r="E335" s="2"/>
      <c r="F335" s="3"/>
      <c r="G335" s="3"/>
      <c r="H335" s="3"/>
      <c r="I335" s="3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3"/>
      <c r="AE335" s="3"/>
      <c r="AF335" s="3"/>
      <c r="AG335" s="3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ht="15.75" customHeight="1">
      <c r="A336" s="1"/>
      <c r="B336" s="1"/>
      <c r="C336" s="1"/>
      <c r="D336" s="1"/>
      <c r="E336" s="2"/>
      <c r="F336" s="3"/>
      <c r="G336" s="3"/>
      <c r="H336" s="3"/>
      <c r="I336" s="3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3"/>
      <c r="AE336" s="3"/>
      <c r="AF336" s="3"/>
      <c r="AG336" s="3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ht="15.75" customHeight="1">
      <c r="A337" s="1"/>
      <c r="B337" s="1"/>
      <c r="C337" s="1"/>
      <c r="D337" s="1"/>
      <c r="E337" s="2"/>
      <c r="F337" s="3"/>
      <c r="G337" s="3"/>
      <c r="H337" s="3"/>
      <c r="I337" s="3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3"/>
      <c r="AE337" s="3"/>
      <c r="AF337" s="3"/>
      <c r="AG337" s="3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ht="15.75" customHeight="1">
      <c r="A338" s="1"/>
      <c r="B338" s="1"/>
      <c r="C338" s="1"/>
      <c r="D338" s="1"/>
      <c r="E338" s="2"/>
      <c r="F338" s="3"/>
      <c r="G338" s="3"/>
      <c r="H338" s="3"/>
      <c r="I338" s="3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3"/>
      <c r="AE338" s="3"/>
      <c r="AF338" s="3"/>
      <c r="AG338" s="3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ht="15.75" customHeight="1">
      <c r="A339" s="1"/>
      <c r="B339" s="1"/>
      <c r="C339" s="1"/>
      <c r="D339" s="1"/>
      <c r="E339" s="2"/>
      <c r="F339" s="3"/>
      <c r="G339" s="3"/>
      <c r="H339" s="3"/>
      <c r="I339" s="3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3"/>
      <c r="AE339" s="3"/>
      <c r="AF339" s="3"/>
      <c r="AG339" s="3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ht="15.75" customHeight="1">
      <c r="A340" s="1"/>
      <c r="B340" s="1"/>
      <c r="C340" s="1"/>
      <c r="D340" s="1"/>
      <c r="E340" s="2"/>
      <c r="F340" s="3"/>
      <c r="G340" s="3"/>
      <c r="H340" s="3"/>
      <c r="I340" s="3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3"/>
      <c r="AE340" s="3"/>
      <c r="AF340" s="3"/>
      <c r="AG340" s="3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ht="15.75" customHeight="1">
      <c r="A341" s="1"/>
      <c r="B341" s="1"/>
      <c r="C341" s="1"/>
      <c r="D341" s="1"/>
      <c r="E341" s="2"/>
      <c r="F341" s="3"/>
      <c r="G341" s="3"/>
      <c r="H341" s="3"/>
      <c r="I341" s="3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3"/>
      <c r="AE341" s="3"/>
      <c r="AF341" s="3"/>
      <c r="AG341" s="3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ht="15.75" customHeight="1">
      <c r="A342" s="1"/>
      <c r="B342" s="1"/>
      <c r="C342" s="1"/>
      <c r="D342" s="1"/>
      <c r="E342" s="2"/>
      <c r="F342" s="3"/>
      <c r="G342" s="3"/>
      <c r="H342" s="3"/>
      <c r="I342" s="3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3"/>
      <c r="AE342" s="3"/>
      <c r="AF342" s="3"/>
      <c r="AG342" s="3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ht="15.75" customHeight="1">
      <c r="A343" s="1"/>
      <c r="B343" s="1"/>
      <c r="C343" s="1"/>
      <c r="D343" s="1"/>
      <c r="E343" s="2"/>
      <c r="F343" s="3"/>
      <c r="G343" s="3"/>
      <c r="H343" s="3"/>
      <c r="I343" s="3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3"/>
      <c r="AE343" s="3"/>
      <c r="AF343" s="3"/>
      <c r="AG343" s="3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ht="15.75" customHeight="1">
      <c r="A344" s="1"/>
      <c r="B344" s="1"/>
      <c r="C344" s="1"/>
      <c r="D344" s="1"/>
      <c r="E344" s="2"/>
      <c r="F344" s="3"/>
      <c r="G344" s="3"/>
      <c r="H344" s="3"/>
      <c r="I344" s="3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3"/>
      <c r="AE344" s="3"/>
      <c r="AF344" s="3"/>
      <c r="AG344" s="3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ht="15.75" customHeight="1">
      <c r="A345" s="1"/>
      <c r="B345" s="1"/>
      <c r="C345" s="1"/>
      <c r="D345" s="1"/>
      <c r="E345" s="2"/>
      <c r="F345" s="3"/>
      <c r="G345" s="3"/>
      <c r="H345" s="3"/>
      <c r="I345" s="3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3"/>
      <c r="AE345" s="3"/>
      <c r="AF345" s="3"/>
      <c r="AG345" s="3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ht="15.75" customHeight="1">
      <c r="A346" s="1"/>
      <c r="B346" s="1"/>
      <c r="C346" s="1"/>
      <c r="D346" s="1"/>
      <c r="E346" s="2"/>
      <c r="F346" s="3"/>
      <c r="G346" s="3"/>
      <c r="H346" s="3"/>
      <c r="I346" s="3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3"/>
      <c r="AE346" s="3"/>
      <c r="AF346" s="3"/>
      <c r="AG346" s="3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ht="15.75" customHeight="1">
      <c r="A347" s="1"/>
      <c r="B347" s="1"/>
      <c r="C347" s="1"/>
      <c r="D347" s="1"/>
      <c r="E347" s="2"/>
      <c r="F347" s="3"/>
      <c r="G347" s="3"/>
      <c r="H347" s="3"/>
      <c r="I347" s="3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3"/>
      <c r="AE347" s="3"/>
      <c r="AF347" s="3"/>
      <c r="AG347" s="3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ht="15.75" customHeight="1">
      <c r="A348" s="1"/>
      <c r="B348" s="1"/>
      <c r="C348" s="1"/>
      <c r="D348" s="1"/>
      <c r="E348" s="2"/>
      <c r="F348" s="3"/>
      <c r="G348" s="3"/>
      <c r="H348" s="3"/>
      <c r="I348" s="3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3"/>
      <c r="AE348" s="3"/>
      <c r="AF348" s="3"/>
      <c r="AG348" s="3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ht="15.75" customHeight="1">
      <c r="A349" s="1"/>
      <c r="B349" s="1"/>
      <c r="C349" s="1"/>
      <c r="D349" s="1"/>
      <c r="E349" s="2"/>
      <c r="F349" s="3"/>
      <c r="G349" s="3"/>
      <c r="H349" s="3"/>
      <c r="I349" s="3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3"/>
      <c r="AE349" s="3"/>
      <c r="AF349" s="3"/>
      <c r="AG349" s="3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ht="15.75" customHeight="1">
      <c r="A350" s="1"/>
      <c r="B350" s="1"/>
      <c r="C350" s="1"/>
      <c r="D350" s="1"/>
      <c r="E350" s="2"/>
      <c r="F350" s="3"/>
      <c r="G350" s="3"/>
      <c r="H350" s="3"/>
      <c r="I350" s="3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3"/>
      <c r="AE350" s="3"/>
      <c r="AF350" s="3"/>
      <c r="AG350" s="3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ht="15.75" customHeight="1">
      <c r="A351" s="1"/>
      <c r="B351" s="1"/>
      <c r="C351" s="1"/>
      <c r="D351" s="1"/>
      <c r="E351" s="2"/>
      <c r="F351" s="3"/>
      <c r="G351" s="3"/>
      <c r="H351" s="3"/>
      <c r="I351" s="3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3"/>
      <c r="AE351" s="3"/>
      <c r="AF351" s="3"/>
      <c r="AG351" s="3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ht="15.75" customHeight="1">
      <c r="A352" s="1"/>
      <c r="B352" s="1"/>
      <c r="C352" s="1"/>
      <c r="D352" s="1"/>
      <c r="E352" s="2"/>
      <c r="F352" s="3"/>
      <c r="G352" s="3"/>
      <c r="H352" s="3"/>
      <c r="I352" s="3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3"/>
      <c r="AE352" s="3"/>
      <c r="AF352" s="3"/>
      <c r="AG352" s="3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ht="15.75" customHeight="1">
      <c r="A353" s="1"/>
      <c r="B353" s="1"/>
      <c r="C353" s="1"/>
      <c r="D353" s="1"/>
      <c r="E353" s="2"/>
      <c r="F353" s="3"/>
      <c r="G353" s="3"/>
      <c r="H353" s="3"/>
      <c r="I353" s="3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3"/>
      <c r="AE353" s="3"/>
      <c r="AF353" s="3"/>
      <c r="AG353" s="3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ht="15.75" customHeight="1">
      <c r="A354" s="1"/>
      <c r="B354" s="1"/>
      <c r="C354" s="1"/>
      <c r="D354" s="1"/>
      <c r="E354" s="2"/>
      <c r="F354" s="3"/>
      <c r="G354" s="3"/>
      <c r="H354" s="3"/>
      <c r="I354" s="3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3"/>
      <c r="AE354" s="3"/>
      <c r="AF354" s="3"/>
      <c r="AG354" s="3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ht="15.75" customHeight="1">
      <c r="A355" s="1"/>
      <c r="B355" s="1"/>
      <c r="C355" s="1"/>
      <c r="D355" s="1"/>
      <c r="E355" s="2"/>
      <c r="F355" s="3"/>
      <c r="G355" s="3"/>
      <c r="H355" s="3"/>
      <c r="I355" s="3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3"/>
      <c r="AE355" s="3"/>
      <c r="AF355" s="3"/>
      <c r="AG355" s="3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ht="15.75" customHeight="1">
      <c r="A356" s="1"/>
      <c r="B356" s="1"/>
      <c r="C356" s="1"/>
      <c r="D356" s="1"/>
      <c r="E356" s="2"/>
      <c r="F356" s="3"/>
      <c r="G356" s="3"/>
      <c r="H356" s="3"/>
      <c r="I356" s="3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3"/>
      <c r="AE356" s="3"/>
      <c r="AF356" s="3"/>
      <c r="AG356" s="3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ht="15.75" customHeight="1">
      <c r="A357" s="1"/>
      <c r="B357" s="1"/>
      <c r="C357" s="1"/>
      <c r="D357" s="1"/>
      <c r="E357" s="2"/>
      <c r="F357" s="3"/>
      <c r="G357" s="3"/>
      <c r="H357" s="3"/>
      <c r="I357" s="3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3"/>
      <c r="AE357" s="3"/>
      <c r="AF357" s="3"/>
      <c r="AG357" s="3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ht="15.75" customHeight="1">
      <c r="A358" s="1"/>
      <c r="B358" s="1"/>
      <c r="C358" s="1"/>
      <c r="D358" s="1"/>
      <c r="E358" s="2"/>
      <c r="F358" s="3"/>
      <c r="G358" s="3"/>
      <c r="H358" s="3"/>
      <c r="I358" s="3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3"/>
      <c r="AE358" s="3"/>
      <c r="AF358" s="3"/>
      <c r="AG358" s="3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ht="15.75" customHeight="1">
      <c r="A359" s="1"/>
      <c r="B359" s="1"/>
      <c r="C359" s="1"/>
      <c r="D359" s="1"/>
      <c r="E359" s="2"/>
      <c r="F359" s="3"/>
      <c r="G359" s="3"/>
      <c r="H359" s="3"/>
      <c r="I359" s="3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3"/>
      <c r="AE359" s="3"/>
      <c r="AF359" s="3"/>
      <c r="AG359" s="3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ht="15.75" customHeight="1">
      <c r="A360" s="1"/>
      <c r="B360" s="1"/>
      <c r="C360" s="1"/>
      <c r="D360" s="1"/>
      <c r="E360" s="2"/>
      <c r="F360" s="3"/>
      <c r="G360" s="3"/>
      <c r="H360" s="3"/>
      <c r="I360" s="3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3"/>
      <c r="AE360" s="3"/>
      <c r="AF360" s="3"/>
      <c r="AG360" s="3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ht="15.75" customHeight="1">
      <c r="A361" s="1"/>
      <c r="B361" s="1"/>
      <c r="C361" s="1"/>
      <c r="D361" s="1"/>
      <c r="E361" s="2"/>
      <c r="F361" s="3"/>
      <c r="G361" s="3"/>
      <c r="H361" s="3"/>
      <c r="I361" s="3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3"/>
      <c r="AE361" s="3"/>
      <c r="AF361" s="3"/>
      <c r="AG361" s="3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ht="15.75" customHeight="1">
      <c r="A362" s="1"/>
      <c r="B362" s="1"/>
      <c r="C362" s="1"/>
      <c r="D362" s="1"/>
      <c r="E362" s="2"/>
      <c r="F362" s="3"/>
      <c r="G362" s="3"/>
      <c r="H362" s="3"/>
      <c r="I362" s="3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3"/>
      <c r="AE362" s="3"/>
      <c r="AF362" s="3"/>
      <c r="AG362" s="3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ht="15.75" customHeight="1">
      <c r="A363" s="1"/>
      <c r="B363" s="1"/>
      <c r="C363" s="1"/>
      <c r="D363" s="1"/>
      <c r="E363" s="2"/>
      <c r="F363" s="3"/>
      <c r="G363" s="3"/>
      <c r="H363" s="3"/>
      <c r="I363" s="3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3"/>
      <c r="AE363" s="3"/>
      <c r="AF363" s="3"/>
      <c r="AG363" s="3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ht="15.75" customHeight="1">
      <c r="A364" s="1"/>
      <c r="B364" s="1"/>
      <c r="C364" s="1"/>
      <c r="D364" s="1"/>
      <c r="E364" s="2"/>
      <c r="F364" s="3"/>
      <c r="G364" s="3"/>
      <c r="H364" s="3"/>
      <c r="I364" s="3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3"/>
      <c r="AE364" s="3"/>
      <c r="AF364" s="3"/>
      <c r="AG364" s="3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ht="15.75" customHeight="1">
      <c r="A365" s="1"/>
      <c r="B365" s="1"/>
      <c r="C365" s="1"/>
      <c r="D365" s="1"/>
      <c r="E365" s="2"/>
      <c r="F365" s="3"/>
      <c r="G365" s="3"/>
      <c r="H365" s="3"/>
      <c r="I365" s="3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3"/>
      <c r="AE365" s="3"/>
      <c r="AF365" s="3"/>
      <c r="AG365" s="3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ht="15.75" customHeight="1">
      <c r="A366" s="1"/>
      <c r="B366" s="1"/>
      <c r="C366" s="1"/>
      <c r="D366" s="1"/>
      <c r="E366" s="2"/>
      <c r="F366" s="3"/>
      <c r="G366" s="3"/>
      <c r="H366" s="3"/>
      <c r="I366" s="3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3"/>
      <c r="AE366" s="3"/>
      <c r="AF366" s="3"/>
      <c r="AG366" s="3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ht="15.75" customHeight="1">
      <c r="A367" s="1"/>
      <c r="B367" s="1"/>
      <c r="C367" s="1"/>
      <c r="D367" s="1"/>
      <c r="E367" s="2"/>
      <c r="F367" s="3"/>
      <c r="G367" s="3"/>
      <c r="H367" s="3"/>
      <c r="I367" s="3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3"/>
      <c r="AE367" s="3"/>
      <c r="AF367" s="3"/>
      <c r="AG367" s="3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ht="15.75" customHeight="1">
      <c r="A368" s="1"/>
      <c r="B368" s="1"/>
      <c r="C368" s="1"/>
      <c r="D368" s="1"/>
      <c r="E368" s="2"/>
      <c r="F368" s="3"/>
      <c r="G368" s="3"/>
      <c r="H368" s="3"/>
      <c r="I368" s="3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3"/>
      <c r="AE368" s="3"/>
      <c r="AF368" s="3"/>
      <c r="AG368" s="3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ht="15.75" customHeight="1">
      <c r="A369" s="1"/>
      <c r="B369" s="1"/>
      <c r="C369" s="1"/>
      <c r="D369" s="1"/>
      <c r="E369" s="2"/>
      <c r="F369" s="3"/>
      <c r="G369" s="3"/>
      <c r="H369" s="3"/>
      <c r="I369" s="3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3"/>
      <c r="AE369" s="3"/>
      <c r="AF369" s="3"/>
      <c r="AG369" s="3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ht="15.75" customHeight="1">
      <c r="A370" s="1"/>
      <c r="B370" s="1"/>
      <c r="C370" s="1"/>
      <c r="D370" s="1"/>
      <c r="E370" s="2"/>
      <c r="F370" s="3"/>
      <c r="G370" s="3"/>
      <c r="H370" s="3"/>
      <c r="I370" s="3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3"/>
      <c r="AE370" s="3"/>
      <c r="AF370" s="3"/>
      <c r="AG370" s="3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ht="15.75" customHeight="1">
      <c r="A371" s="1"/>
      <c r="B371" s="1"/>
      <c r="C371" s="1"/>
      <c r="D371" s="1"/>
      <c r="E371" s="2"/>
      <c r="F371" s="3"/>
      <c r="G371" s="3"/>
      <c r="H371" s="3"/>
      <c r="I371" s="3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3"/>
      <c r="AE371" s="3"/>
      <c r="AF371" s="3"/>
      <c r="AG371" s="3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ht="15.75" customHeight="1">
      <c r="A372" s="1"/>
      <c r="B372" s="1"/>
      <c r="C372" s="1"/>
      <c r="D372" s="1"/>
      <c r="E372" s="2"/>
      <c r="F372" s="3"/>
      <c r="G372" s="3"/>
      <c r="H372" s="3"/>
      <c r="I372" s="3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3"/>
      <c r="AE372" s="3"/>
      <c r="AF372" s="3"/>
      <c r="AG372" s="3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ht="15.75" customHeight="1">
      <c r="A373" s="1"/>
      <c r="B373" s="1"/>
      <c r="C373" s="1"/>
      <c r="D373" s="1"/>
      <c r="E373" s="2"/>
      <c r="F373" s="3"/>
      <c r="G373" s="3"/>
      <c r="H373" s="3"/>
      <c r="I373" s="3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3"/>
      <c r="AE373" s="3"/>
      <c r="AF373" s="3"/>
      <c r="AG373" s="3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ht="15.75" customHeight="1">
      <c r="A374" s="1"/>
      <c r="B374" s="1"/>
      <c r="C374" s="1"/>
      <c r="D374" s="1"/>
      <c r="E374" s="2"/>
      <c r="F374" s="3"/>
      <c r="G374" s="3"/>
      <c r="H374" s="3"/>
      <c r="I374" s="3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3"/>
      <c r="AE374" s="3"/>
      <c r="AF374" s="3"/>
      <c r="AG374" s="3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ht="15.75" customHeight="1">
      <c r="A375" s="1"/>
      <c r="B375" s="1"/>
      <c r="C375" s="1"/>
      <c r="D375" s="1"/>
      <c r="E375" s="2"/>
      <c r="F375" s="3"/>
      <c r="G375" s="3"/>
      <c r="H375" s="3"/>
      <c r="I375" s="3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3"/>
      <c r="AE375" s="3"/>
      <c r="AF375" s="3"/>
      <c r="AG375" s="3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ht="15.75" customHeight="1">
      <c r="A376" s="1"/>
      <c r="B376" s="1"/>
      <c r="C376" s="1"/>
      <c r="D376" s="1"/>
      <c r="E376" s="2"/>
      <c r="F376" s="3"/>
      <c r="G376" s="3"/>
      <c r="H376" s="3"/>
      <c r="I376" s="3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3"/>
      <c r="AE376" s="3"/>
      <c r="AF376" s="3"/>
      <c r="AG376" s="3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ht="15.75" customHeight="1">
      <c r="A377" s="1"/>
      <c r="B377" s="1"/>
      <c r="C377" s="1"/>
      <c r="D377" s="1"/>
      <c r="E377" s="2"/>
      <c r="F377" s="3"/>
      <c r="G377" s="3"/>
      <c r="H377" s="3"/>
      <c r="I377" s="3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3"/>
      <c r="AE377" s="3"/>
      <c r="AF377" s="3"/>
      <c r="AG377" s="3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ht="15.75" customHeight="1">
      <c r="A378" s="1"/>
      <c r="B378" s="1"/>
      <c r="C378" s="1"/>
      <c r="D378" s="1"/>
      <c r="E378" s="2"/>
      <c r="F378" s="3"/>
      <c r="G378" s="3"/>
      <c r="H378" s="3"/>
      <c r="I378" s="3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3"/>
      <c r="AE378" s="3"/>
      <c r="AF378" s="3"/>
      <c r="AG378" s="3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ht="15.75" customHeight="1">
      <c r="A379" s="1"/>
      <c r="B379" s="1"/>
      <c r="C379" s="1"/>
      <c r="D379" s="1"/>
      <c r="E379" s="2"/>
      <c r="F379" s="3"/>
      <c r="G379" s="3"/>
      <c r="H379" s="3"/>
      <c r="I379" s="3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3"/>
      <c r="AE379" s="3"/>
      <c r="AF379" s="3"/>
      <c r="AG379" s="3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ht="15.75" customHeight="1">
      <c r="A380" s="1"/>
      <c r="B380" s="1"/>
      <c r="C380" s="1"/>
      <c r="D380" s="1"/>
      <c r="E380" s="2"/>
      <c r="F380" s="3"/>
      <c r="G380" s="3"/>
      <c r="H380" s="3"/>
      <c r="I380" s="3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3"/>
      <c r="AE380" s="3"/>
      <c r="AF380" s="3"/>
      <c r="AG380" s="3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ht="15.75" customHeight="1">
      <c r="A381" s="1"/>
      <c r="B381" s="1"/>
      <c r="C381" s="1"/>
      <c r="D381" s="1"/>
      <c r="E381" s="2"/>
      <c r="F381" s="3"/>
      <c r="G381" s="3"/>
      <c r="H381" s="3"/>
      <c r="I381" s="3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3"/>
      <c r="AE381" s="3"/>
      <c r="AF381" s="3"/>
      <c r="AG381" s="3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ht="15.75" customHeight="1">
      <c r="A382" s="1"/>
      <c r="B382" s="1"/>
      <c r="C382" s="1"/>
      <c r="D382" s="1"/>
      <c r="E382" s="2"/>
      <c r="F382" s="3"/>
      <c r="G382" s="3"/>
      <c r="H382" s="3"/>
      <c r="I382" s="3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3"/>
      <c r="AE382" s="3"/>
      <c r="AF382" s="3"/>
      <c r="AG382" s="3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ht="15.75" customHeight="1">
      <c r="A383" s="1"/>
      <c r="B383" s="1"/>
      <c r="C383" s="1"/>
      <c r="D383" s="1"/>
      <c r="E383" s="2"/>
      <c r="F383" s="3"/>
      <c r="G383" s="3"/>
      <c r="H383" s="3"/>
      <c r="I383" s="3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3"/>
      <c r="AE383" s="3"/>
      <c r="AF383" s="3"/>
      <c r="AG383" s="3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ht="15.75" customHeight="1">
      <c r="A384" s="1"/>
      <c r="B384" s="1"/>
      <c r="C384" s="1"/>
      <c r="D384" s="1"/>
      <c r="E384" s="2"/>
      <c r="F384" s="3"/>
      <c r="G384" s="3"/>
      <c r="H384" s="3"/>
      <c r="I384" s="3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3"/>
      <c r="AE384" s="3"/>
      <c r="AF384" s="3"/>
      <c r="AG384" s="3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ht="15.75" customHeight="1">
      <c r="A385" s="1"/>
      <c r="B385" s="1"/>
      <c r="C385" s="1"/>
      <c r="D385" s="1"/>
      <c r="E385" s="2"/>
      <c r="F385" s="3"/>
      <c r="G385" s="3"/>
      <c r="H385" s="3"/>
      <c r="I385" s="3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3"/>
      <c r="AE385" s="3"/>
      <c r="AF385" s="3"/>
      <c r="AG385" s="3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ht="15.75" customHeight="1">
      <c r="A386" s="1"/>
      <c r="B386" s="1"/>
      <c r="C386" s="1"/>
      <c r="D386" s="1"/>
      <c r="E386" s="2"/>
      <c r="F386" s="3"/>
      <c r="G386" s="3"/>
      <c r="H386" s="3"/>
      <c r="I386" s="3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3"/>
      <c r="AE386" s="3"/>
      <c r="AF386" s="3"/>
      <c r="AG386" s="3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ht="15.75" customHeight="1">
      <c r="A387" s="1"/>
      <c r="B387" s="1"/>
      <c r="C387" s="1"/>
      <c r="D387" s="1"/>
      <c r="E387" s="2"/>
      <c r="F387" s="3"/>
      <c r="G387" s="3"/>
      <c r="H387" s="3"/>
      <c r="I387" s="3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3"/>
      <c r="AE387" s="3"/>
      <c r="AF387" s="3"/>
      <c r="AG387" s="3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ht="15.75" customHeight="1">
      <c r="A388" s="1"/>
      <c r="B388" s="1"/>
      <c r="C388" s="1"/>
      <c r="D388" s="1"/>
      <c r="E388" s="2"/>
      <c r="F388" s="3"/>
      <c r="G388" s="3"/>
      <c r="H388" s="3"/>
      <c r="I388" s="3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3"/>
      <c r="AE388" s="3"/>
      <c r="AF388" s="3"/>
      <c r="AG388" s="3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ht="15.75" customHeight="1">
      <c r="A389" s="1"/>
      <c r="B389" s="1"/>
      <c r="C389" s="1"/>
      <c r="D389" s="1"/>
      <c r="E389" s="2"/>
      <c r="F389" s="3"/>
      <c r="G389" s="3"/>
      <c r="H389" s="3"/>
      <c r="I389" s="3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3"/>
      <c r="AE389" s="3"/>
      <c r="AF389" s="3"/>
      <c r="AG389" s="3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ht="15.75" customHeight="1">
      <c r="A390" s="1"/>
      <c r="B390" s="1"/>
      <c r="C390" s="1"/>
      <c r="D390" s="1"/>
      <c r="E390" s="2"/>
      <c r="F390" s="3"/>
      <c r="G390" s="3"/>
      <c r="H390" s="3"/>
      <c r="I390" s="3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3"/>
      <c r="AE390" s="3"/>
      <c r="AF390" s="3"/>
      <c r="AG390" s="3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ht="15.75" customHeight="1">
      <c r="A391" s="1"/>
      <c r="B391" s="1"/>
      <c r="C391" s="1"/>
      <c r="D391" s="1"/>
      <c r="E391" s="2"/>
      <c r="F391" s="3"/>
      <c r="G391" s="3"/>
      <c r="H391" s="3"/>
      <c r="I391" s="3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3"/>
      <c r="AE391" s="3"/>
      <c r="AF391" s="3"/>
      <c r="AG391" s="3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ht="15.75" customHeight="1">
      <c r="A392" s="1"/>
      <c r="B392" s="1"/>
      <c r="C392" s="1"/>
      <c r="D392" s="1"/>
      <c r="E392" s="2"/>
      <c r="F392" s="3"/>
      <c r="G392" s="3"/>
      <c r="H392" s="3"/>
      <c r="I392" s="3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3"/>
      <c r="AE392" s="3"/>
      <c r="AF392" s="3"/>
      <c r="AG392" s="3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ht="15.75" customHeight="1">
      <c r="A393" s="1"/>
      <c r="B393" s="1"/>
      <c r="C393" s="1"/>
      <c r="D393" s="1"/>
      <c r="E393" s="2"/>
      <c r="F393" s="3"/>
      <c r="G393" s="3"/>
      <c r="H393" s="3"/>
      <c r="I393" s="3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3"/>
      <c r="AE393" s="3"/>
      <c r="AF393" s="3"/>
      <c r="AG393" s="3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ht="15.75" customHeight="1">
      <c r="A394" s="1"/>
      <c r="B394" s="1"/>
      <c r="C394" s="1"/>
      <c r="D394" s="1"/>
      <c r="E394" s="2"/>
      <c r="F394" s="3"/>
      <c r="G394" s="3"/>
      <c r="H394" s="3"/>
      <c r="I394" s="3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3"/>
      <c r="AE394" s="3"/>
      <c r="AF394" s="3"/>
      <c r="AG394" s="3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ht="15.75" customHeight="1">
      <c r="A395" s="1"/>
      <c r="B395" s="1"/>
      <c r="C395" s="1"/>
      <c r="D395" s="1"/>
      <c r="E395" s="2"/>
      <c r="F395" s="3"/>
      <c r="G395" s="3"/>
      <c r="H395" s="3"/>
      <c r="I395" s="3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3"/>
      <c r="AE395" s="3"/>
      <c r="AF395" s="3"/>
      <c r="AG395" s="3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ht="15.75" customHeight="1">
      <c r="A396" s="1"/>
      <c r="B396" s="1"/>
      <c r="C396" s="1"/>
      <c r="D396" s="1"/>
      <c r="E396" s="2"/>
      <c r="F396" s="3"/>
      <c r="G396" s="3"/>
      <c r="H396" s="3"/>
      <c r="I396" s="3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3"/>
      <c r="AE396" s="3"/>
      <c r="AF396" s="3"/>
      <c r="AG396" s="3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ht="15.75" customHeight="1">
      <c r="A397" s="1"/>
      <c r="B397" s="1"/>
      <c r="C397" s="1"/>
      <c r="D397" s="1"/>
      <c r="E397" s="2"/>
      <c r="F397" s="3"/>
      <c r="G397" s="3"/>
      <c r="H397" s="3"/>
      <c r="I397" s="3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3"/>
      <c r="AE397" s="3"/>
      <c r="AF397" s="3"/>
      <c r="AG397" s="3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ht="15.75" customHeight="1">
      <c r="A398" s="1"/>
      <c r="B398" s="1"/>
      <c r="C398" s="1"/>
      <c r="D398" s="1"/>
      <c r="E398" s="2"/>
      <c r="F398" s="3"/>
      <c r="G398" s="3"/>
      <c r="H398" s="3"/>
      <c r="I398" s="3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3"/>
      <c r="AE398" s="3"/>
      <c r="AF398" s="3"/>
      <c r="AG398" s="3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ht="15.75" customHeight="1">
      <c r="A399" s="1"/>
      <c r="B399" s="1"/>
      <c r="C399" s="1"/>
      <c r="D399" s="1"/>
      <c r="E399" s="2"/>
      <c r="F399" s="3"/>
      <c r="G399" s="3"/>
      <c r="H399" s="3"/>
      <c r="I399" s="3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3"/>
      <c r="AE399" s="3"/>
      <c r="AF399" s="3"/>
      <c r="AG399" s="3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ht="15.75" customHeight="1">
      <c r="A400" s="1"/>
      <c r="B400" s="1"/>
      <c r="C400" s="1"/>
      <c r="D400" s="1"/>
      <c r="E400" s="2"/>
      <c r="F400" s="3"/>
      <c r="G400" s="3"/>
      <c r="H400" s="3"/>
      <c r="I400" s="3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3"/>
      <c r="AE400" s="3"/>
      <c r="AF400" s="3"/>
      <c r="AG400" s="3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ht="15.75" customHeight="1">
      <c r="A401" s="1"/>
      <c r="B401" s="1"/>
      <c r="C401" s="1"/>
      <c r="D401" s="1"/>
      <c r="E401" s="2"/>
      <c r="F401" s="3"/>
      <c r="G401" s="3"/>
      <c r="H401" s="3"/>
      <c r="I401" s="3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3"/>
      <c r="AE401" s="3"/>
      <c r="AF401" s="3"/>
      <c r="AG401" s="3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ht="15.75" customHeight="1">
      <c r="A402" s="1"/>
      <c r="B402" s="1"/>
      <c r="C402" s="1"/>
      <c r="D402" s="1"/>
      <c r="E402" s="2"/>
      <c r="F402" s="3"/>
      <c r="G402" s="3"/>
      <c r="H402" s="3"/>
      <c r="I402" s="3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3"/>
      <c r="AE402" s="3"/>
      <c r="AF402" s="3"/>
      <c r="AG402" s="3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ht="15.75" customHeight="1">
      <c r="A403" s="1"/>
      <c r="B403" s="1"/>
      <c r="C403" s="1"/>
      <c r="D403" s="1"/>
      <c r="E403" s="2"/>
      <c r="F403" s="3"/>
      <c r="G403" s="3"/>
      <c r="H403" s="3"/>
      <c r="I403" s="3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3"/>
      <c r="AE403" s="3"/>
      <c r="AF403" s="3"/>
      <c r="AG403" s="3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ht="15.75" customHeight="1">
      <c r="A404" s="1"/>
      <c r="B404" s="1"/>
      <c r="C404" s="1"/>
      <c r="D404" s="1"/>
      <c r="E404" s="2"/>
      <c r="F404" s="3"/>
      <c r="G404" s="3"/>
      <c r="H404" s="3"/>
      <c r="I404" s="3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3"/>
      <c r="AE404" s="3"/>
      <c r="AF404" s="3"/>
      <c r="AG404" s="3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ht="15.75" customHeight="1">
      <c r="A405" s="1"/>
      <c r="B405" s="1"/>
      <c r="C405" s="1"/>
      <c r="D405" s="1"/>
      <c r="E405" s="2"/>
      <c r="F405" s="3"/>
      <c r="G405" s="3"/>
      <c r="H405" s="3"/>
      <c r="I405" s="3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3"/>
      <c r="AE405" s="3"/>
      <c r="AF405" s="3"/>
      <c r="AG405" s="3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ht="15.75" customHeight="1">
      <c r="A406" s="1"/>
      <c r="B406" s="1"/>
      <c r="C406" s="1"/>
      <c r="D406" s="1"/>
      <c r="E406" s="2"/>
      <c r="F406" s="3"/>
      <c r="G406" s="3"/>
      <c r="H406" s="3"/>
      <c r="I406" s="3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3"/>
      <c r="AE406" s="3"/>
      <c r="AF406" s="3"/>
      <c r="AG406" s="3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ht="15.75" customHeight="1">
      <c r="A407" s="1"/>
      <c r="B407" s="1"/>
      <c r="C407" s="1"/>
      <c r="D407" s="1"/>
      <c r="E407" s="2"/>
      <c r="F407" s="3"/>
      <c r="G407" s="3"/>
      <c r="H407" s="3"/>
      <c r="I407" s="3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3"/>
      <c r="AE407" s="3"/>
      <c r="AF407" s="3"/>
      <c r="AG407" s="3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ht="15.75" customHeight="1">
      <c r="A408" s="1"/>
      <c r="B408" s="1"/>
      <c r="C408" s="1"/>
      <c r="D408" s="1"/>
      <c r="E408" s="2"/>
      <c r="F408" s="3"/>
      <c r="G408" s="3"/>
      <c r="H408" s="3"/>
      <c r="I408" s="3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3"/>
      <c r="AE408" s="3"/>
      <c r="AF408" s="3"/>
      <c r="AG408" s="3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ht="15.75" customHeight="1">
      <c r="A409" s="1"/>
      <c r="B409" s="1"/>
      <c r="C409" s="1"/>
      <c r="D409" s="1"/>
      <c r="E409" s="2"/>
      <c r="F409" s="3"/>
      <c r="G409" s="3"/>
      <c r="H409" s="3"/>
      <c r="I409" s="3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3"/>
      <c r="AE409" s="3"/>
      <c r="AF409" s="3"/>
      <c r="AG409" s="3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ht="15.75" customHeight="1">
      <c r="A410" s="1"/>
      <c r="B410" s="1"/>
      <c r="C410" s="1"/>
      <c r="D410" s="1"/>
      <c r="E410" s="2"/>
      <c r="F410" s="3"/>
      <c r="G410" s="3"/>
      <c r="H410" s="3"/>
      <c r="I410" s="3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3"/>
      <c r="AE410" s="3"/>
      <c r="AF410" s="3"/>
      <c r="AG410" s="3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ht="15.75" customHeight="1">
      <c r="A411" s="1"/>
      <c r="B411" s="1"/>
      <c r="C411" s="1"/>
      <c r="D411" s="1"/>
      <c r="E411" s="2"/>
      <c r="F411" s="3"/>
      <c r="G411" s="3"/>
      <c r="H411" s="3"/>
      <c r="I411" s="3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3"/>
      <c r="AE411" s="3"/>
      <c r="AF411" s="3"/>
      <c r="AG411" s="3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ht="15.75" customHeight="1">
      <c r="A412" s="1"/>
      <c r="B412" s="1"/>
      <c r="C412" s="1"/>
      <c r="D412" s="1"/>
      <c r="E412" s="2"/>
      <c r="F412" s="3"/>
      <c r="G412" s="3"/>
      <c r="H412" s="3"/>
      <c r="I412" s="3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3"/>
      <c r="AE412" s="3"/>
      <c r="AF412" s="3"/>
      <c r="AG412" s="3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ht="15.75" customHeight="1">
      <c r="A413" s="1"/>
      <c r="B413" s="1"/>
      <c r="C413" s="1"/>
      <c r="D413" s="1"/>
      <c r="E413" s="2"/>
      <c r="F413" s="3"/>
      <c r="G413" s="3"/>
      <c r="H413" s="3"/>
      <c r="I413" s="3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3"/>
      <c r="AE413" s="3"/>
      <c r="AF413" s="3"/>
      <c r="AG413" s="3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ht="15.75" customHeight="1">
      <c r="A414" s="1"/>
      <c r="B414" s="1"/>
      <c r="C414" s="1"/>
      <c r="D414" s="1"/>
      <c r="E414" s="2"/>
      <c r="F414" s="3"/>
      <c r="G414" s="3"/>
      <c r="H414" s="3"/>
      <c r="I414" s="3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3"/>
      <c r="AE414" s="3"/>
      <c r="AF414" s="3"/>
      <c r="AG414" s="3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ht="15.75" customHeight="1">
      <c r="A415" s="1"/>
      <c r="B415" s="1"/>
      <c r="C415" s="1"/>
      <c r="D415" s="1"/>
      <c r="E415" s="2"/>
      <c r="F415" s="3"/>
      <c r="G415" s="3"/>
      <c r="H415" s="3"/>
      <c r="I415" s="3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3"/>
      <c r="AE415" s="3"/>
      <c r="AF415" s="3"/>
      <c r="AG415" s="3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ht="15.75" customHeight="1">
      <c r="A416" s="1"/>
      <c r="B416" s="1"/>
      <c r="C416" s="1"/>
      <c r="D416" s="1"/>
      <c r="E416" s="2"/>
      <c r="F416" s="3"/>
      <c r="G416" s="3"/>
      <c r="H416" s="3"/>
      <c r="I416" s="3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3"/>
      <c r="AE416" s="3"/>
      <c r="AF416" s="3"/>
      <c r="AG416" s="3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ht="15.75" customHeight="1">
      <c r="A417" s="1"/>
      <c r="B417" s="1"/>
      <c r="C417" s="1"/>
      <c r="D417" s="1"/>
      <c r="E417" s="2"/>
      <c r="F417" s="3"/>
      <c r="G417" s="3"/>
      <c r="H417" s="3"/>
      <c r="I417" s="3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3"/>
      <c r="AE417" s="3"/>
      <c r="AF417" s="3"/>
      <c r="AG417" s="3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ht="15.75" customHeight="1">
      <c r="A418" s="1"/>
      <c r="B418" s="1"/>
      <c r="C418" s="1"/>
      <c r="D418" s="1"/>
      <c r="E418" s="2"/>
      <c r="F418" s="3"/>
      <c r="G418" s="3"/>
      <c r="H418" s="3"/>
      <c r="I418" s="3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3"/>
      <c r="AE418" s="3"/>
      <c r="AF418" s="3"/>
      <c r="AG418" s="3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ht="15.75" customHeight="1">
      <c r="A419" s="1"/>
      <c r="B419" s="1"/>
      <c r="C419" s="1"/>
      <c r="D419" s="1"/>
      <c r="E419" s="2"/>
      <c r="F419" s="3"/>
      <c r="G419" s="3"/>
      <c r="H419" s="3"/>
      <c r="I419" s="3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3"/>
      <c r="AE419" s="3"/>
      <c r="AF419" s="3"/>
      <c r="AG419" s="3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ht="15.75" customHeight="1">
      <c r="A420" s="1"/>
      <c r="B420" s="1"/>
      <c r="C420" s="1"/>
      <c r="D420" s="1"/>
      <c r="E420" s="2"/>
      <c r="F420" s="3"/>
      <c r="G420" s="3"/>
      <c r="H420" s="3"/>
      <c r="I420" s="3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3"/>
      <c r="AE420" s="3"/>
      <c r="AF420" s="3"/>
      <c r="AG420" s="3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ht="15.75" customHeight="1">
      <c r="A421" s="1"/>
      <c r="B421" s="1"/>
      <c r="C421" s="1"/>
      <c r="D421" s="1"/>
      <c r="E421" s="2"/>
      <c r="F421" s="3"/>
      <c r="G421" s="3"/>
      <c r="H421" s="3"/>
      <c r="I421" s="3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3"/>
      <c r="AE421" s="3"/>
      <c r="AF421" s="3"/>
      <c r="AG421" s="3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ht="15.75" customHeight="1">
      <c r="A422" s="1"/>
      <c r="B422" s="1"/>
      <c r="C422" s="1"/>
      <c r="D422" s="1"/>
      <c r="E422" s="2"/>
      <c r="F422" s="3"/>
      <c r="G422" s="3"/>
      <c r="H422" s="3"/>
      <c r="I422" s="3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3"/>
      <c r="AE422" s="3"/>
      <c r="AF422" s="3"/>
      <c r="AG422" s="3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ht="15.75" customHeight="1">
      <c r="A423" s="1"/>
      <c r="B423" s="1"/>
      <c r="C423" s="1"/>
      <c r="D423" s="1"/>
      <c r="E423" s="2"/>
      <c r="F423" s="3"/>
      <c r="G423" s="3"/>
      <c r="H423" s="3"/>
      <c r="I423" s="3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3"/>
      <c r="AE423" s="3"/>
      <c r="AF423" s="3"/>
      <c r="AG423" s="3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ht="15.75" customHeight="1">
      <c r="A424" s="1"/>
      <c r="B424" s="1"/>
      <c r="C424" s="1"/>
      <c r="D424" s="1"/>
      <c r="E424" s="2"/>
      <c r="F424" s="3"/>
      <c r="G424" s="3"/>
      <c r="H424" s="3"/>
      <c r="I424" s="3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3"/>
      <c r="AE424" s="3"/>
      <c r="AF424" s="3"/>
      <c r="AG424" s="3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ht="15.75" customHeight="1">
      <c r="A425" s="1"/>
      <c r="B425" s="1"/>
      <c r="C425" s="1"/>
      <c r="D425" s="1"/>
      <c r="E425" s="2"/>
      <c r="F425" s="3"/>
      <c r="G425" s="3"/>
      <c r="H425" s="3"/>
      <c r="I425" s="3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3"/>
      <c r="AE425" s="3"/>
      <c r="AF425" s="3"/>
      <c r="AG425" s="3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ht="15.75" customHeight="1">
      <c r="A426" s="1"/>
      <c r="B426" s="1"/>
      <c r="C426" s="1"/>
      <c r="D426" s="1"/>
      <c r="E426" s="2"/>
      <c r="F426" s="3"/>
      <c r="G426" s="3"/>
      <c r="H426" s="3"/>
      <c r="I426" s="3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3"/>
      <c r="AE426" s="3"/>
      <c r="AF426" s="3"/>
      <c r="AG426" s="3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ht="15.75" customHeight="1">
      <c r="A427" s="1"/>
      <c r="B427" s="1"/>
      <c r="C427" s="1"/>
      <c r="D427" s="1"/>
      <c r="E427" s="2"/>
      <c r="F427" s="3"/>
      <c r="G427" s="3"/>
      <c r="H427" s="3"/>
      <c r="I427" s="3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3"/>
      <c r="AE427" s="3"/>
      <c r="AF427" s="3"/>
      <c r="AG427" s="3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ht="15.75" customHeight="1">
      <c r="A428" s="1"/>
      <c r="B428" s="1"/>
      <c r="C428" s="1"/>
      <c r="D428" s="1"/>
      <c r="E428" s="2"/>
      <c r="F428" s="3"/>
      <c r="G428" s="3"/>
      <c r="H428" s="3"/>
      <c r="I428" s="3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3"/>
      <c r="AE428" s="3"/>
      <c r="AF428" s="3"/>
      <c r="AG428" s="3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ht="15.75" customHeight="1">
      <c r="A429" s="1"/>
      <c r="B429" s="1"/>
      <c r="C429" s="1"/>
      <c r="D429" s="1"/>
      <c r="E429" s="2"/>
      <c r="F429" s="3"/>
      <c r="G429" s="3"/>
      <c r="H429" s="3"/>
      <c r="I429" s="3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3"/>
      <c r="AE429" s="3"/>
      <c r="AF429" s="3"/>
      <c r="AG429" s="3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ht="15.75" customHeight="1">
      <c r="A430" s="1"/>
      <c r="B430" s="1"/>
      <c r="C430" s="1"/>
      <c r="D430" s="1"/>
      <c r="E430" s="2"/>
      <c r="F430" s="3"/>
      <c r="G430" s="3"/>
      <c r="H430" s="3"/>
      <c r="I430" s="3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3"/>
      <c r="AE430" s="3"/>
      <c r="AF430" s="3"/>
      <c r="AG430" s="3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ht="15.75" customHeight="1">
      <c r="A431" s="1"/>
      <c r="B431" s="1"/>
      <c r="C431" s="1"/>
      <c r="D431" s="1"/>
      <c r="E431" s="2"/>
      <c r="F431" s="3"/>
      <c r="G431" s="3"/>
      <c r="H431" s="3"/>
      <c r="I431" s="3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3"/>
      <c r="AE431" s="3"/>
      <c r="AF431" s="3"/>
      <c r="AG431" s="3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ht="15.75" customHeight="1">
      <c r="A432" s="1"/>
      <c r="B432" s="1"/>
      <c r="C432" s="1"/>
      <c r="D432" s="1"/>
      <c r="E432" s="2"/>
      <c r="F432" s="3"/>
      <c r="G432" s="3"/>
      <c r="H432" s="3"/>
      <c r="I432" s="3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3"/>
      <c r="AE432" s="3"/>
      <c r="AF432" s="3"/>
      <c r="AG432" s="3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ht="15.75" customHeight="1">
      <c r="A433" s="1"/>
      <c r="B433" s="1"/>
      <c r="C433" s="1"/>
      <c r="D433" s="1"/>
      <c r="E433" s="2"/>
      <c r="F433" s="3"/>
      <c r="G433" s="3"/>
      <c r="H433" s="3"/>
      <c r="I433" s="3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3"/>
      <c r="AE433" s="3"/>
      <c r="AF433" s="3"/>
      <c r="AG433" s="3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ht="15.75" customHeight="1">
      <c r="A434" s="1"/>
      <c r="B434" s="1"/>
      <c r="C434" s="1"/>
      <c r="D434" s="1"/>
      <c r="E434" s="2"/>
      <c r="F434" s="3"/>
      <c r="G434" s="3"/>
      <c r="H434" s="3"/>
      <c r="I434" s="3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3"/>
      <c r="AE434" s="3"/>
      <c r="AF434" s="3"/>
      <c r="AG434" s="3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ht="15.75" customHeight="1">
      <c r="A435" s="1"/>
      <c r="B435" s="1"/>
      <c r="C435" s="1"/>
      <c r="D435" s="1"/>
      <c r="E435" s="2"/>
      <c r="F435" s="3"/>
      <c r="G435" s="3"/>
      <c r="H435" s="3"/>
      <c r="I435" s="3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3"/>
      <c r="AE435" s="3"/>
      <c r="AF435" s="3"/>
      <c r="AG435" s="3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ht="15.75" customHeight="1">
      <c r="A436" s="1"/>
      <c r="B436" s="1"/>
      <c r="C436" s="1"/>
      <c r="D436" s="1"/>
      <c r="E436" s="2"/>
      <c r="F436" s="3"/>
      <c r="G436" s="3"/>
      <c r="H436" s="3"/>
      <c r="I436" s="3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3"/>
      <c r="AE436" s="3"/>
      <c r="AF436" s="3"/>
      <c r="AG436" s="3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ht="15.75" customHeight="1">
      <c r="A437" s="1"/>
      <c r="B437" s="1"/>
      <c r="C437" s="1"/>
      <c r="D437" s="1"/>
      <c r="E437" s="2"/>
      <c r="F437" s="3"/>
      <c r="G437" s="3"/>
      <c r="H437" s="3"/>
      <c r="I437" s="3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3"/>
      <c r="AE437" s="3"/>
      <c r="AF437" s="3"/>
      <c r="AG437" s="3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ht="15.75" customHeight="1">
      <c r="A438" s="1"/>
      <c r="B438" s="1"/>
      <c r="C438" s="1"/>
      <c r="D438" s="1"/>
      <c r="E438" s="2"/>
      <c r="F438" s="3"/>
      <c r="G438" s="3"/>
      <c r="H438" s="3"/>
      <c r="I438" s="3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3"/>
      <c r="AE438" s="3"/>
      <c r="AF438" s="3"/>
      <c r="AG438" s="3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ht="15.75" customHeight="1">
      <c r="A439" s="1"/>
      <c r="B439" s="1"/>
      <c r="C439" s="1"/>
      <c r="D439" s="1"/>
      <c r="E439" s="2"/>
      <c r="F439" s="3"/>
      <c r="G439" s="3"/>
      <c r="H439" s="3"/>
      <c r="I439" s="3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3"/>
      <c r="AE439" s="3"/>
      <c r="AF439" s="3"/>
      <c r="AG439" s="3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ht="15.75" customHeight="1">
      <c r="A440" s="1"/>
      <c r="B440" s="1"/>
      <c r="C440" s="1"/>
      <c r="D440" s="1"/>
      <c r="E440" s="2"/>
      <c r="F440" s="3"/>
      <c r="G440" s="3"/>
      <c r="H440" s="3"/>
      <c r="I440" s="3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3"/>
      <c r="AE440" s="3"/>
      <c r="AF440" s="3"/>
      <c r="AG440" s="3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ht="15.75" customHeight="1">
      <c r="A441" s="1"/>
      <c r="B441" s="1"/>
      <c r="C441" s="1"/>
      <c r="D441" s="1"/>
      <c r="E441" s="2"/>
      <c r="F441" s="3"/>
      <c r="G441" s="3"/>
      <c r="H441" s="3"/>
      <c r="I441" s="3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3"/>
      <c r="AE441" s="3"/>
      <c r="AF441" s="3"/>
      <c r="AG441" s="3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ht="15.75" customHeight="1">
      <c r="A442" s="1"/>
      <c r="B442" s="1"/>
      <c r="C442" s="1"/>
      <c r="D442" s="1"/>
      <c r="E442" s="2"/>
      <c r="F442" s="3"/>
      <c r="G442" s="3"/>
      <c r="H442" s="3"/>
      <c r="I442" s="3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3"/>
      <c r="AE442" s="3"/>
      <c r="AF442" s="3"/>
      <c r="AG442" s="3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ht="15.75" customHeight="1">
      <c r="A443" s="1"/>
      <c r="B443" s="1"/>
      <c r="C443" s="1"/>
      <c r="D443" s="1"/>
      <c r="E443" s="2"/>
      <c r="F443" s="3"/>
      <c r="G443" s="3"/>
      <c r="H443" s="3"/>
      <c r="I443" s="3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3"/>
      <c r="AE443" s="3"/>
      <c r="AF443" s="3"/>
      <c r="AG443" s="3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ht="15.75" customHeight="1">
      <c r="A444" s="1"/>
      <c r="B444" s="1"/>
      <c r="C444" s="1"/>
      <c r="D444" s="1"/>
      <c r="E444" s="2"/>
      <c r="F444" s="3"/>
      <c r="G444" s="3"/>
      <c r="H444" s="3"/>
      <c r="I444" s="3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3"/>
      <c r="AE444" s="3"/>
      <c r="AF444" s="3"/>
      <c r="AG444" s="3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ht="15.75" customHeight="1">
      <c r="A445" s="1"/>
      <c r="B445" s="1"/>
      <c r="C445" s="1"/>
      <c r="D445" s="1"/>
      <c r="E445" s="2"/>
      <c r="F445" s="3"/>
      <c r="G445" s="3"/>
      <c r="H445" s="3"/>
      <c r="I445" s="3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3"/>
      <c r="AE445" s="3"/>
      <c r="AF445" s="3"/>
      <c r="AG445" s="3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ht="15.75" customHeight="1">
      <c r="A446" s="1"/>
      <c r="B446" s="1"/>
      <c r="C446" s="1"/>
      <c r="D446" s="1"/>
      <c r="E446" s="2"/>
      <c r="F446" s="3"/>
      <c r="G446" s="3"/>
      <c r="H446" s="3"/>
      <c r="I446" s="3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3"/>
      <c r="AE446" s="3"/>
      <c r="AF446" s="3"/>
      <c r="AG446" s="3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ht="15.75" customHeight="1">
      <c r="A447" s="1"/>
      <c r="B447" s="1"/>
      <c r="C447" s="1"/>
      <c r="D447" s="1"/>
      <c r="E447" s="2"/>
      <c r="F447" s="3"/>
      <c r="G447" s="3"/>
      <c r="H447" s="3"/>
      <c r="I447" s="3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3"/>
      <c r="AE447" s="3"/>
      <c r="AF447" s="3"/>
      <c r="AG447" s="3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ht="15.75" customHeight="1">
      <c r="A448" s="1"/>
      <c r="B448" s="1"/>
      <c r="C448" s="1"/>
      <c r="D448" s="1"/>
      <c r="E448" s="2"/>
      <c r="F448" s="3"/>
      <c r="G448" s="3"/>
      <c r="H448" s="3"/>
      <c r="I448" s="3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3"/>
      <c r="AE448" s="3"/>
      <c r="AF448" s="3"/>
      <c r="AG448" s="3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ht="15.75" customHeight="1">
      <c r="A449" s="1"/>
      <c r="B449" s="1"/>
      <c r="C449" s="1"/>
      <c r="D449" s="1"/>
      <c r="E449" s="2"/>
      <c r="F449" s="3"/>
      <c r="G449" s="3"/>
      <c r="H449" s="3"/>
      <c r="I449" s="3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3"/>
      <c r="AE449" s="3"/>
      <c r="AF449" s="3"/>
      <c r="AG449" s="3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ht="15.75" customHeight="1">
      <c r="A450" s="1"/>
      <c r="B450" s="1"/>
      <c r="C450" s="1"/>
      <c r="D450" s="1"/>
      <c r="E450" s="2"/>
      <c r="F450" s="3"/>
      <c r="G450" s="3"/>
      <c r="H450" s="3"/>
      <c r="I450" s="3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3"/>
      <c r="AE450" s="3"/>
      <c r="AF450" s="3"/>
      <c r="AG450" s="3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ht="15.75" customHeight="1">
      <c r="A451" s="1"/>
      <c r="B451" s="1"/>
      <c r="C451" s="1"/>
      <c r="D451" s="1"/>
      <c r="E451" s="2"/>
      <c r="F451" s="3"/>
      <c r="G451" s="3"/>
      <c r="H451" s="3"/>
      <c r="I451" s="3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3"/>
      <c r="AE451" s="3"/>
      <c r="AF451" s="3"/>
      <c r="AG451" s="3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ht="15.75" customHeight="1">
      <c r="A452" s="1"/>
      <c r="B452" s="1"/>
      <c r="C452" s="1"/>
      <c r="D452" s="1"/>
      <c r="E452" s="2"/>
      <c r="F452" s="3"/>
      <c r="G452" s="3"/>
      <c r="H452" s="3"/>
      <c r="I452" s="3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3"/>
      <c r="AE452" s="3"/>
      <c r="AF452" s="3"/>
      <c r="AG452" s="3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ht="15.75" customHeight="1">
      <c r="A453" s="1"/>
      <c r="B453" s="1"/>
      <c r="C453" s="1"/>
      <c r="D453" s="1"/>
      <c r="E453" s="2"/>
      <c r="F453" s="3"/>
      <c r="G453" s="3"/>
      <c r="H453" s="3"/>
      <c r="I453" s="3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3"/>
      <c r="AE453" s="3"/>
      <c r="AF453" s="3"/>
      <c r="AG453" s="3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ht="15.75" customHeight="1">
      <c r="A454" s="1"/>
      <c r="B454" s="1"/>
      <c r="C454" s="1"/>
      <c r="D454" s="1"/>
      <c r="E454" s="2"/>
      <c r="F454" s="3"/>
      <c r="G454" s="3"/>
      <c r="H454" s="3"/>
      <c r="I454" s="3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3"/>
      <c r="AE454" s="3"/>
      <c r="AF454" s="3"/>
      <c r="AG454" s="3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ht="15.75" customHeight="1">
      <c r="A455" s="1"/>
      <c r="B455" s="1"/>
      <c r="C455" s="1"/>
      <c r="D455" s="1"/>
      <c r="E455" s="2"/>
      <c r="F455" s="3"/>
      <c r="G455" s="3"/>
      <c r="H455" s="3"/>
      <c r="I455" s="3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3"/>
      <c r="AE455" s="3"/>
      <c r="AF455" s="3"/>
      <c r="AG455" s="3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ht="15.75" customHeight="1">
      <c r="A456" s="1"/>
      <c r="B456" s="1"/>
      <c r="C456" s="1"/>
      <c r="D456" s="1"/>
      <c r="E456" s="2"/>
      <c r="F456" s="3"/>
      <c r="G456" s="3"/>
      <c r="H456" s="3"/>
      <c r="I456" s="3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3"/>
      <c r="AE456" s="3"/>
      <c r="AF456" s="3"/>
      <c r="AG456" s="3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ht="15.75" customHeight="1">
      <c r="A457" s="1"/>
      <c r="B457" s="1"/>
      <c r="C457" s="1"/>
      <c r="D457" s="1"/>
      <c r="E457" s="2"/>
      <c r="F457" s="3"/>
      <c r="G457" s="3"/>
      <c r="H457" s="3"/>
      <c r="I457" s="3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3"/>
      <c r="AE457" s="3"/>
      <c r="AF457" s="3"/>
      <c r="AG457" s="3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ht="15.75" customHeight="1">
      <c r="A458" s="1"/>
      <c r="B458" s="1"/>
      <c r="C458" s="1"/>
      <c r="D458" s="1"/>
      <c r="E458" s="2"/>
      <c r="F458" s="3"/>
      <c r="G458" s="3"/>
      <c r="H458" s="3"/>
      <c r="I458" s="3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3"/>
      <c r="AE458" s="3"/>
      <c r="AF458" s="3"/>
      <c r="AG458" s="3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ht="15.75" customHeight="1">
      <c r="A459" s="1"/>
      <c r="B459" s="1"/>
      <c r="C459" s="1"/>
      <c r="D459" s="1"/>
      <c r="E459" s="2"/>
      <c r="F459" s="3"/>
      <c r="G459" s="3"/>
      <c r="H459" s="3"/>
      <c r="I459" s="3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3"/>
      <c r="AE459" s="3"/>
      <c r="AF459" s="3"/>
      <c r="AG459" s="3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ht="15.75" customHeight="1">
      <c r="A460" s="1"/>
      <c r="B460" s="1"/>
      <c r="C460" s="1"/>
      <c r="D460" s="1"/>
      <c r="E460" s="2"/>
      <c r="F460" s="3"/>
      <c r="G460" s="3"/>
      <c r="H460" s="3"/>
      <c r="I460" s="3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3"/>
      <c r="AE460" s="3"/>
      <c r="AF460" s="3"/>
      <c r="AG460" s="3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ht="15.75" customHeight="1">
      <c r="A461" s="1"/>
      <c r="B461" s="1"/>
      <c r="C461" s="1"/>
      <c r="D461" s="1"/>
      <c r="E461" s="2"/>
      <c r="F461" s="3"/>
      <c r="G461" s="3"/>
      <c r="H461" s="3"/>
      <c r="I461" s="3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3"/>
      <c r="AE461" s="3"/>
      <c r="AF461" s="3"/>
      <c r="AG461" s="3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ht="15.75" customHeight="1">
      <c r="A462" s="1"/>
      <c r="B462" s="1"/>
      <c r="C462" s="1"/>
      <c r="D462" s="1"/>
      <c r="E462" s="2"/>
      <c r="F462" s="3"/>
      <c r="G462" s="3"/>
      <c r="H462" s="3"/>
      <c r="I462" s="3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3"/>
      <c r="AE462" s="3"/>
      <c r="AF462" s="3"/>
      <c r="AG462" s="3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ht="15.75" customHeight="1">
      <c r="A463" s="1"/>
      <c r="B463" s="1"/>
      <c r="C463" s="1"/>
      <c r="D463" s="1"/>
      <c r="E463" s="2"/>
      <c r="F463" s="3"/>
      <c r="G463" s="3"/>
      <c r="H463" s="3"/>
      <c r="I463" s="3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3"/>
      <c r="AE463" s="3"/>
      <c r="AF463" s="3"/>
      <c r="AG463" s="3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ht="15.75" customHeight="1">
      <c r="A464" s="1"/>
      <c r="B464" s="1"/>
      <c r="C464" s="1"/>
      <c r="D464" s="1"/>
      <c r="E464" s="2"/>
      <c r="F464" s="3"/>
      <c r="G464" s="3"/>
      <c r="H464" s="3"/>
      <c r="I464" s="3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3"/>
      <c r="AE464" s="3"/>
      <c r="AF464" s="3"/>
      <c r="AG464" s="3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ht="15.75" customHeight="1">
      <c r="A465" s="1"/>
      <c r="B465" s="1"/>
      <c r="C465" s="1"/>
      <c r="D465" s="1"/>
      <c r="E465" s="2"/>
      <c r="F465" s="3"/>
      <c r="G465" s="3"/>
      <c r="H465" s="3"/>
      <c r="I465" s="3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3"/>
      <c r="AE465" s="3"/>
      <c r="AF465" s="3"/>
      <c r="AG465" s="3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ht="15.75" customHeight="1">
      <c r="A466" s="1"/>
      <c r="B466" s="1"/>
      <c r="C466" s="1"/>
      <c r="D466" s="1"/>
      <c r="E466" s="2"/>
      <c r="F466" s="3"/>
      <c r="G466" s="3"/>
      <c r="H466" s="3"/>
      <c r="I466" s="3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3"/>
      <c r="AE466" s="3"/>
      <c r="AF466" s="3"/>
      <c r="AG466" s="3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ht="15.75" customHeight="1">
      <c r="A467" s="1"/>
      <c r="B467" s="1"/>
      <c r="C467" s="1"/>
      <c r="D467" s="1"/>
      <c r="E467" s="2"/>
      <c r="F467" s="3"/>
      <c r="G467" s="3"/>
      <c r="H467" s="3"/>
      <c r="I467" s="3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3"/>
      <c r="AE467" s="3"/>
      <c r="AF467" s="3"/>
      <c r="AG467" s="3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ht="15.75" customHeight="1">
      <c r="A468" s="1"/>
      <c r="B468" s="1"/>
      <c r="C468" s="1"/>
      <c r="D468" s="1"/>
      <c r="E468" s="2"/>
      <c r="F468" s="3"/>
      <c r="G468" s="3"/>
      <c r="H468" s="3"/>
      <c r="I468" s="3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3"/>
      <c r="AE468" s="3"/>
      <c r="AF468" s="3"/>
      <c r="AG468" s="3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ht="15.75" customHeight="1">
      <c r="A469" s="1"/>
      <c r="B469" s="1"/>
      <c r="C469" s="1"/>
      <c r="D469" s="1"/>
      <c r="E469" s="2"/>
      <c r="F469" s="3"/>
      <c r="G469" s="3"/>
      <c r="H469" s="3"/>
      <c r="I469" s="3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3"/>
      <c r="AE469" s="3"/>
      <c r="AF469" s="3"/>
      <c r="AG469" s="3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ht="15.75" customHeight="1">
      <c r="A470" s="1"/>
      <c r="B470" s="1"/>
      <c r="C470" s="1"/>
      <c r="D470" s="1"/>
      <c r="E470" s="2"/>
      <c r="F470" s="3"/>
      <c r="G470" s="3"/>
      <c r="H470" s="3"/>
      <c r="I470" s="3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3"/>
      <c r="AE470" s="3"/>
      <c r="AF470" s="3"/>
      <c r="AG470" s="3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ht="15.75" customHeight="1">
      <c r="A471" s="1"/>
      <c r="B471" s="1"/>
      <c r="C471" s="1"/>
      <c r="D471" s="1"/>
      <c r="E471" s="2"/>
      <c r="F471" s="3"/>
      <c r="G471" s="3"/>
      <c r="H471" s="3"/>
      <c r="I471" s="3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3"/>
      <c r="AE471" s="3"/>
      <c r="AF471" s="3"/>
      <c r="AG471" s="3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ht="15.75" customHeight="1">
      <c r="A472" s="1"/>
      <c r="B472" s="1"/>
      <c r="C472" s="1"/>
      <c r="D472" s="1"/>
      <c r="E472" s="2"/>
      <c r="F472" s="3"/>
      <c r="G472" s="3"/>
      <c r="H472" s="3"/>
      <c r="I472" s="3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3"/>
      <c r="AE472" s="3"/>
      <c r="AF472" s="3"/>
      <c r="AG472" s="3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ht="15.75" customHeight="1">
      <c r="A473" s="1"/>
      <c r="B473" s="1"/>
      <c r="C473" s="1"/>
      <c r="D473" s="1"/>
      <c r="E473" s="2"/>
      <c r="F473" s="3"/>
      <c r="G473" s="3"/>
      <c r="H473" s="3"/>
      <c r="I473" s="3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3"/>
      <c r="AE473" s="3"/>
      <c r="AF473" s="3"/>
      <c r="AG473" s="3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ht="15.75" customHeight="1">
      <c r="A474" s="1"/>
      <c r="B474" s="1"/>
      <c r="C474" s="1"/>
      <c r="D474" s="1"/>
      <c r="E474" s="2"/>
      <c r="F474" s="3"/>
      <c r="G474" s="3"/>
      <c r="H474" s="3"/>
      <c r="I474" s="3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3"/>
      <c r="AE474" s="3"/>
      <c r="AF474" s="3"/>
      <c r="AG474" s="3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ht="15.75" customHeight="1">
      <c r="A475" s="1"/>
      <c r="B475" s="1"/>
      <c r="C475" s="1"/>
      <c r="D475" s="1"/>
      <c r="E475" s="2"/>
      <c r="F475" s="3"/>
      <c r="G475" s="3"/>
      <c r="H475" s="3"/>
      <c r="I475" s="3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3"/>
      <c r="AE475" s="3"/>
      <c r="AF475" s="3"/>
      <c r="AG475" s="3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ht="15.75" customHeight="1">
      <c r="A476" s="1"/>
      <c r="B476" s="1"/>
      <c r="C476" s="1"/>
      <c r="D476" s="1"/>
      <c r="E476" s="2"/>
      <c r="F476" s="3"/>
      <c r="G476" s="3"/>
      <c r="H476" s="3"/>
      <c r="I476" s="3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3"/>
      <c r="AE476" s="3"/>
      <c r="AF476" s="3"/>
      <c r="AG476" s="3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ht="15.75" customHeight="1">
      <c r="A477" s="1"/>
      <c r="B477" s="1"/>
      <c r="C477" s="1"/>
      <c r="D477" s="1"/>
      <c r="E477" s="2"/>
      <c r="F477" s="3"/>
      <c r="G477" s="3"/>
      <c r="H477" s="3"/>
      <c r="I477" s="3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3"/>
      <c r="AE477" s="3"/>
      <c r="AF477" s="3"/>
      <c r="AG477" s="3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ht="15.75" customHeight="1">
      <c r="A478" s="1"/>
      <c r="B478" s="1"/>
      <c r="C478" s="1"/>
      <c r="D478" s="1"/>
      <c r="E478" s="2"/>
      <c r="F478" s="3"/>
      <c r="G478" s="3"/>
      <c r="H478" s="3"/>
      <c r="I478" s="3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3"/>
      <c r="AE478" s="3"/>
      <c r="AF478" s="3"/>
      <c r="AG478" s="3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ht="15.75" customHeight="1">
      <c r="A479" s="1"/>
      <c r="B479" s="1"/>
      <c r="C479" s="1"/>
      <c r="D479" s="1"/>
      <c r="E479" s="2"/>
      <c r="F479" s="3"/>
      <c r="G479" s="3"/>
      <c r="H479" s="3"/>
      <c r="I479" s="3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3"/>
      <c r="AE479" s="3"/>
      <c r="AF479" s="3"/>
      <c r="AG479" s="3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ht="15.75" customHeight="1">
      <c r="A480" s="1"/>
      <c r="B480" s="1"/>
      <c r="C480" s="1"/>
      <c r="D480" s="1"/>
      <c r="E480" s="2"/>
      <c r="F480" s="3"/>
      <c r="G480" s="3"/>
      <c r="H480" s="3"/>
      <c r="I480" s="3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3"/>
      <c r="AE480" s="3"/>
      <c r="AF480" s="3"/>
      <c r="AG480" s="3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ht="15.75" customHeight="1">
      <c r="A481" s="1"/>
      <c r="B481" s="1"/>
      <c r="C481" s="1"/>
      <c r="D481" s="1"/>
      <c r="E481" s="2"/>
      <c r="F481" s="3"/>
      <c r="G481" s="3"/>
      <c r="H481" s="3"/>
      <c r="I481" s="3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3"/>
      <c r="AE481" s="3"/>
      <c r="AF481" s="3"/>
      <c r="AG481" s="3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ht="15.75" customHeight="1">
      <c r="A482" s="1"/>
      <c r="B482" s="1"/>
      <c r="C482" s="1"/>
      <c r="D482" s="1"/>
      <c r="E482" s="2"/>
      <c r="F482" s="3"/>
      <c r="G482" s="3"/>
      <c r="H482" s="3"/>
      <c r="I482" s="3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3"/>
      <c r="AE482" s="3"/>
      <c r="AF482" s="3"/>
      <c r="AG482" s="3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ht="15.75" customHeight="1">
      <c r="A483" s="1"/>
      <c r="B483" s="1"/>
      <c r="C483" s="1"/>
      <c r="D483" s="1"/>
      <c r="E483" s="2"/>
      <c r="F483" s="3"/>
      <c r="G483" s="3"/>
      <c r="H483" s="3"/>
      <c r="I483" s="3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3"/>
      <c r="AE483" s="3"/>
      <c r="AF483" s="3"/>
      <c r="AG483" s="3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ht="15.75" customHeight="1">
      <c r="A484" s="1"/>
      <c r="B484" s="1"/>
      <c r="C484" s="1"/>
      <c r="D484" s="1"/>
      <c r="E484" s="2"/>
      <c r="F484" s="3"/>
      <c r="G484" s="3"/>
      <c r="H484" s="3"/>
      <c r="I484" s="3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3"/>
      <c r="AE484" s="3"/>
      <c r="AF484" s="3"/>
      <c r="AG484" s="3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ht="15.75" customHeight="1">
      <c r="A485" s="1"/>
      <c r="B485" s="1"/>
      <c r="C485" s="1"/>
      <c r="D485" s="1"/>
      <c r="E485" s="2"/>
      <c r="F485" s="3"/>
      <c r="G485" s="3"/>
      <c r="H485" s="3"/>
      <c r="I485" s="3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3"/>
      <c r="AE485" s="3"/>
      <c r="AF485" s="3"/>
      <c r="AG485" s="3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ht="15.75" customHeight="1">
      <c r="A486" s="1"/>
      <c r="B486" s="1"/>
      <c r="C486" s="1"/>
      <c r="D486" s="1"/>
      <c r="E486" s="2"/>
      <c r="F486" s="3"/>
      <c r="G486" s="3"/>
      <c r="H486" s="3"/>
      <c r="I486" s="3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3"/>
      <c r="AE486" s="3"/>
      <c r="AF486" s="3"/>
      <c r="AG486" s="3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ht="15.75" customHeight="1">
      <c r="A487" s="1"/>
      <c r="B487" s="1"/>
      <c r="C487" s="1"/>
      <c r="D487" s="1"/>
      <c r="E487" s="2"/>
      <c r="F487" s="3"/>
      <c r="G487" s="3"/>
      <c r="H487" s="3"/>
      <c r="I487" s="3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3"/>
      <c r="AE487" s="3"/>
      <c r="AF487" s="3"/>
      <c r="AG487" s="3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ht="15.75" customHeight="1">
      <c r="A488" s="1"/>
      <c r="B488" s="1"/>
      <c r="C488" s="1"/>
      <c r="D488" s="1"/>
      <c r="E488" s="2"/>
      <c r="F488" s="3"/>
      <c r="G488" s="3"/>
      <c r="H488" s="3"/>
      <c r="I488" s="3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3"/>
      <c r="AE488" s="3"/>
      <c r="AF488" s="3"/>
      <c r="AG488" s="3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ht="15.75" customHeight="1">
      <c r="A489" s="1"/>
      <c r="B489" s="1"/>
      <c r="C489" s="1"/>
      <c r="D489" s="1"/>
      <c r="E489" s="2"/>
      <c r="F489" s="3"/>
      <c r="G489" s="3"/>
      <c r="H489" s="3"/>
      <c r="I489" s="3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3"/>
      <c r="AE489" s="3"/>
      <c r="AF489" s="3"/>
      <c r="AG489" s="3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ht="15.75" customHeight="1">
      <c r="A490" s="1"/>
      <c r="B490" s="1"/>
      <c r="C490" s="1"/>
      <c r="D490" s="1"/>
      <c r="E490" s="2"/>
      <c r="F490" s="3"/>
      <c r="G490" s="3"/>
      <c r="H490" s="3"/>
      <c r="I490" s="3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3"/>
      <c r="AE490" s="3"/>
      <c r="AF490" s="3"/>
      <c r="AG490" s="3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ht="15.75" customHeight="1">
      <c r="A491" s="1"/>
      <c r="B491" s="1"/>
      <c r="C491" s="1"/>
      <c r="D491" s="1"/>
      <c r="E491" s="2"/>
      <c r="F491" s="3"/>
      <c r="G491" s="3"/>
      <c r="H491" s="3"/>
      <c r="I491" s="3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3"/>
      <c r="AE491" s="3"/>
      <c r="AF491" s="3"/>
      <c r="AG491" s="3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ht="15.75" customHeight="1">
      <c r="A492" s="1"/>
      <c r="B492" s="1"/>
      <c r="C492" s="1"/>
      <c r="D492" s="1"/>
      <c r="E492" s="2"/>
      <c r="F492" s="3"/>
      <c r="G492" s="3"/>
      <c r="H492" s="3"/>
      <c r="I492" s="3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3"/>
      <c r="AE492" s="3"/>
      <c r="AF492" s="3"/>
      <c r="AG492" s="3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ht="15.75" customHeight="1">
      <c r="A493" s="1"/>
      <c r="B493" s="1"/>
      <c r="C493" s="1"/>
      <c r="D493" s="1"/>
      <c r="E493" s="2"/>
      <c r="F493" s="3"/>
      <c r="G493" s="3"/>
      <c r="H493" s="3"/>
      <c r="I493" s="3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3"/>
      <c r="AE493" s="3"/>
      <c r="AF493" s="3"/>
      <c r="AG493" s="3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ht="15.75" customHeight="1">
      <c r="A494" s="1"/>
      <c r="B494" s="1"/>
      <c r="C494" s="1"/>
      <c r="D494" s="1"/>
      <c r="E494" s="2"/>
      <c r="F494" s="3"/>
      <c r="G494" s="3"/>
      <c r="H494" s="3"/>
      <c r="I494" s="3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3"/>
      <c r="AE494" s="3"/>
      <c r="AF494" s="3"/>
      <c r="AG494" s="3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ht="15.75" customHeight="1">
      <c r="A495" s="1"/>
      <c r="B495" s="1"/>
      <c r="C495" s="1"/>
      <c r="D495" s="1"/>
      <c r="E495" s="2"/>
      <c r="F495" s="3"/>
      <c r="G495" s="3"/>
      <c r="H495" s="3"/>
      <c r="I495" s="3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3"/>
      <c r="AE495" s="3"/>
      <c r="AF495" s="3"/>
      <c r="AG495" s="3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ht="15.75" customHeight="1">
      <c r="A496" s="1"/>
      <c r="B496" s="1"/>
      <c r="C496" s="1"/>
      <c r="D496" s="1"/>
      <c r="E496" s="2"/>
      <c r="F496" s="3"/>
      <c r="G496" s="3"/>
      <c r="H496" s="3"/>
      <c r="I496" s="3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3"/>
      <c r="AE496" s="3"/>
      <c r="AF496" s="3"/>
      <c r="AG496" s="3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ht="15.75" customHeight="1">
      <c r="A497" s="1"/>
      <c r="B497" s="1"/>
      <c r="C497" s="1"/>
      <c r="D497" s="1"/>
      <c r="E497" s="2"/>
      <c r="F497" s="3"/>
      <c r="G497" s="3"/>
      <c r="H497" s="3"/>
      <c r="I497" s="3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3"/>
      <c r="AE497" s="3"/>
      <c r="AF497" s="3"/>
      <c r="AG497" s="3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ht="15.75" customHeight="1">
      <c r="A498" s="1"/>
      <c r="B498" s="1"/>
      <c r="C498" s="1"/>
      <c r="D498" s="1"/>
      <c r="E498" s="2"/>
      <c r="F498" s="3"/>
      <c r="G498" s="3"/>
      <c r="H498" s="3"/>
      <c r="I498" s="3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3"/>
      <c r="AE498" s="3"/>
      <c r="AF498" s="3"/>
      <c r="AG498" s="3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ht="15.75" customHeight="1">
      <c r="A499" s="1"/>
      <c r="B499" s="1"/>
      <c r="C499" s="1"/>
      <c r="D499" s="1"/>
      <c r="E499" s="2"/>
      <c r="F499" s="3"/>
      <c r="G499" s="3"/>
      <c r="H499" s="3"/>
      <c r="I499" s="3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3"/>
      <c r="AE499" s="3"/>
      <c r="AF499" s="3"/>
      <c r="AG499" s="3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ht="15.75" customHeight="1">
      <c r="A500" s="1"/>
      <c r="B500" s="1"/>
      <c r="C500" s="1"/>
      <c r="D500" s="1"/>
      <c r="E500" s="2"/>
      <c r="F500" s="3"/>
      <c r="G500" s="3"/>
      <c r="H500" s="3"/>
      <c r="I500" s="3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3"/>
      <c r="AE500" s="3"/>
      <c r="AF500" s="3"/>
      <c r="AG500" s="3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ht="15.75" customHeight="1">
      <c r="A501" s="1"/>
      <c r="B501" s="1"/>
      <c r="C501" s="1"/>
      <c r="D501" s="1"/>
      <c r="E501" s="2"/>
      <c r="F501" s="3"/>
      <c r="G501" s="3"/>
      <c r="H501" s="3"/>
      <c r="I501" s="3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3"/>
      <c r="AE501" s="3"/>
      <c r="AF501" s="3"/>
      <c r="AG501" s="3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ht="15.75" customHeight="1">
      <c r="A502" s="1"/>
      <c r="B502" s="1"/>
      <c r="C502" s="1"/>
      <c r="D502" s="1"/>
      <c r="E502" s="2"/>
      <c r="F502" s="3"/>
      <c r="G502" s="3"/>
      <c r="H502" s="3"/>
      <c r="I502" s="3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3"/>
      <c r="AE502" s="3"/>
      <c r="AF502" s="3"/>
      <c r="AG502" s="3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ht="15.75" customHeight="1">
      <c r="A503" s="1"/>
      <c r="B503" s="1"/>
      <c r="C503" s="1"/>
      <c r="D503" s="1"/>
      <c r="E503" s="2"/>
      <c r="F503" s="3"/>
      <c r="G503" s="3"/>
      <c r="H503" s="3"/>
      <c r="I503" s="3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3"/>
      <c r="AE503" s="3"/>
      <c r="AF503" s="3"/>
      <c r="AG503" s="3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ht="15.75" customHeight="1">
      <c r="A504" s="1"/>
      <c r="B504" s="1"/>
      <c r="C504" s="1"/>
      <c r="D504" s="1"/>
      <c r="E504" s="2"/>
      <c r="F504" s="3"/>
      <c r="G504" s="3"/>
      <c r="H504" s="3"/>
      <c r="I504" s="3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3"/>
      <c r="AE504" s="3"/>
      <c r="AF504" s="3"/>
      <c r="AG504" s="3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ht="15.75" customHeight="1">
      <c r="A505" s="1"/>
      <c r="B505" s="1"/>
      <c r="C505" s="1"/>
      <c r="D505" s="1"/>
      <c r="E505" s="2"/>
      <c r="F505" s="3"/>
      <c r="G505" s="3"/>
      <c r="H505" s="3"/>
      <c r="I505" s="3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3"/>
      <c r="AE505" s="3"/>
      <c r="AF505" s="3"/>
      <c r="AG505" s="3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ht="15.75" customHeight="1">
      <c r="A506" s="1"/>
      <c r="B506" s="1"/>
      <c r="C506" s="1"/>
      <c r="D506" s="1"/>
      <c r="E506" s="2"/>
      <c r="F506" s="3"/>
      <c r="G506" s="3"/>
      <c r="H506" s="3"/>
      <c r="I506" s="3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3"/>
      <c r="AE506" s="3"/>
      <c r="AF506" s="3"/>
      <c r="AG506" s="3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ht="15.75" customHeight="1">
      <c r="A507" s="1"/>
      <c r="B507" s="1"/>
      <c r="C507" s="1"/>
      <c r="D507" s="1"/>
      <c r="E507" s="2"/>
      <c r="F507" s="3"/>
      <c r="G507" s="3"/>
      <c r="H507" s="3"/>
      <c r="I507" s="3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3"/>
      <c r="AE507" s="3"/>
      <c r="AF507" s="3"/>
      <c r="AG507" s="3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ht="15.75" customHeight="1">
      <c r="A508" s="1"/>
      <c r="B508" s="1"/>
      <c r="C508" s="1"/>
      <c r="D508" s="1"/>
      <c r="E508" s="2"/>
      <c r="F508" s="3"/>
      <c r="G508" s="3"/>
      <c r="H508" s="3"/>
      <c r="I508" s="3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3"/>
      <c r="AE508" s="3"/>
      <c r="AF508" s="3"/>
      <c r="AG508" s="3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ht="15.75" customHeight="1">
      <c r="A509" s="1"/>
      <c r="B509" s="1"/>
      <c r="C509" s="1"/>
      <c r="D509" s="1"/>
      <c r="E509" s="2"/>
      <c r="F509" s="3"/>
      <c r="G509" s="3"/>
      <c r="H509" s="3"/>
      <c r="I509" s="3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3"/>
      <c r="AE509" s="3"/>
      <c r="AF509" s="3"/>
      <c r="AG509" s="3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ht="15.75" customHeight="1">
      <c r="A510" s="1"/>
      <c r="B510" s="1"/>
      <c r="C510" s="1"/>
      <c r="D510" s="1"/>
      <c r="E510" s="2"/>
      <c r="F510" s="3"/>
      <c r="G510" s="3"/>
      <c r="H510" s="3"/>
      <c r="I510" s="3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3"/>
      <c r="AE510" s="3"/>
      <c r="AF510" s="3"/>
      <c r="AG510" s="3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ht="15.75" customHeight="1">
      <c r="A511" s="1"/>
      <c r="B511" s="1"/>
      <c r="C511" s="1"/>
      <c r="D511" s="1"/>
      <c r="E511" s="2"/>
      <c r="F511" s="3"/>
      <c r="G511" s="3"/>
      <c r="H511" s="3"/>
      <c r="I511" s="3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3"/>
      <c r="AE511" s="3"/>
      <c r="AF511" s="3"/>
      <c r="AG511" s="3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ht="15.75" customHeight="1">
      <c r="A512" s="1"/>
      <c r="B512" s="1"/>
      <c r="C512" s="1"/>
      <c r="D512" s="1"/>
      <c r="E512" s="2"/>
      <c r="F512" s="3"/>
      <c r="G512" s="3"/>
      <c r="H512" s="3"/>
      <c r="I512" s="3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3"/>
      <c r="AE512" s="3"/>
      <c r="AF512" s="3"/>
      <c r="AG512" s="3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ht="15.75" customHeight="1">
      <c r="A513" s="1"/>
      <c r="B513" s="1"/>
      <c r="C513" s="1"/>
      <c r="D513" s="1"/>
      <c r="E513" s="2"/>
      <c r="F513" s="3"/>
      <c r="G513" s="3"/>
      <c r="H513" s="3"/>
      <c r="I513" s="3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3"/>
      <c r="AE513" s="3"/>
      <c r="AF513" s="3"/>
      <c r="AG513" s="3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ht="15.75" customHeight="1">
      <c r="A514" s="1"/>
      <c r="B514" s="1"/>
      <c r="C514" s="1"/>
      <c r="D514" s="1"/>
      <c r="E514" s="2"/>
      <c r="F514" s="3"/>
      <c r="G514" s="3"/>
      <c r="H514" s="3"/>
      <c r="I514" s="3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3"/>
      <c r="AE514" s="3"/>
      <c r="AF514" s="3"/>
      <c r="AG514" s="3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ht="15.75" customHeight="1">
      <c r="A515" s="1"/>
      <c r="B515" s="1"/>
      <c r="C515" s="1"/>
      <c r="D515" s="1"/>
      <c r="E515" s="2"/>
      <c r="F515" s="3"/>
      <c r="G515" s="3"/>
      <c r="H515" s="3"/>
      <c r="I515" s="3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3"/>
      <c r="AE515" s="3"/>
      <c r="AF515" s="3"/>
      <c r="AG515" s="3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ht="15.75" customHeight="1">
      <c r="A516" s="1"/>
      <c r="B516" s="1"/>
      <c r="C516" s="1"/>
      <c r="D516" s="1"/>
      <c r="E516" s="2"/>
      <c r="F516" s="3"/>
      <c r="G516" s="3"/>
      <c r="H516" s="3"/>
      <c r="I516" s="3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3"/>
      <c r="AE516" s="3"/>
      <c r="AF516" s="3"/>
      <c r="AG516" s="3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ht="15.75" customHeight="1">
      <c r="A517" s="1"/>
      <c r="B517" s="1"/>
      <c r="C517" s="1"/>
      <c r="D517" s="1"/>
      <c r="E517" s="2"/>
      <c r="F517" s="3"/>
      <c r="G517" s="3"/>
      <c r="H517" s="3"/>
      <c r="I517" s="3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3"/>
      <c r="AE517" s="3"/>
      <c r="AF517" s="3"/>
      <c r="AG517" s="3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ht="15.75" customHeight="1">
      <c r="A518" s="1"/>
      <c r="B518" s="1"/>
      <c r="C518" s="1"/>
      <c r="D518" s="1"/>
      <c r="E518" s="2"/>
      <c r="F518" s="3"/>
      <c r="G518" s="3"/>
      <c r="H518" s="3"/>
      <c r="I518" s="3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3"/>
      <c r="AE518" s="3"/>
      <c r="AF518" s="3"/>
      <c r="AG518" s="3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ht="15.75" customHeight="1">
      <c r="A519" s="1"/>
      <c r="B519" s="1"/>
      <c r="C519" s="1"/>
      <c r="D519" s="1"/>
      <c r="E519" s="2"/>
      <c r="F519" s="3"/>
      <c r="G519" s="3"/>
      <c r="H519" s="3"/>
      <c r="I519" s="3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3"/>
      <c r="AE519" s="3"/>
      <c r="AF519" s="3"/>
      <c r="AG519" s="3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ht="15.75" customHeight="1">
      <c r="A520" s="1"/>
      <c r="B520" s="1"/>
      <c r="C520" s="1"/>
      <c r="D520" s="1"/>
      <c r="E520" s="2"/>
      <c r="F520" s="3"/>
      <c r="G520" s="3"/>
      <c r="H520" s="3"/>
      <c r="I520" s="3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3"/>
      <c r="AE520" s="3"/>
      <c r="AF520" s="3"/>
      <c r="AG520" s="3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ht="15.75" customHeight="1">
      <c r="A521" s="1"/>
      <c r="B521" s="1"/>
      <c r="C521" s="1"/>
      <c r="D521" s="1"/>
      <c r="E521" s="2"/>
      <c r="F521" s="3"/>
      <c r="G521" s="3"/>
      <c r="H521" s="3"/>
      <c r="I521" s="3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3"/>
      <c r="AE521" s="3"/>
      <c r="AF521" s="3"/>
      <c r="AG521" s="3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ht="15.75" customHeight="1">
      <c r="A522" s="1"/>
      <c r="B522" s="1"/>
      <c r="C522" s="1"/>
      <c r="D522" s="1"/>
      <c r="E522" s="2"/>
      <c r="F522" s="3"/>
      <c r="G522" s="3"/>
      <c r="H522" s="3"/>
      <c r="I522" s="3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3"/>
      <c r="AE522" s="3"/>
      <c r="AF522" s="3"/>
      <c r="AG522" s="3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ht="15.75" customHeight="1">
      <c r="A523" s="1"/>
      <c r="B523" s="1"/>
      <c r="C523" s="1"/>
      <c r="D523" s="1"/>
      <c r="E523" s="2"/>
      <c r="F523" s="3"/>
      <c r="G523" s="3"/>
      <c r="H523" s="3"/>
      <c r="I523" s="3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3"/>
      <c r="AE523" s="3"/>
      <c r="AF523" s="3"/>
      <c r="AG523" s="3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ht="15.75" customHeight="1">
      <c r="A524" s="1"/>
      <c r="B524" s="1"/>
      <c r="C524" s="1"/>
      <c r="D524" s="1"/>
      <c r="E524" s="2"/>
      <c r="F524" s="3"/>
      <c r="G524" s="3"/>
      <c r="H524" s="3"/>
      <c r="I524" s="3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3"/>
      <c r="AE524" s="3"/>
      <c r="AF524" s="3"/>
      <c r="AG524" s="3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ht="15.75" customHeight="1">
      <c r="A525" s="1"/>
      <c r="B525" s="1"/>
      <c r="C525" s="1"/>
      <c r="D525" s="1"/>
      <c r="E525" s="2"/>
      <c r="F525" s="3"/>
      <c r="G525" s="3"/>
      <c r="H525" s="3"/>
      <c r="I525" s="3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3"/>
      <c r="AE525" s="3"/>
      <c r="AF525" s="3"/>
      <c r="AG525" s="3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ht="15.75" customHeight="1">
      <c r="A526" s="1"/>
      <c r="B526" s="1"/>
      <c r="C526" s="1"/>
      <c r="D526" s="1"/>
      <c r="E526" s="2"/>
      <c r="F526" s="3"/>
      <c r="G526" s="3"/>
      <c r="H526" s="3"/>
      <c r="I526" s="3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3"/>
      <c r="AE526" s="3"/>
      <c r="AF526" s="3"/>
      <c r="AG526" s="3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ht="15.75" customHeight="1">
      <c r="A527" s="1"/>
      <c r="B527" s="1"/>
      <c r="C527" s="1"/>
      <c r="D527" s="1"/>
      <c r="E527" s="2"/>
      <c r="F527" s="3"/>
      <c r="G527" s="3"/>
      <c r="H527" s="3"/>
      <c r="I527" s="3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3"/>
      <c r="AE527" s="3"/>
      <c r="AF527" s="3"/>
      <c r="AG527" s="3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ht="15.75" customHeight="1">
      <c r="A528" s="1"/>
      <c r="B528" s="1"/>
      <c r="C528" s="1"/>
      <c r="D528" s="1"/>
      <c r="E528" s="2"/>
      <c r="F528" s="3"/>
      <c r="G528" s="3"/>
      <c r="H528" s="3"/>
      <c r="I528" s="3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3"/>
      <c r="AE528" s="3"/>
      <c r="AF528" s="3"/>
      <c r="AG528" s="3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ht="15.75" customHeight="1">
      <c r="A529" s="1"/>
      <c r="B529" s="1"/>
      <c r="C529" s="1"/>
      <c r="D529" s="1"/>
      <c r="E529" s="2"/>
      <c r="F529" s="3"/>
      <c r="G529" s="3"/>
      <c r="H529" s="3"/>
      <c r="I529" s="3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3"/>
      <c r="AE529" s="3"/>
      <c r="AF529" s="3"/>
      <c r="AG529" s="3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ht="15.75" customHeight="1">
      <c r="A530" s="1"/>
      <c r="B530" s="1"/>
      <c r="C530" s="1"/>
      <c r="D530" s="1"/>
      <c r="E530" s="2"/>
      <c r="F530" s="3"/>
      <c r="G530" s="3"/>
      <c r="H530" s="3"/>
      <c r="I530" s="3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3"/>
      <c r="AE530" s="3"/>
      <c r="AF530" s="3"/>
      <c r="AG530" s="3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ht="15.75" customHeight="1">
      <c r="A531" s="1"/>
      <c r="B531" s="1"/>
      <c r="C531" s="1"/>
      <c r="D531" s="1"/>
      <c r="E531" s="2"/>
      <c r="F531" s="3"/>
      <c r="G531" s="3"/>
      <c r="H531" s="3"/>
      <c r="I531" s="3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3"/>
      <c r="AE531" s="3"/>
      <c r="AF531" s="3"/>
      <c r="AG531" s="3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ht="15.75" customHeight="1">
      <c r="A532" s="1"/>
      <c r="B532" s="1"/>
      <c r="C532" s="1"/>
      <c r="D532" s="1"/>
      <c r="E532" s="2"/>
      <c r="F532" s="3"/>
      <c r="G532" s="3"/>
      <c r="H532" s="3"/>
      <c r="I532" s="3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3"/>
      <c r="AE532" s="3"/>
      <c r="AF532" s="3"/>
      <c r="AG532" s="3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ht="15.75" customHeight="1">
      <c r="A533" s="1"/>
      <c r="B533" s="1"/>
      <c r="C533" s="1"/>
      <c r="D533" s="1"/>
      <c r="E533" s="2"/>
      <c r="F533" s="3"/>
      <c r="G533" s="3"/>
      <c r="H533" s="3"/>
      <c r="I533" s="3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3"/>
      <c r="AE533" s="3"/>
      <c r="AF533" s="3"/>
      <c r="AG533" s="3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ht="15.75" customHeight="1">
      <c r="A534" s="1"/>
      <c r="B534" s="1"/>
      <c r="C534" s="1"/>
      <c r="D534" s="1"/>
      <c r="E534" s="2"/>
      <c r="F534" s="3"/>
      <c r="G534" s="3"/>
      <c r="H534" s="3"/>
      <c r="I534" s="3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3"/>
      <c r="AE534" s="3"/>
      <c r="AF534" s="3"/>
      <c r="AG534" s="3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ht="15.75" customHeight="1">
      <c r="A535" s="1"/>
      <c r="B535" s="1"/>
      <c r="C535" s="1"/>
      <c r="D535" s="1"/>
      <c r="E535" s="2"/>
      <c r="F535" s="3"/>
      <c r="G535" s="3"/>
      <c r="H535" s="3"/>
      <c r="I535" s="3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3"/>
      <c r="AE535" s="3"/>
      <c r="AF535" s="3"/>
      <c r="AG535" s="3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ht="15.75" customHeight="1">
      <c r="A536" s="1"/>
      <c r="B536" s="1"/>
      <c r="C536" s="1"/>
      <c r="D536" s="1"/>
      <c r="E536" s="2"/>
      <c r="F536" s="3"/>
      <c r="G536" s="3"/>
      <c r="H536" s="3"/>
      <c r="I536" s="3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3"/>
      <c r="AE536" s="3"/>
      <c r="AF536" s="3"/>
      <c r="AG536" s="3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ht="15.75" customHeight="1">
      <c r="A537" s="1"/>
      <c r="B537" s="1"/>
      <c r="C537" s="1"/>
      <c r="D537" s="1"/>
      <c r="E537" s="2"/>
      <c r="F537" s="3"/>
      <c r="G537" s="3"/>
      <c r="H537" s="3"/>
      <c r="I537" s="3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3"/>
      <c r="AE537" s="3"/>
      <c r="AF537" s="3"/>
      <c r="AG537" s="3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ht="15.75" customHeight="1">
      <c r="A538" s="1"/>
      <c r="B538" s="1"/>
      <c r="C538" s="1"/>
      <c r="D538" s="1"/>
      <c r="E538" s="2"/>
      <c r="F538" s="3"/>
      <c r="G538" s="3"/>
      <c r="H538" s="3"/>
      <c r="I538" s="3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3"/>
      <c r="AE538" s="3"/>
      <c r="AF538" s="3"/>
      <c r="AG538" s="3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ht="15.75" customHeight="1">
      <c r="A539" s="1"/>
      <c r="B539" s="1"/>
      <c r="C539" s="1"/>
      <c r="D539" s="1"/>
      <c r="E539" s="2"/>
      <c r="F539" s="3"/>
      <c r="G539" s="3"/>
      <c r="H539" s="3"/>
      <c r="I539" s="3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3"/>
      <c r="AE539" s="3"/>
      <c r="AF539" s="3"/>
      <c r="AG539" s="3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ht="15.75" customHeight="1">
      <c r="A540" s="1"/>
      <c r="B540" s="1"/>
      <c r="C540" s="1"/>
      <c r="D540" s="1"/>
      <c r="E540" s="2"/>
      <c r="F540" s="3"/>
      <c r="G540" s="3"/>
      <c r="H540" s="3"/>
      <c r="I540" s="3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3"/>
      <c r="AE540" s="3"/>
      <c r="AF540" s="3"/>
      <c r="AG540" s="3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ht="15.75" customHeight="1">
      <c r="A541" s="1"/>
      <c r="B541" s="1"/>
      <c r="C541" s="1"/>
      <c r="D541" s="1"/>
      <c r="E541" s="2"/>
      <c r="F541" s="3"/>
      <c r="G541" s="3"/>
      <c r="H541" s="3"/>
      <c r="I541" s="3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3"/>
      <c r="AE541" s="3"/>
      <c r="AF541" s="3"/>
      <c r="AG541" s="3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ht="15.75" customHeight="1">
      <c r="A542" s="1"/>
      <c r="B542" s="1"/>
      <c r="C542" s="1"/>
      <c r="D542" s="1"/>
      <c r="E542" s="2"/>
      <c r="F542" s="3"/>
      <c r="G542" s="3"/>
      <c r="H542" s="3"/>
      <c r="I542" s="3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3"/>
      <c r="AE542" s="3"/>
      <c r="AF542" s="3"/>
      <c r="AG542" s="3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ht="15.75" customHeight="1">
      <c r="A543" s="1"/>
      <c r="B543" s="1"/>
      <c r="C543" s="1"/>
      <c r="D543" s="1"/>
      <c r="E543" s="2"/>
      <c r="F543" s="3"/>
      <c r="G543" s="3"/>
      <c r="H543" s="3"/>
      <c r="I543" s="3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3"/>
      <c r="AE543" s="3"/>
      <c r="AF543" s="3"/>
      <c r="AG543" s="3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ht="15.75" customHeight="1">
      <c r="A544" s="1"/>
      <c r="B544" s="1"/>
      <c r="C544" s="1"/>
      <c r="D544" s="1"/>
      <c r="E544" s="2"/>
      <c r="F544" s="3"/>
      <c r="G544" s="3"/>
      <c r="H544" s="3"/>
      <c r="I544" s="3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3"/>
      <c r="AE544" s="3"/>
      <c r="AF544" s="3"/>
      <c r="AG544" s="3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ht="15.75" customHeight="1">
      <c r="A545" s="1"/>
      <c r="B545" s="1"/>
      <c r="C545" s="1"/>
      <c r="D545" s="1"/>
      <c r="E545" s="2"/>
      <c r="F545" s="3"/>
      <c r="G545" s="3"/>
      <c r="H545" s="3"/>
      <c r="I545" s="3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3"/>
      <c r="AE545" s="3"/>
      <c r="AF545" s="3"/>
      <c r="AG545" s="3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ht="15.75" customHeight="1">
      <c r="A546" s="1"/>
      <c r="B546" s="1"/>
      <c r="C546" s="1"/>
      <c r="D546" s="1"/>
      <c r="E546" s="2"/>
      <c r="F546" s="3"/>
      <c r="G546" s="3"/>
      <c r="H546" s="3"/>
      <c r="I546" s="3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3"/>
      <c r="AE546" s="3"/>
      <c r="AF546" s="3"/>
      <c r="AG546" s="3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ht="15.75" customHeight="1">
      <c r="A547" s="1"/>
      <c r="B547" s="1"/>
      <c r="C547" s="1"/>
      <c r="D547" s="1"/>
      <c r="E547" s="2"/>
      <c r="F547" s="3"/>
      <c r="G547" s="3"/>
      <c r="H547" s="3"/>
      <c r="I547" s="3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3"/>
      <c r="AE547" s="3"/>
      <c r="AF547" s="3"/>
      <c r="AG547" s="3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ht="15.75" customHeight="1">
      <c r="A548" s="1"/>
      <c r="B548" s="1"/>
      <c r="C548" s="1"/>
      <c r="D548" s="1"/>
      <c r="E548" s="2"/>
      <c r="F548" s="3"/>
      <c r="G548" s="3"/>
      <c r="H548" s="3"/>
      <c r="I548" s="3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3"/>
      <c r="AE548" s="3"/>
      <c r="AF548" s="3"/>
      <c r="AG548" s="3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ht="15.75" customHeight="1">
      <c r="A549" s="1"/>
      <c r="B549" s="1"/>
      <c r="C549" s="1"/>
      <c r="D549" s="1"/>
      <c r="E549" s="2"/>
      <c r="F549" s="3"/>
      <c r="G549" s="3"/>
      <c r="H549" s="3"/>
      <c r="I549" s="3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3"/>
      <c r="AE549" s="3"/>
      <c r="AF549" s="3"/>
      <c r="AG549" s="3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ht="15.75" customHeight="1">
      <c r="A550" s="1"/>
      <c r="B550" s="1"/>
      <c r="C550" s="1"/>
      <c r="D550" s="1"/>
      <c r="E550" s="2"/>
      <c r="F550" s="3"/>
      <c r="G550" s="3"/>
      <c r="H550" s="3"/>
      <c r="I550" s="3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3"/>
      <c r="AE550" s="3"/>
      <c r="AF550" s="3"/>
      <c r="AG550" s="3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ht="15.75" customHeight="1">
      <c r="A551" s="1"/>
      <c r="B551" s="1"/>
      <c r="C551" s="1"/>
      <c r="D551" s="1"/>
      <c r="E551" s="2"/>
      <c r="F551" s="3"/>
      <c r="G551" s="3"/>
      <c r="H551" s="3"/>
      <c r="I551" s="3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3"/>
      <c r="AE551" s="3"/>
      <c r="AF551" s="3"/>
      <c r="AG551" s="3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ht="15.75" customHeight="1">
      <c r="A552" s="1"/>
      <c r="B552" s="1"/>
      <c r="C552" s="1"/>
      <c r="D552" s="1"/>
      <c r="E552" s="2"/>
      <c r="F552" s="3"/>
      <c r="G552" s="3"/>
      <c r="H552" s="3"/>
      <c r="I552" s="3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3"/>
      <c r="AE552" s="3"/>
      <c r="AF552" s="3"/>
      <c r="AG552" s="3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ht="15.75" customHeight="1">
      <c r="A553" s="1"/>
      <c r="B553" s="1"/>
      <c r="C553" s="1"/>
      <c r="D553" s="1"/>
      <c r="E553" s="2"/>
      <c r="F553" s="3"/>
      <c r="G553" s="3"/>
      <c r="H553" s="3"/>
      <c r="I553" s="3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3"/>
      <c r="AE553" s="3"/>
      <c r="AF553" s="3"/>
      <c r="AG553" s="3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ht="15.75" customHeight="1">
      <c r="A554" s="1"/>
      <c r="B554" s="1"/>
      <c r="C554" s="1"/>
      <c r="D554" s="1"/>
      <c r="E554" s="2"/>
      <c r="F554" s="3"/>
      <c r="G554" s="3"/>
      <c r="H554" s="3"/>
      <c r="I554" s="3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3"/>
      <c r="AE554" s="3"/>
      <c r="AF554" s="3"/>
      <c r="AG554" s="3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ht="15.75" customHeight="1">
      <c r="A555" s="1"/>
      <c r="B555" s="1"/>
      <c r="C555" s="1"/>
      <c r="D555" s="1"/>
      <c r="E555" s="2"/>
      <c r="F555" s="3"/>
      <c r="G555" s="3"/>
      <c r="H555" s="3"/>
      <c r="I555" s="3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3"/>
      <c r="AE555" s="3"/>
      <c r="AF555" s="3"/>
      <c r="AG555" s="3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ht="15.75" customHeight="1">
      <c r="A556" s="1"/>
      <c r="B556" s="1"/>
      <c r="C556" s="1"/>
      <c r="D556" s="1"/>
      <c r="E556" s="2"/>
      <c r="F556" s="3"/>
      <c r="G556" s="3"/>
      <c r="H556" s="3"/>
      <c r="I556" s="3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3"/>
      <c r="AE556" s="3"/>
      <c r="AF556" s="3"/>
      <c r="AG556" s="3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ht="15.75" customHeight="1">
      <c r="A557" s="1"/>
      <c r="B557" s="1"/>
      <c r="C557" s="1"/>
      <c r="D557" s="1"/>
      <c r="E557" s="2"/>
      <c r="F557" s="3"/>
      <c r="G557" s="3"/>
      <c r="H557" s="3"/>
      <c r="I557" s="3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3"/>
      <c r="AE557" s="3"/>
      <c r="AF557" s="3"/>
      <c r="AG557" s="3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ht="15.75" customHeight="1">
      <c r="A558" s="1"/>
      <c r="B558" s="1"/>
      <c r="C558" s="1"/>
      <c r="D558" s="1"/>
      <c r="E558" s="2"/>
      <c r="F558" s="3"/>
      <c r="G558" s="3"/>
      <c r="H558" s="3"/>
      <c r="I558" s="3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3"/>
      <c r="AE558" s="3"/>
      <c r="AF558" s="3"/>
      <c r="AG558" s="3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ht="15.75" customHeight="1">
      <c r="A559" s="1"/>
      <c r="B559" s="1"/>
      <c r="C559" s="1"/>
      <c r="D559" s="1"/>
      <c r="E559" s="2"/>
      <c r="F559" s="3"/>
      <c r="G559" s="3"/>
      <c r="H559" s="3"/>
      <c r="I559" s="3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3"/>
      <c r="AE559" s="3"/>
      <c r="AF559" s="3"/>
      <c r="AG559" s="3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ht="15.75" customHeight="1">
      <c r="A560" s="1"/>
      <c r="B560" s="1"/>
      <c r="C560" s="1"/>
      <c r="D560" s="1"/>
      <c r="E560" s="2"/>
      <c r="F560" s="3"/>
      <c r="G560" s="3"/>
      <c r="H560" s="3"/>
      <c r="I560" s="3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3"/>
      <c r="AE560" s="3"/>
      <c r="AF560" s="3"/>
      <c r="AG560" s="3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ht="15.75" customHeight="1">
      <c r="A561" s="1"/>
      <c r="B561" s="1"/>
      <c r="C561" s="1"/>
      <c r="D561" s="1"/>
      <c r="E561" s="2"/>
      <c r="F561" s="3"/>
      <c r="G561" s="3"/>
      <c r="H561" s="3"/>
      <c r="I561" s="3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3"/>
      <c r="AE561" s="3"/>
      <c r="AF561" s="3"/>
      <c r="AG561" s="3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ht="15.75" customHeight="1">
      <c r="A562" s="1"/>
      <c r="B562" s="1"/>
      <c r="C562" s="1"/>
      <c r="D562" s="1"/>
      <c r="E562" s="2"/>
      <c r="F562" s="3"/>
      <c r="G562" s="3"/>
      <c r="H562" s="3"/>
      <c r="I562" s="3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3"/>
      <c r="AE562" s="3"/>
      <c r="AF562" s="3"/>
      <c r="AG562" s="3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ht="15.75" customHeight="1">
      <c r="A563" s="1"/>
      <c r="B563" s="1"/>
      <c r="C563" s="1"/>
      <c r="D563" s="1"/>
      <c r="E563" s="2"/>
      <c r="F563" s="3"/>
      <c r="G563" s="3"/>
      <c r="H563" s="3"/>
      <c r="I563" s="3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3"/>
      <c r="AE563" s="3"/>
      <c r="AF563" s="3"/>
      <c r="AG563" s="3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ht="15.75" customHeight="1">
      <c r="A564" s="1"/>
      <c r="B564" s="1"/>
      <c r="C564" s="1"/>
      <c r="D564" s="1"/>
      <c r="E564" s="2"/>
      <c r="F564" s="3"/>
      <c r="G564" s="3"/>
      <c r="H564" s="3"/>
      <c r="I564" s="3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3"/>
      <c r="AE564" s="3"/>
      <c r="AF564" s="3"/>
      <c r="AG564" s="3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ht="15.75" customHeight="1">
      <c r="A565" s="1"/>
      <c r="B565" s="1"/>
      <c r="C565" s="1"/>
      <c r="D565" s="1"/>
      <c r="E565" s="2"/>
      <c r="F565" s="3"/>
      <c r="G565" s="3"/>
      <c r="H565" s="3"/>
      <c r="I565" s="3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3"/>
      <c r="AE565" s="3"/>
      <c r="AF565" s="3"/>
      <c r="AG565" s="3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ht="15.75" customHeight="1">
      <c r="A566" s="1"/>
      <c r="B566" s="1"/>
      <c r="C566" s="1"/>
      <c r="D566" s="1"/>
      <c r="E566" s="2"/>
      <c r="F566" s="3"/>
      <c r="G566" s="3"/>
      <c r="H566" s="3"/>
      <c r="I566" s="3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3"/>
      <c r="AE566" s="3"/>
      <c r="AF566" s="3"/>
      <c r="AG566" s="3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ht="15.75" customHeight="1">
      <c r="A567" s="1"/>
      <c r="B567" s="1"/>
      <c r="C567" s="1"/>
      <c r="D567" s="1"/>
      <c r="E567" s="2"/>
      <c r="F567" s="3"/>
      <c r="G567" s="3"/>
      <c r="H567" s="3"/>
      <c r="I567" s="3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3"/>
      <c r="AE567" s="3"/>
      <c r="AF567" s="3"/>
      <c r="AG567" s="3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ht="15.75" customHeight="1">
      <c r="A568" s="1"/>
      <c r="B568" s="1"/>
      <c r="C568" s="1"/>
      <c r="D568" s="1"/>
      <c r="E568" s="2"/>
      <c r="F568" s="3"/>
      <c r="G568" s="3"/>
      <c r="H568" s="3"/>
      <c r="I568" s="3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3"/>
      <c r="AE568" s="3"/>
      <c r="AF568" s="3"/>
      <c r="AG568" s="3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ht="15.75" customHeight="1">
      <c r="A569" s="1"/>
      <c r="B569" s="1"/>
      <c r="C569" s="1"/>
      <c r="D569" s="1"/>
      <c r="E569" s="2"/>
      <c r="F569" s="3"/>
      <c r="G569" s="3"/>
      <c r="H569" s="3"/>
      <c r="I569" s="3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3"/>
      <c r="AE569" s="3"/>
      <c r="AF569" s="3"/>
      <c r="AG569" s="3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ht="15.75" customHeight="1">
      <c r="A570" s="1"/>
      <c r="B570" s="1"/>
      <c r="C570" s="1"/>
      <c r="D570" s="1"/>
      <c r="E570" s="2"/>
      <c r="F570" s="3"/>
      <c r="G570" s="3"/>
      <c r="H570" s="3"/>
      <c r="I570" s="3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3"/>
      <c r="AE570" s="3"/>
      <c r="AF570" s="3"/>
      <c r="AG570" s="3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ht="15.75" customHeight="1">
      <c r="A571" s="1"/>
      <c r="B571" s="1"/>
      <c r="C571" s="1"/>
      <c r="D571" s="1"/>
      <c r="E571" s="2"/>
      <c r="F571" s="3"/>
      <c r="G571" s="3"/>
      <c r="H571" s="3"/>
      <c r="I571" s="3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3"/>
      <c r="AE571" s="3"/>
      <c r="AF571" s="3"/>
      <c r="AG571" s="3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ht="15.75" customHeight="1">
      <c r="A572" s="1"/>
      <c r="B572" s="1"/>
      <c r="C572" s="1"/>
      <c r="D572" s="1"/>
      <c r="E572" s="2"/>
      <c r="F572" s="3"/>
      <c r="G572" s="3"/>
      <c r="H572" s="3"/>
      <c r="I572" s="3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3"/>
      <c r="AE572" s="3"/>
      <c r="AF572" s="3"/>
      <c r="AG572" s="3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ht="15.75" customHeight="1">
      <c r="A573" s="1"/>
      <c r="B573" s="1"/>
      <c r="C573" s="1"/>
      <c r="D573" s="1"/>
      <c r="E573" s="2"/>
      <c r="F573" s="3"/>
      <c r="G573" s="3"/>
      <c r="H573" s="3"/>
      <c r="I573" s="3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3"/>
      <c r="AE573" s="3"/>
      <c r="AF573" s="3"/>
      <c r="AG573" s="3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ht="15.75" customHeight="1">
      <c r="A574" s="1"/>
      <c r="B574" s="1"/>
      <c r="C574" s="1"/>
      <c r="D574" s="1"/>
      <c r="E574" s="2"/>
      <c r="F574" s="3"/>
      <c r="G574" s="3"/>
      <c r="H574" s="3"/>
      <c r="I574" s="3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3"/>
      <c r="AE574" s="3"/>
      <c r="AF574" s="3"/>
      <c r="AG574" s="3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ht="15.75" customHeight="1">
      <c r="A575" s="1"/>
      <c r="B575" s="1"/>
      <c r="C575" s="1"/>
      <c r="D575" s="1"/>
      <c r="E575" s="2"/>
      <c r="F575" s="3"/>
      <c r="G575" s="3"/>
      <c r="H575" s="3"/>
      <c r="I575" s="3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3"/>
      <c r="AE575" s="3"/>
      <c r="AF575" s="3"/>
      <c r="AG575" s="3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ht="15.75" customHeight="1">
      <c r="A576" s="1"/>
      <c r="B576" s="1"/>
      <c r="C576" s="1"/>
      <c r="D576" s="1"/>
      <c r="E576" s="2"/>
      <c r="F576" s="3"/>
      <c r="G576" s="3"/>
      <c r="H576" s="3"/>
      <c r="I576" s="3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3"/>
      <c r="AE576" s="3"/>
      <c r="AF576" s="3"/>
      <c r="AG576" s="3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ht="15.75" customHeight="1">
      <c r="A577" s="1"/>
      <c r="B577" s="1"/>
      <c r="C577" s="1"/>
      <c r="D577" s="1"/>
      <c r="E577" s="2"/>
      <c r="F577" s="3"/>
      <c r="G577" s="3"/>
      <c r="H577" s="3"/>
      <c r="I577" s="3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3"/>
      <c r="AE577" s="3"/>
      <c r="AF577" s="3"/>
      <c r="AG577" s="3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ht="15.75" customHeight="1">
      <c r="A578" s="1"/>
      <c r="B578" s="1"/>
      <c r="C578" s="1"/>
      <c r="D578" s="1"/>
      <c r="E578" s="2"/>
      <c r="F578" s="3"/>
      <c r="G578" s="3"/>
      <c r="H578" s="3"/>
      <c r="I578" s="3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3"/>
      <c r="AE578" s="3"/>
      <c r="AF578" s="3"/>
      <c r="AG578" s="3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ht="15.75" customHeight="1">
      <c r="A579" s="1"/>
      <c r="B579" s="1"/>
      <c r="C579" s="1"/>
      <c r="D579" s="1"/>
      <c r="E579" s="2"/>
      <c r="F579" s="3"/>
      <c r="G579" s="3"/>
      <c r="H579" s="3"/>
      <c r="I579" s="3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3"/>
      <c r="AE579" s="3"/>
      <c r="AF579" s="3"/>
      <c r="AG579" s="3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ht="15.75" customHeight="1">
      <c r="A580" s="1"/>
      <c r="B580" s="1"/>
      <c r="C580" s="1"/>
      <c r="D580" s="1"/>
      <c r="E580" s="2"/>
      <c r="F580" s="3"/>
      <c r="G580" s="3"/>
      <c r="H580" s="3"/>
      <c r="I580" s="3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3"/>
      <c r="AE580" s="3"/>
      <c r="AF580" s="3"/>
      <c r="AG580" s="3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ht="15.75" customHeight="1">
      <c r="A581" s="1"/>
      <c r="B581" s="1"/>
      <c r="C581" s="1"/>
      <c r="D581" s="1"/>
      <c r="E581" s="2"/>
      <c r="F581" s="3"/>
      <c r="G581" s="3"/>
      <c r="H581" s="3"/>
      <c r="I581" s="3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3"/>
      <c r="AE581" s="3"/>
      <c r="AF581" s="3"/>
      <c r="AG581" s="3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ht="15.75" customHeight="1">
      <c r="A582" s="1"/>
      <c r="B582" s="1"/>
      <c r="C582" s="1"/>
      <c r="D582" s="1"/>
      <c r="E582" s="2"/>
      <c r="F582" s="3"/>
      <c r="G582" s="3"/>
      <c r="H582" s="3"/>
      <c r="I582" s="3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3"/>
      <c r="AE582" s="3"/>
      <c r="AF582" s="3"/>
      <c r="AG582" s="3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ht="15.75" customHeight="1">
      <c r="A583" s="1"/>
      <c r="B583" s="1"/>
      <c r="C583" s="1"/>
      <c r="D583" s="1"/>
      <c r="E583" s="2"/>
      <c r="F583" s="3"/>
      <c r="G583" s="3"/>
      <c r="H583" s="3"/>
      <c r="I583" s="3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3"/>
      <c r="AE583" s="3"/>
      <c r="AF583" s="3"/>
      <c r="AG583" s="3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ht="15.75" customHeight="1">
      <c r="A584" s="1"/>
      <c r="B584" s="1"/>
      <c r="C584" s="1"/>
      <c r="D584" s="1"/>
      <c r="E584" s="2"/>
      <c r="F584" s="3"/>
      <c r="G584" s="3"/>
      <c r="H584" s="3"/>
      <c r="I584" s="3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3"/>
      <c r="AE584" s="3"/>
      <c r="AF584" s="3"/>
      <c r="AG584" s="3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ht="15.75" customHeight="1">
      <c r="A585" s="1"/>
      <c r="B585" s="1"/>
      <c r="C585" s="1"/>
      <c r="D585" s="1"/>
      <c r="E585" s="2"/>
      <c r="F585" s="3"/>
      <c r="G585" s="3"/>
      <c r="H585" s="3"/>
      <c r="I585" s="3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3"/>
      <c r="AE585" s="3"/>
      <c r="AF585" s="3"/>
      <c r="AG585" s="3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ht="15.75" customHeight="1">
      <c r="A586" s="1"/>
      <c r="B586" s="1"/>
      <c r="C586" s="1"/>
      <c r="D586" s="1"/>
      <c r="E586" s="2"/>
      <c r="F586" s="3"/>
      <c r="G586" s="3"/>
      <c r="H586" s="3"/>
      <c r="I586" s="3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3"/>
      <c r="AE586" s="3"/>
      <c r="AF586" s="3"/>
      <c r="AG586" s="3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ht="15.75" customHeight="1">
      <c r="A587" s="1"/>
      <c r="B587" s="1"/>
      <c r="C587" s="1"/>
      <c r="D587" s="1"/>
      <c r="E587" s="2"/>
      <c r="F587" s="3"/>
      <c r="G587" s="3"/>
      <c r="H587" s="3"/>
      <c r="I587" s="3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3"/>
      <c r="AE587" s="3"/>
      <c r="AF587" s="3"/>
      <c r="AG587" s="3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ht="15.75" customHeight="1">
      <c r="A588" s="1"/>
      <c r="B588" s="1"/>
      <c r="C588" s="1"/>
      <c r="D588" s="1"/>
      <c r="E588" s="2"/>
      <c r="F588" s="3"/>
      <c r="G588" s="3"/>
      <c r="H588" s="3"/>
      <c r="I588" s="3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3"/>
      <c r="AE588" s="3"/>
      <c r="AF588" s="3"/>
      <c r="AG588" s="3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ht="15.75" customHeight="1">
      <c r="A589" s="1"/>
      <c r="B589" s="1"/>
      <c r="C589" s="1"/>
      <c r="D589" s="1"/>
      <c r="E589" s="2"/>
      <c r="F589" s="3"/>
      <c r="G589" s="3"/>
      <c r="H589" s="3"/>
      <c r="I589" s="3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3"/>
      <c r="AE589" s="3"/>
      <c r="AF589" s="3"/>
      <c r="AG589" s="3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ht="15.75" customHeight="1">
      <c r="A590" s="1"/>
      <c r="B590" s="1"/>
      <c r="C590" s="1"/>
      <c r="D590" s="1"/>
      <c r="E590" s="2"/>
      <c r="F590" s="3"/>
      <c r="G590" s="3"/>
      <c r="H590" s="3"/>
      <c r="I590" s="3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3"/>
      <c r="AE590" s="3"/>
      <c r="AF590" s="3"/>
      <c r="AG590" s="3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ht="15.75" customHeight="1">
      <c r="A591" s="1"/>
      <c r="B591" s="1"/>
      <c r="C591" s="1"/>
      <c r="D591" s="1"/>
      <c r="E591" s="2"/>
      <c r="F591" s="3"/>
      <c r="G591" s="3"/>
      <c r="H591" s="3"/>
      <c r="I591" s="3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3"/>
      <c r="AE591" s="3"/>
      <c r="AF591" s="3"/>
      <c r="AG591" s="3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ht="15.75" customHeight="1">
      <c r="A592" s="1"/>
      <c r="B592" s="1"/>
      <c r="C592" s="1"/>
      <c r="D592" s="1"/>
      <c r="E592" s="2"/>
      <c r="F592" s="3"/>
      <c r="G592" s="3"/>
      <c r="H592" s="3"/>
      <c r="I592" s="3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3"/>
      <c r="AE592" s="3"/>
      <c r="AF592" s="3"/>
      <c r="AG592" s="3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ht="15.75" customHeight="1">
      <c r="A593" s="1"/>
      <c r="B593" s="1"/>
      <c r="C593" s="1"/>
      <c r="D593" s="1"/>
      <c r="E593" s="2"/>
      <c r="F593" s="3"/>
      <c r="G593" s="3"/>
      <c r="H593" s="3"/>
      <c r="I593" s="3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3"/>
      <c r="AE593" s="3"/>
      <c r="AF593" s="3"/>
      <c r="AG593" s="3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ht="15.75" customHeight="1">
      <c r="A594" s="1"/>
      <c r="B594" s="1"/>
      <c r="C594" s="1"/>
      <c r="D594" s="1"/>
      <c r="E594" s="2"/>
      <c r="F594" s="3"/>
      <c r="G594" s="3"/>
      <c r="H594" s="3"/>
      <c r="I594" s="3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3"/>
      <c r="AE594" s="3"/>
      <c r="AF594" s="3"/>
      <c r="AG594" s="3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ht="15.75" customHeight="1">
      <c r="A595" s="1"/>
      <c r="B595" s="1"/>
      <c r="C595" s="1"/>
      <c r="D595" s="1"/>
      <c r="E595" s="2"/>
      <c r="F595" s="3"/>
      <c r="G595" s="3"/>
      <c r="H595" s="3"/>
      <c r="I595" s="3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3"/>
      <c r="AE595" s="3"/>
      <c r="AF595" s="3"/>
      <c r="AG595" s="3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ht="15.75" customHeight="1">
      <c r="A596" s="1"/>
      <c r="B596" s="1"/>
      <c r="C596" s="1"/>
      <c r="D596" s="1"/>
      <c r="E596" s="2"/>
      <c r="F596" s="3"/>
      <c r="G596" s="3"/>
      <c r="H596" s="3"/>
      <c r="I596" s="3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3"/>
      <c r="AE596" s="3"/>
      <c r="AF596" s="3"/>
      <c r="AG596" s="3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ht="15.75" customHeight="1">
      <c r="A597" s="1"/>
      <c r="B597" s="1"/>
      <c r="C597" s="1"/>
      <c r="D597" s="1"/>
      <c r="E597" s="2"/>
      <c r="F597" s="3"/>
      <c r="G597" s="3"/>
      <c r="H597" s="3"/>
      <c r="I597" s="3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3"/>
      <c r="AE597" s="3"/>
      <c r="AF597" s="3"/>
      <c r="AG597" s="3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ht="15.75" customHeight="1">
      <c r="A598" s="1"/>
      <c r="B598" s="1"/>
      <c r="C598" s="1"/>
      <c r="D598" s="1"/>
      <c r="E598" s="2"/>
      <c r="F598" s="3"/>
      <c r="G598" s="3"/>
      <c r="H598" s="3"/>
      <c r="I598" s="3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3"/>
      <c r="AE598" s="3"/>
      <c r="AF598" s="3"/>
      <c r="AG598" s="3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ht="15.75" customHeight="1">
      <c r="A599" s="1"/>
      <c r="B599" s="1"/>
      <c r="C599" s="1"/>
      <c r="D599" s="1"/>
      <c r="E599" s="2"/>
      <c r="F599" s="3"/>
      <c r="G599" s="3"/>
      <c r="H599" s="3"/>
      <c r="I599" s="3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3"/>
      <c r="AE599" s="3"/>
      <c r="AF599" s="3"/>
      <c r="AG599" s="3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ht="15.75" customHeight="1">
      <c r="A600" s="1"/>
      <c r="B600" s="1"/>
      <c r="C600" s="1"/>
      <c r="D600" s="1"/>
      <c r="E600" s="2"/>
      <c r="F600" s="3"/>
      <c r="G600" s="3"/>
      <c r="H600" s="3"/>
      <c r="I600" s="3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3"/>
      <c r="AE600" s="3"/>
      <c r="AF600" s="3"/>
      <c r="AG600" s="3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ht="15.75" customHeight="1">
      <c r="A601" s="1"/>
      <c r="B601" s="1"/>
      <c r="C601" s="1"/>
      <c r="D601" s="1"/>
      <c r="E601" s="2"/>
      <c r="F601" s="3"/>
      <c r="G601" s="3"/>
      <c r="H601" s="3"/>
      <c r="I601" s="3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3"/>
      <c r="AE601" s="3"/>
      <c r="AF601" s="3"/>
      <c r="AG601" s="3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ht="15.75" customHeight="1">
      <c r="A602" s="1"/>
      <c r="B602" s="1"/>
      <c r="C602" s="1"/>
      <c r="D602" s="1"/>
      <c r="E602" s="2"/>
      <c r="F602" s="3"/>
      <c r="G602" s="3"/>
      <c r="H602" s="3"/>
      <c r="I602" s="3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3"/>
      <c r="AE602" s="3"/>
      <c r="AF602" s="3"/>
      <c r="AG602" s="3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ht="15.75" customHeight="1">
      <c r="A603" s="1"/>
      <c r="B603" s="1"/>
      <c r="C603" s="1"/>
      <c r="D603" s="1"/>
      <c r="E603" s="2"/>
      <c r="F603" s="3"/>
      <c r="G603" s="3"/>
      <c r="H603" s="3"/>
      <c r="I603" s="3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3"/>
      <c r="AE603" s="3"/>
      <c r="AF603" s="3"/>
      <c r="AG603" s="3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ht="15.75" customHeight="1">
      <c r="A604" s="1"/>
      <c r="B604" s="1"/>
      <c r="C604" s="1"/>
      <c r="D604" s="1"/>
      <c r="E604" s="2"/>
      <c r="F604" s="3"/>
      <c r="G604" s="3"/>
      <c r="H604" s="3"/>
      <c r="I604" s="3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3"/>
      <c r="AE604" s="3"/>
      <c r="AF604" s="3"/>
      <c r="AG604" s="3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ht="15.75" customHeight="1">
      <c r="A605" s="1"/>
      <c r="B605" s="1"/>
      <c r="C605" s="1"/>
      <c r="D605" s="1"/>
      <c r="E605" s="2"/>
      <c r="F605" s="3"/>
      <c r="G605" s="3"/>
      <c r="H605" s="3"/>
      <c r="I605" s="3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3"/>
      <c r="AE605" s="3"/>
      <c r="AF605" s="3"/>
      <c r="AG605" s="3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ht="15.75" customHeight="1">
      <c r="A606" s="1"/>
      <c r="B606" s="1"/>
      <c r="C606" s="1"/>
      <c r="D606" s="1"/>
      <c r="E606" s="2"/>
      <c r="F606" s="3"/>
      <c r="G606" s="3"/>
      <c r="H606" s="3"/>
      <c r="I606" s="3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3"/>
      <c r="AE606" s="3"/>
      <c r="AF606" s="3"/>
      <c r="AG606" s="3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ht="15.75" customHeight="1">
      <c r="A607" s="1"/>
      <c r="B607" s="1"/>
      <c r="C607" s="1"/>
      <c r="D607" s="1"/>
      <c r="E607" s="2"/>
      <c r="F607" s="3"/>
      <c r="G607" s="3"/>
      <c r="H607" s="3"/>
      <c r="I607" s="3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3"/>
      <c r="AE607" s="3"/>
      <c r="AF607" s="3"/>
      <c r="AG607" s="3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ht="15.75" customHeight="1">
      <c r="A608" s="1"/>
      <c r="B608" s="1"/>
      <c r="C608" s="1"/>
      <c r="D608" s="1"/>
      <c r="E608" s="2"/>
      <c r="F608" s="3"/>
      <c r="G608" s="3"/>
      <c r="H608" s="3"/>
      <c r="I608" s="3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3"/>
      <c r="AE608" s="3"/>
      <c r="AF608" s="3"/>
      <c r="AG608" s="3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ht="15.75" customHeight="1">
      <c r="A609" s="1"/>
      <c r="B609" s="1"/>
      <c r="C609" s="1"/>
      <c r="D609" s="1"/>
      <c r="E609" s="2"/>
      <c r="F609" s="3"/>
      <c r="G609" s="3"/>
      <c r="H609" s="3"/>
      <c r="I609" s="3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3"/>
      <c r="AE609" s="3"/>
      <c r="AF609" s="3"/>
      <c r="AG609" s="3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ht="15.75" customHeight="1">
      <c r="A610" s="1"/>
      <c r="B610" s="1"/>
      <c r="C610" s="1"/>
      <c r="D610" s="1"/>
      <c r="E610" s="2"/>
      <c r="F610" s="3"/>
      <c r="G610" s="3"/>
      <c r="H610" s="3"/>
      <c r="I610" s="3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3"/>
      <c r="AE610" s="3"/>
      <c r="AF610" s="3"/>
      <c r="AG610" s="3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ht="15.75" customHeight="1">
      <c r="A611" s="1"/>
      <c r="B611" s="1"/>
      <c r="C611" s="1"/>
      <c r="D611" s="1"/>
      <c r="E611" s="2"/>
      <c r="F611" s="3"/>
      <c r="G611" s="3"/>
      <c r="H611" s="3"/>
      <c r="I611" s="3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3"/>
      <c r="AE611" s="3"/>
      <c r="AF611" s="3"/>
      <c r="AG611" s="3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ht="15.75" customHeight="1">
      <c r="A612" s="1"/>
      <c r="B612" s="1"/>
      <c r="C612" s="1"/>
      <c r="D612" s="1"/>
      <c r="E612" s="2"/>
      <c r="F612" s="3"/>
      <c r="G612" s="3"/>
      <c r="H612" s="3"/>
      <c r="I612" s="3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3"/>
      <c r="AE612" s="3"/>
      <c r="AF612" s="3"/>
      <c r="AG612" s="3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ht="15.75" customHeight="1">
      <c r="A613" s="1"/>
      <c r="B613" s="1"/>
      <c r="C613" s="1"/>
      <c r="D613" s="1"/>
      <c r="E613" s="2"/>
      <c r="F613" s="3"/>
      <c r="G613" s="3"/>
      <c r="H613" s="3"/>
      <c r="I613" s="3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3"/>
      <c r="AE613" s="3"/>
      <c r="AF613" s="3"/>
      <c r="AG613" s="3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ht="15.75" customHeight="1">
      <c r="A614" s="1"/>
      <c r="B614" s="1"/>
      <c r="C614" s="1"/>
      <c r="D614" s="1"/>
      <c r="E614" s="2"/>
      <c r="F614" s="3"/>
      <c r="G614" s="3"/>
      <c r="H614" s="3"/>
      <c r="I614" s="3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3"/>
      <c r="AE614" s="3"/>
      <c r="AF614" s="3"/>
      <c r="AG614" s="3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ht="15.75" customHeight="1">
      <c r="A615" s="1"/>
      <c r="B615" s="1"/>
      <c r="C615" s="1"/>
      <c r="D615" s="1"/>
      <c r="E615" s="2"/>
      <c r="F615" s="3"/>
      <c r="G615" s="3"/>
      <c r="H615" s="3"/>
      <c r="I615" s="3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3"/>
      <c r="AE615" s="3"/>
      <c r="AF615" s="3"/>
      <c r="AG615" s="3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ht="15.75" customHeight="1">
      <c r="A616" s="1"/>
      <c r="B616" s="1"/>
      <c r="C616" s="1"/>
      <c r="D616" s="1"/>
      <c r="E616" s="2"/>
      <c r="F616" s="3"/>
      <c r="G616" s="3"/>
      <c r="H616" s="3"/>
      <c r="I616" s="3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3"/>
      <c r="AE616" s="3"/>
      <c r="AF616" s="3"/>
      <c r="AG616" s="3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ht="15.75" customHeight="1">
      <c r="A617" s="1"/>
      <c r="B617" s="1"/>
      <c r="C617" s="1"/>
      <c r="D617" s="1"/>
      <c r="E617" s="2"/>
      <c r="F617" s="3"/>
      <c r="G617" s="3"/>
      <c r="H617" s="3"/>
      <c r="I617" s="3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3"/>
      <c r="AE617" s="3"/>
      <c r="AF617" s="3"/>
      <c r="AG617" s="3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ht="15.75" customHeight="1">
      <c r="A618" s="1"/>
      <c r="B618" s="1"/>
      <c r="C618" s="1"/>
      <c r="D618" s="1"/>
      <c r="E618" s="2"/>
      <c r="F618" s="3"/>
      <c r="G618" s="3"/>
      <c r="H618" s="3"/>
      <c r="I618" s="3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3"/>
      <c r="AE618" s="3"/>
      <c r="AF618" s="3"/>
      <c r="AG618" s="3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ht="15.75" customHeight="1">
      <c r="A619" s="1"/>
      <c r="B619" s="1"/>
      <c r="C619" s="1"/>
      <c r="D619" s="1"/>
      <c r="E619" s="2"/>
      <c r="F619" s="3"/>
      <c r="G619" s="3"/>
      <c r="H619" s="3"/>
      <c r="I619" s="3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3"/>
      <c r="AE619" s="3"/>
      <c r="AF619" s="3"/>
      <c r="AG619" s="3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ht="15.75" customHeight="1">
      <c r="A620" s="1"/>
      <c r="B620" s="1"/>
      <c r="C620" s="1"/>
      <c r="D620" s="1"/>
      <c r="E620" s="2"/>
      <c r="F620" s="3"/>
      <c r="G620" s="3"/>
      <c r="H620" s="3"/>
      <c r="I620" s="3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3"/>
      <c r="AE620" s="3"/>
      <c r="AF620" s="3"/>
      <c r="AG620" s="3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ht="15.75" customHeight="1">
      <c r="A621" s="1"/>
      <c r="B621" s="1"/>
      <c r="C621" s="1"/>
      <c r="D621" s="1"/>
      <c r="E621" s="2"/>
      <c r="F621" s="3"/>
      <c r="G621" s="3"/>
      <c r="H621" s="3"/>
      <c r="I621" s="3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3"/>
      <c r="AE621" s="3"/>
      <c r="AF621" s="3"/>
      <c r="AG621" s="3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ht="15.75" customHeight="1">
      <c r="A622" s="1"/>
      <c r="B622" s="1"/>
      <c r="C622" s="1"/>
      <c r="D622" s="1"/>
      <c r="E622" s="2"/>
      <c r="F622" s="3"/>
      <c r="G622" s="3"/>
      <c r="H622" s="3"/>
      <c r="I622" s="3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3"/>
      <c r="AE622" s="3"/>
      <c r="AF622" s="3"/>
      <c r="AG622" s="3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ht="15.75" customHeight="1">
      <c r="A623" s="1"/>
      <c r="B623" s="1"/>
      <c r="C623" s="1"/>
      <c r="D623" s="1"/>
      <c r="E623" s="2"/>
      <c r="F623" s="3"/>
      <c r="G623" s="3"/>
      <c r="H623" s="3"/>
      <c r="I623" s="3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3"/>
      <c r="AE623" s="3"/>
      <c r="AF623" s="3"/>
      <c r="AG623" s="3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ht="15.75" customHeight="1">
      <c r="A624" s="1"/>
      <c r="B624" s="1"/>
      <c r="C624" s="1"/>
      <c r="D624" s="1"/>
      <c r="E624" s="2"/>
      <c r="F624" s="3"/>
      <c r="G624" s="3"/>
      <c r="H624" s="3"/>
      <c r="I624" s="3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3"/>
      <c r="AE624" s="3"/>
      <c r="AF624" s="3"/>
      <c r="AG624" s="3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ht="15.75" customHeight="1">
      <c r="A625" s="1"/>
      <c r="B625" s="1"/>
      <c r="C625" s="1"/>
      <c r="D625" s="1"/>
      <c r="E625" s="2"/>
      <c r="F625" s="3"/>
      <c r="G625" s="3"/>
      <c r="H625" s="3"/>
      <c r="I625" s="3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3"/>
      <c r="AE625" s="3"/>
      <c r="AF625" s="3"/>
      <c r="AG625" s="3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ht="15.75" customHeight="1">
      <c r="A626" s="1"/>
      <c r="B626" s="1"/>
      <c r="C626" s="1"/>
      <c r="D626" s="1"/>
      <c r="E626" s="2"/>
      <c r="F626" s="3"/>
      <c r="G626" s="3"/>
      <c r="H626" s="3"/>
      <c r="I626" s="3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3"/>
      <c r="AE626" s="3"/>
      <c r="AF626" s="3"/>
      <c r="AG626" s="3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ht="15.75" customHeight="1">
      <c r="A627" s="1"/>
      <c r="B627" s="1"/>
      <c r="C627" s="1"/>
      <c r="D627" s="1"/>
      <c r="E627" s="2"/>
      <c r="F627" s="3"/>
      <c r="G627" s="3"/>
      <c r="H627" s="3"/>
      <c r="I627" s="3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3"/>
      <c r="AE627" s="3"/>
      <c r="AF627" s="3"/>
      <c r="AG627" s="3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ht="15.75" customHeight="1">
      <c r="A628" s="1"/>
      <c r="B628" s="1"/>
      <c r="C628" s="1"/>
      <c r="D628" s="1"/>
      <c r="E628" s="2"/>
      <c r="F628" s="3"/>
      <c r="G628" s="3"/>
      <c r="H628" s="3"/>
      <c r="I628" s="3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3"/>
      <c r="AE628" s="3"/>
      <c r="AF628" s="3"/>
      <c r="AG628" s="3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ht="15.75" customHeight="1">
      <c r="A629" s="1"/>
      <c r="B629" s="1"/>
      <c r="C629" s="1"/>
      <c r="D629" s="1"/>
      <c r="E629" s="2"/>
      <c r="F629" s="3"/>
      <c r="G629" s="3"/>
      <c r="H629" s="3"/>
      <c r="I629" s="3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3"/>
      <c r="AE629" s="3"/>
      <c r="AF629" s="3"/>
      <c r="AG629" s="3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ht="15.75" customHeight="1">
      <c r="A630" s="1"/>
      <c r="B630" s="1"/>
      <c r="C630" s="1"/>
      <c r="D630" s="1"/>
      <c r="E630" s="2"/>
      <c r="F630" s="3"/>
      <c r="G630" s="3"/>
      <c r="H630" s="3"/>
      <c r="I630" s="3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3"/>
      <c r="AE630" s="3"/>
      <c r="AF630" s="3"/>
      <c r="AG630" s="3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ht="15.75" customHeight="1">
      <c r="A631" s="1"/>
      <c r="B631" s="1"/>
      <c r="C631" s="1"/>
      <c r="D631" s="1"/>
      <c r="E631" s="2"/>
      <c r="F631" s="3"/>
      <c r="G631" s="3"/>
      <c r="H631" s="3"/>
      <c r="I631" s="3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3"/>
      <c r="AE631" s="3"/>
      <c r="AF631" s="3"/>
      <c r="AG631" s="3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ht="15.75" customHeight="1">
      <c r="A632" s="1"/>
      <c r="B632" s="1"/>
      <c r="C632" s="1"/>
      <c r="D632" s="1"/>
      <c r="E632" s="2"/>
      <c r="F632" s="3"/>
      <c r="G632" s="3"/>
      <c r="H632" s="3"/>
      <c r="I632" s="3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3"/>
      <c r="AE632" s="3"/>
      <c r="AF632" s="3"/>
      <c r="AG632" s="3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ht="15.75" customHeight="1">
      <c r="A633" s="1"/>
      <c r="B633" s="1"/>
      <c r="C633" s="1"/>
      <c r="D633" s="1"/>
      <c r="E633" s="2"/>
      <c r="F633" s="3"/>
      <c r="G633" s="3"/>
      <c r="H633" s="3"/>
      <c r="I633" s="3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3"/>
      <c r="AE633" s="3"/>
      <c r="AF633" s="3"/>
      <c r="AG633" s="3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ht="15.75" customHeight="1">
      <c r="A634" s="1"/>
      <c r="B634" s="1"/>
      <c r="C634" s="1"/>
      <c r="D634" s="1"/>
      <c r="E634" s="2"/>
      <c r="F634" s="3"/>
      <c r="G634" s="3"/>
      <c r="H634" s="3"/>
      <c r="I634" s="3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3"/>
      <c r="AE634" s="3"/>
      <c r="AF634" s="3"/>
      <c r="AG634" s="3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ht="15.75" customHeight="1">
      <c r="A635" s="1"/>
      <c r="B635" s="1"/>
      <c r="C635" s="1"/>
      <c r="D635" s="1"/>
      <c r="E635" s="2"/>
      <c r="F635" s="3"/>
      <c r="G635" s="3"/>
      <c r="H635" s="3"/>
      <c r="I635" s="3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3"/>
      <c r="AE635" s="3"/>
      <c r="AF635" s="3"/>
      <c r="AG635" s="3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ht="15.75" customHeight="1">
      <c r="A636" s="1"/>
      <c r="B636" s="1"/>
      <c r="C636" s="1"/>
      <c r="D636" s="1"/>
      <c r="E636" s="2"/>
      <c r="F636" s="3"/>
      <c r="G636" s="3"/>
      <c r="H636" s="3"/>
      <c r="I636" s="3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3"/>
      <c r="AE636" s="3"/>
      <c r="AF636" s="3"/>
      <c r="AG636" s="3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ht="15.75" customHeight="1">
      <c r="A637" s="1"/>
      <c r="B637" s="1"/>
      <c r="C637" s="1"/>
      <c r="D637" s="1"/>
      <c r="E637" s="2"/>
      <c r="F637" s="3"/>
      <c r="G637" s="3"/>
      <c r="H637" s="3"/>
      <c r="I637" s="3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3"/>
      <c r="AE637" s="3"/>
      <c r="AF637" s="3"/>
      <c r="AG637" s="3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ht="15.75" customHeight="1">
      <c r="A638" s="1"/>
      <c r="B638" s="1"/>
      <c r="C638" s="1"/>
      <c r="D638" s="1"/>
      <c r="E638" s="2"/>
      <c r="F638" s="3"/>
      <c r="G638" s="3"/>
      <c r="H638" s="3"/>
      <c r="I638" s="3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3"/>
      <c r="AE638" s="3"/>
      <c r="AF638" s="3"/>
      <c r="AG638" s="3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ht="15.75" customHeight="1">
      <c r="A639" s="1"/>
      <c r="B639" s="1"/>
      <c r="C639" s="1"/>
      <c r="D639" s="1"/>
      <c r="E639" s="2"/>
      <c r="F639" s="3"/>
      <c r="G639" s="3"/>
      <c r="H639" s="3"/>
      <c r="I639" s="3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3"/>
      <c r="AE639" s="3"/>
      <c r="AF639" s="3"/>
      <c r="AG639" s="3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ht="15.75" customHeight="1">
      <c r="A640" s="1"/>
      <c r="B640" s="1"/>
      <c r="C640" s="1"/>
      <c r="D640" s="1"/>
      <c r="E640" s="2"/>
      <c r="F640" s="3"/>
      <c r="G640" s="3"/>
      <c r="H640" s="3"/>
      <c r="I640" s="3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3"/>
      <c r="AE640" s="3"/>
      <c r="AF640" s="3"/>
      <c r="AG640" s="3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ht="15.75" customHeight="1">
      <c r="A641" s="1"/>
      <c r="B641" s="1"/>
      <c r="C641" s="1"/>
      <c r="D641" s="1"/>
      <c r="E641" s="2"/>
      <c r="F641" s="3"/>
      <c r="G641" s="3"/>
      <c r="H641" s="3"/>
      <c r="I641" s="3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3"/>
      <c r="AE641" s="3"/>
      <c r="AF641" s="3"/>
      <c r="AG641" s="3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ht="15.75" customHeight="1">
      <c r="A642" s="1"/>
      <c r="B642" s="1"/>
      <c r="C642" s="1"/>
      <c r="D642" s="1"/>
      <c r="E642" s="2"/>
      <c r="F642" s="3"/>
      <c r="G642" s="3"/>
      <c r="H642" s="3"/>
      <c r="I642" s="3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3"/>
      <c r="AE642" s="3"/>
      <c r="AF642" s="3"/>
      <c r="AG642" s="3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ht="15.75" customHeight="1">
      <c r="A643" s="1"/>
      <c r="B643" s="1"/>
      <c r="C643" s="1"/>
      <c r="D643" s="1"/>
      <c r="E643" s="2"/>
      <c r="F643" s="3"/>
      <c r="G643" s="3"/>
      <c r="H643" s="3"/>
      <c r="I643" s="3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3"/>
      <c r="AE643" s="3"/>
      <c r="AF643" s="3"/>
      <c r="AG643" s="3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ht="15.75" customHeight="1">
      <c r="A644" s="1"/>
      <c r="B644" s="1"/>
      <c r="C644" s="1"/>
      <c r="D644" s="1"/>
      <c r="E644" s="2"/>
      <c r="F644" s="3"/>
      <c r="G644" s="3"/>
      <c r="H644" s="3"/>
      <c r="I644" s="3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3"/>
      <c r="AE644" s="3"/>
      <c r="AF644" s="3"/>
      <c r="AG644" s="3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ht="15.75" customHeight="1">
      <c r="A645" s="1"/>
      <c r="B645" s="1"/>
      <c r="C645" s="1"/>
      <c r="D645" s="1"/>
      <c r="E645" s="2"/>
      <c r="F645" s="3"/>
      <c r="G645" s="3"/>
      <c r="H645" s="3"/>
      <c r="I645" s="3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3"/>
      <c r="AE645" s="3"/>
      <c r="AF645" s="3"/>
      <c r="AG645" s="3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ht="15.75" customHeight="1">
      <c r="A646" s="1"/>
      <c r="B646" s="1"/>
      <c r="C646" s="1"/>
      <c r="D646" s="1"/>
      <c r="E646" s="2"/>
      <c r="F646" s="3"/>
      <c r="G646" s="3"/>
      <c r="H646" s="3"/>
      <c r="I646" s="3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3"/>
      <c r="AE646" s="3"/>
      <c r="AF646" s="3"/>
      <c r="AG646" s="3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ht="15.75" customHeight="1">
      <c r="A647" s="1"/>
      <c r="B647" s="1"/>
      <c r="C647" s="1"/>
      <c r="D647" s="1"/>
      <c r="E647" s="2"/>
      <c r="F647" s="3"/>
      <c r="G647" s="3"/>
      <c r="H647" s="3"/>
      <c r="I647" s="3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3"/>
      <c r="AE647" s="3"/>
      <c r="AF647" s="3"/>
      <c r="AG647" s="3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ht="15.75" customHeight="1">
      <c r="A648" s="1"/>
      <c r="B648" s="1"/>
      <c r="C648" s="1"/>
      <c r="D648" s="1"/>
      <c r="E648" s="2"/>
      <c r="F648" s="3"/>
      <c r="G648" s="3"/>
      <c r="H648" s="3"/>
      <c r="I648" s="3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3"/>
      <c r="AE648" s="3"/>
      <c r="AF648" s="3"/>
      <c r="AG648" s="3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ht="15.75" customHeight="1">
      <c r="A649" s="1"/>
      <c r="B649" s="1"/>
      <c r="C649" s="1"/>
      <c r="D649" s="1"/>
      <c r="E649" s="2"/>
      <c r="F649" s="3"/>
      <c r="G649" s="3"/>
      <c r="H649" s="3"/>
      <c r="I649" s="3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3"/>
      <c r="AE649" s="3"/>
      <c r="AF649" s="3"/>
      <c r="AG649" s="3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ht="15.75" customHeight="1">
      <c r="A650" s="1"/>
      <c r="B650" s="1"/>
      <c r="C650" s="1"/>
      <c r="D650" s="1"/>
      <c r="E650" s="2"/>
      <c r="F650" s="3"/>
      <c r="G650" s="3"/>
      <c r="H650" s="3"/>
      <c r="I650" s="3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3"/>
      <c r="AE650" s="3"/>
      <c r="AF650" s="3"/>
      <c r="AG650" s="3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ht="15.75" customHeight="1">
      <c r="A651" s="1"/>
      <c r="B651" s="1"/>
      <c r="C651" s="1"/>
      <c r="D651" s="1"/>
      <c r="E651" s="2"/>
      <c r="F651" s="3"/>
      <c r="G651" s="3"/>
      <c r="H651" s="3"/>
      <c r="I651" s="3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3"/>
      <c r="AE651" s="3"/>
      <c r="AF651" s="3"/>
      <c r="AG651" s="3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ht="15.75" customHeight="1">
      <c r="A652" s="1"/>
      <c r="B652" s="1"/>
      <c r="C652" s="1"/>
      <c r="D652" s="1"/>
      <c r="E652" s="2"/>
      <c r="F652" s="3"/>
      <c r="G652" s="3"/>
      <c r="H652" s="3"/>
      <c r="I652" s="3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3"/>
      <c r="AE652" s="3"/>
      <c r="AF652" s="3"/>
      <c r="AG652" s="3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ht="15.75" customHeight="1">
      <c r="A653" s="1"/>
      <c r="B653" s="1"/>
      <c r="C653" s="1"/>
      <c r="D653" s="1"/>
      <c r="E653" s="2"/>
      <c r="F653" s="3"/>
      <c r="G653" s="3"/>
      <c r="H653" s="3"/>
      <c r="I653" s="3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3"/>
      <c r="AE653" s="3"/>
      <c r="AF653" s="3"/>
      <c r="AG653" s="3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ht="15.75" customHeight="1">
      <c r="A654" s="1"/>
      <c r="B654" s="1"/>
      <c r="C654" s="1"/>
      <c r="D654" s="1"/>
      <c r="E654" s="2"/>
      <c r="F654" s="3"/>
      <c r="G654" s="3"/>
      <c r="H654" s="3"/>
      <c r="I654" s="3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3"/>
      <c r="AE654" s="3"/>
      <c r="AF654" s="3"/>
      <c r="AG654" s="3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ht="15.75" customHeight="1">
      <c r="A655" s="1"/>
      <c r="B655" s="1"/>
      <c r="C655" s="1"/>
      <c r="D655" s="1"/>
      <c r="E655" s="2"/>
      <c r="F655" s="3"/>
      <c r="G655" s="3"/>
      <c r="H655" s="3"/>
      <c r="I655" s="3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3"/>
      <c r="AE655" s="3"/>
      <c r="AF655" s="3"/>
      <c r="AG655" s="3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ht="15.75" customHeight="1">
      <c r="A656" s="1"/>
      <c r="B656" s="1"/>
      <c r="C656" s="1"/>
      <c r="D656" s="1"/>
      <c r="E656" s="2"/>
      <c r="F656" s="3"/>
      <c r="G656" s="3"/>
      <c r="H656" s="3"/>
      <c r="I656" s="3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3"/>
      <c r="AE656" s="3"/>
      <c r="AF656" s="3"/>
      <c r="AG656" s="3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ht="15.75" customHeight="1">
      <c r="A657" s="1"/>
      <c r="B657" s="1"/>
      <c r="C657" s="1"/>
      <c r="D657" s="1"/>
      <c r="E657" s="2"/>
      <c r="F657" s="3"/>
      <c r="G657" s="3"/>
      <c r="H657" s="3"/>
      <c r="I657" s="3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3"/>
      <c r="AE657" s="3"/>
      <c r="AF657" s="3"/>
      <c r="AG657" s="3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ht="15.75" customHeight="1">
      <c r="A658" s="1"/>
      <c r="B658" s="1"/>
      <c r="C658" s="1"/>
      <c r="D658" s="1"/>
      <c r="E658" s="2"/>
      <c r="F658" s="3"/>
      <c r="G658" s="3"/>
      <c r="H658" s="3"/>
      <c r="I658" s="3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3"/>
      <c r="AE658" s="3"/>
      <c r="AF658" s="3"/>
      <c r="AG658" s="3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ht="15.75" customHeight="1">
      <c r="A659" s="1"/>
      <c r="B659" s="1"/>
      <c r="C659" s="1"/>
      <c r="D659" s="1"/>
      <c r="E659" s="2"/>
      <c r="F659" s="3"/>
      <c r="G659" s="3"/>
      <c r="H659" s="3"/>
      <c r="I659" s="3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3"/>
      <c r="AE659" s="3"/>
      <c r="AF659" s="3"/>
      <c r="AG659" s="3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ht="15.75" customHeight="1">
      <c r="A660" s="1"/>
      <c r="B660" s="1"/>
      <c r="C660" s="1"/>
      <c r="D660" s="1"/>
      <c r="E660" s="2"/>
      <c r="F660" s="3"/>
      <c r="G660" s="3"/>
      <c r="H660" s="3"/>
      <c r="I660" s="3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3"/>
      <c r="AE660" s="3"/>
      <c r="AF660" s="3"/>
      <c r="AG660" s="3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ht="15.75" customHeight="1">
      <c r="A661" s="1"/>
      <c r="B661" s="1"/>
      <c r="C661" s="1"/>
      <c r="D661" s="1"/>
      <c r="E661" s="2"/>
      <c r="F661" s="3"/>
      <c r="G661" s="3"/>
      <c r="H661" s="3"/>
      <c r="I661" s="3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3"/>
      <c r="AE661" s="3"/>
      <c r="AF661" s="3"/>
      <c r="AG661" s="3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ht="15.75" customHeight="1">
      <c r="A662" s="1"/>
      <c r="B662" s="1"/>
      <c r="C662" s="1"/>
      <c r="D662" s="1"/>
      <c r="E662" s="2"/>
      <c r="F662" s="3"/>
      <c r="G662" s="3"/>
      <c r="H662" s="3"/>
      <c r="I662" s="3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3"/>
      <c r="AE662" s="3"/>
      <c r="AF662" s="3"/>
      <c r="AG662" s="3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ht="15.75" customHeight="1">
      <c r="A663" s="1"/>
      <c r="B663" s="1"/>
      <c r="C663" s="1"/>
      <c r="D663" s="1"/>
      <c r="E663" s="2"/>
      <c r="F663" s="3"/>
      <c r="G663" s="3"/>
      <c r="H663" s="3"/>
      <c r="I663" s="3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3"/>
      <c r="AE663" s="3"/>
      <c r="AF663" s="3"/>
      <c r="AG663" s="3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ht="15.75" customHeight="1">
      <c r="A664" s="1"/>
      <c r="B664" s="1"/>
      <c r="C664" s="1"/>
      <c r="D664" s="1"/>
      <c r="E664" s="2"/>
      <c r="F664" s="3"/>
      <c r="G664" s="3"/>
      <c r="H664" s="3"/>
      <c r="I664" s="3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3"/>
      <c r="AE664" s="3"/>
      <c r="AF664" s="3"/>
      <c r="AG664" s="3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ht="15.75" customHeight="1">
      <c r="A665" s="1"/>
      <c r="B665" s="1"/>
      <c r="C665" s="1"/>
      <c r="D665" s="1"/>
      <c r="E665" s="2"/>
      <c r="F665" s="3"/>
      <c r="G665" s="3"/>
      <c r="H665" s="3"/>
      <c r="I665" s="3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3"/>
      <c r="AE665" s="3"/>
      <c r="AF665" s="3"/>
      <c r="AG665" s="3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ht="15.75" customHeight="1">
      <c r="A666" s="1"/>
      <c r="B666" s="1"/>
      <c r="C666" s="1"/>
      <c r="D666" s="1"/>
      <c r="E666" s="2"/>
      <c r="F666" s="3"/>
      <c r="G666" s="3"/>
      <c r="H666" s="3"/>
      <c r="I666" s="3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3"/>
      <c r="AE666" s="3"/>
      <c r="AF666" s="3"/>
      <c r="AG666" s="3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ht="15.75" customHeight="1">
      <c r="A667" s="1"/>
      <c r="B667" s="1"/>
      <c r="C667" s="1"/>
      <c r="D667" s="1"/>
      <c r="E667" s="2"/>
      <c r="F667" s="3"/>
      <c r="G667" s="3"/>
      <c r="H667" s="3"/>
      <c r="I667" s="3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3"/>
      <c r="AE667" s="3"/>
      <c r="AF667" s="3"/>
      <c r="AG667" s="3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ht="15.75" customHeight="1">
      <c r="A668" s="1"/>
      <c r="B668" s="1"/>
      <c r="C668" s="1"/>
      <c r="D668" s="1"/>
      <c r="E668" s="2"/>
      <c r="F668" s="3"/>
      <c r="G668" s="3"/>
      <c r="H668" s="3"/>
      <c r="I668" s="3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3"/>
      <c r="AE668" s="3"/>
      <c r="AF668" s="3"/>
      <c r="AG668" s="3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ht="15.75" customHeight="1">
      <c r="A669" s="1"/>
      <c r="B669" s="1"/>
      <c r="C669" s="1"/>
      <c r="D669" s="1"/>
      <c r="E669" s="2"/>
      <c r="F669" s="3"/>
      <c r="G669" s="3"/>
      <c r="H669" s="3"/>
      <c r="I669" s="3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3"/>
      <c r="AE669" s="3"/>
      <c r="AF669" s="3"/>
      <c r="AG669" s="3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ht="15.75" customHeight="1">
      <c r="A670" s="1"/>
      <c r="B670" s="1"/>
      <c r="C670" s="1"/>
      <c r="D670" s="1"/>
      <c r="E670" s="2"/>
      <c r="F670" s="3"/>
      <c r="G670" s="3"/>
      <c r="H670" s="3"/>
      <c r="I670" s="3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3"/>
      <c r="AE670" s="3"/>
      <c r="AF670" s="3"/>
      <c r="AG670" s="3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ht="15.75" customHeight="1">
      <c r="A671" s="1"/>
      <c r="B671" s="1"/>
      <c r="C671" s="1"/>
      <c r="D671" s="1"/>
      <c r="E671" s="2"/>
      <c r="F671" s="3"/>
      <c r="G671" s="3"/>
      <c r="H671" s="3"/>
      <c r="I671" s="3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3"/>
      <c r="AE671" s="3"/>
      <c r="AF671" s="3"/>
      <c r="AG671" s="3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ht="15.75" customHeight="1">
      <c r="A672" s="1"/>
      <c r="B672" s="1"/>
      <c r="C672" s="1"/>
      <c r="D672" s="1"/>
      <c r="E672" s="2"/>
      <c r="F672" s="3"/>
      <c r="G672" s="3"/>
      <c r="H672" s="3"/>
      <c r="I672" s="3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3"/>
      <c r="AE672" s="3"/>
      <c r="AF672" s="3"/>
      <c r="AG672" s="3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ht="15.75" customHeight="1">
      <c r="A673" s="1"/>
      <c r="B673" s="1"/>
      <c r="C673" s="1"/>
      <c r="D673" s="1"/>
      <c r="E673" s="2"/>
      <c r="F673" s="3"/>
      <c r="G673" s="3"/>
      <c r="H673" s="3"/>
      <c r="I673" s="3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3"/>
      <c r="AE673" s="3"/>
      <c r="AF673" s="3"/>
      <c r="AG673" s="3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ht="15.75" customHeight="1">
      <c r="A674" s="1"/>
      <c r="B674" s="1"/>
      <c r="C674" s="1"/>
      <c r="D674" s="1"/>
      <c r="E674" s="2"/>
      <c r="F674" s="3"/>
      <c r="G674" s="3"/>
      <c r="H674" s="3"/>
      <c r="I674" s="3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3"/>
      <c r="AE674" s="3"/>
      <c r="AF674" s="3"/>
      <c r="AG674" s="3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ht="15.75" customHeight="1">
      <c r="A675" s="1"/>
      <c r="B675" s="1"/>
      <c r="C675" s="1"/>
      <c r="D675" s="1"/>
      <c r="E675" s="2"/>
      <c r="F675" s="3"/>
      <c r="G675" s="3"/>
      <c r="H675" s="3"/>
      <c r="I675" s="3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3"/>
      <c r="AE675" s="3"/>
      <c r="AF675" s="3"/>
      <c r="AG675" s="3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ht="15.75" customHeight="1">
      <c r="A676" s="1"/>
      <c r="B676" s="1"/>
      <c r="C676" s="1"/>
      <c r="D676" s="1"/>
      <c r="E676" s="2"/>
      <c r="F676" s="3"/>
      <c r="G676" s="3"/>
      <c r="H676" s="3"/>
      <c r="I676" s="3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3"/>
      <c r="AE676" s="3"/>
      <c r="AF676" s="3"/>
      <c r="AG676" s="3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ht="15.75" customHeight="1">
      <c r="A677" s="1"/>
      <c r="B677" s="1"/>
      <c r="C677" s="1"/>
      <c r="D677" s="1"/>
      <c r="E677" s="2"/>
      <c r="F677" s="3"/>
      <c r="G677" s="3"/>
      <c r="H677" s="3"/>
      <c r="I677" s="3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3"/>
      <c r="AE677" s="3"/>
      <c r="AF677" s="3"/>
      <c r="AG677" s="3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ht="15.75" customHeight="1">
      <c r="A678" s="1"/>
      <c r="B678" s="1"/>
      <c r="C678" s="1"/>
      <c r="D678" s="1"/>
      <c r="E678" s="2"/>
      <c r="F678" s="3"/>
      <c r="G678" s="3"/>
      <c r="H678" s="3"/>
      <c r="I678" s="3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3"/>
      <c r="AE678" s="3"/>
      <c r="AF678" s="3"/>
      <c r="AG678" s="3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ht="15.75" customHeight="1">
      <c r="A679" s="1"/>
      <c r="B679" s="1"/>
      <c r="C679" s="1"/>
      <c r="D679" s="1"/>
      <c r="E679" s="2"/>
      <c r="F679" s="3"/>
      <c r="G679" s="3"/>
      <c r="H679" s="3"/>
      <c r="I679" s="3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3"/>
      <c r="AE679" s="3"/>
      <c r="AF679" s="3"/>
      <c r="AG679" s="3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ht="15.75" customHeight="1">
      <c r="A680" s="1"/>
      <c r="B680" s="1"/>
      <c r="C680" s="1"/>
      <c r="D680" s="1"/>
      <c r="E680" s="2"/>
      <c r="F680" s="3"/>
      <c r="G680" s="3"/>
      <c r="H680" s="3"/>
      <c r="I680" s="3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3"/>
      <c r="AE680" s="3"/>
      <c r="AF680" s="3"/>
      <c r="AG680" s="3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ht="15.75" customHeight="1">
      <c r="A681" s="1"/>
      <c r="B681" s="1"/>
      <c r="C681" s="1"/>
      <c r="D681" s="1"/>
      <c r="E681" s="2"/>
      <c r="F681" s="3"/>
      <c r="G681" s="3"/>
      <c r="H681" s="3"/>
      <c r="I681" s="3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3"/>
      <c r="AE681" s="3"/>
      <c r="AF681" s="3"/>
      <c r="AG681" s="3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ht="15.75" customHeight="1">
      <c r="A682" s="1"/>
      <c r="B682" s="1"/>
      <c r="C682" s="1"/>
      <c r="D682" s="1"/>
      <c r="E682" s="2"/>
      <c r="F682" s="3"/>
      <c r="G682" s="3"/>
      <c r="H682" s="3"/>
      <c r="I682" s="3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3"/>
      <c r="AE682" s="3"/>
      <c r="AF682" s="3"/>
      <c r="AG682" s="3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ht="15.75" customHeight="1">
      <c r="A683" s="1"/>
      <c r="B683" s="1"/>
      <c r="C683" s="1"/>
      <c r="D683" s="1"/>
      <c r="E683" s="2"/>
      <c r="F683" s="3"/>
      <c r="G683" s="3"/>
      <c r="H683" s="3"/>
      <c r="I683" s="3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3"/>
      <c r="AE683" s="3"/>
      <c r="AF683" s="3"/>
      <c r="AG683" s="3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ht="15.75" customHeight="1">
      <c r="A684" s="1"/>
      <c r="B684" s="1"/>
      <c r="C684" s="1"/>
      <c r="D684" s="1"/>
      <c r="E684" s="2"/>
      <c r="F684" s="3"/>
      <c r="G684" s="3"/>
      <c r="H684" s="3"/>
      <c r="I684" s="3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3"/>
      <c r="AE684" s="3"/>
      <c r="AF684" s="3"/>
      <c r="AG684" s="3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ht="15.75" customHeight="1">
      <c r="A685" s="1"/>
      <c r="B685" s="1"/>
      <c r="C685" s="1"/>
      <c r="D685" s="1"/>
      <c r="E685" s="2"/>
      <c r="F685" s="3"/>
      <c r="G685" s="3"/>
      <c r="H685" s="3"/>
      <c r="I685" s="3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3"/>
      <c r="AE685" s="3"/>
      <c r="AF685" s="3"/>
      <c r="AG685" s="3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ht="15.75" customHeight="1">
      <c r="A686" s="1"/>
      <c r="B686" s="1"/>
      <c r="C686" s="1"/>
      <c r="D686" s="1"/>
      <c r="E686" s="2"/>
      <c r="F686" s="3"/>
      <c r="G686" s="3"/>
      <c r="H686" s="3"/>
      <c r="I686" s="3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3"/>
      <c r="AE686" s="3"/>
      <c r="AF686" s="3"/>
      <c r="AG686" s="3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ht="15.75" customHeight="1">
      <c r="A687" s="1"/>
      <c r="B687" s="1"/>
      <c r="C687" s="1"/>
      <c r="D687" s="1"/>
      <c r="E687" s="2"/>
      <c r="F687" s="3"/>
      <c r="G687" s="3"/>
      <c r="H687" s="3"/>
      <c r="I687" s="3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3"/>
      <c r="AE687" s="3"/>
      <c r="AF687" s="3"/>
      <c r="AG687" s="3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ht="15.75" customHeight="1">
      <c r="A688" s="1"/>
      <c r="B688" s="1"/>
      <c r="C688" s="1"/>
      <c r="D688" s="1"/>
      <c r="E688" s="2"/>
      <c r="F688" s="3"/>
      <c r="G688" s="3"/>
      <c r="H688" s="3"/>
      <c r="I688" s="3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3"/>
      <c r="AE688" s="3"/>
      <c r="AF688" s="3"/>
      <c r="AG688" s="3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ht="15.75" customHeight="1">
      <c r="A689" s="1"/>
      <c r="B689" s="1"/>
      <c r="C689" s="1"/>
      <c r="D689" s="1"/>
      <c r="E689" s="2"/>
      <c r="F689" s="3"/>
      <c r="G689" s="3"/>
      <c r="H689" s="3"/>
      <c r="I689" s="3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3"/>
      <c r="AE689" s="3"/>
      <c r="AF689" s="3"/>
      <c r="AG689" s="3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ht="15.75" customHeight="1">
      <c r="A690" s="1"/>
      <c r="B690" s="1"/>
      <c r="C690" s="1"/>
      <c r="D690" s="1"/>
      <c r="E690" s="2"/>
      <c r="F690" s="3"/>
      <c r="G690" s="3"/>
      <c r="H690" s="3"/>
      <c r="I690" s="3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3"/>
      <c r="AE690" s="3"/>
      <c r="AF690" s="3"/>
      <c r="AG690" s="3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ht="15.75" customHeight="1">
      <c r="A691" s="1"/>
      <c r="B691" s="1"/>
      <c r="C691" s="1"/>
      <c r="D691" s="1"/>
      <c r="E691" s="2"/>
      <c r="F691" s="3"/>
      <c r="G691" s="3"/>
      <c r="H691" s="3"/>
      <c r="I691" s="3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3"/>
      <c r="AE691" s="3"/>
      <c r="AF691" s="3"/>
      <c r="AG691" s="3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ht="15.75" customHeight="1">
      <c r="A692" s="1"/>
      <c r="B692" s="1"/>
      <c r="C692" s="1"/>
      <c r="D692" s="1"/>
      <c r="E692" s="2"/>
      <c r="F692" s="3"/>
      <c r="G692" s="3"/>
      <c r="H692" s="3"/>
      <c r="I692" s="3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3"/>
      <c r="AE692" s="3"/>
      <c r="AF692" s="3"/>
      <c r="AG692" s="3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ht="15.75" customHeight="1">
      <c r="A693" s="1"/>
      <c r="B693" s="1"/>
      <c r="C693" s="1"/>
      <c r="D693" s="1"/>
      <c r="E693" s="2"/>
      <c r="F693" s="3"/>
      <c r="G693" s="3"/>
      <c r="H693" s="3"/>
      <c r="I693" s="3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3"/>
      <c r="AE693" s="3"/>
      <c r="AF693" s="3"/>
      <c r="AG693" s="3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ht="15.75" customHeight="1">
      <c r="A694" s="1"/>
      <c r="B694" s="1"/>
      <c r="C694" s="1"/>
      <c r="D694" s="1"/>
      <c r="E694" s="2"/>
      <c r="F694" s="3"/>
      <c r="G694" s="3"/>
      <c r="H694" s="3"/>
      <c r="I694" s="3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3"/>
      <c r="AE694" s="3"/>
      <c r="AF694" s="3"/>
      <c r="AG694" s="3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ht="15.75" customHeight="1">
      <c r="A695" s="1"/>
      <c r="B695" s="1"/>
      <c r="C695" s="1"/>
      <c r="D695" s="1"/>
      <c r="E695" s="2"/>
      <c r="F695" s="3"/>
      <c r="G695" s="3"/>
      <c r="H695" s="3"/>
      <c r="I695" s="3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3"/>
      <c r="AE695" s="3"/>
      <c r="AF695" s="3"/>
      <c r="AG695" s="3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ht="15.75" customHeight="1">
      <c r="A696" s="1"/>
      <c r="B696" s="1"/>
      <c r="C696" s="1"/>
      <c r="D696" s="1"/>
      <c r="E696" s="2"/>
      <c r="F696" s="3"/>
      <c r="G696" s="3"/>
      <c r="H696" s="3"/>
      <c r="I696" s="3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3"/>
      <c r="AE696" s="3"/>
      <c r="AF696" s="3"/>
      <c r="AG696" s="3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ht="15.75" customHeight="1">
      <c r="A697" s="1"/>
      <c r="B697" s="1"/>
      <c r="C697" s="1"/>
      <c r="D697" s="1"/>
      <c r="E697" s="2"/>
      <c r="F697" s="3"/>
      <c r="G697" s="3"/>
      <c r="H697" s="3"/>
      <c r="I697" s="3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3"/>
      <c r="AE697" s="3"/>
      <c r="AF697" s="3"/>
      <c r="AG697" s="3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ht="15.75" customHeight="1">
      <c r="A698" s="1"/>
      <c r="B698" s="1"/>
      <c r="C698" s="1"/>
      <c r="D698" s="1"/>
      <c r="E698" s="2"/>
      <c r="F698" s="3"/>
      <c r="G698" s="3"/>
      <c r="H698" s="3"/>
      <c r="I698" s="3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3"/>
      <c r="AE698" s="3"/>
      <c r="AF698" s="3"/>
      <c r="AG698" s="3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ht="15.75" customHeight="1">
      <c r="A699" s="1"/>
      <c r="B699" s="1"/>
      <c r="C699" s="1"/>
      <c r="D699" s="1"/>
      <c r="E699" s="2"/>
      <c r="F699" s="3"/>
      <c r="G699" s="3"/>
      <c r="H699" s="3"/>
      <c r="I699" s="3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3"/>
      <c r="AE699" s="3"/>
      <c r="AF699" s="3"/>
      <c r="AG699" s="3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ht="15.75" customHeight="1">
      <c r="A700" s="1"/>
      <c r="B700" s="1"/>
      <c r="C700" s="1"/>
      <c r="D700" s="1"/>
      <c r="E700" s="2"/>
      <c r="F700" s="3"/>
      <c r="G700" s="3"/>
      <c r="H700" s="3"/>
      <c r="I700" s="3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3"/>
      <c r="AE700" s="3"/>
      <c r="AF700" s="3"/>
      <c r="AG700" s="3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ht="15.75" customHeight="1">
      <c r="A701" s="1"/>
      <c r="B701" s="1"/>
      <c r="C701" s="1"/>
      <c r="D701" s="1"/>
      <c r="E701" s="2"/>
      <c r="F701" s="3"/>
      <c r="G701" s="3"/>
      <c r="H701" s="3"/>
      <c r="I701" s="3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3"/>
      <c r="AE701" s="3"/>
      <c r="AF701" s="3"/>
      <c r="AG701" s="3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ht="15.75" customHeight="1">
      <c r="A702" s="1"/>
      <c r="B702" s="1"/>
      <c r="C702" s="1"/>
      <c r="D702" s="1"/>
      <c r="E702" s="2"/>
      <c r="F702" s="3"/>
      <c r="G702" s="3"/>
      <c r="H702" s="3"/>
      <c r="I702" s="3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3"/>
      <c r="AE702" s="3"/>
      <c r="AF702" s="3"/>
      <c r="AG702" s="3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ht="15.75" customHeight="1">
      <c r="A703" s="1"/>
      <c r="B703" s="1"/>
      <c r="C703" s="1"/>
      <c r="D703" s="1"/>
      <c r="E703" s="2"/>
      <c r="F703" s="3"/>
      <c r="G703" s="3"/>
      <c r="H703" s="3"/>
      <c r="I703" s="3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3"/>
      <c r="AE703" s="3"/>
      <c r="AF703" s="3"/>
      <c r="AG703" s="3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ht="15.75" customHeight="1">
      <c r="A704" s="1"/>
      <c r="B704" s="1"/>
      <c r="C704" s="1"/>
      <c r="D704" s="1"/>
      <c r="E704" s="2"/>
      <c r="F704" s="3"/>
      <c r="G704" s="3"/>
      <c r="H704" s="3"/>
      <c r="I704" s="3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3"/>
      <c r="AE704" s="3"/>
      <c r="AF704" s="3"/>
      <c r="AG704" s="3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ht="15.75" customHeight="1">
      <c r="A705" s="1"/>
      <c r="B705" s="1"/>
      <c r="C705" s="1"/>
      <c r="D705" s="1"/>
      <c r="E705" s="2"/>
      <c r="F705" s="3"/>
      <c r="G705" s="3"/>
      <c r="H705" s="3"/>
      <c r="I705" s="3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3"/>
      <c r="AE705" s="3"/>
      <c r="AF705" s="3"/>
      <c r="AG705" s="3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ht="15.75" customHeight="1">
      <c r="A706" s="1"/>
      <c r="B706" s="1"/>
      <c r="C706" s="1"/>
      <c r="D706" s="1"/>
      <c r="E706" s="2"/>
      <c r="F706" s="3"/>
      <c r="G706" s="3"/>
      <c r="H706" s="3"/>
      <c r="I706" s="3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3"/>
      <c r="AE706" s="3"/>
      <c r="AF706" s="3"/>
      <c r="AG706" s="3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ht="15.75" customHeight="1">
      <c r="A707" s="1"/>
      <c r="B707" s="1"/>
      <c r="C707" s="1"/>
      <c r="D707" s="1"/>
      <c r="E707" s="2"/>
      <c r="F707" s="3"/>
      <c r="G707" s="3"/>
      <c r="H707" s="3"/>
      <c r="I707" s="3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3"/>
      <c r="AE707" s="3"/>
      <c r="AF707" s="3"/>
      <c r="AG707" s="3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ht="15.75" customHeight="1">
      <c r="A708" s="1"/>
      <c r="B708" s="1"/>
      <c r="C708" s="1"/>
      <c r="D708" s="1"/>
      <c r="E708" s="2"/>
      <c r="F708" s="3"/>
      <c r="G708" s="3"/>
      <c r="H708" s="3"/>
      <c r="I708" s="3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3"/>
      <c r="AE708" s="3"/>
      <c r="AF708" s="3"/>
      <c r="AG708" s="3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ht="15.75" customHeight="1">
      <c r="A709" s="1"/>
      <c r="B709" s="1"/>
      <c r="C709" s="1"/>
      <c r="D709" s="1"/>
      <c r="E709" s="2"/>
      <c r="F709" s="3"/>
      <c r="G709" s="3"/>
      <c r="H709" s="3"/>
      <c r="I709" s="3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3"/>
      <c r="AE709" s="3"/>
      <c r="AF709" s="3"/>
      <c r="AG709" s="3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ht="15.75" customHeight="1">
      <c r="A710" s="1"/>
      <c r="B710" s="1"/>
      <c r="C710" s="1"/>
      <c r="D710" s="1"/>
      <c r="E710" s="2"/>
      <c r="F710" s="3"/>
      <c r="G710" s="3"/>
      <c r="H710" s="3"/>
      <c r="I710" s="3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3"/>
      <c r="AE710" s="3"/>
      <c r="AF710" s="3"/>
      <c r="AG710" s="3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ht="15.75" customHeight="1">
      <c r="A711" s="1"/>
      <c r="B711" s="1"/>
      <c r="C711" s="1"/>
      <c r="D711" s="1"/>
      <c r="E711" s="2"/>
      <c r="F711" s="3"/>
      <c r="G711" s="3"/>
      <c r="H711" s="3"/>
      <c r="I711" s="3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3"/>
      <c r="AE711" s="3"/>
      <c r="AF711" s="3"/>
      <c r="AG711" s="3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ht="15.75" customHeight="1">
      <c r="A712" s="1"/>
      <c r="B712" s="1"/>
      <c r="C712" s="1"/>
      <c r="D712" s="1"/>
      <c r="E712" s="2"/>
      <c r="F712" s="3"/>
      <c r="G712" s="3"/>
      <c r="H712" s="3"/>
      <c r="I712" s="3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3"/>
      <c r="AE712" s="3"/>
      <c r="AF712" s="3"/>
      <c r="AG712" s="3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ht="15.75" customHeight="1">
      <c r="A713" s="1"/>
      <c r="B713" s="1"/>
      <c r="C713" s="1"/>
      <c r="D713" s="1"/>
      <c r="E713" s="2"/>
      <c r="F713" s="3"/>
      <c r="G713" s="3"/>
      <c r="H713" s="3"/>
      <c r="I713" s="3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3"/>
      <c r="AE713" s="3"/>
      <c r="AF713" s="3"/>
      <c r="AG713" s="3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ht="15.75" customHeight="1">
      <c r="A714" s="1"/>
      <c r="B714" s="1"/>
      <c r="C714" s="1"/>
      <c r="D714" s="1"/>
      <c r="E714" s="2"/>
      <c r="F714" s="3"/>
      <c r="G714" s="3"/>
      <c r="H714" s="3"/>
      <c r="I714" s="3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3"/>
      <c r="AE714" s="3"/>
      <c r="AF714" s="3"/>
      <c r="AG714" s="3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ht="15.75" customHeight="1">
      <c r="A715" s="1"/>
      <c r="B715" s="1"/>
      <c r="C715" s="1"/>
      <c r="D715" s="1"/>
      <c r="E715" s="2"/>
      <c r="F715" s="3"/>
      <c r="G715" s="3"/>
      <c r="H715" s="3"/>
      <c r="I715" s="3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3"/>
      <c r="AE715" s="3"/>
      <c r="AF715" s="3"/>
      <c r="AG715" s="3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ht="15.75" customHeight="1">
      <c r="A716" s="1"/>
      <c r="B716" s="1"/>
      <c r="C716" s="1"/>
      <c r="D716" s="1"/>
      <c r="E716" s="2"/>
      <c r="F716" s="3"/>
      <c r="G716" s="3"/>
      <c r="H716" s="3"/>
      <c r="I716" s="3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3"/>
      <c r="AE716" s="3"/>
      <c r="AF716" s="3"/>
      <c r="AG716" s="3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ht="15.75" customHeight="1">
      <c r="A717" s="1"/>
      <c r="B717" s="1"/>
      <c r="C717" s="1"/>
      <c r="D717" s="1"/>
      <c r="E717" s="2"/>
      <c r="F717" s="3"/>
      <c r="G717" s="3"/>
      <c r="H717" s="3"/>
      <c r="I717" s="3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3"/>
      <c r="AE717" s="3"/>
      <c r="AF717" s="3"/>
      <c r="AG717" s="3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ht="15.75" customHeight="1">
      <c r="A718" s="1"/>
      <c r="B718" s="1"/>
      <c r="C718" s="1"/>
      <c r="D718" s="1"/>
      <c r="E718" s="2"/>
      <c r="F718" s="3"/>
      <c r="G718" s="3"/>
      <c r="H718" s="3"/>
      <c r="I718" s="3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3"/>
      <c r="AE718" s="3"/>
      <c r="AF718" s="3"/>
      <c r="AG718" s="3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ht="15.75" customHeight="1">
      <c r="A719" s="1"/>
      <c r="B719" s="1"/>
      <c r="C719" s="1"/>
      <c r="D719" s="1"/>
      <c r="E719" s="2"/>
      <c r="F719" s="3"/>
      <c r="G719" s="3"/>
      <c r="H719" s="3"/>
      <c r="I719" s="3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3"/>
      <c r="AE719" s="3"/>
      <c r="AF719" s="3"/>
      <c r="AG719" s="3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ht="15.75" customHeight="1">
      <c r="A720" s="1"/>
      <c r="B720" s="1"/>
      <c r="C720" s="1"/>
      <c r="D720" s="1"/>
      <c r="E720" s="2"/>
      <c r="F720" s="3"/>
      <c r="G720" s="3"/>
      <c r="H720" s="3"/>
      <c r="I720" s="3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3"/>
      <c r="AE720" s="3"/>
      <c r="AF720" s="3"/>
      <c r="AG720" s="3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ht="15.75" customHeight="1">
      <c r="A721" s="1"/>
      <c r="B721" s="1"/>
      <c r="C721" s="1"/>
      <c r="D721" s="1"/>
      <c r="E721" s="2"/>
      <c r="F721" s="3"/>
      <c r="G721" s="3"/>
      <c r="H721" s="3"/>
      <c r="I721" s="3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3"/>
      <c r="AE721" s="3"/>
      <c r="AF721" s="3"/>
      <c r="AG721" s="3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ht="15.75" customHeight="1">
      <c r="A722" s="1"/>
      <c r="B722" s="1"/>
      <c r="C722" s="1"/>
      <c r="D722" s="1"/>
      <c r="E722" s="2"/>
      <c r="F722" s="3"/>
      <c r="G722" s="3"/>
      <c r="H722" s="3"/>
      <c r="I722" s="3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3"/>
      <c r="AE722" s="3"/>
      <c r="AF722" s="3"/>
      <c r="AG722" s="3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ht="15.75" customHeight="1">
      <c r="A723" s="1"/>
      <c r="B723" s="1"/>
      <c r="C723" s="1"/>
      <c r="D723" s="1"/>
      <c r="E723" s="2"/>
      <c r="F723" s="3"/>
      <c r="G723" s="3"/>
      <c r="H723" s="3"/>
      <c r="I723" s="3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3"/>
      <c r="AE723" s="3"/>
      <c r="AF723" s="3"/>
      <c r="AG723" s="3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ht="15.75" customHeight="1">
      <c r="A724" s="1"/>
      <c r="B724" s="1"/>
      <c r="C724" s="1"/>
      <c r="D724" s="1"/>
      <c r="E724" s="2"/>
      <c r="F724" s="3"/>
      <c r="G724" s="3"/>
      <c r="H724" s="3"/>
      <c r="I724" s="3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3"/>
      <c r="AE724" s="3"/>
      <c r="AF724" s="3"/>
      <c r="AG724" s="3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ht="15.75" customHeight="1">
      <c r="A725" s="1"/>
      <c r="B725" s="1"/>
      <c r="C725" s="1"/>
      <c r="D725" s="1"/>
      <c r="E725" s="2"/>
      <c r="F725" s="3"/>
      <c r="G725" s="3"/>
      <c r="H725" s="3"/>
      <c r="I725" s="3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3"/>
      <c r="AE725" s="3"/>
      <c r="AF725" s="3"/>
      <c r="AG725" s="3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ht="15.75" customHeight="1">
      <c r="A726" s="1"/>
      <c r="B726" s="1"/>
      <c r="C726" s="1"/>
      <c r="D726" s="1"/>
      <c r="E726" s="2"/>
      <c r="F726" s="3"/>
      <c r="G726" s="3"/>
      <c r="H726" s="3"/>
      <c r="I726" s="3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3"/>
      <c r="AE726" s="3"/>
      <c r="AF726" s="3"/>
      <c r="AG726" s="3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ht="15.75" customHeight="1">
      <c r="A727" s="1"/>
      <c r="B727" s="1"/>
      <c r="C727" s="1"/>
      <c r="D727" s="1"/>
      <c r="E727" s="2"/>
      <c r="F727" s="3"/>
      <c r="G727" s="3"/>
      <c r="H727" s="3"/>
      <c r="I727" s="3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3"/>
      <c r="AE727" s="3"/>
      <c r="AF727" s="3"/>
      <c r="AG727" s="3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ht="15.75" customHeight="1">
      <c r="A728" s="1"/>
      <c r="B728" s="1"/>
      <c r="C728" s="1"/>
      <c r="D728" s="1"/>
      <c r="E728" s="2"/>
      <c r="F728" s="3"/>
      <c r="G728" s="3"/>
      <c r="H728" s="3"/>
      <c r="I728" s="3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3"/>
      <c r="AE728" s="3"/>
      <c r="AF728" s="3"/>
      <c r="AG728" s="3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ht="15.75" customHeight="1">
      <c r="A729" s="1"/>
      <c r="B729" s="1"/>
      <c r="C729" s="1"/>
      <c r="D729" s="1"/>
      <c r="E729" s="2"/>
      <c r="F729" s="3"/>
      <c r="G729" s="3"/>
      <c r="H729" s="3"/>
      <c r="I729" s="3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3"/>
      <c r="AE729" s="3"/>
      <c r="AF729" s="3"/>
      <c r="AG729" s="3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ht="15.75" customHeight="1">
      <c r="A730" s="1"/>
      <c r="B730" s="1"/>
      <c r="C730" s="1"/>
      <c r="D730" s="1"/>
      <c r="E730" s="2"/>
      <c r="F730" s="3"/>
      <c r="G730" s="3"/>
      <c r="H730" s="3"/>
      <c r="I730" s="3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3"/>
      <c r="AE730" s="3"/>
      <c r="AF730" s="3"/>
      <c r="AG730" s="3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ht="15.75" customHeight="1">
      <c r="A731" s="1"/>
      <c r="B731" s="1"/>
      <c r="C731" s="1"/>
      <c r="D731" s="1"/>
      <c r="E731" s="2"/>
      <c r="F731" s="3"/>
      <c r="G731" s="3"/>
      <c r="H731" s="3"/>
      <c r="I731" s="3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3"/>
      <c r="AE731" s="3"/>
      <c r="AF731" s="3"/>
      <c r="AG731" s="3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ht="15.75" customHeight="1">
      <c r="A732" s="1"/>
      <c r="B732" s="1"/>
      <c r="C732" s="1"/>
      <c r="D732" s="1"/>
      <c r="E732" s="2"/>
      <c r="F732" s="3"/>
      <c r="G732" s="3"/>
      <c r="H732" s="3"/>
      <c r="I732" s="3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3"/>
      <c r="AE732" s="3"/>
      <c r="AF732" s="3"/>
      <c r="AG732" s="3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ht="15.75" customHeight="1">
      <c r="A733" s="1"/>
      <c r="B733" s="1"/>
      <c r="C733" s="1"/>
      <c r="D733" s="1"/>
      <c r="E733" s="2"/>
      <c r="F733" s="3"/>
      <c r="G733" s="3"/>
      <c r="H733" s="3"/>
      <c r="I733" s="3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3"/>
      <c r="AE733" s="3"/>
      <c r="AF733" s="3"/>
      <c r="AG733" s="3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ht="15.75" customHeight="1">
      <c r="A734" s="1"/>
      <c r="B734" s="1"/>
      <c r="C734" s="1"/>
      <c r="D734" s="1"/>
      <c r="E734" s="2"/>
      <c r="F734" s="3"/>
      <c r="G734" s="3"/>
      <c r="H734" s="3"/>
      <c r="I734" s="3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3"/>
      <c r="AE734" s="3"/>
      <c r="AF734" s="3"/>
      <c r="AG734" s="3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ht="15.75" customHeight="1">
      <c r="A735" s="1"/>
      <c r="B735" s="1"/>
      <c r="C735" s="1"/>
      <c r="D735" s="1"/>
      <c r="E735" s="2"/>
      <c r="F735" s="3"/>
      <c r="G735" s="3"/>
      <c r="H735" s="3"/>
      <c r="I735" s="3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3"/>
      <c r="AE735" s="3"/>
      <c r="AF735" s="3"/>
      <c r="AG735" s="3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ht="15.75" customHeight="1">
      <c r="A736" s="1"/>
      <c r="B736" s="1"/>
      <c r="C736" s="1"/>
      <c r="D736" s="1"/>
      <c r="E736" s="2"/>
      <c r="F736" s="3"/>
      <c r="G736" s="3"/>
      <c r="H736" s="3"/>
      <c r="I736" s="3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3"/>
      <c r="AE736" s="3"/>
      <c r="AF736" s="3"/>
      <c r="AG736" s="3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ht="15.75" customHeight="1">
      <c r="A737" s="1"/>
      <c r="B737" s="1"/>
      <c r="C737" s="1"/>
      <c r="D737" s="1"/>
      <c r="E737" s="2"/>
      <c r="F737" s="3"/>
      <c r="G737" s="3"/>
      <c r="H737" s="3"/>
      <c r="I737" s="3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3"/>
      <c r="AE737" s="3"/>
      <c r="AF737" s="3"/>
      <c r="AG737" s="3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ht="15.75" customHeight="1">
      <c r="A738" s="1"/>
      <c r="B738" s="1"/>
      <c r="C738" s="1"/>
      <c r="D738" s="1"/>
      <c r="E738" s="2"/>
      <c r="F738" s="3"/>
      <c r="G738" s="3"/>
      <c r="H738" s="3"/>
      <c r="I738" s="3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3"/>
      <c r="AE738" s="3"/>
      <c r="AF738" s="3"/>
      <c r="AG738" s="3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ht="15.75" customHeight="1">
      <c r="A739" s="1"/>
      <c r="B739" s="1"/>
      <c r="C739" s="1"/>
      <c r="D739" s="1"/>
      <c r="E739" s="2"/>
      <c r="F739" s="3"/>
      <c r="G739" s="3"/>
      <c r="H739" s="3"/>
      <c r="I739" s="3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3"/>
      <c r="AE739" s="3"/>
      <c r="AF739" s="3"/>
      <c r="AG739" s="3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ht="15.75" customHeight="1">
      <c r="A740" s="1"/>
      <c r="B740" s="1"/>
      <c r="C740" s="1"/>
      <c r="D740" s="1"/>
      <c r="E740" s="2"/>
      <c r="F740" s="3"/>
      <c r="G740" s="3"/>
      <c r="H740" s="3"/>
      <c r="I740" s="3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3"/>
      <c r="AE740" s="3"/>
      <c r="AF740" s="3"/>
      <c r="AG740" s="3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ht="15.75" customHeight="1">
      <c r="A741" s="1"/>
      <c r="B741" s="1"/>
      <c r="C741" s="1"/>
      <c r="D741" s="1"/>
      <c r="E741" s="2"/>
      <c r="F741" s="3"/>
      <c r="G741" s="3"/>
      <c r="H741" s="3"/>
      <c r="I741" s="3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3"/>
      <c r="AE741" s="3"/>
      <c r="AF741" s="3"/>
      <c r="AG741" s="3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ht="15.75" customHeight="1">
      <c r="A742" s="1"/>
      <c r="B742" s="1"/>
      <c r="C742" s="1"/>
      <c r="D742" s="1"/>
      <c r="E742" s="2"/>
      <c r="F742" s="3"/>
      <c r="G742" s="3"/>
      <c r="H742" s="3"/>
      <c r="I742" s="3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3"/>
      <c r="AE742" s="3"/>
      <c r="AF742" s="3"/>
      <c r="AG742" s="3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ht="15.75" customHeight="1">
      <c r="A743" s="1"/>
      <c r="B743" s="1"/>
      <c r="C743" s="1"/>
      <c r="D743" s="1"/>
      <c r="E743" s="2"/>
      <c r="F743" s="3"/>
      <c r="G743" s="3"/>
      <c r="H743" s="3"/>
      <c r="I743" s="3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3"/>
      <c r="AE743" s="3"/>
      <c r="AF743" s="3"/>
      <c r="AG743" s="3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ht="15.75" customHeight="1">
      <c r="A744" s="1"/>
      <c r="B744" s="1"/>
      <c r="C744" s="1"/>
      <c r="D744" s="1"/>
      <c r="E744" s="2"/>
      <c r="F744" s="3"/>
      <c r="G744" s="3"/>
      <c r="H744" s="3"/>
      <c r="I744" s="3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3"/>
      <c r="AE744" s="3"/>
      <c r="AF744" s="3"/>
      <c r="AG744" s="3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ht="15.75" customHeight="1">
      <c r="A745" s="1"/>
      <c r="B745" s="1"/>
      <c r="C745" s="1"/>
      <c r="D745" s="1"/>
      <c r="E745" s="2"/>
      <c r="F745" s="3"/>
      <c r="G745" s="3"/>
      <c r="H745" s="3"/>
      <c r="I745" s="3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3"/>
      <c r="AE745" s="3"/>
      <c r="AF745" s="3"/>
      <c r="AG745" s="3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ht="15.75" customHeight="1">
      <c r="A746" s="1"/>
      <c r="B746" s="1"/>
      <c r="C746" s="1"/>
      <c r="D746" s="1"/>
      <c r="E746" s="2"/>
      <c r="F746" s="3"/>
      <c r="G746" s="3"/>
      <c r="H746" s="3"/>
      <c r="I746" s="3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3"/>
      <c r="AE746" s="3"/>
      <c r="AF746" s="3"/>
      <c r="AG746" s="3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ht="15.75" customHeight="1">
      <c r="A747" s="1"/>
      <c r="B747" s="1"/>
      <c r="C747" s="1"/>
      <c r="D747" s="1"/>
      <c r="E747" s="2"/>
      <c r="F747" s="3"/>
      <c r="G747" s="3"/>
      <c r="H747" s="3"/>
      <c r="I747" s="3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3"/>
      <c r="AE747" s="3"/>
      <c r="AF747" s="3"/>
      <c r="AG747" s="3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ht="15.75" customHeight="1">
      <c r="A748" s="1"/>
      <c r="B748" s="1"/>
      <c r="C748" s="1"/>
      <c r="D748" s="1"/>
      <c r="E748" s="2"/>
      <c r="F748" s="3"/>
      <c r="G748" s="3"/>
      <c r="H748" s="3"/>
      <c r="I748" s="3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3"/>
      <c r="AE748" s="3"/>
      <c r="AF748" s="3"/>
      <c r="AG748" s="3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ht="15.75" customHeight="1">
      <c r="A749" s="1"/>
      <c r="B749" s="1"/>
      <c r="C749" s="1"/>
      <c r="D749" s="1"/>
      <c r="E749" s="2"/>
      <c r="F749" s="3"/>
      <c r="G749" s="3"/>
      <c r="H749" s="3"/>
      <c r="I749" s="3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3"/>
      <c r="AE749" s="3"/>
      <c r="AF749" s="3"/>
      <c r="AG749" s="3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ht="15.75" customHeight="1">
      <c r="A750" s="1"/>
      <c r="B750" s="1"/>
      <c r="C750" s="1"/>
      <c r="D750" s="1"/>
      <c r="E750" s="2"/>
      <c r="F750" s="3"/>
      <c r="G750" s="3"/>
      <c r="H750" s="3"/>
      <c r="I750" s="3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3"/>
      <c r="AE750" s="3"/>
      <c r="AF750" s="3"/>
      <c r="AG750" s="3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ht="15.75" customHeight="1">
      <c r="A751" s="1"/>
      <c r="B751" s="1"/>
      <c r="C751" s="1"/>
      <c r="D751" s="1"/>
      <c r="E751" s="2"/>
      <c r="F751" s="3"/>
      <c r="G751" s="3"/>
      <c r="H751" s="3"/>
      <c r="I751" s="3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3"/>
      <c r="AE751" s="3"/>
      <c r="AF751" s="3"/>
      <c r="AG751" s="3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ht="15.75" customHeight="1">
      <c r="A752" s="1"/>
      <c r="B752" s="1"/>
      <c r="C752" s="1"/>
      <c r="D752" s="1"/>
      <c r="E752" s="2"/>
      <c r="F752" s="3"/>
      <c r="G752" s="3"/>
      <c r="H752" s="3"/>
      <c r="I752" s="3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3"/>
      <c r="AE752" s="3"/>
      <c r="AF752" s="3"/>
      <c r="AG752" s="3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ht="15.75" customHeight="1">
      <c r="A753" s="1"/>
      <c r="B753" s="1"/>
      <c r="C753" s="1"/>
      <c r="D753" s="1"/>
      <c r="E753" s="2"/>
      <c r="F753" s="3"/>
      <c r="G753" s="3"/>
      <c r="H753" s="3"/>
      <c r="I753" s="3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3"/>
      <c r="AE753" s="3"/>
      <c r="AF753" s="3"/>
      <c r="AG753" s="3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ht="15.75" customHeight="1">
      <c r="A754" s="1"/>
      <c r="B754" s="1"/>
      <c r="C754" s="1"/>
      <c r="D754" s="1"/>
      <c r="E754" s="2"/>
      <c r="F754" s="3"/>
      <c r="G754" s="3"/>
      <c r="H754" s="3"/>
      <c r="I754" s="3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3"/>
      <c r="AE754" s="3"/>
      <c r="AF754" s="3"/>
      <c r="AG754" s="3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ht="15.75" customHeight="1">
      <c r="A755" s="1"/>
      <c r="B755" s="1"/>
      <c r="C755" s="1"/>
      <c r="D755" s="1"/>
      <c r="E755" s="2"/>
      <c r="F755" s="3"/>
      <c r="G755" s="3"/>
      <c r="H755" s="3"/>
      <c r="I755" s="3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3"/>
      <c r="AE755" s="3"/>
      <c r="AF755" s="3"/>
      <c r="AG755" s="3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ht="15.75" customHeight="1">
      <c r="A756" s="1"/>
      <c r="B756" s="1"/>
      <c r="C756" s="1"/>
      <c r="D756" s="1"/>
      <c r="E756" s="2"/>
      <c r="F756" s="3"/>
      <c r="G756" s="3"/>
      <c r="H756" s="3"/>
      <c r="I756" s="3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3"/>
      <c r="AE756" s="3"/>
      <c r="AF756" s="3"/>
      <c r="AG756" s="3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ht="15.75" customHeight="1">
      <c r="A757" s="1"/>
      <c r="B757" s="1"/>
      <c r="C757" s="1"/>
      <c r="D757" s="1"/>
      <c r="E757" s="2"/>
      <c r="F757" s="3"/>
      <c r="G757" s="3"/>
      <c r="H757" s="3"/>
      <c r="I757" s="3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3"/>
      <c r="AE757" s="3"/>
      <c r="AF757" s="3"/>
      <c r="AG757" s="3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ht="15.75" customHeight="1">
      <c r="A758" s="1"/>
      <c r="B758" s="1"/>
      <c r="C758" s="1"/>
      <c r="D758" s="1"/>
      <c r="E758" s="2"/>
      <c r="F758" s="3"/>
      <c r="G758" s="3"/>
      <c r="H758" s="3"/>
      <c r="I758" s="3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3"/>
      <c r="AE758" s="3"/>
      <c r="AF758" s="3"/>
      <c r="AG758" s="3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ht="15.75" customHeight="1">
      <c r="A759" s="1"/>
      <c r="B759" s="1"/>
      <c r="C759" s="1"/>
      <c r="D759" s="1"/>
      <c r="E759" s="2"/>
      <c r="F759" s="3"/>
      <c r="G759" s="3"/>
      <c r="H759" s="3"/>
      <c r="I759" s="3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3"/>
      <c r="AE759" s="3"/>
      <c r="AF759" s="3"/>
      <c r="AG759" s="3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ht="15.75" customHeight="1">
      <c r="A760" s="1"/>
      <c r="B760" s="1"/>
      <c r="C760" s="1"/>
      <c r="D760" s="1"/>
      <c r="E760" s="2"/>
      <c r="F760" s="3"/>
      <c r="G760" s="3"/>
      <c r="H760" s="3"/>
      <c r="I760" s="3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3"/>
      <c r="AE760" s="3"/>
      <c r="AF760" s="3"/>
      <c r="AG760" s="3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ht="15.75" customHeight="1">
      <c r="A761" s="1"/>
      <c r="B761" s="1"/>
      <c r="C761" s="1"/>
      <c r="D761" s="1"/>
      <c r="E761" s="2"/>
      <c r="F761" s="3"/>
      <c r="G761" s="3"/>
      <c r="H761" s="3"/>
      <c r="I761" s="3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3"/>
      <c r="AE761" s="3"/>
      <c r="AF761" s="3"/>
      <c r="AG761" s="3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ht="15.75" customHeight="1">
      <c r="A762" s="1"/>
      <c r="B762" s="1"/>
      <c r="C762" s="1"/>
      <c r="D762" s="1"/>
      <c r="E762" s="2"/>
      <c r="F762" s="3"/>
      <c r="G762" s="3"/>
      <c r="H762" s="3"/>
      <c r="I762" s="3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3"/>
      <c r="AE762" s="3"/>
      <c r="AF762" s="3"/>
      <c r="AG762" s="3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ht="15.75" customHeight="1">
      <c r="A763" s="1"/>
      <c r="B763" s="1"/>
      <c r="C763" s="1"/>
      <c r="D763" s="1"/>
      <c r="E763" s="2"/>
      <c r="F763" s="3"/>
      <c r="G763" s="3"/>
      <c r="H763" s="3"/>
      <c r="I763" s="3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3"/>
      <c r="AE763" s="3"/>
      <c r="AF763" s="3"/>
      <c r="AG763" s="3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ht="15.75" customHeight="1">
      <c r="A764" s="1"/>
      <c r="B764" s="1"/>
      <c r="C764" s="1"/>
      <c r="D764" s="1"/>
      <c r="E764" s="2"/>
      <c r="F764" s="3"/>
      <c r="G764" s="3"/>
      <c r="H764" s="3"/>
      <c r="I764" s="3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3"/>
      <c r="AE764" s="3"/>
      <c r="AF764" s="3"/>
      <c r="AG764" s="3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ht="15.75" customHeight="1">
      <c r="A765" s="1"/>
      <c r="B765" s="1"/>
      <c r="C765" s="1"/>
      <c r="D765" s="1"/>
      <c r="E765" s="2"/>
      <c r="F765" s="3"/>
      <c r="G765" s="3"/>
      <c r="H765" s="3"/>
      <c r="I765" s="3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3"/>
      <c r="AE765" s="3"/>
      <c r="AF765" s="3"/>
      <c r="AG765" s="3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ht="15.75" customHeight="1">
      <c r="A766" s="1"/>
      <c r="B766" s="1"/>
      <c r="C766" s="1"/>
      <c r="D766" s="1"/>
      <c r="E766" s="2"/>
      <c r="F766" s="3"/>
      <c r="G766" s="3"/>
      <c r="H766" s="3"/>
      <c r="I766" s="3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3"/>
      <c r="AE766" s="3"/>
      <c r="AF766" s="3"/>
      <c r="AG766" s="3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ht="15.75" customHeight="1">
      <c r="A767" s="1"/>
      <c r="B767" s="1"/>
      <c r="C767" s="1"/>
      <c r="D767" s="1"/>
      <c r="E767" s="2"/>
      <c r="F767" s="3"/>
      <c r="G767" s="3"/>
      <c r="H767" s="3"/>
      <c r="I767" s="3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3"/>
      <c r="AE767" s="3"/>
      <c r="AF767" s="3"/>
      <c r="AG767" s="3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ht="15.75" customHeight="1">
      <c r="A768" s="1"/>
      <c r="B768" s="1"/>
      <c r="C768" s="1"/>
      <c r="D768" s="1"/>
      <c r="E768" s="2"/>
      <c r="F768" s="3"/>
      <c r="G768" s="3"/>
      <c r="H768" s="3"/>
      <c r="I768" s="3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3"/>
      <c r="AE768" s="3"/>
      <c r="AF768" s="3"/>
      <c r="AG768" s="3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ht="15.75" customHeight="1">
      <c r="A769" s="1"/>
      <c r="B769" s="1"/>
      <c r="C769" s="1"/>
      <c r="D769" s="1"/>
      <c r="E769" s="2"/>
      <c r="F769" s="3"/>
      <c r="G769" s="3"/>
      <c r="H769" s="3"/>
      <c r="I769" s="3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3"/>
      <c r="AE769" s="3"/>
      <c r="AF769" s="3"/>
      <c r="AG769" s="3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ht="15.75" customHeight="1">
      <c r="A770" s="1"/>
      <c r="B770" s="1"/>
      <c r="C770" s="1"/>
      <c r="D770" s="1"/>
      <c r="E770" s="2"/>
      <c r="F770" s="3"/>
      <c r="G770" s="3"/>
      <c r="H770" s="3"/>
      <c r="I770" s="3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3"/>
      <c r="AE770" s="3"/>
      <c r="AF770" s="3"/>
      <c r="AG770" s="3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ht="15.75" customHeight="1">
      <c r="A771" s="1"/>
      <c r="B771" s="1"/>
      <c r="C771" s="1"/>
      <c r="D771" s="1"/>
      <c r="E771" s="2"/>
      <c r="F771" s="3"/>
      <c r="G771" s="3"/>
      <c r="H771" s="3"/>
      <c r="I771" s="3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3"/>
      <c r="AE771" s="3"/>
      <c r="AF771" s="3"/>
      <c r="AG771" s="3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ht="15.75" customHeight="1">
      <c r="A772" s="1"/>
      <c r="B772" s="1"/>
      <c r="C772" s="1"/>
      <c r="D772" s="1"/>
      <c r="E772" s="2"/>
      <c r="F772" s="3"/>
      <c r="G772" s="3"/>
      <c r="H772" s="3"/>
      <c r="I772" s="3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3"/>
      <c r="AE772" s="3"/>
      <c r="AF772" s="3"/>
      <c r="AG772" s="3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ht="15.75" customHeight="1">
      <c r="A773" s="1"/>
      <c r="B773" s="1"/>
      <c r="C773" s="1"/>
      <c r="D773" s="1"/>
      <c r="E773" s="2"/>
      <c r="F773" s="3"/>
      <c r="G773" s="3"/>
      <c r="H773" s="3"/>
      <c r="I773" s="3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3"/>
      <c r="AE773" s="3"/>
      <c r="AF773" s="3"/>
      <c r="AG773" s="3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ht="15.75" customHeight="1">
      <c r="A774" s="1"/>
      <c r="B774" s="1"/>
      <c r="C774" s="1"/>
      <c r="D774" s="1"/>
      <c r="E774" s="2"/>
      <c r="F774" s="3"/>
      <c r="G774" s="3"/>
      <c r="H774" s="3"/>
      <c r="I774" s="3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3"/>
      <c r="AE774" s="3"/>
      <c r="AF774" s="3"/>
      <c r="AG774" s="3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ht="15.75" customHeight="1">
      <c r="A775" s="1"/>
      <c r="B775" s="1"/>
      <c r="C775" s="1"/>
      <c r="D775" s="1"/>
      <c r="E775" s="2"/>
      <c r="F775" s="3"/>
      <c r="G775" s="3"/>
      <c r="H775" s="3"/>
      <c r="I775" s="3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3"/>
      <c r="AE775" s="3"/>
      <c r="AF775" s="3"/>
      <c r="AG775" s="3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ht="15.75" customHeight="1">
      <c r="A776" s="1"/>
      <c r="B776" s="1"/>
      <c r="C776" s="1"/>
      <c r="D776" s="1"/>
      <c r="E776" s="2"/>
      <c r="F776" s="3"/>
      <c r="G776" s="3"/>
      <c r="H776" s="3"/>
      <c r="I776" s="3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3"/>
      <c r="AE776" s="3"/>
      <c r="AF776" s="3"/>
      <c r="AG776" s="3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ht="15.75" customHeight="1">
      <c r="A777" s="1"/>
      <c r="B777" s="1"/>
      <c r="C777" s="1"/>
      <c r="D777" s="1"/>
      <c r="E777" s="2"/>
      <c r="F777" s="3"/>
      <c r="G777" s="3"/>
      <c r="H777" s="3"/>
      <c r="I777" s="3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3"/>
      <c r="AE777" s="3"/>
      <c r="AF777" s="3"/>
      <c r="AG777" s="3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ht="15.75" customHeight="1">
      <c r="A778" s="1"/>
      <c r="B778" s="1"/>
      <c r="C778" s="1"/>
      <c r="D778" s="1"/>
      <c r="E778" s="2"/>
      <c r="F778" s="3"/>
      <c r="G778" s="3"/>
      <c r="H778" s="3"/>
      <c r="I778" s="3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3"/>
      <c r="AE778" s="3"/>
      <c r="AF778" s="3"/>
      <c r="AG778" s="3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ht="15.75" customHeight="1">
      <c r="A779" s="1"/>
      <c r="B779" s="1"/>
      <c r="C779" s="1"/>
      <c r="D779" s="1"/>
      <c r="E779" s="2"/>
      <c r="F779" s="3"/>
      <c r="G779" s="3"/>
      <c r="H779" s="3"/>
      <c r="I779" s="3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3"/>
      <c r="AE779" s="3"/>
      <c r="AF779" s="3"/>
      <c r="AG779" s="3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ht="15.75" customHeight="1">
      <c r="A780" s="1"/>
      <c r="B780" s="1"/>
      <c r="C780" s="1"/>
      <c r="D780" s="1"/>
      <c r="E780" s="2"/>
      <c r="F780" s="3"/>
      <c r="G780" s="3"/>
      <c r="H780" s="3"/>
      <c r="I780" s="3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3"/>
      <c r="AE780" s="3"/>
      <c r="AF780" s="3"/>
      <c r="AG780" s="3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ht="15.75" customHeight="1">
      <c r="A781" s="1"/>
      <c r="B781" s="1"/>
      <c r="C781" s="1"/>
      <c r="D781" s="1"/>
      <c r="E781" s="2"/>
      <c r="F781" s="3"/>
      <c r="G781" s="3"/>
      <c r="H781" s="3"/>
      <c r="I781" s="3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3"/>
      <c r="AE781" s="3"/>
      <c r="AF781" s="3"/>
      <c r="AG781" s="3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ht="15.75" customHeight="1">
      <c r="A782" s="1"/>
      <c r="B782" s="1"/>
      <c r="C782" s="1"/>
      <c r="D782" s="1"/>
      <c r="E782" s="2"/>
      <c r="F782" s="3"/>
      <c r="G782" s="3"/>
      <c r="H782" s="3"/>
      <c r="I782" s="3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3"/>
      <c r="AE782" s="3"/>
      <c r="AF782" s="3"/>
      <c r="AG782" s="3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ht="15.75" customHeight="1">
      <c r="A783" s="1"/>
      <c r="B783" s="1"/>
      <c r="C783" s="1"/>
      <c r="D783" s="1"/>
      <c r="E783" s="2"/>
      <c r="F783" s="3"/>
      <c r="G783" s="3"/>
      <c r="H783" s="3"/>
      <c r="I783" s="3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3"/>
      <c r="AE783" s="3"/>
      <c r="AF783" s="3"/>
      <c r="AG783" s="3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ht="15.75" customHeight="1">
      <c r="A784" s="1"/>
      <c r="B784" s="1"/>
      <c r="C784" s="1"/>
      <c r="D784" s="1"/>
      <c r="E784" s="2"/>
      <c r="F784" s="3"/>
      <c r="G784" s="3"/>
      <c r="H784" s="3"/>
      <c r="I784" s="3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3"/>
      <c r="AE784" s="3"/>
      <c r="AF784" s="3"/>
      <c r="AG784" s="3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ht="15.75" customHeight="1">
      <c r="A785" s="1"/>
      <c r="B785" s="1"/>
      <c r="C785" s="1"/>
      <c r="D785" s="1"/>
      <c r="E785" s="2"/>
      <c r="F785" s="3"/>
      <c r="G785" s="3"/>
      <c r="H785" s="3"/>
      <c r="I785" s="3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3"/>
      <c r="AE785" s="3"/>
      <c r="AF785" s="3"/>
      <c r="AG785" s="3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ht="15.75" customHeight="1">
      <c r="A786" s="1"/>
      <c r="B786" s="1"/>
      <c r="C786" s="1"/>
      <c r="D786" s="1"/>
      <c r="E786" s="2"/>
      <c r="F786" s="3"/>
      <c r="G786" s="3"/>
      <c r="H786" s="3"/>
      <c r="I786" s="3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3"/>
      <c r="AE786" s="3"/>
      <c r="AF786" s="3"/>
      <c r="AG786" s="3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ht="15.75" customHeight="1">
      <c r="A787" s="1"/>
      <c r="B787" s="1"/>
      <c r="C787" s="1"/>
      <c r="D787" s="1"/>
      <c r="E787" s="2"/>
      <c r="F787" s="3"/>
      <c r="G787" s="3"/>
      <c r="H787" s="3"/>
      <c r="I787" s="3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3"/>
      <c r="AE787" s="3"/>
      <c r="AF787" s="3"/>
      <c r="AG787" s="3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ht="15.75" customHeight="1">
      <c r="A788" s="1"/>
      <c r="B788" s="1"/>
      <c r="C788" s="1"/>
      <c r="D788" s="1"/>
      <c r="E788" s="2"/>
      <c r="F788" s="3"/>
      <c r="G788" s="3"/>
      <c r="H788" s="3"/>
      <c r="I788" s="3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3"/>
      <c r="AE788" s="3"/>
      <c r="AF788" s="3"/>
      <c r="AG788" s="3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ht="15.75" customHeight="1">
      <c r="A789" s="1"/>
      <c r="B789" s="1"/>
      <c r="C789" s="1"/>
      <c r="D789" s="1"/>
      <c r="E789" s="2"/>
      <c r="F789" s="3"/>
      <c r="G789" s="3"/>
      <c r="H789" s="3"/>
      <c r="I789" s="3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3"/>
      <c r="AE789" s="3"/>
      <c r="AF789" s="3"/>
      <c r="AG789" s="3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ht="15.75" customHeight="1">
      <c r="A790" s="1"/>
      <c r="B790" s="1"/>
      <c r="C790" s="1"/>
      <c r="D790" s="1"/>
      <c r="E790" s="2"/>
      <c r="F790" s="3"/>
      <c r="G790" s="3"/>
      <c r="H790" s="3"/>
      <c r="I790" s="3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3"/>
      <c r="AE790" s="3"/>
      <c r="AF790" s="3"/>
      <c r="AG790" s="3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ht="15.75" customHeight="1">
      <c r="A791" s="1"/>
      <c r="B791" s="1"/>
      <c r="C791" s="1"/>
      <c r="D791" s="1"/>
      <c r="E791" s="2"/>
      <c r="F791" s="3"/>
      <c r="G791" s="3"/>
      <c r="H791" s="3"/>
      <c r="I791" s="3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3"/>
      <c r="AE791" s="3"/>
      <c r="AF791" s="3"/>
      <c r="AG791" s="3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ht="15.75" customHeight="1">
      <c r="A792" s="1"/>
      <c r="B792" s="1"/>
      <c r="C792" s="1"/>
      <c r="D792" s="1"/>
      <c r="E792" s="2"/>
      <c r="F792" s="3"/>
      <c r="G792" s="3"/>
      <c r="H792" s="3"/>
      <c r="I792" s="3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3"/>
      <c r="AE792" s="3"/>
      <c r="AF792" s="3"/>
      <c r="AG792" s="3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ht="15.75" customHeight="1">
      <c r="A793" s="1"/>
      <c r="B793" s="1"/>
      <c r="C793" s="1"/>
      <c r="D793" s="1"/>
      <c r="E793" s="2"/>
      <c r="F793" s="3"/>
      <c r="G793" s="3"/>
      <c r="H793" s="3"/>
      <c r="I793" s="3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3"/>
      <c r="AE793" s="3"/>
      <c r="AF793" s="3"/>
      <c r="AG793" s="3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ht="15.75" customHeight="1">
      <c r="A794" s="1"/>
      <c r="B794" s="1"/>
      <c r="C794" s="1"/>
      <c r="D794" s="1"/>
      <c r="E794" s="2"/>
      <c r="F794" s="3"/>
      <c r="G794" s="3"/>
      <c r="H794" s="3"/>
      <c r="I794" s="3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3"/>
      <c r="AE794" s="3"/>
      <c r="AF794" s="3"/>
      <c r="AG794" s="3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ht="15.75" customHeight="1">
      <c r="A795" s="1"/>
      <c r="B795" s="1"/>
      <c r="C795" s="1"/>
      <c r="D795" s="1"/>
      <c r="E795" s="2"/>
      <c r="F795" s="3"/>
      <c r="G795" s="3"/>
      <c r="H795" s="3"/>
      <c r="I795" s="3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3"/>
      <c r="AE795" s="3"/>
      <c r="AF795" s="3"/>
      <c r="AG795" s="3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ht="15.75" customHeight="1">
      <c r="A796" s="1"/>
      <c r="B796" s="1"/>
      <c r="C796" s="1"/>
      <c r="D796" s="1"/>
      <c r="E796" s="2"/>
      <c r="F796" s="3"/>
      <c r="G796" s="3"/>
      <c r="H796" s="3"/>
      <c r="I796" s="3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3"/>
      <c r="AE796" s="3"/>
      <c r="AF796" s="3"/>
      <c r="AG796" s="3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ht="15.75" customHeight="1">
      <c r="A797" s="1"/>
      <c r="B797" s="1"/>
      <c r="C797" s="1"/>
      <c r="D797" s="1"/>
      <c r="E797" s="2"/>
      <c r="F797" s="3"/>
      <c r="G797" s="3"/>
      <c r="H797" s="3"/>
      <c r="I797" s="3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3"/>
      <c r="AE797" s="3"/>
      <c r="AF797" s="3"/>
      <c r="AG797" s="3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ht="15.75" customHeight="1">
      <c r="A798" s="1"/>
      <c r="B798" s="1"/>
      <c r="C798" s="1"/>
      <c r="D798" s="1"/>
      <c r="E798" s="2"/>
      <c r="F798" s="3"/>
      <c r="G798" s="3"/>
      <c r="H798" s="3"/>
      <c r="I798" s="3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3"/>
      <c r="AE798" s="3"/>
      <c r="AF798" s="3"/>
      <c r="AG798" s="3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ht="15.75" customHeight="1">
      <c r="A799" s="1"/>
      <c r="B799" s="1"/>
      <c r="C799" s="1"/>
      <c r="D799" s="1"/>
      <c r="E799" s="2"/>
      <c r="F799" s="3"/>
      <c r="G799" s="3"/>
      <c r="H799" s="3"/>
      <c r="I799" s="3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3"/>
      <c r="AE799" s="3"/>
      <c r="AF799" s="3"/>
      <c r="AG799" s="3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ht="15.75" customHeight="1">
      <c r="A800" s="1"/>
      <c r="B800" s="1"/>
      <c r="C800" s="1"/>
      <c r="D800" s="1"/>
      <c r="E800" s="2"/>
      <c r="F800" s="3"/>
      <c r="G800" s="3"/>
      <c r="H800" s="3"/>
      <c r="I800" s="3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3"/>
      <c r="AE800" s="3"/>
      <c r="AF800" s="3"/>
      <c r="AG800" s="3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ht="15.75" customHeight="1">
      <c r="A801" s="1"/>
      <c r="B801" s="1"/>
      <c r="C801" s="1"/>
      <c r="D801" s="1"/>
      <c r="E801" s="2"/>
      <c r="F801" s="3"/>
      <c r="G801" s="3"/>
      <c r="H801" s="3"/>
      <c r="I801" s="3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3"/>
      <c r="AE801" s="3"/>
      <c r="AF801" s="3"/>
      <c r="AG801" s="3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ht="15.75" customHeight="1">
      <c r="A802" s="1"/>
      <c r="B802" s="1"/>
      <c r="C802" s="1"/>
      <c r="D802" s="1"/>
      <c r="E802" s="2"/>
      <c r="F802" s="3"/>
      <c r="G802" s="3"/>
      <c r="H802" s="3"/>
      <c r="I802" s="3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3"/>
      <c r="AE802" s="3"/>
      <c r="AF802" s="3"/>
      <c r="AG802" s="3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ht="15.75" customHeight="1">
      <c r="A803" s="1"/>
      <c r="B803" s="1"/>
      <c r="C803" s="1"/>
      <c r="D803" s="1"/>
      <c r="E803" s="2"/>
      <c r="F803" s="3"/>
      <c r="G803" s="3"/>
      <c r="H803" s="3"/>
      <c r="I803" s="3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3"/>
      <c r="AE803" s="3"/>
      <c r="AF803" s="3"/>
      <c r="AG803" s="3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ht="15.75" customHeight="1">
      <c r="A804" s="1"/>
      <c r="B804" s="1"/>
      <c r="C804" s="1"/>
      <c r="D804" s="1"/>
      <c r="E804" s="2"/>
      <c r="F804" s="3"/>
      <c r="G804" s="3"/>
      <c r="H804" s="3"/>
      <c r="I804" s="3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3"/>
      <c r="AE804" s="3"/>
      <c r="AF804" s="3"/>
      <c r="AG804" s="3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ht="15.75" customHeight="1">
      <c r="A805" s="1"/>
      <c r="B805" s="1"/>
      <c r="C805" s="1"/>
      <c r="D805" s="1"/>
      <c r="E805" s="2"/>
      <c r="F805" s="3"/>
      <c r="G805" s="3"/>
      <c r="H805" s="3"/>
      <c r="I805" s="3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3"/>
      <c r="AE805" s="3"/>
      <c r="AF805" s="3"/>
      <c r="AG805" s="3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ht="15.75" customHeight="1">
      <c r="A806" s="1"/>
      <c r="B806" s="1"/>
      <c r="C806" s="1"/>
      <c r="D806" s="1"/>
      <c r="E806" s="2"/>
      <c r="F806" s="3"/>
      <c r="G806" s="3"/>
      <c r="H806" s="3"/>
      <c r="I806" s="3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3"/>
      <c r="AE806" s="3"/>
      <c r="AF806" s="3"/>
      <c r="AG806" s="3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ht="15.75" customHeight="1">
      <c r="A807" s="1"/>
      <c r="B807" s="1"/>
      <c r="C807" s="1"/>
      <c r="D807" s="1"/>
      <c r="E807" s="2"/>
      <c r="F807" s="3"/>
      <c r="G807" s="3"/>
      <c r="H807" s="3"/>
      <c r="I807" s="3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3"/>
      <c r="AE807" s="3"/>
      <c r="AF807" s="3"/>
      <c r="AG807" s="3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ht="15.75" customHeight="1">
      <c r="A808" s="1"/>
      <c r="B808" s="1"/>
      <c r="C808" s="1"/>
      <c r="D808" s="1"/>
      <c r="E808" s="2"/>
      <c r="F808" s="3"/>
      <c r="G808" s="3"/>
      <c r="H808" s="3"/>
      <c r="I808" s="3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3"/>
      <c r="AE808" s="3"/>
      <c r="AF808" s="3"/>
      <c r="AG808" s="3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ht="15.75" customHeight="1">
      <c r="A809" s="1"/>
      <c r="B809" s="1"/>
      <c r="C809" s="1"/>
      <c r="D809" s="1"/>
      <c r="E809" s="2"/>
      <c r="F809" s="3"/>
      <c r="G809" s="3"/>
      <c r="H809" s="3"/>
      <c r="I809" s="3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3"/>
      <c r="AE809" s="3"/>
      <c r="AF809" s="3"/>
      <c r="AG809" s="3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ht="15.75" customHeight="1">
      <c r="A810" s="1"/>
      <c r="B810" s="1"/>
      <c r="C810" s="1"/>
      <c r="D810" s="1"/>
      <c r="E810" s="2"/>
      <c r="F810" s="3"/>
      <c r="G810" s="3"/>
      <c r="H810" s="3"/>
      <c r="I810" s="3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3"/>
      <c r="AE810" s="3"/>
      <c r="AF810" s="3"/>
      <c r="AG810" s="3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ht="15.75" customHeight="1">
      <c r="A811" s="1"/>
      <c r="B811" s="1"/>
      <c r="C811" s="1"/>
      <c r="D811" s="1"/>
      <c r="E811" s="2"/>
      <c r="F811" s="3"/>
      <c r="G811" s="3"/>
      <c r="H811" s="3"/>
      <c r="I811" s="3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3"/>
      <c r="AE811" s="3"/>
      <c r="AF811" s="3"/>
      <c r="AG811" s="3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ht="15.75" customHeight="1">
      <c r="A812" s="1"/>
      <c r="B812" s="1"/>
      <c r="C812" s="1"/>
      <c r="D812" s="1"/>
      <c r="E812" s="2"/>
      <c r="F812" s="3"/>
      <c r="G812" s="3"/>
      <c r="H812" s="3"/>
      <c r="I812" s="3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3"/>
      <c r="AE812" s="3"/>
      <c r="AF812" s="3"/>
      <c r="AG812" s="3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ht="15.75" customHeight="1">
      <c r="A813" s="1"/>
      <c r="B813" s="1"/>
      <c r="C813" s="1"/>
      <c r="D813" s="1"/>
      <c r="E813" s="2"/>
      <c r="F813" s="3"/>
      <c r="G813" s="3"/>
      <c r="H813" s="3"/>
      <c r="I813" s="3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3"/>
      <c r="AE813" s="3"/>
      <c r="AF813" s="3"/>
      <c r="AG813" s="3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ht="15.75" customHeight="1">
      <c r="A814" s="1"/>
      <c r="B814" s="1"/>
      <c r="C814" s="1"/>
      <c r="D814" s="1"/>
      <c r="E814" s="2"/>
      <c r="F814" s="3"/>
      <c r="G814" s="3"/>
      <c r="H814" s="3"/>
      <c r="I814" s="3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3"/>
      <c r="AE814" s="3"/>
      <c r="AF814" s="3"/>
      <c r="AG814" s="3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ht="15.75" customHeight="1">
      <c r="A815" s="1"/>
      <c r="B815" s="1"/>
      <c r="C815" s="1"/>
      <c r="D815" s="1"/>
      <c r="E815" s="2"/>
      <c r="F815" s="3"/>
      <c r="G815" s="3"/>
      <c r="H815" s="3"/>
      <c r="I815" s="3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3"/>
      <c r="AE815" s="3"/>
      <c r="AF815" s="3"/>
      <c r="AG815" s="3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ht="15.75" customHeight="1">
      <c r="A816" s="1"/>
      <c r="B816" s="1"/>
      <c r="C816" s="1"/>
      <c r="D816" s="1"/>
      <c r="E816" s="2"/>
      <c r="F816" s="3"/>
      <c r="G816" s="3"/>
      <c r="H816" s="3"/>
      <c r="I816" s="3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3"/>
      <c r="AE816" s="3"/>
      <c r="AF816" s="3"/>
      <c r="AG816" s="3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ht="15.75" customHeight="1">
      <c r="A817" s="1"/>
      <c r="B817" s="1"/>
      <c r="C817" s="1"/>
      <c r="D817" s="1"/>
      <c r="E817" s="2"/>
      <c r="F817" s="3"/>
      <c r="G817" s="3"/>
      <c r="H817" s="3"/>
      <c r="I817" s="3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3"/>
      <c r="AE817" s="3"/>
      <c r="AF817" s="3"/>
      <c r="AG817" s="3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ht="15.75" customHeight="1">
      <c r="A818" s="1"/>
      <c r="B818" s="1"/>
      <c r="C818" s="1"/>
      <c r="D818" s="1"/>
      <c r="E818" s="2"/>
      <c r="F818" s="3"/>
      <c r="G818" s="3"/>
      <c r="H818" s="3"/>
      <c r="I818" s="3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3"/>
      <c r="AE818" s="3"/>
      <c r="AF818" s="3"/>
      <c r="AG818" s="3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ht="15.75" customHeight="1">
      <c r="A819" s="1"/>
      <c r="B819" s="1"/>
      <c r="C819" s="1"/>
      <c r="D819" s="1"/>
      <c r="E819" s="2"/>
      <c r="F819" s="3"/>
      <c r="G819" s="3"/>
      <c r="H819" s="3"/>
      <c r="I819" s="3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3"/>
      <c r="AE819" s="3"/>
      <c r="AF819" s="3"/>
      <c r="AG819" s="3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ht="15.75" customHeight="1">
      <c r="A820" s="1"/>
      <c r="B820" s="1"/>
      <c r="C820" s="1"/>
      <c r="D820" s="1"/>
      <c r="E820" s="2"/>
      <c r="F820" s="3"/>
      <c r="G820" s="3"/>
      <c r="H820" s="3"/>
      <c r="I820" s="3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3"/>
      <c r="AE820" s="3"/>
      <c r="AF820" s="3"/>
      <c r="AG820" s="3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ht="15.75" customHeight="1">
      <c r="A821" s="1"/>
      <c r="B821" s="1"/>
      <c r="C821" s="1"/>
      <c r="D821" s="1"/>
      <c r="E821" s="2"/>
      <c r="F821" s="3"/>
      <c r="G821" s="3"/>
      <c r="H821" s="3"/>
      <c r="I821" s="3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3"/>
      <c r="AE821" s="3"/>
      <c r="AF821" s="3"/>
      <c r="AG821" s="3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ht="15.75" customHeight="1">
      <c r="A822" s="1"/>
      <c r="B822" s="1"/>
      <c r="C822" s="1"/>
      <c r="D822" s="1"/>
      <c r="E822" s="2"/>
      <c r="F822" s="3"/>
      <c r="G822" s="3"/>
      <c r="H822" s="3"/>
      <c r="I822" s="3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3"/>
      <c r="AE822" s="3"/>
      <c r="AF822" s="3"/>
      <c r="AG822" s="3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ht="15.75" customHeight="1">
      <c r="A823" s="1"/>
      <c r="B823" s="1"/>
      <c r="C823" s="1"/>
      <c r="D823" s="1"/>
      <c r="E823" s="2"/>
      <c r="F823" s="3"/>
      <c r="G823" s="3"/>
      <c r="H823" s="3"/>
      <c r="I823" s="3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3"/>
      <c r="AE823" s="3"/>
      <c r="AF823" s="3"/>
      <c r="AG823" s="3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ht="15.75" customHeight="1">
      <c r="A824" s="1"/>
      <c r="B824" s="1"/>
      <c r="C824" s="1"/>
      <c r="D824" s="1"/>
      <c r="E824" s="2"/>
      <c r="F824" s="3"/>
      <c r="G824" s="3"/>
      <c r="H824" s="3"/>
      <c r="I824" s="3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3"/>
      <c r="AE824" s="3"/>
      <c r="AF824" s="3"/>
      <c r="AG824" s="3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ht="15.75" customHeight="1">
      <c r="A825" s="1"/>
      <c r="B825" s="1"/>
      <c r="C825" s="1"/>
      <c r="D825" s="1"/>
      <c r="E825" s="2"/>
      <c r="F825" s="3"/>
      <c r="G825" s="3"/>
      <c r="H825" s="3"/>
      <c r="I825" s="3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3"/>
      <c r="AE825" s="3"/>
      <c r="AF825" s="3"/>
      <c r="AG825" s="3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ht="15.75" customHeight="1">
      <c r="A826" s="1"/>
      <c r="B826" s="1"/>
      <c r="C826" s="1"/>
      <c r="D826" s="1"/>
      <c r="E826" s="2"/>
      <c r="F826" s="3"/>
      <c r="G826" s="3"/>
      <c r="H826" s="3"/>
      <c r="I826" s="3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3"/>
      <c r="AE826" s="3"/>
      <c r="AF826" s="3"/>
      <c r="AG826" s="3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ht="15.75" customHeight="1">
      <c r="A827" s="1"/>
      <c r="B827" s="1"/>
      <c r="C827" s="1"/>
      <c r="D827" s="1"/>
      <c r="E827" s="2"/>
      <c r="F827" s="3"/>
      <c r="G827" s="3"/>
      <c r="H827" s="3"/>
      <c r="I827" s="3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3"/>
      <c r="AE827" s="3"/>
      <c r="AF827" s="3"/>
      <c r="AG827" s="3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ht="15.75" customHeight="1">
      <c r="A828" s="1"/>
      <c r="B828" s="1"/>
      <c r="C828" s="1"/>
      <c r="D828" s="1"/>
      <c r="E828" s="2"/>
      <c r="F828" s="3"/>
      <c r="G828" s="3"/>
      <c r="H828" s="3"/>
      <c r="I828" s="3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3"/>
      <c r="AE828" s="3"/>
      <c r="AF828" s="3"/>
      <c r="AG828" s="3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ht="15.75" customHeight="1">
      <c r="A829" s="1"/>
      <c r="B829" s="1"/>
      <c r="C829" s="1"/>
      <c r="D829" s="1"/>
      <c r="E829" s="2"/>
      <c r="F829" s="3"/>
      <c r="G829" s="3"/>
      <c r="H829" s="3"/>
      <c r="I829" s="3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3"/>
      <c r="AE829" s="3"/>
      <c r="AF829" s="3"/>
      <c r="AG829" s="3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ht="15.75" customHeight="1">
      <c r="A830" s="1"/>
      <c r="B830" s="1"/>
      <c r="C830" s="1"/>
      <c r="D830" s="1"/>
      <c r="E830" s="2"/>
      <c r="F830" s="3"/>
      <c r="G830" s="3"/>
      <c r="H830" s="3"/>
      <c r="I830" s="3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3"/>
      <c r="AE830" s="3"/>
      <c r="AF830" s="3"/>
      <c r="AG830" s="3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ht="15.75" customHeight="1">
      <c r="A831" s="1"/>
      <c r="B831" s="1"/>
      <c r="C831" s="1"/>
      <c r="D831" s="1"/>
      <c r="E831" s="2"/>
      <c r="F831" s="3"/>
      <c r="G831" s="3"/>
      <c r="H831" s="3"/>
      <c r="I831" s="3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3"/>
      <c r="AE831" s="3"/>
      <c r="AF831" s="3"/>
      <c r="AG831" s="3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ht="15.75" customHeight="1">
      <c r="A832" s="1"/>
      <c r="B832" s="1"/>
      <c r="C832" s="1"/>
      <c r="D832" s="1"/>
      <c r="E832" s="2"/>
      <c r="F832" s="3"/>
      <c r="G832" s="3"/>
      <c r="H832" s="3"/>
      <c r="I832" s="3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3"/>
      <c r="AE832" s="3"/>
      <c r="AF832" s="3"/>
      <c r="AG832" s="3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ht="15.75" customHeight="1">
      <c r="A833" s="1"/>
      <c r="B833" s="1"/>
      <c r="C833" s="1"/>
      <c r="D833" s="1"/>
      <c r="E833" s="2"/>
      <c r="F833" s="3"/>
      <c r="G833" s="3"/>
      <c r="H833" s="3"/>
      <c r="I833" s="3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3"/>
      <c r="AE833" s="3"/>
      <c r="AF833" s="3"/>
      <c r="AG833" s="3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ht="15.75" customHeight="1">
      <c r="A834" s="1"/>
      <c r="B834" s="1"/>
      <c r="C834" s="1"/>
      <c r="D834" s="1"/>
      <c r="E834" s="2"/>
      <c r="F834" s="3"/>
      <c r="G834" s="3"/>
      <c r="H834" s="3"/>
      <c r="I834" s="3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3"/>
      <c r="AE834" s="3"/>
      <c r="AF834" s="3"/>
      <c r="AG834" s="3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ht="15.75" customHeight="1">
      <c r="A835" s="1"/>
      <c r="B835" s="1"/>
      <c r="C835" s="1"/>
      <c r="D835" s="1"/>
      <c r="E835" s="2"/>
      <c r="F835" s="3"/>
      <c r="G835" s="3"/>
      <c r="H835" s="3"/>
      <c r="I835" s="3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3"/>
      <c r="AE835" s="3"/>
      <c r="AF835" s="3"/>
      <c r="AG835" s="3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ht="15.75" customHeight="1">
      <c r="A836" s="1"/>
      <c r="B836" s="1"/>
      <c r="C836" s="1"/>
      <c r="D836" s="1"/>
      <c r="E836" s="2"/>
      <c r="F836" s="3"/>
      <c r="G836" s="3"/>
      <c r="H836" s="3"/>
      <c r="I836" s="3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3"/>
      <c r="AE836" s="3"/>
      <c r="AF836" s="3"/>
      <c r="AG836" s="3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ht="15.75" customHeight="1">
      <c r="A837" s="1"/>
      <c r="B837" s="1"/>
      <c r="C837" s="1"/>
      <c r="D837" s="1"/>
      <c r="E837" s="2"/>
      <c r="F837" s="3"/>
      <c r="G837" s="3"/>
      <c r="H837" s="3"/>
      <c r="I837" s="3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3"/>
      <c r="AE837" s="3"/>
      <c r="AF837" s="3"/>
      <c r="AG837" s="3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ht="15.75" customHeight="1">
      <c r="A838" s="1"/>
      <c r="B838" s="1"/>
      <c r="C838" s="1"/>
      <c r="D838" s="1"/>
      <c r="E838" s="2"/>
      <c r="F838" s="3"/>
      <c r="G838" s="3"/>
      <c r="H838" s="3"/>
      <c r="I838" s="3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3"/>
      <c r="AE838" s="3"/>
      <c r="AF838" s="3"/>
      <c r="AG838" s="3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ht="15.75" customHeight="1">
      <c r="A839" s="1"/>
      <c r="B839" s="1"/>
      <c r="C839" s="1"/>
      <c r="D839" s="1"/>
      <c r="E839" s="2"/>
      <c r="F839" s="3"/>
      <c r="G839" s="3"/>
      <c r="H839" s="3"/>
      <c r="I839" s="3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3"/>
      <c r="AE839" s="3"/>
      <c r="AF839" s="3"/>
      <c r="AG839" s="3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ht="15.75" customHeight="1">
      <c r="A840" s="1"/>
      <c r="B840" s="1"/>
      <c r="C840" s="1"/>
      <c r="D840" s="1"/>
      <c r="E840" s="2"/>
      <c r="F840" s="3"/>
      <c r="G840" s="3"/>
      <c r="H840" s="3"/>
      <c r="I840" s="3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3"/>
      <c r="AE840" s="3"/>
      <c r="AF840" s="3"/>
      <c r="AG840" s="3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ht="15.75" customHeight="1">
      <c r="A841" s="1"/>
      <c r="B841" s="1"/>
      <c r="C841" s="1"/>
      <c r="D841" s="1"/>
      <c r="E841" s="2"/>
      <c r="F841" s="3"/>
      <c r="G841" s="3"/>
      <c r="H841" s="3"/>
      <c r="I841" s="3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3"/>
      <c r="AE841" s="3"/>
      <c r="AF841" s="3"/>
      <c r="AG841" s="3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ht="15.75" customHeight="1">
      <c r="A842" s="1"/>
      <c r="B842" s="1"/>
      <c r="C842" s="1"/>
      <c r="D842" s="1"/>
      <c r="E842" s="2"/>
      <c r="F842" s="3"/>
      <c r="G842" s="3"/>
      <c r="H842" s="3"/>
      <c r="I842" s="3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3"/>
      <c r="AE842" s="3"/>
      <c r="AF842" s="3"/>
      <c r="AG842" s="3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ht="15.75" customHeight="1">
      <c r="A843" s="1"/>
      <c r="B843" s="1"/>
      <c r="C843" s="1"/>
      <c r="D843" s="1"/>
      <c r="E843" s="2"/>
      <c r="F843" s="3"/>
      <c r="G843" s="3"/>
      <c r="H843" s="3"/>
      <c r="I843" s="3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3"/>
      <c r="AE843" s="3"/>
      <c r="AF843" s="3"/>
      <c r="AG843" s="3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ht="15.75" customHeight="1">
      <c r="A844" s="1"/>
      <c r="B844" s="1"/>
      <c r="C844" s="1"/>
      <c r="D844" s="1"/>
      <c r="E844" s="2"/>
      <c r="F844" s="3"/>
      <c r="G844" s="3"/>
      <c r="H844" s="3"/>
      <c r="I844" s="3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3"/>
      <c r="AE844" s="3"/>
      <c r="AF844" s="3"/>
      <c r="AG844" s="3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ht="15.75" customHeight="1">
      <c r="A845" s="1"/>
      <c r="B845" s="1"/>
      <c r="C845" s="1"/>
      <c r="D845" s="1"/>
      <c r="E845" s="2"/>
      <c r="F845" s="3"/>
      <c r="G845" s="3"/>
      <c r="H845" s="3"/>
      <c r="I845" s="3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3"/>
      <c r="AE845" s="3"/>
      <c r="AF845" s="3"/>
      <c r="AG845" s="3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ht="15.75" customHeight="1">
      <c r="A846" s="1"/>
      <c r="B846" s="1"/>
      <c r="C846" s="1"/>
      <c r="D846" s="1"/>
      <c r="E846" s="2"/>
      <c r="F846" s="3"/>
      <c r="G846" s="3"/>
      <c r="H846" s="3"/>
      <c r="I846" s="3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3"/>
      <c r="AE846" s="3"/>
      <c r="AF846" s="3"/>
      <c r="AG846" s="3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ht="15.75" customHeight="1">
      <c r="A847" s="1"/>
      <c r="B847" s="1"/>
      <c r="C847" s="1"/>
      <c r="D847" s="1"/>
      <c r="E847" s="2"/>
      <c r="F847" s="3"/>
      <c r="G847" s="3"/>
      <c r="H847" s="3"/>
      <c r="I847" s="3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3"/>
      <c r="AE847" s="3"/>
      <c r="AF847" s="3"/>
      <c r="AG847" s="3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ht="15.75" customHeight="1">
      <c r="A848" s="1"/>
      <c r="B848" s="1"/>
      <c r="C848" s="1"/>
      <c r="D848" s="1"/>
      <c r="E848" s="2"/>
      <c r="F848" s="3"/>
      <c r="G848" s="3"/>
      <c r="H848" s="3"/>
      <c r="I848" s="3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3"/>
      <c r="AE848" s="3"/>
      <c r="AF848" s="3"/>
      <c r="AG848" s="3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ht="15.75" customHeight="1">
      <c r="A849" s="1"/>
      <c r="B849" s="1"/>
      <c r="C849" s="1"/>
      <c r="D849" s="1"/>
      <c r="E849" s="2"/>
      <c r="F849" s="3"/>
      <c r="G849" s="3"/>
      <c r="H849" s="3"/>
      <c r="I849" s="3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3"/>
      <c r="AE849" s="3"/>
      <c r="AF849" s="3"/>
      <c r="AG849" s="3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ht="15.75" customHeight="1">
      <c r="A850" s="1"/>
      <c r="B850" s="1"/>
      <c r="C850" s="1"/>
      <c r="D850" s="1"/>
      <c r="E850" s="2"/>
      <c r="F850" s="3"/>
      <c r="G850" s="3"/>
      <c r="H850" s="3"/>
      <c r="I850" s="3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3"/>
      <c r="AE850" s="3"/>
      <c r="AF850" s="3"/>
      <c r="AG850" s="3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ht="15.75" customHeight="1">
      <c r="A851" s="1"/>
      <c r="B851" s="1"/>
      <c r="C851" s="1"/>
      <c r="D851" s="1"/>
      <c r="E851" s="2"/>
      <c r="F851" s="3"/>
      <c r="G851" s="3"/>
      <c r="H851" s="3"/>
      <c r="I851" s="3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3"/>
      <c r="AE851" s="3"/>
      <c r="AF851" s="3"/>
      <c r="AG851" s="3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ht="15.75" customHeight="1">
      <c r="A852" s="1"/>
      <c r="B852" s="1"/>
      <c r="C852" s="1"/>
      <c r="D852" s="1"/>
      <c r="E852" s="2"/>
      <c r="F852" s="3"/>
      <c r="G852" s="3"/>
      <c r="H852" s="3"/>
      <c r="I852" s="3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3"/>
      <c r="AE852" s="3"/>
      <c r="AF852" s="3"/>
      <c r="AG852" s="3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ht="15.75" customHeight="1">
      <c r="A853" s="1"/>
      <c r="B853" s="1"/>
      <c r="C853" s="1"/>
      <c r="D853" s="1"/>
      <c r="E853" s="2"/>
      <c r="F853" s="3"/>
      <c r="G853" s="3"/>
      <c r="H853" s="3"/>
      <c r="I853" s="3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3"/>
      <c r="AE853" s="3"/>
      <c r="AF853" s="3"/>
      <c r="AG853" s="3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ht="15.75" customHeight="1">
      <c r="A854" s="1"/>
      <c r="B854" s="1"/>
      <c r="C854" s="1"/>
      <c r="D854" s="1"/>
      <c r="E854" s="2"/>
      <c r="F854" s="3"/>
      <c r="G854" s="3"/>
      <c r="H854" s="3"/>
      <c r="I854" s="3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3"/>
      <c r="AE854" s="3"/>
      <c r="AF854" s="3"/>
      <c r="AG854" s="3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ht="15.75" customHeight="1">
      <c r="A855" s="1"/>
      <c r="B855" s="1"/>
      <c r="C855" s="1"/>
      <c r="D855" s="1"/>
      <c r="E855" s="2"/>
      <c r="F855" s="3"/>
      <c r="G855" s="3"/>
      <c r="H855" s="3"/>
      <c r="I855" s="3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3"/>
      <c r="AE855" s="3"/>
      <c r="AF855" s="3"/>
      <c r="AG855" s="3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ht="15.75" customHeight="1">
      <c r="A856" s="1"/>
      <c r="B856" s="1"/>
      <c r="C856" s="1"/>
      <c r="D856" s="1"/>
      <c r="E856" s="2"/>
      <c r="F856" s="3"/>
      <c r="G856" s="3"/>
      <c r="H856" s="3"/>
      <c r="I856" s="3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3"/>
      <c r="AE856" s="3"/>
      <c r="AF856" s="3"/>
      <c r="AG856" s="3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ht="15.75" customHeight="1">
      <c r="A857" s="1"/>
      <c r="B857" s="1"/>
      <c r="C857" s="1"/>
      <c r="D857" s="1"/>
      <c r="E857" s="2"/>
      <c r="F857" s="3"/>
      <c r="G857" s="3"/>
      <c r="H857" s="3"/>
      <c r="I857" s="3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3"/>
      <c r="AE857" s="3"/>
      <c r="AF857" s="3"/>
      <c r="AG857" s="3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ht="15.75" customHeight="1">
      <c r="A858" s="1"/>
      <c r="B858" s="1"/>
      <c r="C858" s="1"/>
      <c r="D858" s="1"/>
      <c r="E858" s="2"/>
      <c r="F858" s="3"/>
      <c r="G858" s="3"/>
      <c r="H858" s="3"/>
      <c r="I858" s="3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3"/>
      <c r="AE858" s="3"/>
      <c r="AF858" s="3"/>
      <c r="AG858" s="3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ht="15.75" customHeight="1">
      <c r="A859" s="1"/>
      <c r="B859" s="1"/>
      <c r="C859" s="1"/>
      <c r="D859" s="1"/>
      <c r="E859" s="2"/>
      <c r="F859" s="3"/>
      <c r="G859" s="3"/>
      <c r="H859" s="3"/>
      <c r="I859" s="3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3"/>
      <c r="AE859" s="3"/>
      <c r="AF859" s="3"/>
      <c r="AG859" s="3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ht="15.75" customHeight="1">
      <c r="A860" s="1"/>
      <c r="B860" s="1"/>
      <c r="C860" s="1"/>
      <c r="D860" s="1"/>
      <c r="E860" s="2"/>
      <c r="F860" s="3"/>
      <c r="G860" s="3"/>
      <c r="H860" s="3"/>
      <c r="I860" s="3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3"/>
      <c r="AE860" s="3"/>
      <c r="AF860" s="3"/>
      <c r="AG860" s="3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ht="15.75" customHeight="1">
      <c r="A861" s="1"/>
      <c r="B861" s="1"/>
      <c r="C861" s="1"/>
      <c r="D861" s="1"/>
      <c r="E861" s="2"/>
      <c r="F861" s="3"/>
      <c r="G861" s="3"/>
      <c r="H861" s="3"/>
      <c r="I861" s="3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3"/>
      <c r="AE861" s="3"/>
      <c r="AF861" s="3"/>
      <c r="AG861" s="3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ht="15.75" customHeight="1">
      <c r="A862" s="1"/>
      <c r="B862" s="1"/>
      <c r="C862" s="1"/>
      <c r="D862" s="1"/>
      <c r="E862" s="2"/>
      <c r="F862" s="3"/>
      <c r="G862" s="3"/>
      <c r="H862" s="3"/>
      <c r="I862" s="3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3"/>
      <c r="AE862" s="3"/>
      <c r="AF862" s="3"/>
      <c r="AG862" s="3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ht="15.75" customHeight="1">
      <c r="A863" s="1"/>
      <c r="B863" s="1"/>
      <c r="C863" s="1"/>
      <c r="D863" s="1"/>
      <c r="E863" s="2"/>
      <c r="F863" s="3"/>
      <c r="G863" s="3"/>
      <c r="H863" s="3"/>
      <c r="I863" s="3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3"/>
      <c r="AE863" s="3"/>
      <c r="AF863" s="3"/>
      <c r="AG863" s="3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ht="15.75" customHeight="1">
      <c r="A864" s="1"/>
      <c r="B864" s="1"/>
      <c r="C864" s="1"/>
      <c r="D864" s="1"/>
      <c r="E864" s="2"/>
      <c r="F864" s="3"/>
      <c r="G864" s="3"/>
      <c r="H864" s="3"/>
      <c r="I864" s="3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3"/>
      <c r="AE864" s="3"/>
      <c r="AF864" s="3"/>
      <c r="AG864" s="3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ht="15.75" customHeight="1">
      <c r="A865" s="1"/>
      <c r="B865" s="1"/>
      <c r="C865" s="1"/>
      <c r="D865" s="1"/>
      <c r="E865" s="2"/>
      <c r="F865" s="3"/>
      <c r="G865" s="3"/>
      <c r="H865" s="3"/>
      <c r="I865" s="3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3"/>
      <c r="AE865" s="3"/>
      <c r="AF865" s="3"/>
      <c r="AG865" s="3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ht="15.75" customHeight="1">
      <c r="A866" s="1"/>
      <c r="B866" s="1"/>
      <c r="C866" s="1"/>
      <c r="D866" s="1"/>
      <c r="E866" s="2"/>
      <c r="F866" s="3"/>
      <c r="G866" s="3"/>
      <c r="H866" s="3"/>
      <c r="I866" s="3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3"/>
      <c r="AE866" s="3"/>
      <c r="AF866" s="3"/>
      <c r="AG866" s="3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ht="15.75" customHeight="1">
      <c r="A867" s="1"/>
      <c r="B867" s="1"/>
      <c r="C867" s="1"/>
      <c r="D867" s="1"/>
      <c r="E867" s="2"/>
      <c r="F867" s="3"/>
      <c r="G867" s="3"/>
      <c r="H867" s="3"/>
      <c r="I867" s="3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3"/>
      <c r="AE867" s="3"/>
      <c r="AF867" s="3"/>
      <c r="AG867" s="3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ht="15.75" customHeight="1">
      <c r="A868" s="1"/>
      <c r="B868" s="1"/>
      <c r="C868" s="1"/>
      <c r="D868" s="1"/>
      <c r="E868" s="2"/>
      <c r="F868" s="3"/>
      <c r="G868" s="3"/>
      <c r="H868" s="3"/>
      <c r="I868" s="3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3"/>
      <c r="AE868" s="3"/>
      <c r="AF868" s="3"/>
      <c r="AG868" s="3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ht="15.75" customHeight="1">
      <c r="A869" s="1"/>
      <c r="B869" s="1"/>
      <c r="C869" s="1"/>
      <c r="D869" s="1"/>
      <c r="E869" s="2"/>
      <c r="F869" s="3"/>
      <c r="G869" s="3"/>
      <c r="H869" s="3"/>
      <c r="I869" s="3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3"/>
      <c r="AE869" s="3"/>
      <c r="AF869" s="3"/>
      <c r="AG869" s="3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ht="15.75" customHeight="1">
      <c r="A870" s="1"/>
      <c r="B870" s="1"/>
      <c r="C870" s="1"/>
      <c r="D870" s="1"/>
      <c r="E870" s="2"/>
      <c r="F870" s="3"/>
      <c r="G870" s="3"/>
      <c r="H870" s="3"/>
      <c r="I870" s="3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3"/>
      <c r="AE870" s="3"/>
      <c r="AF870" s="3"/>
      <c r="AG870" s="3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ht="15.75" customHeight="1">
      <c r="A871" s="1"/>
      <c r="B871" s="1"/>
      <c r="C871" s="1"/>
      <c r="D871" s="1"/>
      <c r="E871" s="2"/>
      <c r="F871" s="3"/>
      <c r="G871" s="3"/>
      <c r="H871" s="3"/>
      <c r="I871" s="3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3"/>
      <c r="AE871" s="3"/>
      <c r="AF871" s="3"/>
      <c r="AG871" s="3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ht="15.75" customHeight="1">
      <c r="A872" s="1"/>
      <c r="B872" s="1"/>
      <c r="C872" s="1"/>
      <c r="D872" s="1"/>
      <c r="E872" s="2"/>
      <c r="F872" s="3"/>
      <c r="G872" s="3"/>
      <c r="H872" s="3"/>
      <c r="I872" s="3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3"/>
      <c r="AE872" s="3"/>
      <c r="AF872" s="3"/>
      <c r="AG872" s="3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ht="15.75" customHeight="1">
      <c r="A873" s="1"/>
      <c r="B873" s="1"/>
      <c r="C873" s="1"/>
      <c r="D873" s="1"/>
      <c r="E873" s="2"/>
      <c r="F873" s="3"/>
      <c r="G873" s="3"/>
      <c r="H873" s="3"/>
      <c r="I873" s="3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3"/>
      <c r="AE873" s="3"/>
      <c r="AF873" s="3"/>
      <c r="AG873" s="3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ht="15.75" customHeight="1">
      <c r="A874" s="1"/>
      <c r="B874" s="1"/>
      <c r="C874" s="1"/>
      <c r="D874" s="1"/>
      <c r="E874" s="2"/>
      <c r="F874" s="3"/>
      <c r="G874" s="3"/>
      <c r="H874" s="3"/>
      <c r="I874" s="3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3"/>
      <c r="AE874" s="3"/>
      <c r="AF874" s="3"/>
      <c r="AG874" s="3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ht="15.75" customHeight="1">
      <c r="A875" s="1"/>
      <c r="B875" s="1"/>
      <c r="C875" s="1"/>
      <c r="D875" s="1"/>
      <c r="E875" s="2"/>
      <c r="F875" s="3"/>
      <c r="G875" s="3"/>
      <c r="H875" s="3"/>
      <c r="I875" s="3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3"/>
      <c r="AE875" s="3"/>
      <c r="AF875" s="3"/>
      <c r="AG875" s="3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ht="15.75" customHeight="1">
      <c r="A876" s="1"/>
      <c r="B876" s="1"/>
      <c r="C876" s="1"/>
      <c r="D876" s="1"/>
      <c r="E876" s="2"/>
      <c r="F876" s="3"/>
      <c r="G876" s="3"/>
      <c r="H876" s="3"/>
      <c r="I876" s="3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3"/>
      <c r="AE876" s="3"/>
      <c r="AF876" s="3"/>
      <c r="AG876" s="3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ht="15.75" customHeight="1">
      <c r="A877" s="1"/>
      <c r="B877" s="1"/>
      <c r="C877" s="1"/>
      <c r="D877" s="1"/>
      <c r="E877" s="2"/>
      <c r="F877" s="3"/>
      <c r="G877" s="3"/>
      <c r="H877" s="3"/>
      <c r="I877" s="3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3"/>
      <c r="AE877" s="3"/>
      <c r="AF877" s="3"/>
      <c r="AG877" s="3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ht="15.75" customHeight="1">
      <c r="A878" s="1"/>
      <c r="B878" s="1"/>
      <c r="C878" s="1"/>
      <c r="D878" s="1"/>
      <c r="E878" s="2"/>
      <c r="F878" s="3"/>
      <c r="G878" s="3"/>
      <c r="H878" s="3"/>
      <c r="I878" s="3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3"/>
      <c r="AE878" s="3"/>
      <c r="AF878" s="3"/>
      <c r="AG878" s="3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ht="15.75" customHeight="1">
      <c r="A879" s="1"/>
      <c r="B879" s="1"/>
      <c r="C879" s="1"/>
      <c r="D879" s="1"/>
      <c r="E879" s="2"/>
      <c r="F879" s="3"/>
      <c r="G879" s="3"/>
      <c r="H879" s="3"/>
      <c r="I879" s="3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3"/>
      <c r="AE879" s="3"/>
      <c r="AF879" s="3"/>
      <c r="AG879" s="3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ht="15.75" customHeight="1">
      <c r="A880" s="1"/>
      <c r="B880" s="1"/>
      <c r="C880" s="1"/>
      <c r="D880" s="1"/>
      <c r="E880" s="2"/>
      <c r="F880" s="3"/>
      <c r="G880" s="3"/>
      <c r="H880" s="3"/>
      <c r="I880" s="3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3"/>
      <c r="AE880" s="3"/>
      <c r="AF880" s="3"/>
      <c r="AG880" s="3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ht="15.75" customHeight="1">
      <c r="A881" s="1"/>
      <c r="B881" s="1"/>
      <c r="C881" s="1"/>
      <c r="D881" s="1"/>
      <c r="E881" s="2"/>
      <c r="F881" s="3"/>
      <c r="G881" s="3"/>
      <c r="H881" s="3"/>
      <c r="I881" s="3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3"/>
      <c r="AE881" s="3"/>
      <c r="AF881" s="3"/>
      <c r="AG881" s="3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ht="15.75" customHeight="1">
      <c r="A882" s="1"/>
      <c r="B882" s="1"/>
      <c r="C882" s="1"/>
      <c r="D882" s="1"/>
      <c r="E882" s="2"/>
      <c r="F882" s="3"/>
      <c r="G882" s="3"/>
      <c r="H882" s="3"/>
      <c r="I882" s="3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3"/>
      <c r="AE882" s="3"/>
      <c r="AF882" s="3"/>
      <c r="AG882" s="3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ht="15.75" customHeight="1">
      <c r="A883" s="1"/>
      <c r="B883" s="1"/>
      <c r="C883" s="1"/>
      <c r="D883" s="1"/>
      <c r="E883" s="2"/>
      <c r="F883" s="3"/>
      <c r="G883" s="3"/>
      <c r="H883" s="3"/>
      <c r="I883" s="3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3"/>
      <c r="AE883" s="3"/>
      <c r="AF883" s="3"/>
      <c r="AG883" s="3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ht="15.75" customHeight="1">
      <c r="A884" s="1"/>
      <c r="B884" s="1"/>
      <c r="C884" s="1"/>
      <c r="D884" s="1"/>
      <c r="E884" s="2"/>
      <c r="F884" s="3"/>
      <c r="G884" s="3"/>
      <c r="H884" s="3"/>
      <c r="I884" s="3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3"/>
      <c r="AE884" s="3"/>
      <c r="AF884" s="3"/>
      <c r="AG884" s="3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ht="15.75" customHeight="1">
      <c r="A885" s="1"/>
      <c r="B885" s="1"/>
      <c r="C885" s="1"/>
      <c r="D885" s="1"/>
      <c r="E885" s="2"/>
      <c r="F885" s="3"/>
      <c r="G885" s="3"/>
      <c r="H885" s="3"/>
      <c r="I885" s="3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3"/>
      <c r="AE885" s="3"/>
      <c r="AF885" s="3"/>
      <c r="AG885" s="3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ht="15.75" customHeight="1">
      <c r="A886" s="1"/>
      <c r="B886" s="1"/>
      <c r="C886" s="1"/>
      <c r="D886" s="1"/>
      <c r="E886" s="2"/>
      <c r="F886" s="3"/>
      <c r="G886" s="3"/>
      <c r="H886" s="3"/>
      <c r="I886" s="3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3"/>
      <c r="AE886" s="3"/>
      <c r="AF886" s="3"/>
      <c r="AG886" s="3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ht="15.75" customHeight="1">
      <c r="A887" s="1"/>
      <c r="B887" s="1"/>
      <c r="C887" s="1"/>
      <c r="D887" s="1"/>
      <c r="E887" s="2"/>
      <c r="F887" s="3"/>
      <c r="G887" s="3"/>
      <c r="H887" s="3"/>
      <c r="I887" s="3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3"/>
      <c r="AE887" s="3"/>
      <c r="AF887" s="3"/>
      <c r="AG887" s="3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ht="15.75" customHeight="1">
      <c r="A888" s="1"/>
      <c r="B888" s="1"/>
      <c r="C888" s="1"/>
      <c r="D888" s="1"/>
      <c r="E888" s="2"/>
      <c r="F888" s="3"/>
      <c r="G888" s="3"/>
      <c r="H888" s="3"/>
      <c r="I888" s="3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3"/>
      <c r="AE888" s="3"/>
      <c r="AF888" s="3"/>
      <c r="AG888" s="3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ht="15.75" customHeight="1">
      <c r="A889" s="1"/>
      <c r="B889" s="1"/>
      <c r="C889" s="1"/>
      <c r="D889" s="1"/>
      <c r="E889" s="2"/>
      <c r="F889" s="3"/>
      <c r="G889" s="3"/>
      <c r="H889" s="3"/>
      <c r="I889" s="3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3"/>
      <c r="AE889" s="3"/>
      <c r="AF889" s="3"/>
      <c r="AG889" s="3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ht="15.75" customHeight="1">
      <c r="A890" s="1"/>
      <c r="B890" s="1"/>
      <c r="C890" s="1"/>
      <c r="D890" s="1"/>
      <c r="E890" s="2"/>
      <c r="F890" s="3"/>
      <c r="G890" s="3"/>
      <c r="H890" s="3"/>
      <c r="I890" s="3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3"/>
      <c r="AE890" s="3"/>
      <c r="AF890" s="3"/>
      <c r="AG890" s="3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ht="15.75" customHeight="1">
      <c r="A891" s="1"/>
      <c r="B891" s="1"/>
      <c r="C891" s="1"/>
      <c r="D891" s="1"/>
      <c r="E891" s="2"/>
      <c r="F891" s="3"/>
      <c r="G891" s="3"/>
      <c r="H891" s="3"/>
      <c r="I891" s="3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3"/>
      <c r="AE891" s="3"/>
      <c r="AF891" s="3"/>
      <c r="AG891" s="3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ht="15.75" customHeight="1">
      <c r="A892" s="1"/>
      <c r="B892" s="1"/>
      <c r="C892" s="1"/>
      <c r="D892" s="1"/>
      <c r="E892" s="2"/>
      <c r="F892" s="3"/>
      <c r="G892" s="3"/>
      <c r="H892" s="3"/>
      <c r="I892" s="3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3"/>
      <c r="AE892" s="3"/>
      <c r="AF892" s="3"/>
      <c r="AG892" s="3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ht="15.75" customHeight="1">
      <c r="A893" s="1"/>
      <c r="B893" s="1"/>
      <c r="C893" s="1"/>
      <c r="D893" s="1"/>
      <c r="E893" s="2"/>
      <c r="F893" s="3"/>
      <c r="G893" s="3"/>
      <c r="H893" s="3"/>
      <c r="I893" s="3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3"/>
      <c r="AE893" s="3"/>
      <c r="AF893" s="3"/>
      <c r="AG893" s="3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ht="15.75" customHeight="1">
      <c r="A894" s="1"/>
      <c r="B894" s="1"/>
      <c r="C894" s="1"/>
      <c r="D894" s="1"/>
      <c r="E894" s="2"/>
      <c r="F894" s="3"/>
      <c r="G894" s="3"/>
      <c r="H894" s="3"/>
      <c r="I894" s="3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3"/>
      <c r="AE894" s="3"/>
      <c r="AF894" s="3"/>
      <c r="AG894" s="3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ht="15.75" customHeight="1">
      <c r="A895" s="1"/>
      <c r="B895" s="1"/>
      <c r="C895" s="1"/>
      <c r="D895" s="1"/>
      <c r="E895" s="2"/>
      <c r="F895" s="3"/>
      <c r="G895" s="3"/>
      <c r="H895" s="3"/>
      <c r="I895" s="3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3"/>
      <c r="AE895" s="3"/>
      <c r="AF895" s="3"/>
      <c r="AG895" s="3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ht="15.75" customHeight="1">
      <c r="A896" s="1"/>
      <c r="B896" s="1"/>
      <c r="C896" s="1"/>
      <c r="D896" s="1"/>
      <c r="E896" s="2"/>
      <c r="F896" s="3"/>
      <c r="G896" s="3"/>
      <c r="H896" s="3"/>
      <c r="I896" s="3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3"/>
      <c r="AE896" s="3"/>
      <c r="AF896" s="3"/>
      <c r="AG896" s="3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ht="15.75" customHeight="1">
      <c r="A897" s="1"/>
      <c r="B897" s="1"/>
      <c r="C897" s="1"/>
      <c r="D897" s="1"/>
      <c r="E897" s="2"/>
      <c r="F897" s="3"/>
      <c r="G897" s="3"/>
      <c r="H897" s="3"/>
      <c r="I897" s="3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3"/>
      <c r="AE897" s="3"/>
      <c r="AF897" s="3"/>
      <c r="AG897" s="3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ht="15.75" customHeight="1">
      <c r="A898" s="1"/>
      <c r="B898" s="1"/>
      <c r="C898" s="1"/>
      <c r="D898" s="1"/>
      <c r="E898" s="2"/>
      <c r="F898" s="3"/>
      <c r="G898" s="3"/>
      <c r="H898" s="3"/>
      <c r="I898" s="3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3"/>
      <c r="AE898" s="3"/>
      <c r="AF898" s="3"/>
      <c r="AG898" s="3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ht="15.75" customHeight="1">
      <c r="A899" s="1"/>
      <c r="B899" s="1"/>
      <c r="C899" s="1"/>
      <c r="D899" s="1"/>
      <c r="E899" s="2"/>
      <c r="F899" s="3"/>
      <c r="G899" s="3"/>
      <c r="H899" s="3"/>
      <c r="I899" s="3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3"/>
      <c r="AE899" s="3"/>
      <c r="AF899" s="3"/>
      <c r="AG899" s="3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ht="15.75" customHeight="1">
      <c r="A900" s="1"/>
      <c r="B900" s="1"/>
      <c r="C900" s="1"/>
      <c r="D900" s="1"/>
      <c r="E900" s="2"/>
      <c r="F900" s="3"/>
      <c r="G900" s="3"/>
      <c r="H900" s="3"/>
      <c r="I900" s="3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3"/>
      <c r="AE900" s="3"/>
      <c r="AF900" s="3"/>
      <c r="AG900" s="3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ht="15.75" customHeight="1">
      <c r="A901" s="1"/>
      <c r="B901" s="1"/>
      <c r="C901" s="1"/>
      <c r="D901" s="1"/>
      <c r="E901" s="2"/>
      <c r="F901" s="3"/>
      <c r="G901" s="3"/>
      <c r="H901" s="3"/>
      <c r="I901" s="3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3"/>
      <c r="AE901" s="3"/>
      <c r="AF901" s="3"/>
      <c r="AG901" s="3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ht="15.75" customHeight="1">
      <c r="A902" s="1"/>
      <c r="B902" s="1"/>
      <c r="C902" s="1"/>
      <c r="D902" s="1"/>
      <c r="E902" s="2"/>
      <c r="F902" s="3"/>
      <c r="G902" s="3"/>
      <c r="H902" s="3"/>
      <c r="I902" s="3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3"/>
      <c r="AE902" s="3"/>
      <c r="AF902" s="3"/>
      <c r="AG902" s="3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ht="15.75" customHeight="1">
      <c r="A903" s="1"/>
      <c r="B903" s="1"/>
      <c r="C903" s="1"/>
      <c r="D903" s="1"/>
      <c r="E903" s="2"/>
      <c r="F903" s="3"/>
      <c r="G903" s="3"/>
      <c r="H903" s="3"/>
      <c r="I903" s="3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3"/>
      <c r="AE903" s="3"/>
      <c r="AF903" s="3"/>
      <c r="AG903" s="3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ht="15.75" customHeight="1">
      <c r="A904" s="1"/>
      <c r="B904" s="1"/>
      <c r="C904" s="1"/>
      <c r="D904" s="1"/>
      <c r="E904" s="2"/>
      <c r="F904" s="3"/>
      <c r="G904" s="3"/>
      <c r="H904" s="3"/>
      <c r="I904" s="3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3"/>
      <c r="AE904" s="3"/>
      <c r="AF904" s="3"/>
      <c r="AG904" s="3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ht="15.75" customHeight="1">
      <c r="A905" s="1"/>
      <c r="B905" s="1"/>
      <c r="C905" s="1"/>
      <c r="D905" s="1"/>
      <c r="E905" s="2"/>
      <c r="F905" s="3"/>
      <c r="G905" s="3"/>
      <c r="H905" s="3"/>
      <c r="I905" s="3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3"/>
      <c r="AE905" s="3"/>
      <c r="AF905" s="3"/>
      <c r="AG905" s="3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ht="15.75" customHeight="1">
      <c r="A906" s="1"/>
      <c r="B906" s="1"/>
      <c r="C906" s="1"/>
      <c r="D906" s="1"/>
      <c r="E906" s="2"/>
      <c r="F906" s="3"/>
      <c r="G906" s="3"/>
      <c r="H906" s="3"/>
      <c r="I906" s="3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3"/>
      <c r="AE906" s="3"/>
      <c r="AF906" s="3"/>
      <c r="AG906" s="3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ht="15.75" customHeight="1">
      <c r="A907" s="1"/>
      <c r="B907" s="1"/>
      <c r="C907" s="1"/>
      <c r="D907" s="1"/>
      <c r="E907" s="2"/>
      <c r="F907" s="3"/>
      <c r="G907" s="3"/>
      <c r="H907" s="3"/>
      <c r="I907" s="3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3"/>
      <c r="AE907" s="3"/>
      <c r="AF907" s="3"/>
      <c r="AG907" s="3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ht="15.75" customHeight="1">
      <c r="A908" s="1"/>
      <c r="B908" s="1"/>
      <c r="C908" s="1"/>
      <c r="D908" s="1"/>
      <c r="E908" s="2"/>
      <c r="F908" s="3"/>
      <c r="G908" s="3"/>
      <c r="H908" s="3"/>
      <c r="I908" s="3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3"/>
      <c r="AE908" s="3"/>
      <c r="AF908" s="3"/>
      <c r="AG908" s="3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ht="15.75" customHeight="1">
      <c r="A909" s="1"/>
      <c r="B909" s="1"/>
      <c r="C909" s="1"/>
      <c r="D909" s="1"/>
      <c r="E909" s="2"/>
      <c r="F909" s="3"/>
      <c r="G909" s="3"/>
      <c r="H909" s="3"/>
      <c r="I909" s="3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3"/>
      <c r="AE909" s="3"/>
      <c r="AF909" s="3"/>
      <c r="AG909" s="3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ht="15.75" customHeight="1">
      <c r="A910" s="1"/>
      <c r="B910" s="1"/>
      <c r="C910" s="1"/>
      <c r="D910" s="1"/>
      <c r="E910" s="2"/>
      <c r="F910" s="3"/>
      <c r="G910" s="3"/>
      <c r="H910" s="3"/>
      <c r="I910" s="3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3"/>
      <c r="AE910" s="3"/>
      <c r="AF910" s="3"/>
      <c r="AG910" s="3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ht="15.75" customHeight="1">
      <c r="A911" s="1"/>
      <c r="B911" s="1"/>
      <c r="C911" s="1"/>
      <c r="D911" s="1"/>
      <c r="E911" s="2"/>
      <c r="F911" s="3"/>
      <c r="G911" s="3"/>
      <c r="H911" s="3"/>
      <c r="I911" s="3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3"/>
      <c r="AE911" s="3"/>
      <c r="AF911" s="3"/>
      <c r="AG911" s="3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ht="15.75" customHeight="1">
      <c r="A912" s="1"/>
      <c r="B912" s="1"/>
      <c r="C912" s="1"/>
      <c r="D912" s="1"/>
      <c r="E912" s="2"/>
      <c r="F912" s="3"/>
      <c r="G912" s="3"/>
      <c r="H912" s="3"/>
      <c r="I912" s="3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3"/>
      <c r="AE912" s="3"/>
      <c r="AF912" s="3"/>
      <c r="AG912" s="3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ht="15.75" customHeight="1">
      <c r="A913" s="1"/>
      <c r="B913" s="1"/>
      <c r="C913" s="1"/>
      <c r="D913" s="1"/>
      <c r="E913" s="2"/>
      <c r="F913" s="3"/>
      <c r="G913" s="3"/>
      <c r="H913" s="3"/>
      <c r="I913" s="3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3"/>
      <c r="AE913" s="3"/>
      <c r="AF913" s="3"/>
      <c r="AG913" s="3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ht="15.75" customHeight="1">
      <c r="A914" s="1"/>
      <c r="B914" s="1"/>
      <c r="C914" s="1"/>
      <c r="D914" s="1"/>
      <c r="E914" s="2"/>
      <c r="F914" s="3"/>
      <c r="G914" s="3"/>
      <c r="H914" s="3"/>
      <c r="I914" s="3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3"/>
      <c r="AE914" s="3"/>
      <c r="AF914" s="3"/>
      <c r="AG914" s="3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ht="15.75" customHeight="1">
      <c r="A915" s="1"/>
      <c r="B915" s="1"/>
      <c r="C915" s="1"/>
      <c r="D915" s="1"/>
      <c r="E915" s="2"/>
      <c r="F915" s="3"/>
      <c r="G915" s="3"/>
      <c r="H915" s="3"/>
      <c r="I915" s="3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3"/>
      <c r="AE915" s="3"/>
      <c r="AF915" s="3"/>
      <c r="AG915" s="3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ht="15.75" customHeight="1">
      <c r="A916" s="1"/>
      <c r="B916" s="1"/>
      <c r="C916" s="1"/>
      <c r="D916" s="1"/>
      <c r="E916" s="2"/>
      <c r="F916" s="3"/>
      <c r="G916" s="3"/>
      <c r="H916" s="3"/>
      <c r="I916" s="3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3"/>
      <c r="AE916" s="3"/>
      <c r="AF916" s="3"/>
      <c r="AG916" s="3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ht="15.75" customHeight="1">
      <c r="A917" s="1"/>
      <c r="B917" s="1"/>
      <c r="C917" s="1"/>
      <c r="D917" s="1"/>
      <c r="E917" s="2"/>
      <c r="F917" s="3"/>
      <c r="G917" s="3"/>
      <c r="H917" s="3"/>
      <c r="I917" s="3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3"/>
      <c r="AE917" s="3"/>
      <c r="AF917" s="3"/>
      <c r="AG917" s="3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ht="15.75" customHeight="1">
      <c r="A918" s="1"/>
      <c r="B918" s="1"/>
      <c r="C918" s="1"/>
      <c r="D918" s="1"/>
      <c r="E918" s="2"/>
      <c r="F918" s="3"/>
      <c r="G918" s="3"/>
      <c r="H918" s="3"/>
      <c r="I918" s="3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3"/>
      <c r="AE918" s="3"/>
      <c r="AF918" s="3"/>
      <c r="AG918" s="3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ht="15.75" customHeight="1">
      <c r="A919" s="1"/>
      <c r="B919" s="1"/>
      <c r="C919" s="1"/>
      <c r="D919" s="1"/>
      <c r="E919" s="2"/>
      <c r="F919" s="3"/>
      <c r="G919" s="3"/>
      <c r="H919" s="3"/>
      <c r="I919" s="3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3"/>
      <c r="AE919" s="3"/>
      <c r="AF919" s="3"/>
      <c r="AG919" s="3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ht="15.75" customHeight="1">
      <c r="A920" s="1"/>
      <c r="B920" s="1"/>
      <c r="C920" s="1"/>
      <c r="D920" s="1"/>
      <c r="E920" s="2"/>
      <c r="F920" s="3"/>
      <c r="G920" s="3"/>
      <c r="H920" s="3"/>
      <c r="I920" s="3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3"/>
      <c r="AE920" s="3"/>
      <c r="AF920" s="3"/>
      <c r="AG920" s="3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ht="15.75" customHeight="1">
      <c r="A921" s="1"/>
      <c r="B921" s="1"/>
      <c r="C921" s="1"/>
      <c r="D921" s="1"/>
      <c r="E921" s="2"/>
      <c r="F921" s="3"/>
      <c r="G921" s="3"/>
      <c r="H921" s="3"/>
      <c r="I921" s="3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3"/>
      <c r="AE921" s="3"/>
      <c r="AF921" s="3"/>
      <c r="AG921" s="3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ht="15.75" customHeight="1">
      <c r="A922" s="1"/>
      <c r="B922" s="1"/>
      <c r="C922" s="1"/>
      <c r="D922" s="1"/>
      <c r="E922" s="2"/>
      <c r="F922" s="3"/>
      <c r="G922" s="3"/>
      <c r="H922" s="3"/>
      <c r="I922" s="3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3"/>
      <c r="AE922" s="3"/>
      <c r="AF922" s="3"/>
      <c r="AG922" s="3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ht="15.75" customHeight="1">
      <c r="A923" s="1"/>
      <c r="B923" s="1"/>
      <c r="C923" s="1"/>
      <c r="D923" s="1"/>
      <c r="E923" s="2"/>
      <c r="F923" s="3"/>
      <c r="G923" s="3"/>
      <c r="H923" s="3"/>
      <c r="I923" s="3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3"/>
      <c r="AE923" s="3"/>
      <c r="AF923" s="3"/>
      <c r="AG923" s="3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ht="15.75" customHeight="1">
      <c r="A924" s="1"/>
      <c r="B924" s="1"/>
      <c r="C924" s="1"/>
      <c r="D924" s="1"/>
      <c r="E924" s="2"/>
      <c r="F924" s="3"/>
      <c r="G924" s="3"/>
      <c r="H924" s="3"/>
      <c r="I924" s="3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3"/>
      <c r="AE924" s="3"/>
      <c r="AF924" s="3"/>
      <c r="AG924" s="3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ht="15.75" customHeight="1">
      <c r="A925" s="1"/>
      <c r="B925" s="1"/>
      <c r="C925" s="1"/>
      <c r="D925" s="1"/>
      <c r="E925" s="2"/>
      <c r="F925" s="3"/>
      <c r="G925" s="3"/>
      <c r="H925" s="3"/>
      <c r="I925" s="3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3"/>
      <c r="AE925" s="3"/>
      <c r="AF925" s="3"/>
      <c r="AG925" s="3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ht="15.75" customHeight="1">
      <c r="A926" s="1"/>
      <c r="B926" s="1"/>
      <c r="C926" s="1"/>
      <c r="D926" s="1"/>
      <c r="E926" s="2"/>
      <c r="F926" s="3"/>
      <c r="G926" s="3"/>
      <c r="H926" s="3"/>
      <c r="I926" s="3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3"/>
      <c r="AE926" s="3"/>
      <c r="AF926" s="3"/>
      <c r="AG926" s="3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ht="15.75" customHeight="1">
      <c r="A927" s="1"/>
      <c r="B927" s="1"/>
      <c r="C927" s="1"/>
      <c r="D927" s="1"/>
      <c r="E927" s="2"/>
      <c r="F927" s="3"/>
      <c r="G927" s="3"/>
      <c r="H927" s="3"/>
      <c r="I927" s="3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3"/>
      <c r="AE927" s="3"/>
      <c r="AF927" s="3"/>
      <c r="AG927" s="3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ht="15.75" customHeight="1">
      <c r="A928" s="1"/>
      <c r="B928" s="1"/>
      <c r="C928" s="1"/>
      <c r="D928" s="1"/>
      <c r="E928" s="2"/>
      <c r="F928" s="3"/>
      <c r="G928" s="3"/>
      <c r="H928" s="3"/>
      <c r="I928" s="3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3"/>
      <c r="AE928" s="3"/>
      <c r="AF928" s="3"/>
      <c r="AG928" s="3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ht="15.75" customHeight="1">
      <c r="A929" s="1"/>
      <c r="B929" s="1"/>
      <c r="C929" s="1"/>
      <c r="D929" s="1"/>
      <c r="E929" s="2"/>
      <c r="F929" s="3"/>
      <c r="G929" s="3"/>
      <c r="H929" s="3"/>
      <c r="I929" s="3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3"/>
      <c r="AE929" s="3"/>
      <c r="AF929" s="3"/>
      <c r="AG929" s="3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ht="15.75" customHeight="1">
      <c r="A930" s="1"/>
      <c r="B930" s="1"/>
      <c r="C930" s="1"/>
      <c r="D930" s="1"/>
      <c r="E930" s="2"/>
      <c r="F930" s="3"/>
      <c r="G930" s="3"/>
      <c r="H930" s="3"/>
      <c r="I930" s="3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3"/>
      <c r="AE930" s="3"/>
      <c r="AF930" s="3"/>
      <c r="AG930" s="3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ht="15.75" customHeight="1">
      <c r="A931" s="1"/>
      <c r="B931" s="1"/>
      <c r="C931" s="1"/>
      <c r="D931" s="1"/>
      <c r="E931" s="2"/>
      <c r="F931" s="3"/>
      <c r="G931" s="3"/>
      <c r="H931" s="3"/>
      <c r="I931" s="3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3"/>
      <c r="AE931" s="3"/>
      <c r="AF931" s="3"/>
      <c r="AG931" s="3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ht="15.75" customHeight="1">
      <c r="A932" s="1"/>
      <c r="B932" s="1"/>
      <c r="C932" s="1"/>
      <c r="D932" s="1"/>
      <c r="E932" s="2"/>
      <c r="F932" s="3"/>
      <c r="G932" s="3"/>
      <c r="H932" s="3"/>
      <c r="I932" s="3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3"/>
      <c r="AE932" s="3"/>
      <c r="AF932" s="3"/>
      <c r="AG932" s="3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ht="15.75" customHeight="1">
      <c r="A933" s="1"/>
      <c r="B933" s="1"/>
      <c r="C933" s="1"/>
      <c r="D933" s="1"/>
      <c r="E933" s="2"/>
      <c r="F933" s="3"/>
      <c r="G933" s="3"/>
      <c r="H933" s="3"/>
      <c r="I933" s="3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3"/>
      <c r="AE933" s="3"/>
      <c r="AF933" s="3"/>
      <c r="AG933" s="3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ht="15.75" customHeight="1">
      <c r="A934" s="1"/>
      <c r="B934" s="1"/>
      <c r="C934" s="1"/>
      <c r="D934" s="1"/>
      <c r="E934" s="2"/>
      <c r="F934" s="3"/>
      <c r="G934" s="3"/>
      <c r="H934" s="3"/>
      <c r="I934" s="3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3"/>
      <c r="AE934" s="3"/>
      <c r="AF934" s="3"/>
      <c r="AG934" s="3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ht="15.75" customHeight="1">
      <c r="A935" s="1"/>
      <c r="B935" s="1"/>
      <c r="C935" s="1"/>
      <c r="D935" s="1"/>
      <c r="E935" s="2"/>
      <c r="F935" s="3"/>
      <c r="G935" s="3"/>
      <c r="H935" s="3"/>
      <c r="I935" s="3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3"/>
      <c r="AE935" s="3"/>
      <c r="AF935" s="3"/>
      <c r="AG935" s="3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ht="15.75" customHeight="1">
      <c r="A936" s="1"/>
      <c r="B936" s="1"/>
      <c r="C936" s="1"/>
      <c r="D936" s="1"/>
      <c r="E936" s="2"/>
      <c r="F936" s="3"/>
      <c r="G936" s="3"/>
      <c r="H936" s="3"/>
      <c r="I936" s="3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3"/>
      <c r="AE936" s="3"/>
      <c r="AF936" s="3"/>
      <c r="AG936" s="3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ht="15.75" customHeight="1">
      <c r="A937" s="1"/>
      <c r="B937" s="1"/>
      <c r="C937" s="1"/>
      <c r="D937" s="1"/>
      <c r="E937" s="2"/>
      <c r="F937" s="3"/>
      <c r="G937" s="3"/>
      <c r="H937" s="3"/>
      <c r="I937" s="3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3"/>
      <c r="AE937" s="3"/>
      <c r="AF937" s="3"/>
      <c r="AG937" s="3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ht="15.75" customHeight="1">
      <c r="A938" s="1"/>
      <c r="B938" s="1"/>
      <c r="C938" s="1"/>
      <c r="D938" s="1"/>
      <c r="E938" s="2"/>
      <c r="F938" s="3"/>
      <c r="G938" s="3"/>
      <c r="H938" s="3"/>
      <c r="I938" s="3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3"/>
      <c r="AE938" s="3"/>
      <c r="AF938" s="3"/>
      <c r="AG938" s="3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ht="15.75" customHeight="1">
      <c r="A939" s="1"/>
      <c r="B939" s="1"/>
      <c r="C939" s="1"/>
      <c r="D939" s="1"/>
      <c r="E939" s="2"/>
      <c r="F939" s="3"/>
      <c r="G939" s="3"/>
      <c r="H939" s="3"/>
      <c r="I939" s="3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3"/>
      <c r="AE939" s="3"/>
      <c r="AF939" s="3"/>
      <c r="AG939" s="3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ht="15.75" customHeight="1">
      <c r="A940" s="1"/>
      <c r="B940" s="1"/>
      <c r="C940" s="1"/>
      <c r="D940" s="1"/>
      <c r="E940" s="2"/>
      <c r="F940" s="3"/>
      <c r="G940" s="3"/>
      <c r="H940" s="3"/>
      <c r="I940" s="3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3"/>
      <c r="AE940" s="3"/>
      <c r="AF940" s="3"/>
      <c r="AG940" s="3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ht="15.75" customHeight="1">
      <c r="A941" s="1"/>
      <c r="B941" s="1"/>
      <c r="C941" s="1"/>
      <c r="D941" s="1"/>
      <c r="E941" s="2"/>
      <c r="F941" s="3"/>
      <c r="G941" s="3"/>
      <c r="H941" s="3"/>
      <c r="I941" s="3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3"/>
      <c r="AE941" s="3"/>
      <c r="AF941" s="3"/>
      <c r="AG941" s="3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ht="15.75" customHeight="1">
      <c r="A942" s="1"/>
      <c r="B942" s="1"/>
      <c r="C942" s="1"/>
      <c r="D942" s="1"/>
      <c r="E942" s="2"/>
      <c r="F942" s="3"/>
      <c r="G942" s="3"/>
      <c r="H942" s="3"/>
      <c r="I942" s="3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3"/>
      <c r="AE942" s="3"/>
      <c r="AF942" s="3"/>
      <c r="AG942" s="3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ht="15.75" customHeight="1">
      <c r="A943" s="1"/>
      <c r="B943" s="1"/>
      <c r="C943" s="1"/>
      <c r="D943" s="1"/>
      <c r="E943" s="2"/>
      <c r="F943" s="3"/>
      <c r="G943" s="3"/>
      <c r="H943" s="3"/>
      <c r="I943" s="3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3"/>
      <c r="AE943" s="3"/>
      <c r="AF943" s="3"/>
      <c r="AG943" s="3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ht="15.75" customHeight="1">
      <c r="A944" s="1"/>
      <c r="B944" s="1"/>
      <c r="C944" s="1"/>
      <c r="D944" s="1"/>
      <c r="E944" s="2"/>
      <c r="F944" s="3"/>
      <c r="G944" s="3"/>
      <c r="H944" s="3"/>
      <c r="I944" s="3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3"/>
      <c r="AE944" s="3"/>
      <c r="AF944" s="3"/>
      <c r="AG944" s="3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ht="15.75" customHeight="1">
      <c r="A945" s="1"/>
      <c r="B945" s="1"/>
      <c r="C945" s="1"/>
      <c r="D945" s="1"/>
      <c r="E945" s="2"/>
      <c r="F945" s="3"/>
      <c r="G945" s="3"/>
      <c r="H945" s="3"/>
      <c r="I945" s="3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3"/>
      <c r="AE945" s="3"/>
      <c r="AF945" s="3"/>
      <c r="AG945" s="3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ht="15.75" customHeight="1">
      <c r="A946" s="1"/>
      <c r="B946" s="1"/>
      <c r="C946" s="1"/>
      <c r="D946" s="1"/>
      <c r="E946" s="2"/>
      <c r="F946" s="3"/>
      <c r="G946" s="3"/>
      <c r="H946" s="3"/>
      <c r="I946" s="3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3"/>
      <c r="AE946" s="3"/>
      <c r="AF946" s="3"/>
      <c r="AG946" s="3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ht="15.75" customHeight="1">
      <c r="A947" s="1"/>
      <c r="B947" s="1"/>
      <c r="C947" s="1"/>
      <c r="D947" s="1"/>
      <c r="E947" s="2"/>
      <c r="F947" s="3"/>
      <c r="G947" s="3"/>
      <c r="H947" s="3"/>
      <c r="I947" s="3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3"/>
      <c r="AE947" s="3"/>
      <c r="AF947" s="3"/>
      <c r="AG947" s="3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ht="15.75" customHeight="1">
      <c r="A948" s="1"/>
      <c r="B948" s="1"/>
      <c r="C948" s="1"/>
      <c r="D948" s="1"/>
      <c r="E948" s="2"/>
      <c r="F948" s="3"/>
      <c r="G948" s="3"/>
      <c r="H948" s="3"/>
      <c r="I948" s="3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3"/>
      <c r="AE948" s="3"/>
      <c r="AF948" s="3"/>
      <c r="AG948" s="3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ht="15.75" customHeight="1">
      <c r="A949" s="1"/>
      <c r="B949" s="1"/>
      <c r="C949" s="1"/>
      <c r="D949" s="1"/>
      <c r="E949" s="2"/>
      <c r="F949" s="3"/>
      <c r="G949" s="3"/>
      <c r="H949" s="3"/>
      <c r="I949" s="3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3"/>
      <c r="AE949" s="3"/>
      <c r="AF949" s="3"/>
      <c r="AG949" s="3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ht="15.75" customHeight="1">
      <c r="A950" s="1"/>
      <c r="B950" s="1"/>
      <c r="C950" s="1"/>
      <c r="D950" s="1"/>
      <c r="E950" s="2"/>
      <c r="F950" s="3"/>
      <c r="G950" s="3"/>
      <c r="H950" s="3"/>
      <c r="I950" s="3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3"/>
      <c r="AE950" s="3"/>
      <c r="AF950" s="3"/>
      <c r="AG950" s="3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ht="15.75" customHeight="1">
      <c r="A951" s="1"/>
      <c r="B951" s="1"/>
      <c r="C951" s="1"/>
      <c r="D951" s="1"/>
      <c r="E951" s="2"/>
      <c r="F951" s="3"/>
      <c r="G951" s="3"/>
      <c r="H951" s="3"/>
      <c r="I951" s="3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3"/>
      <c r="AE951" s="3"/>
      <c r="AF951" s="3"/>
      <c r="AG951" s="3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ht="15.75" customHeight="1">
      <c r="A952" s="1"/>
      <c r="B952" s="1"/>
      <c r="C952" s="1"/>
      <c r="D952" s="1"/>
      <c r="E952" s="2"/>
      <c r="F952" s="3"/>
      <c r="G952" s="3"/>
      <c r="H952" s="3"/>
      <c r="I952" s="3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3"/>
      <c r="AE952" s="3"/>
      <c r="AF952" s="3"/>
      <c r="AG952" s="3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ht="15.75" customHeight="1">
      <c r="A953" s="1"/>
      <c r="B953" s="1"/>
      <c r="C953" s="1"/>
      <c r="D953" s="1"/>
      <c r="E953" s="2"/>
      <c r="F953" s="3"/>
      <c r="G953" s="3"/>
      <c r="H953" s="3"/>
      <c r="I953" s="3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3"/>
      <c r="AE953" s="3"/>
      <c r="AF953" s="3"/>
      <c r="AG953" s="3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ht="15.75" customHeight="1">
      <c r="A954" s="1"/>
      <c r="B954" s="1"/>
      <c r="C954" s="1"/>
      <c r="D954" s="1"/>
      <c r="E954" s="2"/>
      <c r="F954" s="3"/>
      <c r="G954" s="3"/>
      <c r="H954" s="3"/>
      <c r="I954" s="3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3"/>
      <c r="AE954" s="3"/>
      <c r="AF954" s="3"/>
      <c r="AG954" s="3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ht="15.75" customHeight="1">
      <c r="A955" s="1"/>
      <c r="B955" s="1"/>
      <c r="C955" s="1"/>
      <c r="D955" s="1"/>
      <c r="E955" s="2"/>
      <c r="F955" s="3"/>
      <c r="G955" s="3"/>
      <c r="H955" s="3"/>
      <c r="I955" s="3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3"/>
      <c r="AE955" s="3"/>
      <c r="AF955" s="3"/>
      <c r="AG955" s="3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ht="15.75" customHeight="1">
      <c r="A956" s="1"/>
      <c r="B956" s="1"/>
      <c r="C956" s="1"/>
      <c r="D956" s="1"/>
      <c r="E956" s="2"/>
      <c r="F956" s="3"/>
      <c r="G956" s="3"/>
      <c r="H956" s="3"/>
      <c r="I956" s="3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3"/>
      <c r="AE956" s="3"/>
      <c r="AF956" s="3"/>
      <c r="AG956" s="3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ht="15.75" customHeight="1">
      <c r="A957" s="1"/>
      <c r="B957" s="1"/>
      <c r="C957" s="1"/>
      <c r="D957" s="1"/>
      <c r="E957" s="2"/>
      <c r="F957" s="3"/>
      <c r="G957" s="3"/>
      <c r="H957" s="3"/>
      <c r="I957" s="3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3"/>
      <c r="AE957" s="3"/>
      <c r="AF957" s="3"/>
      <c r="AG957" s="3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ht="15.75" customHeight="1">
      <c r="A958" s="1"/>
      <c r="B958" s="1"/>
      <c r="C958" s="1"/>
      <c r="D958" s="1"/>
      <c r="E958" s="2"/>
      <c r="F958" s="3"/>
      <c r="G958" s="3"/>
      <c r="H958" s="3"/>
      <c r="I958" s="3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3"/>
      <c r="AE958" s="3"/>
      <c r="AF958" s="3"/>
      <c r="AG958" s="3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ht="15.75" customHeight="1">
      <c r="A959" s="1"/>
      <c r="B959" s="1"/>
      <c r="C959" s="1"/>
      <c r="D959" s="1"/>
      <c r="E959" s="2"/>
      <c r="F959" s="3"/>
      <c r="G959" s="3"/>
      <c r="H959" s="3"/>
      <c r="I959" s="3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3"/>
      <c r="AE959" s="3"/>
      <c r="AF959" s="3"/>
      <c r="AG959" s="3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ht="15.75" customHeight="1">
      <c r="A960" s="1"/>
      <c r="B960" s="1"/>
      <c r="C960" s="1"/>
      <c r="D960" s="1"/>
      <c r="E960" s="2"/>
      <c r="F960" s="3"/>
      <c r="G960" s="3"/>
      <c r="H960" s="3"/>
      <c r="I960" s="3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3"/>
      <c r="AE960" s="3"/>
      <c r="AF960" s="3"/>
      <c r="AG960" s="3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ht="15.75" customHeight="1">
      <c r="A961" s="1"/>
      <c r="B961" s="1"/>
      <c r="C961" s="1"/>
      <c r="D961" s="1"/>
      <c r="E961" s="2"/>
      <c r="F961" s="3"/>
      <c r="G961" s="3"/>
      <c r="H961" s="3"/>
      <c r="I961" s="3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3"/>
      <c r="AE961" s="3"/>
      <c r="AF961" s="3"/>
      <c r="AG961" s="3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ht="15.75" customHeight="1">
      <c r="A962" s="1"/>
      <c r="B962" s="1"/>
      <c r="C962" s="1"/>
      <c r="D962" s="1"/>
      <c r="E962" s="2"/>
      <c r="F962" s="3"/>
      <c r="G962" s="3"/>
      <c r="H962" s="3"/>
      <c r="I962" s="3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3"/>
      <c r="AE962" s="3"/>
      <c r="AF962" s="3"/>
      <c r="AG962" s="3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ht="15.75" customHeight="1">
      <c r="A963" s="1"/>
      <c r="B963" s="1"/>
      <c r="C963" s="1"/>
      <c r="D963" s="1"/>
      <c r="E963" s="2"/>
      <c r="F963" s="3"/>
      <c r="G963" s="3"/>
      <c r="H963" s="3"/>
      <c r="I963" s="3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3"/>
      <c r="AE963" s="3"/>
      <c r="AF963" s="3"/>
      <c r="AG963" s="3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ht="15.75" customHeight="1">
      <c r="A964" s="1"/>
      <c r="B964" s="1"/>
      <c r="C964" s="1"/>
      <c r="D964" s="1"/>
      <c r="E964" s="2"/>
      <c r="F964" s="3"/>
      <c r="G964" s="3"/>
      <c r="H964" s="3"/>
      <c r="I964" s="3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3"/>
      <c r="AE964" s="3"/>
      <c r="AF964" s="3"/>
      <c r="AG964" s="3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ht="15.75" customHeight="1">
      <c r="A965" s="1"/>
      <c r="B965" s="1"/>
      <c r="C965" s="1"/>
      <c r="D965" s="1"/>
      <c r="E965" s="2"/>
      <c r="F965" s="3"/>
      <c r="G965" s="3"/>
      <c r="H965" s="3"/>
      <c r="I965" s="3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3"/>
      <c r="AE965" s="3"/>
      <c r="AF965" s="3"/>
      <c r="AG965" s="3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ht="15.75" customHeight="1">
      <c r="A966" s="1"/>
      <c r="B966" s="1"/>
      <c r="C966" s="1"/>
      <c r="D966" s="1"/>
      <c r="E966" s="2"/>
      <c r="F966" s="3"/>
      <c r="G966" s="3"/>
      <c r="H966" s="3"/>
      <c r="I966" s="3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3"/>
      <c r="AE966" s="3"/>
      <c r="AF966" s="3"/>
      <c r="AG966" s="3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ht="15.75" customHeight="1">
      <c r="A967" s="1"/>
      <c r="B967" s="1"/>
      <c r="C967" s="1"/>
      <c r="D967" s="1"/>
      <c r="E967" s="2"/>
      <c r="F967" s="3"/>
      <c r="G967" s="3"/>
      <c r="H967" s="3"/>
      <c r="I967" s="3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3"/>
      <c r="AE967" s="3"/>
      <c r="AF967" s="3"/>
      <c r="AG967" s="3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ht="15.75" customHeight="1">
      <c r="A968" s="1"/>
      <c r="B968" s="1"/>
      <c r="C968" s="1"/>
      <c r="D968" s="1"/>
      <c r="E968" s="2"/>
      <c r="F968" s="3"/>
      <c r="G968" s="3"/>
      <c r="H968" s="3"/>
      <c r="I968" s="3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3"/>
      <c r="AE968" s="3"/>
      <c r="AF968" s="3"/>
      <c r="AG968" s="3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ht="15.75" customHeight="1">
      <c r="A969" s="1"/>
      <c r="B969" s="1"/>
      <c r="C969" s="1"/>
      <c r="D969" s="1"/>
      <c r="E969" s="2"/>
      <c r="F969" s="3"/>
      <c r="G969" s="3"/>
      <c r="H969" s="3"/>
      <c r="I969" s="3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3"/>
      <c r="AE969" s="3"/>
      <c r="AF969" s="3"/>
      <c r="AG969" s="3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ht="15.75" customHeight="1">
      <c r="A970" s="1"/>
      <c r="B970" s="1"/>
      <c r="C970" s="1"/>
      <c r="D970" s="1"/>
      <c r="E970" s="2"/>
      <c r="F970" s="3"/>
      <c r="G970" s="3"/>
      <c r="H970" s="3"/>
      <c r="I970" s="3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3"/>
      <c r="AE970" s="3"/>
      <c r="AF970" s="3"/>
      <c r="AG970" s="3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ht="15.75" customHeight="1">
      <c r="A971" s="1"/>
      <c r="B971" s="1"/>
      <c r="C971" s="1"/>
      <c r="D971" s="1"/>
      <c r="E971" s="2"/>
      <c r="F971" s="3"/>
      <c r="G971" s="3"/>
      <c r="H971" s="3"/>
      <c r="I971" s="3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3"/>
      <c r="AE971" s="3"/>
      <c r="AF971" s="3"/>
      <c r="AG971" s="3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ht="15.75" customHeight="1">
      <c r="A972" s="1"/>
      <c r="B972" s="1"/>
      <c r="C972" s="1"/>
      <c r="D972" s="1"/>
      <c r="E972" s="2"/>
      <c r="F972" s="3"/>
      <c r="G972" s="3"/>
      <c r="H972" s="3"/>
      <c r="I972" s="3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3"/>
      <c r="AE972" s="3"/>
      <c r="AF972" s="3"/>
      <c r="AG972" s="3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ht="15.75" customHeight="1">
      <c r="A973" s="1"/>
      <c r="B973" s="1"/>
      <c r="C973" s="1"/>
      <c r="D973" s="1"/>
      <c r="E973" s="2"/>
      <c r="F973" s="3"/>
      <c r="G973" s="3"/>
      <c r="H973" s="3"/>
      <c r="I973" s="3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3"/>
      <c r="AE973" s="3"/>
      <c r="AF973" s="3"/>
      <c r="AG973" s="3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ht="15.75" customHeight="1">
      <c r="A974" s="1"/>
      <c r="B974" s="1"/>
      <c r="C974" s="1"/>
      <c r="D974" s="1"/>
      <c r="E974" s="2"/>
      <c r="F974" s="3"/>
      <c r="G974" s="3"/>
      <c r="H974" s="3"/>
      <c r="I974" s="3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3"/>
      <c r="AE974" s="3"/>
      <c r="AF974" s="3"/>
      <c r="AG974" s="3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ht="15.75" customHeight="1">
      <c r="A975" s="1"/>
      <c r="B975" s="1"/>
      <c r="C975" s="1"/>
      <c r="D975" s="1"/>
      <c r="E975" s="2"/>
      <c r="F975" s="3"/>
      <c r="G975" s="3"/>
      <c r="H975" s="3"/>
      <c r="I975" s="3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3"/>
      <c r="AE975" s="3"/>
      <c r="AF975" s="3"/>
      <c r="AG975" s="3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ht="15.75" customHeight="1">
      <c r="A976" s="1"/>
      <c r="B976" s="1"/>
      <c r="C976" s="1"/>
      <c r="D976" s="1"/>
      <c r="E976" s="2"/>
      <c r="F976" s="3"/>
      <c r="G976" s="3"/>
      <c r="H976" s="3"/>
      <c r="I976" s="3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3"/>
      <c r="AE976" s="3"/>
      <c r="AF976" s="3"/>
      <c r="AG976" s="3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ht="15.75" customHeight="1">
      <c r="A977" s="1"/>
      <c r="B977" s="1"/>
      <c r="C977" s="1"/>
      <c r="D977" s="1"/>
      <c r="E977" s="2"/>
      <c r="F977" s="3"/>
      <c r="G977" s="3"/>
      <c r="H977" s="3"/>
      <c r="I977" s="3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3"/>
      <c r="AE977" s="3"/>
      <c r="AF977" s="3"/>
      <c r="AG977" s="3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ht="15.75" customHeight="1">
      <c r="A978" s="1"/>
      <c r="B978" s="1"/>
      <c r="C978" s="1"/>
      <c r="D978" s="1"/>
      <c r="E978" s="2"/>
      <c r="F978" s="3"/>
      <c r="G978" s="3"/>
      <c r="H978" s="3"/>
      <c r="I978" s="3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3"/>
      <c r="AE978" s="3"/>
      <c r="AF978" s="3"/>
      <c r="AG978" s="3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ht="15.75" customHeight="1">
      <c r="A979" s="1"/>
      <c r="B979" s="1"/>
      <c r="C979" s="1"/>
      <c r="D979" s="1"/>
      <c r="E979" s="2"/>
      <c r="F979" s="3"/>
      <c r="G979" s="3"/>
      <c r="H979" s="3"/>
      <c r="I979" s="3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3"/>
      <c r="AE979" s="3"/>
      <c r="AF979" s="3"/>
      <c r="AG979" s="3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ht="15.75" customHeight="1">
      <c r="A980" s="1"/>
      <c r="B980" s="1"/>
      <c r="C980" s="1"/>
      <c r="D980" s="1"/>
      <c r="E980" s="2"/>
      <c r="F980" s="3"/>
      <c r="G980" s="3"/>
      <c r="H980" s="3"/>
      <c r="I980" s="3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3"/>
      <c r="AE980" s="3"/>
      <c r="AF980" s="3"/>
      <c r="AG980" s="3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ht="15.75" customHeight="1">
      <c r="A981" s="1"/>
      <c r="B981" s="1"/>
      <c r="C981" s="1"/>
      <c r="D981" s="1"/>
      <c r="E981" s="2"/>
      <c r="F981" s="3"/>
      <c r="G981" s="3"/>
      <c r="H981" s="3"/>
      <c r="I981" s="3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3"/>
      <c r="AE981" s="3"/>
      <c r="AF981" s="3"/>
      <c r="AG981" s="3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ht="15.75" customHeight="1">
      <c r="A982" s="1"/>
      <c r="B982" s="1"/>
      <c r="C982" s="1"/>
      <c r="D982" s="1"/>
      <c r="E982" s="2"/>
      <c r="F982" s="3"/>
      <c r="G982" s="3"/>
      <c r="H982" s="3"/>
      <c r="I982" s="3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3"/>
      <c r="AE982" s="3"/>
      <c r="AF982" s="3"/>
      <c r="AG982" s="3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ht="15.75" customHeight="1">
      <c r="A983" s="1"/>
      <c r="B983" s="1"/>
      <c r="C983" s="1"/>
      <c r="D983" s="1"/>
      <c r="E983" s="2"/>
      <c r="F983" s="3"/>
      <c r="G983" s="3"/>
      <c r="H983" s="3"/>
      <c r="I983" s="3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3"/>
      <c r="AE983" s="3"/>
      <c r="AF983" s="3"/>
      <c r="AG983" s="3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ht="15.75" customHeight="1">
      <c r="A984" s="1"/>
      <c r="B984" s="1"/>
      <c r="C984" s="1"/>
      <c r="D984" s="1"/>
      <c r="E984" s="2"/>
      <c r="F984" s="3"/>
      <c r="G984" s="3"/>
      <c r="H984" s="3"/>
      <c r="I984" s="3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3"/>
      <c r="AE984" s="3"/>
      <c r="AF984" s="3"/>
      <c r="AG984" s="3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ht="15.75" customHeight="1">
      <c r="A985" s="1"/>
      <c r="B985" s="1"/>
      <c r="C985" s="1"/>
      <c r="D985" s="1"/>
      <c r="E985" s="2"/>
      <c r="F985" s="3"/>
      <c r="G985" s="3"/>
      <c r="H985" s="3"/>
      <c r="I985" s="3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3"/>
      <c r="AE985" s="3"/>
      <c r="AF985" s="3"/>
      <c r="AG985" s="3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ht="15.75" customHeight="1">
      <c r="A986" s="1"/>
      <c r="B986" s="1"/>
      <c r="C986" s="1"/>
      <c r="D986" s="1"/>
      <c r="E986" s="2"/>
      <c r="F986" s="3"/>
      <c r="G986" s="3"/>
      <c r="H986" s="3"/>
      <c r="I986" s="3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3"/>
      <c r="AE986" s="3"/>
      <c r="AF986" s="3"/>
      <c r="AG986" s="3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ht="15.75" customHeight="1">
      <c r="A987" s="1"/>
      <c r="B987" s="1"/>
      <c r="C987" s="1"/>
      <c r="D987" s="1"/>
      <c r="E987" s="2"/>
      <c r="F987" s="3"/>
      <c r="G987" s="3"/>
      <c r="H987" s="3"/>
      <c r="I987" s="3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3"/>
      <c r="AE987" s="3"/>
      <c r="AF987" s="3"/>
      <c r="AG987" s="3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ht="15.75" customHeight="1">
      <c r="A988" s="1"/>
      <c r="B988" s="1"/>
      <c r="C988" s="1"/>
      <c r="D988" s="1"/>
      <c r="E988" s="2"/>
      <c r="F988" s="3"/>
      <c r="G988" s="3"/>
      <c r="H988" s="3"/>
      <c r="I988" s="3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3"/>
      <c r="AE988" s="3"/>
      <c r="AF988" s="3"/>
      <c r="AG988" s="3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ht="15.75" customHeight="1">
      <c r="A989" s="1"/>
      <c r="B989" s="1"/>
      <c r="C989" s="1"/>
      <c r="D989" s="1"/>
      <c r="E989" s="2"/>
      <c r="F989" s="3"/>
      <c r="G989" s="3"/>
      <c r="H989" s="3"/>
      <c r="I989" s="3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3"/>
      <c r="AE989" s="3"/>
      <c r="AF989" s="3"/>
      <c r="AG989" s="3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ht="15.75" customHeight="1">
      <c r="A990" s="1"/>
      <c r="B990" s="1"/>
      <c r="C990" s="1"/>
      <c r="D990" s="1"/>
      <c r="E990" s="2"/>
      <c r="F990" s="3"/>
      <c r="G990" s="3"/>
      <c r="H990" s="3"/>
      <c r="I990" s="3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3"/>
      <c r="AE990" s="3"/>
      <c r="AF990" s="3"/>
      <c r="AG990" s="3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ht="15.75" customHeight="1">
      <c r="A991" s="1"/>
      <c r="B991" s="1"/>
      <c r="C991" s="1"/>
      <c r="D991" s="1"/>
      <c r="E991" s="2"/>
      <c r="F991" s="3"/>
      <c r="G991" s="3"/>
      <c r="H991" s="3"/>
      <c r="I991" s="3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3"/>
      <c r="AE991" s="3"/>
      <c r="AF991" s="3"/>
      <c r="AG991" s="3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ht="15.75" customHeight="1">
      <c r="A992" s="1"/>
      <c r="B992" s="1"/>
      <c r="C992" s="1"/>
      <c r="D992" s="1"/>
      <c r="E992" s="2"/>
      <c r="F992" s="3"/>
      <c r="G992" s="3"/>
      <c r="H992" s="3"/>
      <c r="I992" s="3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3"/>
      <c r="AE992" s="3"/>
      <c r="AF992" s="3"/>
      <c r="AG992" s="3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ht="15.75" customHeight="1">
      <c r="A993" s="1"/>
      <c r="B993" s="1"/>
      <c r="C993" s="1"/>
      <c r="D993" s="1"/>
      <c r="E993" s="2"/>
      <c r="F993" s="3"/>
      <c r="G993" s="3"/>
      <c r="H993" s="3"/>
      <c r="I993" s="3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3"/>
      <c r="AE993" s="3"/>
      <c r="AF993" s="3"/>
      <c r="AG993" s="3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ht="15.75" customHeight="1">
      <c r="A994" s="1"/>
      <c r="B994" s="1"/>
      <c r="C994" s="1"/>
      <c r="D994" s="1"/>
      <c r="E994" s="2"/>
      <c r="F994" s="3"/>
      <c r="G994" s="3"/>
      <c r="H994" s="3"/>
      <c r="I994" s="3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3"/>
      <c r="AE994" s="3"/>
      <c r="AF994" s="3"/>
      <c r="AG994" s="3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ht="15.75" customHeight="1">
      <c r="A995" s="1"/>
      <c r="B995" s="1"/>
      <c r="C995" s="1"/>
      <c r="D995" s="1"/>
      <c r="E995" s="2"/>
      <c r="F995" s="3"/>
      <c r="G995" s="3"/>
      <c r="H995" s="3"/>
      <c r="I995" s="3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3"/>
      <c r="AE995" s="3"/>
      <c r="AF995" s="3"/>
      <c r="AG995" s="3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  <row r="996" ht="15.75" customHeight="1">
      <c r="A996" s="1"/>
      <c r="B996" s="1"/>
      <c r="C996" s="1"/>
      <c r="D996" s="1"/>
      <c r="E996" s="2"/>
      <c r="F996" s="3"/>
      <c r="G996" s="3"/>
      <c r="H996" s="3"/>
      <c r="I996" s="3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3"/>
      <c r="AE996" s="3"/>
      <c r="AF996" s="3"/>
      <c r="AG996" s="3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</row>
    <row r="997" ht="15.75" customHeight="1">
      <c r="A997" s="1"/>
      <c r="B997" s="1"/>
      <c r="C997" s="1"/>
      <c r="D997" s="1"/>
      <c r="E997" s="2"/>
      <c r="F997" s="3"/>
      <c r="G997" s="3"/>
      <c r="H997" s="3"/>
      <c r="I997" s="3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3"/>
      <c r="AE997" s="3"/>
      <c r="AF997" s="3"/>
      <c r="AG997" s="3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</row>
    <row r="998" ht="15.75" customHeight="1">
      <c r="A998" s="1"/>
      <c r="B998" s="1"/>
      <c r="C998" s="1"/>
      <c r="D998" s="1"/>
      <c r="E998" s="2"/>
      <c r="F998" s="3"/>
      <c r="G998" s="3"/>
      <c r="H998" s="3"/>
      <c r="I998" s="3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3"/>
      <c r="AE998" s="3"/>
      <c r="AF998" s="3"/>
      <c r="AG998" s="3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</row>
    <row r="999" ht="15.75" customHeight="1">
      <c r="A999" s="1"/>
      <c r="B999" s="1"/>
      <c r="C999" s="1"/>
      <c r="D999" s="1"/>
      <c r="E999" s="2"/>
      <c r="F999" s="3"/>
      <c r="G999" s="3"/>
      <c r="H999" s="3"/>
      <c r="I999" s="3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3"/>
      <c r="AE999" s="3"/>
      <c r="AF999" s="3"/>
      <c r="AG999" s="3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</row>
    <row r="1000" ht="15.75" customHeight="1">
      <c r="A1000" s="1"/>
      <c r="B1000" s="1"/>
      <c r="C1000" s="1"/>
      <c r="D1000" s="1"/>
      <c r="E1000" s="2"/>
      <c r="F1000" s="3"/>
      <c r="G1000" s="3"/>
      <c r="H1000" s="3"/>
      <c r="I1000" s="3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3"/>
      <c r="AE1000" s="3"/>
      <c r="AF1000" s="3"/>
      <c r="AG1000" s="3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</row>
  </sheetData>
  <mergeCells count="114">
    <mergeCell ref="N9:Q9"/>
    <mergeCell ref="R9:U9"/>
    <mergeCell ref="V9:Y9"/>
    <mergeCell ref="Z9:AC9"/>
    <mergeCell ref="AD9:AG9"/>
    <mergeCell ref="AH9:AK9"/>
    <mergeCell ref="AL9:AO9"/>
    <mergeCell ref="AP9:AS9"/>
    <mergeCell ref="AT9:AW9"/>
    <mergeCell ref="AX9:BA9"/>
    <mergeCell ref="A8:A10"/>
    <mergeCell ref="B8:B10"/>
    <mergeCell ref="C8:C10"/>
    <mergeCell ref="D8:D10"/>
    <mergeCell ref="E8:E10"/>
    <mergeCell ref="F8:AC8"/>
    <mergeCell ref="AD8:BA8"/>
    <mergeCell ref="D23:D24"/>
    <mergeCell ref="E23:E24"/>
    <mergeCell ref="D25:D26"/>
    <mergeCell ref="E25:E26"/>
    <mergeCell ref="D27:D28"/>
    <mergeCell ref="E27:E28"/>
    <mergeCell ref="D29:D30"/>
    <mergeCell ref="E29:E30"/>
    <mergeCell ref="D31:D32"/>
    <mergeCell ref="E31:E32"/>
    <mergeCell ref="F9:I9"/>
    <mergeCell ref="J9:M9"/>
    <mergeCell ref="A11:A34"/>
    <mergeCell ref="B11:B34"/>
    <mergeCell ref="C21:C34"/>
    <mergeCell ref="D21:D22"/>
    <mergeCell ref="E21:E22"/>
    <mergeCell ref="D47:D48"/>
    <mergeCell ref="E47:E48"/>
    <mergeCell ref="D49:D50"/>
    <mergeCell ref="E49:E50"/>
    <mergeCell ref="D51:D52"/>
    <mergeCell ref="E51:E52"/>
    <mergeCell ref="D53:D54"/>
    <mergeCell ref="E53:E54"/>
    <mergeCell ref="D55:D56"/>
    <mergeCell ref="E55:E56"/>
    <mergeCell ref="D57:D58"/>
    <mergeCell ref="E57:E58"/>
    <mergeCell ref="D33:D34"/>
    <mergeCell ref="E33:E34"/>
    <mergeCell ref="A35:A58"/>
    <mergeCell ref="B35:B58"/>
    <mergeCell ref="C45:C58"/>
    <mergeCell ref="D45:D46"/>
    <mergeCell ref="E45:E46"/>
    <mergeCell ref="D75:D76"/>
    <mergeCell ref="E75:E76"/>
    <mergeCell ref="D77:D78"/>
    <mergeCell ref="E77:E78"/>
    <mergeCell ref="D79:D80"/>
    <mergeCell ref="E79:E80"/>
    <mergeCell ref="D81:D82"/>
    <mergeCell ref="E81:E82"/>
    <mergeCell ref="D83:D84"/>
    <mergeCell ref="E83:E84"/>
    <mergeCell ref="A59:A84"/>
    <mergeCell ref="B59:B84"/>
    <mergeCell ref="C71:C84"/>
    <mergeCell ref="D71:D72"/>
    <mergeCell ref="E71:E72"/>
    <mergeCell ref="D73:D74"/>
    <mergeCell ref="E73:E74"/>
    <mergeCell ref="D101:D102"/>
    <mergeCell ref="E101:E102"/>
    <mergeCell ref="D103:D104"/>
    <mergeCell ref="E103:E104"/>
    <mergeCell ref="D105:D106"/>
    <mergeCell ref="E105:E106"/>
    <mergeCell ref="D135:D136"/>
    <mergeCell ref="E135:E136"/>
    <mergeCell ref="A111:A122"/>
    <mergeCell ref="B111:B122"/>
    <mergeCell ref="C123:C136"/>
    <mergeCell ref="D123:D124"/>
    <mergeCell ref="E123:E124"/>
    <mergeCell ref="D125:D126"/>
    <mergeCell ref="E125:E126"/>
    <mergeCell ref="Y155:AC155"/>
    <mergeCell ref="AE155:AM155"/>
    <mergeCell ref="AT155:AX155"/>
    <mergeCell ref="A137:A148"/>
    <mergeCell ref="B137:B148"/>
    <mergeCell ref="M151:Q151"/>
    <mergeCell ref="Y151:AC151"/>
    <mergeCell ref="AG151:AK151"/>
    <mergeCell ref="AU151:AW151"/>
    <mergeCell ref="L155:T155"/>
    <mergeCell ref="D107:D108"/>
    <mergeCell ref="E107:E108"/>
    <mergeCell ref="D109:D110"/>
    <mergeCell ref="E109:E110"/>
    <mergeCell ref="A85:A110"/>
    <mergeCell ref="B85:B110"/>
    <mergeCell ref="C97:C110"/>
    <mergeCell ref="D97:D98"/>
    <mergeCell ref="E97:E98"/>
    <mergeCell ref="D99:D100"/>
    <mergeCell ref="E99:E100"/>
    <mergeCell ref="D127:D128"/>
    <mergeCell ref="E127:E128"/>
    <mergeCell ref="D129:D130"/>
    <mergeCell ref="E129:E130"/>
    <mergeCell ref="D131:D132"/>
    <mergeCell ref="E131:E132"/>
    <mergeCell ref="D133:D134"/>
    <mergeCell ref="E133:E134"/>
  </mergeCells>
  <printOptions horizontalCentered="1"/>
  <pageMargins bottom="0.0" footer="0.0" header="0.0" left="0.0" right="0.0" top="0.75"/>
  <pageSetup paperSize="5" orientation="landscape"/>
  <rowBreaks count="1" manualBreakCount="1">
    <brk id="70" man="1"/>
  </rowBreaks>
  <colBreaks count="1" manualBreakCount="1">
    <brk id="29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2.63" defaultRowHeight="15.0"/>
  <cols>
    <col customWidth="1" min="1" max="1" width="3.0"/>
    <col customWidth="1" min="2" max="2" width="10.25"/>
    <col customWidth="1" min="3" max="3" width="12.38"/>
    <col customWidth="1" min="4" max="63" width="2.75"/>
  </cols>
  <sheetData>
    <row r="1" ht="15.75" customHeight="1">
      <c r="A1" s="229"/>
      <c r="B1" s="229"/>
      <c r="C1" s="229"/>
      <c r="D1" s="230"/>
      <c r="E1" s="230"/>
      <c r="F1" s="230"/>
      <c r="G1" s="230"/>
      <c r="H1" s="230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ht="15.75" customHeight="1">
      <c r="A2" s="229"/>
      <c r="B2" s="229"/>
      <c r="C2" s="229"/>
      <c r="D2" s="230"/>
      <c r="E2" s="230"/>
      <c r="F2" s="230"/>
      <c r="G2" s="230"/>
      <c r="H2" s="230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ht="3.75" customHeight="1">
      <c r="A3" s="229"/>
      <c r="B3" s="229"/>
      <c r="C3" s="229"/>
      <c r="D3" s="230"/>
      <c r="E3" s="230"/>
      <c r="F3" s="230"/>
      <c r="G3" s="230"/>
      <c r="H3" s="230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ht="20.25" customHeight="1">
      <c r="A4" s="231" t="s">
        <v>46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</row>
    <row r="5" ht="18.75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</row>
    <row r="6" ht="18.0" customHeight="1">
      <c r="A6" s="236" t="s">
        <v>1</v>
      </c>
      <c r="B6" s="237" t="s">
        <v>48</v>
      </c>
      <c r="C6" s="238"/>
      <c r="D6" s="239" t="s">
        <v>7</v>
      </c>
      <c r="E6" s="240"/>
      <c r="F6" s="240"/>
      <c r="G6" s="240"/>
      <c r="H6" s="240"/>
      <c r="I6" s="240"/>
      <c r="J6" s="240"/>
      <c r="K6" s="240"/>
      <c r="L6" s="240"/>
      <c r="M6" s="240"/>
      <c r="N6" s="240"/>
      <c r="O6" s="240"/>
      <c r="P6" s="240"/>
      <c r="Q6" s="240"/>
      <c r="R6" s="240"/>
      <c r="S6" s="240"/>
      <c r="T6" s="240"/>
      <c r="U6" s="240"/>
      <c r="V6" s="240"/>
      <c r="W6" s="240"/>
      <c r="X6" s="240"/>
      <c r="Y6" s="240"/>
      <c r="Z6" s="240"/>
      <c r="AA6" s="240"/>
      <c r="AB6" s="240"/>
      <c r="AC6" s="240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1"/>
    </row>
    <row r="7" ht="18.0" customHeight="1">
      <c r="A7" s="242"/>
      <c r="B7" s="243"/>
      <c r="C7" s="244" t="s">
        <v>4</v>
      </c>
      <c r="D7" s="245">
        <v>44197.0</v>
      </c>
      <c r="E7" s="240"/>
      <c r="F7" s="240"/>
      <c r="G7" s="240"/>
      <c r="H7" s="246"/>
      <c r="I7" s="245">
        <v>44228.0</v>
      </c>
      <c r="J7" s="240"/>
      <c r="K7" s="240"/>
      <c r="L7" s="240"/>
      <c r="M7" s="246"/>
      <c r="N7" s="245">
        <v>44256.0</v>
      </c>
      <c r="O7" s="240"/>
      <c r="P7" s="240"/>
      <c r="Q7" s="240"/>
      <c r="R7" s="246"/>
      <c r="S7" s="245">
        <v>44287.0</v>
      </c>
      <c r="T7" s="240"/>
      <c r="U7" s="240"/>
      <c r="V7" s="240"/>
      <c r="W7" s="246"/>
      <c r="X7" s="245">
        <v>44317.0</v>
      </c>
      <c r="Y7" s="240"/>
      <c r="Z7" s="240"/>
      <c r="AA7" s="240"/>
      <c r="AB7" s="246"/>
      <c r="AC7" s="245">
        <v>44348.0</v>
      </c>
      <c r="AD7" s="240"/>
      <c r="AE7" s="240"/>
      <c r="AF7" s="240"/>
      <c r="AG7" s="246"/>
      <c r="AH7" s="245">
        <v>44378.0</v>
      </c>
      <c r="AI7" s="240"/>
      <c r="AJ7" s="240"/>
      <c r="AK7" s="240"/>
      <c r="AL7" s="246"/>
      <c r="AM7" s="245">
        <v>44409.0</v>
      </c>
      <c r="AN7" s="240"/>
      <c r="AO7" s="240"/>
      <c r="AP7" s="240"/>
      <c r="AQ7" s="246"/>
      <c r="AR7" s="245">
        <v>44440.0</v>
      </c>
      <c r="AS7" s="240"/>
      <c r="AT7" s="240"/>
      <c r="AU7" s="240"/>
      <c r="AV7" s="246"/>
      <c r="AW7" s="245">
        <v>44470.0</v>
      </c>
      <c r="AX7" s="240"/>
      <c r="AY7" s="240"/>
      <c r="AZ7" s="240"/>
      <c r="BA7" s="246"/>
      <c r="BB7" s="245">
        <v>44501.0</v>
      </c>
      <c r="BC7" s="240"/>
      <c r="BD7" s="240"/>
      <c r="BE7" s="240"/>
      <c r="BF7" s="246"/>
      <c r="BG7" s="245">
        <v>44531.0</v>
      </c>
      <c r="BH7" s="240"/>
      <c r="BI7" s="240"/>
      <c r="BJ7" s="240"/>
      <c r="BK7" s="246"/>
    </row>
    <row r="8" ht="18.0" customHeight="1">
      <c r="A8" s="247"/>
      <c r="B8" s="248"/>
      <c r="C8" s="249"/>
      <c r="D8" s="250" t="s">
        <v>20</v>
      </c>
      <c r="E8" s="251" t="s">
        <v>21</v>
      </c>
      <c r="F8" s="251" t="s">
        <v>22</v>
      </c>
      <c r="G8" s="251" t="s">
        <v>23</v>
      </c>
      <c r="H8" s="252" t="s">
        <v>49</v>
      </c>
      <c r="I8" s="253" t="s">
        <v>20</v>
      </c>
      <c r="J8" s="254" t="s">
        <v>21</v>
      </c>
      <c r="K8" s="254" t="s">
        <v>22</v>
      </c>
      <c r="L8" s="254" t="s">
        <v>23</v>
      </c>
      <c r="M8" s="255" t="s">
        <v>49</v>
      </c>
      <c r="N8" s="250" t="s">
        <v>20</v>
      </c>
      <c r="O8" s="251" t="s">
        <v>21</v>
      </c>
      <c r="P8" s="251" t="s">
        <v>22</v>
      </c>
      <c r="Q8" s="251" t="s">
        <v>23</v>
      </c>
      <c r="R8" s="252" t="s">
        <v>49</v>
      </c>
      <c r="S8" s="253" t="s">
        <v>20</v>
      </c>
      <c r="T8" s="254" t="s">
        <v>21</v>
      </c>
      <c r="U8" s="254" t="s">
        <v>22</v>
      </c>
      <c r="V8" s="254" t="s">
        <v>23</v>
      </c>
      <c r="W8" s="255" t="s">
        <v>49</v>
      </c>
      <c r="X8" s="256" t="s">
        <v>20</v>
      </c>
      <c r="Y8" s="251" t="s">
        <v>21</v>
      </c>
      <c r="Z8" s="251" t="s">
        <v>22</v>
      </c>
      <c r="AA8" s="251" t="s">
        <v>23</v>
      </c>
      <c r="AB8" s="257" t="s">
        <v>49</v>
      </c>
      <c r="AC8" s="258" t="s">
        <v>20</v>
      </c>
      <c r="AD8" s="254" t="s">
        <v>21</v>
      </c>
      <c r="AE8" s="254" t="s">
        <v>22</v>
      </c>
      <c r="AF8" s="254" t="s">
        <v>23</v>
      </c>
      <c r="AG8" s="259" t="s">
        <v>49</v>
      </c>
      <c r="AH8" s="250" t="s">
        <v>20</v>
      </c>
      <c r="AI8" s="251" t="s">
        <v>21</v>
      </c>
      <c r="AJ8" s="251" t="s">
        <v>22</v>
      </c>
      <c r="AK8" s="251" t="s">
        <v>23</v>
      </c>
      <c r="AL8" s="257" t="s">
        <v>49</v>
      </c>
      <c r="AM8" s="258" t="s">
        <v>20</v>
      </c>
      <c r="AN8" s="254" t="s">
        <v>21</v>
      </c>
      <c r="AO8" s="254" t="s">
        <v>22</v>
      </c>
      <c r="AP8" s="254" t="s">
        <v>23</v>
      </c>
      <c r="AQ8" s="255" t="s">
        <v>49</v>
      </c>
      <c r="AR8" s="250" t="s">
        <v>20</v>
      </c>
      <c r="AS8" s="251" t="s">
        <v>21</v>
      </c>
      <c r="AT8" s="251" t="s">
        <v>22</v>
      </c>
      <c r="AU8" s="251" t="s">
        <v>23</v>
      </c>
      <c r="AV8" s="252" t="s">
        <v>49</v>
      </c>
      <c r="AW8" s="253" t="s">
        <v>20</v>
      </c>
      <c r="AX8" s="254" t="s">
        <v>21</v>
      </c>
      <c r="AY8" s="254" t="s">
        <v>22</v>
      </c>
      <c r="AZ8" s="254" t="s">
        <v>23</v>
      </c>
      <c r="BA8" s="255" t="s">
        <v>49</v>
      </c>
      <c r="BB8" s="250" t="s">
        <v>20</v>
      </c>
      <c r="BC8" s="251" t="s">
        <v>21</v>
      </c>
      <c r="BD8" s="251" t="s">
        <v>22</v>
      </c>
      <c r="BE8" s="251" t="s">
        <v>23</v>
      </c>
      <c r="BF8" s="252" t="s">
        <v>49</v>
      </c>
      <c r="BG8" s="258" t="s">
        <v>20</v>
      </c>
      <c r="BH8" s="254" t="s">
        <v>21</v>
      </c>
      <c r="BI8" s="254" t="s">
        <v>22</v>
      </c>
      <c r="BJ8" s="254" t="s">
        <v>23</v>
      </c>
      <c r="BK8" s="255" t="s">
        <v>49</v>
      </c>
    </row>
    <row r="9" ht="8.25" customHeight="1">
      <c r="A9" s="260"/>
      <c r="B9" s="261"/>
      <c r="C9" s="261"/>
      <c r="D9" s="262"/>
      <c r="E9" s="263"/>
      <c r="F9" s="263"/>
      <c r="G9" s="263"/>
      <c r="H9" s="264"/>
      <c r="I9" s="265"/>
      <c r="J9" s="263"/>
      <c r="K9" s="263"/>
      <c r="L9" s="263"/>
      <c r="M9" s="264"/>
      <c r="N9" s="262"/>
      <c r="O9" s="263"/>
      <c r="P9" s="263"/>
      <c r="Q9" s="263"/>
      <c r="R9" s="264"/>
      <c r="S9" s="265"/>
      <c r="T9" s="263"/>
      <c r="U9" s="263"/>
      <c r="V9" s="263"/>
      <c r="W9" s="264"/>
      <c r="X9" s="265"/>
      <c r="Y9" s="263"/>
      <c r="Z9" s="263"/>
      <c r="AA9" s="263"/>
      <c r="AB9" s="266"/>
      <c r="AC9" s="262"/>
      <c r="AD9" s="263"/>
      <c r="AE9" s="263"/>
      <c r="AF9" s="263"/>
      <c r="AG9" s="266"/>
      <c r="AH9" s="262"/>
      <c r="AI9" s="263"/>
      <c r="AJ9" s="263"/>
      <c r="AK9" s="263"/>
      <c r="AL9" s="266"/>
      <c r="AM9" s="262"/>
      <c r="AN9" s="263"/>
      <c r="AO9" s="263"/>
      <c r="AP9" s="263"/>
      <c r="AQ9" s="264"/>
      <c r="AR9" s="262"/>
      <c r="AS9" s="263"/>
      <c r="AT9" s="263"/>
      <c r="AU9" s="263"/>
      <c r="AV9" s="264"/>
      <c r="AW9" s="265"/>
      <c r="AX9" s="263"/>
      <c r="AY9" s="263"/>
      <c r="AZ9" s="263"/>
      <c r="BA9" s="264"/>
      <c r="BB9" s="262"/>
      <c r="BC9" s="263"/>
      <c r="BD9" s="263"/>
      <c r="BE9" s="263"/>
      <c r="BF9" s="264"/>
      <c r="BG9" s="262"/>
      <c r="BH9" s="263"/>
      <c r="BI9" s="263"/>
      <c r="BJ9" s="263"/>
      <c r="BK9" s="264"/>
    </row>
    <row r="10" ht="15.75" customHeight="1">
      <c r="A10" s="267">
        <v>1.0</v>
      </c>
      <c r="B10" s="268" t="str">
        <f>ENGINE!B10</f>
        <v>STS 01</v>
      </c>
      <c r="C10" s="269" t="s">
        <v>50</v>
      </c>
      <c r="D10" s="270"/>
      <c r="E10" s="271"/>
      <c r="F10" s="272">
        <v>20.0</v>
      </c>
      <c r="G10" s="271"/>
      <c r="H10" s="273"/>
      <c r="I10" s="274"/>
      <c r="J10" s="271"/>
      <c r="K10" s="272">
        <v>17.0</v>
      </c>
      <c r="L10" s="271"/>
      <c r="M10" s="273"/>
      <c r="N10" s="270"/>
      <c r="O10" s="271"/>
      <c r="P10" s="272">
        <v>14.0</v>
      </c>
      <c r="Q10" s="275"/>
      <c r="R10" s="276"/>
      <c r="S10" s="277"/>
      <c r="T10" s="272">
        <v>13.0</v>
      </c>
      <c r="U10" s="275"/>
      <c r="V10" s="278"/>
      <c r="W10" s="279"/>
      <c r="X10" s="275"/>
      <c r="Y10" s="280">
        <v>10.0</v>
      </c>
      <c r="Z10" s="275"/>
      <c r="AA10" s="281"/>
      <c r="AB10" s="279"/>
      <c r="AC10" s="282"/>
      <c r="AD10" s="283">
        <v>8.0</v>
      </c>
      <c r="AE10" s="275"/>
      <c r="AF10" s="281"/>
      <c r="AG10" s="284"/>
      <c r="AH10" s="285">
        <v>5.0</v>
      </c>
      <c r="AI10" s="275"/>
      <c r="AJ10" s="275"/>
      <c r="AK10" s="275"/>
      <c r="AL10" s="284"/>
      <c r="AM10" s="285">
        <v>3.0</v>
      </c>
      <c r="AN10" s="275"/>
      <c r="AO10" s="275"/>
      <c r="AP10" s="275"/>
      <c r="AQ10" s="286">
        <v>31.0</v>
      </c>
      <c r="AR10" s="282"/>
      <c r="AS10" s="275"/>
      <c r="AT10" s="275"/>
      <c r="AU10" s="275"/>
      <c r="AV10" s="287">
        <v>28.0</v>
      </c>
      <c r="AW10" s="277"/>
      <c r="AX10" s="275"/>
      <c r="AY10" s="275"/>
      <c r="AZ10" s="280">
        <v>25.0</v>
      </c>
      <c r="BA10" s="279"/>
      <c r="BB10" s="282"/>
      <c r="BC10" s="275"/>
      <c r="BD10" s="275"/>
      <c r="BE10" s="272">
        <v>23.0</v>
      </c>
      <c r="BF10" s="279"/>
      <c r="BG10" s="282"/>
      <c r="BH10" s="275"/>
      <c r="BI10" s="272">
        <v>20.0</v>
      </c>
      <c r="BJ10" s="271"/>
      <c r="BK10" s="273"/>
    </row>
    <row r="11" ht="15.75" customHeight="1">
      <c r="A11" s="242"/>
      <c r="B11" s="243"/>
      <c r="C11" s="269" t="s">
        <v>51</v>
      </c>
      <c r="D11" s="288">
        <v>6.0</v>
      </c>
      <c r="E11" s="289"/>
      <c r="F11" s="271"/>
      <c r="G11" s="271"/>
      <c r="H11" s="273"/>
      <c r="I11" s="290">
        <v>3.0</v>
      </c>
      <c r="J11" s="271"/>
      <c r="K11" s="291"/>
      <c r="L11" s="271"/>
      <c r="M11" s="292"/>
      <c r="N11" s="270"/>
      <c r="O11" s="271"/>
      <c r="P11" s="293">
        <v>14.0</v>
      </c>
      <c r="Q11" s="271"/>
      <c r="R11" s="292"/>
      <c r="S11" s="274"/>
      <c r="T11" s="271"/>
      <c r="U11" s="271"/>
      <c r="V11" s="293">
        <v>27.0</v>
      </c>
      <c r="W11" s="273"/>
      <c r="X11" s="270"/>
      <c r="Y11" s="271"/>
      <c r="Z11" s="271"/>
      <c r="AA11" s="294">
        <v>24.0</v>
      </c>
      <c r="AB11" s="273"/>
      <c r="AC11" s="270"/>
      <c r="AD11" s="295"/>
      <c r="AE11" s="271"/>
      <c r="AF11" s="293">
        <v>22.0</v>
      </c>
      <c r="AG11" s="296"/>
      <c r="AH11" s="270"/>
      <c r="AI11" s="271"/>
      <c r="AJ11" s="295"/>
      <c r="AK11" s="271"/>
      <c r="AL11" s="296"/>
      <c r="AM11" s="288">
        <v>3.0</v>
      </c>
      <c r="AN11" s="271"/>
      <c r="AO11" s="295"/>
      <c r="AP11" s="271"/>
      <c r="AQ11" s="297"/>
      <c r="AR11" s="270"/>
      <c r="AS11" s="271"/>
      <c r="AT11" s="290">
        <v>14.0</v>
      </c>
      <c r="AU11" s="271"/>
      <c r="AV11" s="273"/>
      <c r="AW11" s="274"/>
      <c r="AX11" s="295"/>
      <c r="AY11" s="271"/>
      <c r="AZ11" s="293">
        <v>25.0</v>
      </c>
      <c r="BA11" s="273"/>
      <c r="BB11" s="270"/>
      <c r="BC11" s="295"/>
      <c r="BD11" s="271"/>
      <c r="BE11" s="293">
        <v>23.0</v>
      </c>
      <c r="BF11" s="273"/>
      <c r="BG11" s="298"/>
      <c r="BH11" s="271"/>
      <c r="BI11" s="294">
        <v>20.0</v>
      </c>
      <c r="BJ11" s="271"/>
      <c r="BK11" s="273"/>
    </row>
    <row r="12" ht="15.75" customHeight="1">
      <c r="A12" s="242"/>
      <c r="B12" s="243"/>
      <c r="C12" s="269" t="s">
        <v>52</v>
      </c>
      <c r="D12" s="270"/>
      <c r="E12" s="271"/>
      <c r="F12" s="271"/>
      <c r="G12" s="271"/>
      <c r="H12" s="273"/>
      <c r="I12" s="274"/>
      <c r="J12" s="271"/>
      <c r="K12" s="271"/>
      <c r="L12" s="271"/>
      <c r="M12" s="299">
        <v>31.0</v>
      </c>
      <c r="N12" s="300"/>
      <c r="O12" s="301"/>
      <c r="P12" s="302"/>
      <c r="Q12" s="301"/>
      <c r="R12" s="303"/>
      <c r="S12" s="304"/>
      <c r="T12" s="301"/>
      <c r="U12" s="301"/>
      <c r="V12" s="301"/>
      <c r="W12" s="303"/>
      <c r="X12" s="305"/>
      <c r="Y12" s="301"/>
      <c r="Z12" s="301"/>
      <c r="AA12" s="306">
        <v>24.0</v>
      </c>
      <c r="AB12" s="303"/>
      <c r="AC12" s="305"/>
      <c r="AD12" s="301"/>
      <c r="AE12" s="301"/>
      <c r="AF12" s="302"/>
      <c r="AG12" s="307"/>
      <c r="AH12" s="305"/>
      <c r="AI12" s="301"/>
      <c r="AJ12" s="301"/>
      <c r="AK12" s="301"/>
      <c r="AL12" s="307"/>
      <c r="AM12" s="305"/>
      <c r="AN12" s="301"/>
      <c r="AO12" s="301"/>
      <c r="AP12" s="301"/>
      <c r="AQ12" s="308">
        <v>31.0</v>
      </c>
      <c r="AR12" s="305"/>
      <c r="AS12" s="301"/>
      <c r="AT12" s="301"/>
      <c r="AU12" s="301"/>
      <c r="AV12" s="303"/>
      <c r="AW12" s="304"/>
      <c r="AX12" s="309"/>
      <c r="AY12" s="301"/>
      <c r="AZ12" s="301"/>
      <c r="BA12" s="303"/>
      <c r="BB12" s="305"/>
      <c r="BC12" s="299">
        <v>9.0</v>
      </c>
      <c r="BD12" s="301"/>
      <c r="BE12" s="271"/>
      <c r="BF12" s="273"/>
      <c r="BG12" s="270"/>
      <c r="BH12" s="271"/>
      <c r="BI12" s="271"/>
      <c r="BJ12" s="271"/>
      <c r="BK12" s="273"/>
    </row>
    <row r="13" ht="15.75" customHeight="1">
      <c r="A13" s="242"/>
      <c r="B13" s="243"/>
      <c r="C13" s="269" t="s">
        <v>53</v>
      </c>
      <c r="D13" s="270"/>
      <c r="E13" s="271"/>
      <c r="F13" s="271"/>
      <c r="G13" s="271"/>
      <c r="H13" s="273"/>
      <c r="I13" s="274"/>
      <c r="J13" s="271"/>
      <c r="K13" s="271"/>
      <c r="L13" s="271"/>
      <c r="M13" s="273"/>
      <c r="N13" s="270"/>
      <c r="O13" s="271"/>
      <c r="P13" s="271"/>
      <c r="Q13" s="271"/>
      <c r="R13" s="310">
        <v>28.0</v>
      </c>
      <c r="S13" s="304"/>
      <c r="T13" s="301"/>
      <c r="U13" s="301"/>
      <c r="V13" s="301"/>
      <c r="W13" s="303"/>
      <c r="X13" s="305"/>
      <c r="Y13" s="301"/>
      <c r="Z13" s="301"/>
      <c r="AA13" s="301"/>
      <c r="AB13" s="303"/>
      <c r="AC13" s="305"/>
      <c r="AD13" s="301"/>
      <c r="AE13" s="301"/>
      <c r="AF13" s="301"/>
      <c r="AG13" s="307"/>
      <c r="AH13" s="305"/>
      <c r="AI13" s="307"/>
      <c r="AJ13" s="311">
        <v>19.0</v>
      </c>
      <c r="AK13" s="301"/>
      <c r="AL13" s="307"/>
      <c r="AM13" s="305"/>
      <c r="AN13" s="301"/>
      <c r="AO13" s="301"/>
      <c r="AP13" s="301"/>
      <c r="AQ13" s="303"/>
      <c r="AR13" s="305"/>
      <c r="AS13" s="301"/>
      <c r="AT13" s="301"/>
      <c r="AU13" s="301"/>
      <c r="AV13" s="303"/>
      <c r="AW13" s="304"/>
      <c r="AX13" s="301"/>
      <c r="AY13" s="301"/>
      <c r="AZ13" s="301"/>
      <c r="BA13" s="303"/>
      <c r="BB13" s="305"/>
      <c r="BC13" s="301"/>
      <c r="BD13" s="301"/>
      <c r="BE13" s="301"/>
      <c r="BF13" s="303"/>
      <c r="BG13" s="312">
        <v>6.0</v>
      </c>
      <c r="BH13" s="271"/>
      <c r="BI13" s="271"/>
      <c r="BJ13" s="271"/>
      <c r="BK13" s="273"/>
    </row>
    <row r="14" ht="15.75" customHeight="1">
      <c r="A14" s="247"/>
      <c r="B14" s="248"/>
      <c r="C14" s="313" t="s">
        <v>54</v>
      </c>
      <c r="D14" s="314"/>
      <c r="E14" s="315"/>
      <c r="F14" s="315"/>
      <c r="G14" s="315"/>
      <c r="H14" s="316"/>
      <c r="I14" s="317"/>
      <c r="J14" s="318"/>
      <c r="K14" s="318"/>
      <c r="L14" s="318"/>
      <c r="M14" s="316"/>
      <c r="N14" s="317"/>
      <c r="O14" s="318"/>
      <c r="P14" s="318"/>
      <c r="Q14" s="318"/>
      <c r="R14" s="316"/>
      <c r="S14" s="319"/>
      <c r="T14" s="318"/>
      <c r="U14" s="318"/>
      <c r="V14" s="318"/>
      <c r="W14" s="318"/>
      <c r="X14" s="314"/>
      <c r="Y14" s="315"/>
      <c r="Z14" s="315"/>
      <c r="AA14" s="315"/>
      <c r="AB14" s="316"/>
      <c r="AC14" s="317"/>
      <c r="AD14" s="318"/>
      <c r="AE14" s="318"/>
      <c r="AF14" s="318"/>
      <c r="AG14" s="316"/>
      <c r="AH14" s="317"/>
      <c r="AI14" s="318"/>
      <c r="AJ14" s="318"/>
      <c r="AK14" s="318"/>
      <c r="AL14" s="316"/>
      <c r="AM14" s="319"/>
      <c r="AN14" s="318"/>
      <c r="AO14" s="318"/>
      <c r="AP14" s="318"/>
      <c r="AQ14" s="318"/>
      <c r="AR14" s="314"/>
      <c r="AS14" s="315"/>
      <c r="AT14" s="315"/>
      <c r="AU14" s="315"/>
      <c r="AV14" s="316"/>
      <c r="AW14" s="317"/>
      <c r="AX14" s="318"/>
      <c r="AY14" s="318"/>
      <c r="AZ14" s="318"/>
      <c r="BA14" s="316"/>
      <c r="BB14" s="317"/>
      <c r="BC14" s="318"/>
      <c r="BD14" s="318"/>
      <c r="BE14" s="318"/>
      <c r="BF14" s="316"/>
      <c r="BG14" s="319"/>
      <c r="BH14" s="318"/>
      <c r="BI14" s="318"/>
      <c r="BJ14" s="318"/>
      <c r="BK14" s="316"/>
    </row>
    <row r="15" ht="15.75" customHeight="1">
      <c r="A15" s="267">
        <v>2.0</v>
      </c>
      <c r="B15" s="268" t="str">
        <f>ENGINE!B14</f>
        <v>STS 02</v>
      </c>
      <c r="C15" s="269" t="s">
        <v>50</v>
      </c>
      <c r="D15" s="270"/>
      <c r="E15" s="271"/>
      <c r="F15" s="272">
        <v>12.0</v>
      </c>
      <c r="G15" s="271"/>
      <c r="H15" s="273"/>
      <c r="I15" s="274"/>
      <c r="J15" s="272">
        <v>9.0</v>
      </c>
      <c r="K15" s="271"/>
      <c r="L15" s="271"/>
      <c r="M15" s="273"/>
      <c r="N15" s="270"/>
      <c r="O15" s="280">
        <v>6.0</v>
      </c>
      <c r="P15" s="271"/>
      <c r="Q15" s="271"/>
      <c r="R15" s="273"/>
      <c r="S15" s="320">
        <v>5.0</v>
      </c>
      <c r="T15" s="271"/>
      <c r="U15" s="271"/>
      <c r="V15" s="271"/>
      <c r="W15" s="273"/>
      <c r="X15" s="272">
        <v>2.0</v>
      </c>
      <c r="Y15" s="271"/>
      <c r="Z15" s="271"/>
      <c r="AA15" s="271"/>
      <c r="AB15" s="321">
        <v>30.0</v>
      </c>
      <c r="AC15" s="270"/>
      <c r="AD15" s="271"/>
      <c r="AE15" s="271"/>
      <c r="AF15" s="271"/>
      <c r="AG15" s="322">
        <v>28.0</v>
      </c>
      <c r="AH15" s="270"/>
      <c r="AI15" s="271"/>
      <c r="AJ15" s="271"/>
      <c r="AK15" s="272">
        <v>25.0</v>
      </c>
      <c r="AL15" s="296"/>
      <c r="AM15" s="270"/>
      <c r="AN15" s="271"/>
      <c r="AO15" s="271"/>
      <c r="AP15" s="280">
        <v>23.0</v>
      </c>
      <c r="AQ15" s="273"/>
      <c r="AR15" s="270"/>
      <c r="AS15" s="271"/>
      <c r="AT15" s="271"/>
      <c r="AU15" s="272">
        <v>20.0</v>
      </c>
      <c r="AV15" s="273"/>
      <c r="AW15" s="274"/>
      <c r="AX15" s="271"/>
      <c r="AY15" s="272">
        <v>17.0</v>
      </c>
      <c r="AZ15" s="271"/>
      <c r="BA15" s="273"/>
      <c r="BB15" s="270"/>
      <c r="BC15" s="271"/>
      <c r="BD15" s="272">
        <v>15.0</v>
      </c>
      <c r="BE15" s="271"/>
      <c r="BF15" s="273"/>
      <c r="BG15" s="270"/>
      <c r="BH15" s="272">
        <v>12.0</v>
      </c>
      <c r="BI15" s="271"/>
      <c r="BJ15" s="271"/>
      <c r="BK15" s="273"/>
    </row>
    <row r="16" ht="15.75" customHeight="1">
      <c r="A16" s="242"/>
      <c r="B16" s="243"/>
      <c r="C16" s="269" t="s">
        <v>51</v>
      </c>
      <c r="D16" s="270"/>
      <c r="E16" s="289"/>
      <c r="F16" s="271"/>
      <c r="G16" s="271"/>
      <c r="H16" s="293">
        <v>27.0</v>
      </c>
      <c r="I16" s="274"/>
      <c r="J16" s="271"/>
      <c r="K16" s="271"/>
      <c r="L16" s="290">
        <v>24.0</v>
      </c>
      <c r="M16" s="273"/>
      <c r="N16" s="270"/>
      <c r="O16" s="271"/>
      <c r="P16" s="271"/>
      <c r="Q16" s="293">
        <v>20.0</v>
      </c>
      <c r="R16" s="273"/>
      <c r="S16" s="274"/>
      <c r="T16" s="271"/>
      <c r="U16" s="293">
        <v>19.0</v>
      </c>
      <c r="V16" s="271"/>
      <c r="W16" s="273"/>
      <c r="X16" s="270"/>
      <c r="Y16" s="271"/>
      <c r="Z16" s="294">
        <v>16.0</v>
      </c>
      <c r="AA16" s="271"/>
      <c r="AB16" s="273"/>
      <c r="AC16" s="270"/>
      <c r="AD16" s="271"/>
      <c r="AE16" s="293">
        <v>14.0</v>
      </c>
      <c r="AF16" s="271"/>
      <c r="AG16" s="296"/>
      <c r="AH16" s="270"/>
      <c r="AI16" s="293">
        <v>11.0</v>
      </c>
      <c r="AJ16" s="271"/>
      <c r="AK16" s="271"/>
      <c r="AL16" s="296"/>
      <c r="AM16" s="270"/>
      <c r="AN16" s="290">
        <v>9.0</v>
      </c>
      <c r="AO16" s="271"/>
      <c r="AP16" s="271"/>
      <c r="AQ16" s="273"/>
      <c r="AR16" s="270"/>
      <c r="AS16" s="293">
        <v>6.0</v>
      </c>
      <c r="AT16" s="271"/>
      <c r="AU16" s="271"/>
      <c r="AV16" s="273"/>
      <c r="AW16" s="293">
        <v>3.0</v>
      </c>
      <c r="AX16" s="271"/>
      <c r="AY16" s="271"/>
      <c r="AZ16" s="271"/>
      <c r="BA16" s="273"/>
      <c r="BB16" s="294">
        <v>1.0</v>
      </c>
      <c r="BC16" s="271"/>
      <c r="BD16" s="271"/>
      <c r="BE16" s="271"/>
      <c r="BF16" s="293">
        <v>29.0</v>
      </c>
      <c r="BG16" s="270"/>
      <c r="BH16" s="271"/>
      <c r="BI16" s="271"/>
      <c r="BJ16" s="293">
        <v>26.0</v>
      </c>
      <c r="BK16" s="273"/>
    </row>
    <row r="17" ht="15.75" customHeight="1">
      <c r="A17" s="242"/>
      <c r="B17" s="243"/>
      <c r="C17" s="269" t="s">
        <v>52</v>
      </c>
      <c r="D17" s="270"/>
      <c r="E17" s="271"/>
      <c r="F17" s="271"/>
      <c r="G17" s="271"/>
      <c r="H17" s="297"/>
      <c r="I17" s="274"/>
      <c r="J17" s="299">
        <v>9.0</v>
      </c>
      <c r="K17" s="301"/>
      <c r="L17" s="301"/>
      <c r="M17" s="303"/>
      <c r="N17" s="305"/>
      <c r="O17" s="301"/>
      <c r="P17" s="301"/>
      <c r="Q17" s="301"/>
      <c r="R17" s="303"/>
      <c r="S17" s="304"/>
      <c r="T17" s="301"/>
      <c r="U17" s="301"/>
      <c r="V17" s="301"/>
      <c r="W17" s="303"/>
      <c r="X17" s="299">
        <v>3.0</v>
      </c>
      <c r="Y17" s="301"/>
      <c r="Z17" s="301"/>
      <c r="AA17" s="301"/>
      <c r="AB17" s="303"/>
      <c r="AC17" s="305"/>
      <c r="AD17" s="301"/>
      <c r="AE17" s="301"/>
      <c r="AF17" s="301"/>
      <c r="AG17" s="307"/>
      <c r="AH17" s="305"/>
      <c r="AI17" s="301"/>
      <c r="AJ17" s="301"/>
      <c r="AK17" s="301"/>
      <c r="AL17" s="307"/>
      <c r="AM17" s="305"/>
      <c r="AN17" s="323">
        <v>9.0</v>
      </c>
      <c r="AO17" s="301"/>
      <c r="AP17" s="301"/>
      <c r="AQ17" s="303"/>
      <c r="AR17" s="305"/>
      <c r="AS17" s="301"/>
      <c r="AT17" s="301"/>
      <c r="AU17" s="301"/>
      <c r="AV17" s="303"/>
      <c r="AW17" s="304"/>
      <c r="AX17" s="301"/>
      <c r="AY17" s="301"/>
      <c r="AZ17" s="301"/>
      <c r="BA17" s="303"/>
      <c r="BB17" s="299">
        <v>1.0</v>
      </c>
      <c r="BC17" s="271"/>
      <c r="BD17" s="295"/>
      <c r="BE17" s="271"/>
      <c r="BF17" s="273"/>
      <c r="BG17" s="270"/>
      <c r="BH17" s="271"/>
      <c r="BI17" s="271"/>
      <c r="BJ17" s="271"/>
      <c r="BK17" s="273"/>
    </row>
    <row r="18" ht="15.75" customHeight="1">
      <c r="A18" s="242"/>
      <c r="B18" s="243"/>
      <c r="C18" s="269" t="s">
        <v>53</v>
      </c>
      <c r="D18" s="270"/>
      <c r="E18" s="271"/>
      <c r="F18" s="271"/>
      <c r="G18" s="271"/>
      <c r="H18" s="273"/>
      <c r="I18" s="274"/>
      <c r="J18" s="311">
        <v>9.0</v>
      </c>
      <c r="K18" s="301"/>
      <c r="L18" s="301"/>
      <c r="M18" s="303"/>
      <c r="N18" s="305"/>
      <c r="O18" s="301"/>
      <c r="P18" s="301"/>
      <c r="Q18" s="301"/>
      <c r="R18" s="303"/>
      <c r="S18" s="304"/>
      <c r="T18" s="301"/>
      <c r="U18" s="301"/>
      <c r="V18" s="301"/>
      <c r="W18" s="303"/>
      <c r="X18" s="305"/>
      <c r="Y18" s="301"/>
      <c r="Z18" s="301"/>
      <c r="AA18" s="301"/>
      <c r="AB18" s="303"/>
      <c r="AC18" s="305"/>
      <c r="AD18" s="301"/>
      <c r="AE18" s="311">
        <v>14.0</v>
      </c>
      <c r="AF18" s="301"/>
      <c r="AG18" s="307"/>
      <c r="AH18" s="305"/>
      <c r="AI18" s="301"/>
      <c r="AJ18" s="301"/>
      <c r="AK18" s="301"/>
      <c r="AL18" s="307"/>
      <c r="AM18" s="305"/>
      <c r="AN18" s="301"/>
      <c r="AO18" s="301"/>
      <c r="AP18" s="301"/>
      <c r="AQ18" s="303"/>
      <c r="AR18" s="305"/>
      <c r="AS18" s="301"/>
      <c r="AT18" s="301"/>
      <c r="AU18" s="301"/>
      <c r="AV18" s="303"/>
      <c r="AW18" s="304"/>
      <c r="AX18" s="301"/>
      <c r="AY18" s="312">
        <v>17.0</v>
      </c>
      <c r="AZ18" s="271"/>
      <c r="BA18" s="273"/>
      <c r="BB18" s="270"/>
      <c r="BC18" s="271"/>
      <c r="BD18" s="271"/>
      <c r="BE18" s="271"/>
      <c r="BF18" s="273"/>
      <c r="BG18" s="270"/>
      <c r="BH18" s="271"/>
      <c r="BI18" s="271"/>
      <c r="BJ18" s="271"/>
      <c r="BK18" s="273"/>
    </row>
    <row r="19" ht="15.75" customHeight="1">
      <c r="A19" s="247"/>
      <c r="B19" s="248"/>
      <c r="C19" s="313" t="s">
        <v>54</v>
      </c>
      <c r="D19" s="314"/>
      <c r="E19" s="315"/>
      <c r="F19" s="315"/>
      <c r="G19" s="315"/>
      <c r="H19" s="316"/>
      <c r="I19" s="317"/>
      <c r="J19" s="318"/>
      <c r="K19" s="318"/>
      <c r="L19" s="318"/>
      <c r="M19" s="316"/>
      <c r="N19" s="317"/>
      <c r="O19" s="318"/>
      <c r="P19" s="318"/>
      <c r="Q19" s="318"/>
      <c r="R19" s="316"/>
      <c r="S19" s="319"/>
      <c r="T19" s="318"/>
      <c r="U19" s="318"/>
      <c r="V19" s="318"/>
      <c r="W19" s="318"/>
      <c r="X19" s="314"/>
      <c r="Y19" s="315"/>
      <c r="Z19" s="315"/>
      <c r="AA19" s="315"/>
      <c r="AB19" s="316"/>
      <c r="AC19" s="317"/>
      <c r="AD19" s="318"/>
      <c r="AE19" s="318"/>
      <c r="AF19" s="318"/>
      <c r="AG19" s="316"/>
      <c r="AH19" s="317"/>
      <c r="AI19" s="318"/>
      <c r="AJ19" s="318"/>
      <c r="AK19" s="318"/>
      <c r="AL19" s="316"/>
      <c r="AM19" s="319"/>
      <c r="AN19" s="318"/>
      <c r="AO19" s="318"/>
      <c r="AP19" s="318"/>
      <c r="AQ19" s="318"/>
      <c r="AR19" s="314"/>
      <c r="AS19" s="315"/>
      <c r="AT19" s="315"/>
      <c r="AU19" s="315"/>
      <c r="AV19" s="316"/>
      <c r="AW19" s="317"/>
      <c r="AX19" s="318"/>
      <c r="AY19" s="318"/>
      <c r="AZ19" s="318"/>
      <c r="BA19" s="316"/>
      <c r="BB19" s="317"/>
      <c r="BC19" s="318"/>
      <c r="BD19" s="318"/>
      <c r="BE19" s="318"/>
      <c r="BF19" s="316"/>
      <c r="BG19" s="319"/>
      <c r="BH19" s="318"/>
      <c r="BI19" s="318"/>
      <c r="BJ19" s="318"/>
      <c r="BK19" s="316"/>
    </row>
    <row r="20" ht="15.75" hidden="1" customHeight="1">
      <c r="A20" s="324">
        <v>3.0</v>
      </c>
      <c r="B20" s="325" t="s">
        <v>55</v>
      </c>
      <c r="C20" s="326" t="s">
        <v>56</v>
      </c>
      <c r="D20" s="327"/>
      <c r="E20" s="328"/>
      <c r="F20" s="329">
        <v>15.0</v>
      </c>
      <c r="G20" s="328"/>
      <c r="H20" s="330">
        <v>30.0</v>
      </c>
      <c r="I20" s="331"/>
      <c r="J20" s="328"/>
      <c r="K20" s="329">
        <v>12.0</v>
      </c>
      <c r="L20" s="328"/>
      <c r="M20" s="329">
        <v>26.0</v>
      </c>
      <c r="N20" s="327"/>
      <c r="O20" s="328"/>
      <c r="P20" s="329">
        <v>9.0</v>
      </c>
      <c r="Q20" s="328"/>
      <c r="R20" s="332">
        <v>23.0</v>
      </c>
      <c r="S20" s="331"/>
      <c r="T20" s="329">
        <v>8.0</v>
      </c>
      <c r="U20" s="328"/>
      <c r="V20" s="333">
        <v>22.0</v>
      </c>
      <c r="W20" s="334"/>
      <c r="X20" s="328"/>
      <c r="Y20" s="329">
        <v>5.0</v>
      </c>
      <c r="Z20" s="328"/>
      <c r="AA20" s="329">
        <v>19.0</v>
      </c>
      <c r="AB20" s="334"/>
      <c r="AC20" s="327"/>
      <c r="AD20" s="329">
        <v>3.0</v>
      </c>
      <c r="AE20" s="328"/>
      <c r="AF20" s="329">
        <v>17.0</v>
      </c>
      <c r="AG20" s="335">
        <v>30.0</v>
      </c>
      <c r="AH20" s="327"/>
      <c r="AI20" s="328"/>
      <c r="AJ20" s="333">
        <v>14.0</v>
      </c>
      <c r="AK20" s="328"/>
      <c r="AL20" s="335">
        <v>28.0</v>
      </c>
      <c r="AM20" s="327"/>
      <c r="AN20" s="328"/>
      <c r="AO20" s="329">
        <v>12.0</v>
      </c>
      <c r="AP20" s="328"/>
      <c r="AQ20" s="332">
        <v>26.0</v>
      </c>
      <c r="AR20" s="327"/>
      <c r="AS20" s="328"/>
      <c r="AT20" s="329">
        <v>9.0</v>
      </c>
      <c r="AU20" s="328"/>
      <c r="AV20" s="332">
        <v>23.0</v>
      </c>
      <c r="AW20" s="331"/>
      <c r="AX20" s="333">
        <v>6.0</v>
      </c>
      <c r="AY20" s="328"/>
      <c r="AZ20" s="329">
        <v>24.0</v>
      </c>
      <c r="BA20" s="334"/>
      <c r="BB20" s="327"/>
      <c r="BC20" s="329">
        <v>4.0</v>
      </c>
      <c r="BD20" s="328"/>
      <c r="BE20" s="329">
        <v>18.0</v>
      </c>
      <c r="BF20" s="334"/>
      <c r="BG20" s="336">
        <v>2.0</v>
      </c>
      <c r="BH20" s="328"/>
      <c r="BI20" s="329">
        <v>16.0</v>
      </c>
      <c r="BJ20" s="328"/>
      <c r="BK20" s="330">
        <v>30.0</v>
      </c>
    </row>
    <row r="21" ht="15.75" hidden="1" customHeight="1">
      <c r="A21" s="242"/>
      <c r="B21" s="243"/>
      <c r="C21" s="269" t="s">
        <v>50</v>
      </c>
      <c r="D21" s="270"/>
      <c r="E21" s="271"/>
      <c r="F21" s="271"/>
      <c r="G21" s="271"/>
      <c r="H21" s="273"/>
      <c r="I21" s="274"/>
      <c r="J21" s="271"/>
      <c r="K21" s="271"/>
      <c r="L21" s="271"/>
      <c r="M21" s="273"/>
      <c r="N21" s="270"/>
      <c r="O21" s="271"/>
      <c r="P21" s="271"/>
      <c r="Q21" s="271"/>
      <c r="R21" s="273"/>
      <c r="S21" s="274"/>
      <c r="T21" s="271"/>
      <c r="U21" s="271"/>
      <c r="V21" s="271"/>
      <c r="W21" s="273"/>
      <c r="X21" s="271"/>
      <c r="Y21" s="271"/>
      <c r="Z21" s="271"/>
      <c r="AA21" s="271"/>
      <c r="AB21" s="273"/>
      <c r="AC21" s="270"/>
      <c r="AD21" s="271"/>
      <c r="AE21" s="271"/>
      <c r="AF21" s="271"/>
      <c r="AG21" s="296"/>
      <c r="AH21" s="270"/>
      <c r="AI21" s="271"/>
      <c r="AJ21" s="271"/>
      <c r="AK21" s="271"/>
      <c r="AL21" s="296"/>
      <c r="AM21" s="270"/>
      <c r="AN21" s="271"/>
      <c r="AO21" s="271"/>
      <c r="AP21" s="271"/>
      <c r="AQ21" s="273"/>
      <c r="AR21" s="270"/>
      <c r="AS21" s="271"/>
      <c r="AT21" s="271"/>
      <c r="AU21" s="271"/>
      <c r="AV21" s="273"/>
      <c r="AW21" s="274"/>
      <c r="AX21" s="271"/>
      <c r="AY21" s="271"/>
      <c r="AZ21" s="271"/>
      <c r="BA21" s="273"/>
      <c r="BB21" s="270"/>
      <c r="BC21" s="271"/>
      <c r="BD21" s="271"/>
      <c r="BE21" s="271"/>
      <c r="BF21" s="273"/>
      <c r="BG21" s="270"/>
      <c r="BH21" s="271"/>
      <c r="BI21" s="271"/>
      <c r="BJ21" s="271"/>
      <c r="BK21" s="273"/>
    </row>
    <row r="22" ht="15.75" hidden="1" customHeight="1">
      <c r="A22" s="242"/>
      <c r="B22" s="243"/>
      <c r="C22" s="269" t="s">
        <v>51</v>
      </c>
      <c r="D22" s="270"/>
      <c r="E22" s="289"/>
      <c r="F22" s="271"/>
      <c r="G22" s="271"/>
      <c r="H22" s="273"/>
      <c r="I22" s="274"/>
      <c r="J22" s="271"/>
      <c r="K22" s="271"/>
      <c r="L22" s="271"/>
      <c r="M22" s="273"/>
      <c r="N22" s="270"/>
      <c r="O22" s="271"/>
      <c r="P22" s="271"/>
      <c r="Q22" s="271"/>
      <c r="R22" s="273"/>
      <c r="S22" s="274"/>
      <c r="T22" s="271"/>
      <c r="U22" s="271"/>
      <c r="V22" s="271"/>
      <c r="W22" s="273"/>
      <c r="X22" s="270"/>
      <c r="Y22" s="271"/>
      <c r="Z22" s="271"/>
      <c r="AA22" s="271"/>
      <c r="AB22" s="273"/>
      <c r="AC22" s="270"/>
      <c r="AD22" s="271"/>
      <c r="AE22" s="271"/>
      <c r="AF22" s="271"/>
      <c r="AG22" s="296"/>
      <c r="AH22" s="270"/>
      <c r="AI22" s="271"/>
      <c r="AJ22" s="271"/>
      <c r="AK22" s="271"/>
      <c r="AL22" s="296"/>
      <c r="AM22" s="270"/>
      <c r="AN22" s="271"/>
      <c r="AO22" s="271"/>
      <c r="AP22" s="271"/>
      <c r="AQ22" s="273"/>
      <c r="AR22" s="270"/>
      <c r="AS22" s="271"/>
      <c r="AT22" s="271"/>
      <c r="AU22" s="271"/>
      <c r="AV22" s="273"/>
      <c r="AW22" s="274"/>
      <c r="AX22" s="271"/>
      <c r="AY22" s="271"/>
      <c r="AZ22" s="271"/>
      <c r="BA22" s="273"/>
      <c r="BB22" s="270"/>
      <c r="BC22" s="271"/>
      <c r="BD22" s="271"/>
      <c r="BE22" s="271"/>
      <c r="BF22" s="273"/>
      <c r="BG22" s="270"/>
      <c r="BH22" s="271"/>
      <c r="BI22" s="271"/>
      <c r="BJ22" s="271"/>
      <c r="BK22" s="273"/>
    </row>
    <row r="23" ht="15.75" hidden="1" customHeight="1">
      <c r="A23" s="242"/>
      <c r="B23" s="243"/>
      <c r="C23" s="269" t="s">
        <v>52</v>
      </c>
      <c r="D23" s="270"/>
      <c r="E23" s="271"/>
      <c r="F23" s="271"/>
      <c r="G23" s="271"/>
      <c r="H23" s="273"/>
      <c r="I23" s="274"/>
      <c r="J23" s="271"/>
      <c r="K23" s="271"/>
      <c r="L23" s="271"/>
      <c r="M23" s="273"/>
      <c r="N23" s="270"/>
      <c r="O23" s="271"/>
      <c r="P23" s="271"/>
      <c r="Q23" s="271"/>
      <c r="R23" s="273"/>
      <c r="S23" s="274"/>
      <c r="T23" s="271"/>
      <c r="U23" s="271"/>
      <c r="V23" s="271"/>
      <c r="W23" s="273"/>
      <c r="X23" s="270"/>
      <c r="Y23" s="271"/>
      <c r="Z23" s="271"/>
      <c r="AA23" s="271"/>
      <c r="AB23" s="273"/>
      <c r="AC23" s="270"/>
      <c r="AD23" s="271"/>
      <c r="AE23" s="271"/>
      <c r="AF23" s="271"/>
      <c r="AG23" s="296"/>
      <c r="AH23" s="270"/>
      <c r="AI23" s="271"/>
      <c r="AJ23" s="271"/>
      <c r="AK23" s="271"/>
      <c r="AL23" s="296"/>
      <c r="AM23" s="270"/>
      <c r="AN23" s="271"/>
      <c r="AO23" s="271"/>
      <c r="AP23" s="271"/>
      <c r="AQ23" s="273"/>
      <c r="AR23" s="270"/>
      <c r="AS23" s="271"/>
      <c r="AT23" s="271"/>
      <c r="AU23" s="271"/>
      <c r="AV23" s="273"/>
      <c r="AW23" s="274"/>
      <c r="AX23" s="271"/>
      <c r="AY23" s="271"/>
      <c r="AZ23" s="271"/>
      <c r="BA23" s="273"/>
      <c r="BB23" s="270"/>
      <c r="BC23" s="271"/>
      <c r="BD23" s="271"/>
      <c r="BE23" s="271"/>
      <c r="BF23" s="273"/>
      <c r="BG23" s="270"/>
      <c r="BH23" s="271"/>
      <c r="BI23" s="271"/>
      <c r="BJ23" s="271"/>
      <c r="BK23" s="273"/>
    </row>
    <row r="24" ht="15.75" hidden="1" customHeight="1">
      <c r="A24" s="242"/>
      <c r="B24" s="243"/>
      <c r="C24" s="269" t="s">
        <v>53</v>
      </c>
      <c r="D24" s="270"/>
      <c r="E24" s="271"/>
      <c r="F24" s="271"/>
      <c r="G24" s="271"/>
      <c r="H24" s="273"/>
      <c r="I24" s="274"/>
      <c r="J24" s="271"/>
      <c r="K24" s="271"/>
      <c r="L24" s="271"/>
      <c r="M24" s="273"/>
      <c r="N24" s="270"/>
      <c r="O24" s="271"/>
      <c r="P24" s="271"/>
      <c r="Q24" s="271"/>
      <c r="R24" s="273"/>
      <c r="S24" s="274"/>
      <c r="T24" s="271"/>
      <c r="U24" s="271"/>
      <c r="V24" s="271"/>
      <c r="W24" s="273"/>
      <c r="X24" s="270"/>
      <c r="Y24" s="271"/>
      <c r="Z24" s="271"/>
      <c r="AA24" s="271"/>
      <c r="AB24" s="273"/>
      <c r="AC24" s="270"/>
      <c r="AD24" s="271"/>
      <c r="AE24" s="271"/>
      <c r="AF24" s="271"/>
      <c r="AG24" s="296"/>
      <c r="AH24" s="270"/>
      <c r="AI24" s="271"/>
      <c r="AJ24" s="271"/>
      <c r="AK24" s="271"/>
      <c r="AL24" s="296"/>
      <c r="AM24" s="270"/>
      <c r="AN24" s="271"/>
      <c r="AO24" s="271"/>
      <c r="AP24" s="271"/>
      <c r="AQ24" s="273"/>
      <c r="AR24" s="270"/>
      <c r="AS24" s="271"/>
      <c r="AT24" s="271"/>
      <c r="AU24" s="271"/>
      <c r="AV24" s="273"/>
      <c r="AW24" s="274"/>
      <c r="AX24" s="271"/>
      <c r="AY24" s="271"/>
      <c r="AZ24" s="271"/>
      <c r="BA24" s="273"/>
      <c r="BB24" s="270"/>
      <c r="BC24" s="271"/>
      <c r="BD24" s="271"/>
      <c r="BE24" s="271"/>
      <c r="BF24" s="273"/>
      <c r="BG24" s="270"/>
      <c r="BH24" s="271"/>
      <c r="BI24" s="271"/>
      <c r="BJ24" s="271"/>
      <c r="BK24" s="273"/>
    </row>
    <row r="25" ht="15.75" hidden="1" customHeight="1">
      <c r="A25" s="247"/>
      <c r="B25" s="248"/>
      <c r="C25" s="313" t="s">
        <v>54</v>
      </c>
      <c r="D25" s="314"/>
      <c r="E25" s="315"/>
      <c r="F25" s="315"/>
      <c r="G25" s="315"/>
      <c r="H25" s="337"/>
      <c r="I25" s="338"/>
      <c r="J25" s="315"/>
      <c r="K25" s="315"/>
      <c r="L25" s="315"/>
      <c r="M25" s="337"/>
      <c r="N25" s="314"/>
      <c r="O25" s="315"/>
      <c r="P25" s="315"/>
      <c r="Q25" s="315"/>
      <c r="R25" s="337"/>
      <c r="S25" s="338"/>
      <c r="T25" s="315"/>
      <c r="U25" s="315"/>
      <c r="V25" s="315"/>
      <c r="W25" s="337"/>
      <c r="X25" s="314"/>
      <c r="Y25" s="315"/>
      <c r="Z25" s="315"/>
      <c r="AA25" s="315"/>
      <c r="AB25" s="337"/>
      <c r="AC25" s="314"/>
      <c r="AD25" s="315"/>
      <c r="AE25" s="315"/>
      <c r="AF25" s="315"/>
      <c r="AG25" s="339"/>
      <c r="AH25" s="314"/>
      <c r="AI25" s="315"/>
      <c r="AJ25" s="315"/>
      <c r="AK25" s="315"/>
      <c r="AL25" s="339"/>
      <c r="AM25" s="314"/>
      <c r="AN25" s="315"/>
      <c r="AO25" s="315"/>
      <c r="AP25" s="315"/>
      <c r="AQ25" s="337"/>
      <c r="AR25" s="314"/>
      <c r="AS25" s="315"/>
      <c r="AT25" s="315"/>
      <c r="AU25" s="315"/>
      <c r="AV25" s="337"/>
      <c r="AW25" s="338"/>
      <c r="AX25" s="315"/>
      <c r="AY25" s="315"/>
      <c r="AZ25" s="315"/>
      <c r="BA25" s="337"/>
      <c r="BB25" s="314"/>
      <c r="BC25" s="315"/>
      <c r="BD25" s="315"/>
      <c r="BE25" s="315"/>
      <c r="BF25" s="337"/>
      <c r="BG25" s="314"/>
      <c r="BH25" s="315"/>
      <c r="BI25" s="315"/>
      <c r="BJ25" s="315"/>
      <c r="BK25" s="337"/>
    </row>
    <row r="26" ht="15.75" customHeight="1">
      <c r="A26" s="267">
        <v>3.0</v>
      </c>
      <c r="B26" s="268" t="str">
        <f>ENGINE!B20</f>
        <v>STS 03</v>
      </c>
      <c r="C26" s="269" t="s">
        <v>50</v>
      </c>
      <c r="D26" s="285">
        <v>2.0</v>
      </c>
      <c r="E26" s="274"/>
      <c r="F26" s="271"/>
      <c r="G26" s="271"/>
      <c r="H26" s="292"/>
      <c r="I26" s="285">
        <v>2.0</v>
      </c>
      <c r="J26" s="274"/>
      <c r="K26" s="295"/>
      <c r="L26" s="271"/>
      <c r="M26" s="280">
        <v>27.0</v>
      </c>
      <c r="N26" s="270"/>
      <c r="O26" s="271"/>
      <c r="P26" s="278"/>
      <c r="Q26" s="271"/>
      <c r="R26" s="287">
        <v>24.0</v>
      </c>
      <c r="S26" s="340"/>
      <c r="T26" s="278"/>
      <c r="U26" s="295"/>
      <c r="V26" s="272">
        <v>23.0</v>
      </c>
      <c r="W26" s="292"/>
      <c r="X26" s="295"/>
      <c r="Y26" s="278"/>
      <c r="Z26" s="295"/>
      <c r="AA26" s="272">
        <v>20.0</v>
      </c>
      <c r="AB26" s="292"/>
      <c r="AC26" s="298"/>
      <c r="AD26" s="278"/>
      <c r="AE26" s="295"/>
      <c r="AF26" s="272">
        <v>18.0</v>
      </c>
      <c r="AG26" s="341"/>
      <c r="AH26" s="342"/>
      <c r="AI26" s="295"/>
      <c r="AJ26" s="343">
        <v>15.0</v>
      </c>
      <c r="AK26" s="295"/>
      <c r="AL26" s="344"/>
      <c r="AM26" s="298"/>
      <c r="AN26" s="295"/>
      <c r="AO26" s="280">
        <v>13.0</v>
      </c>
      <c r="AP26" s="295"/>
      <c r="AQ26" s="345"/>
      <c r="AR26" s="298"/>
      <c r="AS26" s="295"/>
      <c r="AT26" s="272">
        <v>10.0</v>
      </c>
      <c r="AU26" s="295"/>
      <c r="AV26" s="278"/>
      <c r="AW26" s="340"/>
      <c r="AX26" s="272">
        <v>7.0</v>
      </c>
      <c r="AY26" s="295"/>
      <c r="AZ26" s="291"/>
      <c r="BA26" s="292"/>
      <c r="BB26" s="298"/>
      <c r="BC26" s="272">
        <v>5.0</v>
      </c>
      <c r="BD26" s="295"/>
      <c r="BE26" s="291"/>
      <c r="BF26" s="292"/>
      <c r="BG26" s="272">
        <v>2.0</v>
      </c>
      <c r="BH26" s="295"/>
      <c r="BI26" s="291"/>
      <c r="BJ26" s="295"/>
      <c r="BK26" s="272">
        <v>30.0</v>
      </c>
    </row>
    <row r="27" ht="15.75" customHeight="1">
      <c r="A27" s="242"/>
      <c r="B27" s="243"/>
      <c r="C27" s="269" t="s">
        <v>51</v>
      </c>
      <c r="D27" s="270"/>
      <c r="E27" s="271"/>
      <c r="F27" s="293">
        <v>18.0</v>
      </c>
      <c r="G27" s="271"/>
      <c r="H27" s="273"/>
      <c r="I27" s="274"/>
      <c r="J27" s="271"/>
      <c r="K27" s="346">
        <v>13.0</v>
      </c>
      <c r="L27" s="271"/>
      <c r="M27" s="273"/>
      <c r="N27" s="270"/>
      <c r="O27" s="271"/>
      <c r="P27" s="293">
        <v>10.0</v>
      </c>
      <c r="Q27" s="271"/>
      <c r="R27" s="292"/>
      <c r="S27" s="274"/>
      <c r="T27" s="293">
        <v>9.0</v>
      </c>
      <c r="U27" s="271"/>
      <c r="V27" s="295"/>
      <c r="W27" s="273"/>
      <c r="X27" s="270"/>
      <c r="Y27" s="290">
        <v>6.0</v>
      </c>
      <c r="Z27" s="271"/>
      <c r="AA27" s="295"/>
      <c r="AB27" s="273"/>
      <c r="AC27" s="270"/>
      <c r="AD27" s="293">
        <v>4.0</v>
      </c>
      <c r="AE27" s="271"/>
      <c r="AF27" s="295"/>
      <c r="AG27" s="296"/>
      <c r="AH27" s="288">
        <v>2.0</v>
      </c>
      <c r="AI27" s="271"/>
      <c r="AJ27" s="295"/>
      <c r="AK27" s="271"/>
      <c r="AL27" s="347">
        <v>29.0</v>
      </c>
      <c r="AM27" s="270"/>
      <c r="AN27" s="271"/>
      <c r="AO27" s="295"/>
      <c r="AP27" s="271"/>
      <c r="AQ27" s="348">
        <v>27.0</v>
      </c>
      <c r="AR27" s="270"/>
      <c r="AS27" s="271"/>
      <c r="AT27" s="295"/>
      <c r="AU27" s="296"/>
      <c r="AV27" s="348">
        <v>24.0</v>
      </c>
      <c r="AW27" s="274"/>
      <c r="AX27" s="293">
        <v>7.0</v>
      </c>
      <c r="AY27" s="271"/>
      <c r="AZ27" s="295"/>
      <c r="BA27" s="273"/>
      <c r="BB27" s="270"/>
      <c r="BC27" s="290">
        <v>5.0</v>
      </c>
      <c r="BD27" s="271"/>
      <c r="BE27" s="271"/>
      <c r="BF27" s="273"/>
      <c r="BG27" s="349">
        <v>2.0</v>
      </c>
      <c r="BH27" s="271"/>
      <c r="BI27" s="271"/>
      <c r="BJ27" s="271"/>
      <c r="BK27" s="348">
        <v>30.0</v>
      </c>
    </row>
    <row r="28" ht="15.75" customHeight="1">
      <c r="A28" s="242"/>
      <c r="B28" s="243"/>
      <c r="C28" s="269" t="s">
        <v>52</v>
      </c>
      <c r="D28" s="305"/>
      <c r="E28" s="301"/>
      <c r="F28" s="301"/>
      <c r="G28" s="301"/>
      <c r="H28" s="303"/>
      <c r="I28" s="304"/>
      <c r="J28" s="301"/>
      <c r="K28" s="301"/>
      <c r="L28" s="301"/>
      <c r="M28" s="303"/>
      <c r="N28" s="305"/>
      <c r="O28" s="301"/>
      <c r="P28" s="301"/>
      <c r="Q28" s="301"/>
      <c r="R28" s="350">
        <v>24.0</v>
      </c>
      <c r="S28" s="304"/>
      <c r="T28" s="301"/>
      <c r="U28" s="301"/>
      <c r="V28" s="309"/>
      <c r="W28" s="303"/>
      <c r="X28" s="305"/>
      <c r="Y28" s="301"/>
      <c r="Z28" s="301"/>
      <c r="AA28" s="301"/>
      <c r="AB28" s="303"/>
      <c r="AC28" s="305"/>
      <c r="AD28" s="306">
        <v>4.0</v>
      </c>
      <c r="AE28" s="301"/>
      <c r="AF28" s="301"/>
      <c r="AG28" s="307"/>
      <c r="AH28" s="305"/>
      <c r="AI28" s="301"/>
      <c r="AJ28" s="301"/>
      <c r="AK28" s="301"/>
      <c r="AL28" s="307"/>
      <c r="AM28" s="305"/>
      <c r="AN28" s="301"/>
      <c r="AO28" s="309"/>
      <c r="AP28" s="301"/>
      <c r="AQ28" s="351"/>
      <c r="AR28" s="305"/>
      <c r="AS28" s="301"/>
      <c r="AT28" s="323">
        <v>10.0</v>
      </c>
      <c r="AU28" s="301"/>
      <c r="AV28" s="303"/>
      <c r="AW28" s="304"/>
      <c r="AX28" s="301"/>
      <c r="AY28" s="301"/>
      <c r="AZ28" s="301"/>
      <c r="BA28" s="303"/>
      <c r="BB28" s="305"/>
      <c r="BC28" s="301"/>
      <c r="BD28" s="301"/>
      <c r="BE28" s="301"/>
      <c r="BF28" s="303"/>
      <c r="BG28" s="305"/>
      <c r="BH28" s="301"/>
      <c r="BI28" s="306">
        <v>16.0</v>
      </c>
      <c r="BJ28" s="304"/>
      <c r="BK28" s="351"/>
    </row>
    <row r="29" ht="15.75" customHeight="1">
      <c r="A29" s="242"/>
      <c r="B29" s="243"/>
      <c r="C29" s="269" t="s">
        <v>53</v>
      </c>
      <c r="D29" s="270"/>
      <c r="E29" s="271"/>
      <c r="F29" s="271"/>
      <c r="G29" s="271"/>
      <c r="H29" s="273"/>
      <c r="I29" s="274"/>
      <c r="J29" s="271"/>
      <c r="K29" s="271"/>
      <c r="L29" s="271"/>
      <c r="M29" s="273"/>
      <c r="N29" s="270"/>
      <c r="O29" s="271"/>
      <c r="P29" s="271"/>
      <c r="Q29" s="271"/>
      <c r="R29" s="273"/>
      <c r="S29" s="274"/>
      <c r="T29" s="271"/>
      <c r="U29" s="271"/>
      <c r="V29" s="311">
        <v>23.0</v>
      </c>
      <c r="W29" s="303"/>
      <c r="X29" s="305"/>
      <c r="Y29" s="301"/>
      <c r="Z29" s="301"/>
      <c r="AA29" s="301"/>
      <c r="AB29" s="303"/>
      <c r="AC29" s="305"/>
      <c r="AD29" s="301"/>
      <c r="AE29" s="301"/>
      <c r="AF29" s="301"/>
      <c r="AG29" s="307"/>
      <c r="AH29" s="305"/>
      <c r="AI29" s="301"/>
      <c r="AJ29" s="301"/>
      <c r="AK29" s="301"/>
      <c r="AL29" s="307"/>
      <c r="AM29" s="305"/>
      <c r="AN29" s="301"/>
      <c r="AO29" s="311">
        <v>13.0</v>
      </c>
      <c r="AP29" s="301"/>
      <c r="AQ29" s="303"/>
      <c r="AR29" s="305"/>
      <c r="AS29" s="301"/>
      <c r="AT29" s="301"/>
      <c r="AU29" s="301"/>
      <c r="AV29" s="303"/>
      <c r="AW29" s="304"/>
      <c r="AX29" s="301"/>
      <c r="AY29" s="301"/>
      <c r="AZ29" s="301"/>
      <c r="BA29" s="303"/>
      <c r="BB29" s="305"/>
      <c r="BC29" s="301"/>
      <c r="BD29" s="301"/>
      <c r="BE29" s="301"/>
      <c r="BF29" s="303"/>
      <c r="BG29" s="312">
        <v>2.0</v>
      </c>
      <c r="BH29" s="301"/>
      <c r="BI29" s="271"/>
      <c r="BJ29" s="271"/>
      <c r="BK29" s="273"/>
    </row>
    <row r="30" ht="15.75" customHeight="1">
      <c r="A30" s="247"/>
      <c r="B30" s="248"/>
      <c r="C30" s="313" t="s">
        <v>54</v>
      </c>
      <c r="D30" s="314"/>
      <c r="E30" s="315"/>
      <c r="F30" s="315"/>
      <c r="G30" s="315"/>
      <c r="H30" s="316"/>
      <c r="I30" s="317"/>
      <c r="J30" s="318"/>
      <c r="K30" s="318"/>
      <c r="L30" s="318"/>
      <c r="M30" s="316"/>
      <c r="N30" s="317"/>
      <c r="O30" s="318"/>
      <c r="P30" s="318"/>
      <c r="Q30" s="318"/>
      <c r="R30" s="316"/>
      <c r="S30" s="319"/>
      <c r="T30" s="318"/>
      <c r="U30" s="318"/>
      <c r="V30" s="318"/>
      <c r="W30" s="318"/>
      <c r="X30" s="314"/>
      <c r="Y30" s="315"/>
      <c r="Z30" s="315"/>
      <c r="AA30" s="315"/>
      <c r="AB30" s="316"/>
      <c r="AC30" s="317"/>
      <c r="AD30" s="318"/>
      <c r="AE30" s="318"/>
      <c r="AF30" s="318"/>
      <c r="AG30" s="316"/>
      <c r="AH30" s="317"/>
      <c r="AI30" s="318"/>
      <c r="AJ30" s="318"/>
      <c r="AK30" s="318"/>
      <c r="AL30" s="316"/>
      <c r="AM30" s="319"/>
      <c r="AN30" s="318"/>
      <c r="AO30" s="318"/>
      <c r="AP30" s="318"/>
      <c r="AQ30" s="318"/>
      <c r="AR30" s="314"/>
      <c r="AS30" s="315"/>
      <c r="AT30" s="315"/>
      <c r="AU30" s="315"/>
      <c r="AV30" s="316"/>
      <c r="AW30" s="317"/>
      <c r="AX30" s="318"/>
      <c r="AY30" s="318"/>
      <c r="AZ30" s="318"/>
      <c r="BA30" s="316"/>
      <c r="BB30" s="317"/>
      <c r="BC30" s="318"/>
      <c r="BD30" s="318"/>
      <c r="BE30" s="318"/>
      <c r="BF30" s="316"/>
      <c r="BG30" s="319"/>
      <c r="BH30" s="318"/>
      <c r="BI30" s="318"/>
      <c r="BJ30" s="318"/>
      <c r="BK30" s="316"/>
    </row>
    <row r="31" ht="15.75" customHeight="1">
      <c r="A31" s="267">
        <v>4.0</v>
      </c>
      <c r="B31" s="268" t="str">
        <f>ENGINE!B26</f>
        <v>STS 04</v>
      </c>
      <c r="C31" s="269" t="s">
        <v>50</v>
      </c>
      <c r="D31" s="285">
        <v>3.0</v>
      </c>
      <c r="E31" s="271"/>
      <c r="F31" s="291"/>
      <c r="G31" s="271"/>
      <c r="H31" s="272">
        <v>31.0</v>
      </c>
      <c r="I31" s="274"/>
      <c r="J31" s="271"/>
      <c r="K31" s="278"/>
      <c r="L31" s="271"/>
      <c r="M31" s="280">
        <v>28.0</v>
      </c>
      <c r="N31" s="270"/>
      <c r="O31" s="271"/>
      <c r="P31" s="278"/>
      <c r="Q31" s="271"/>
      <c r="R31" s="283">
        <v>25.0</v>
      </c>
      <c r="S31" s="274"/>
      <c r="T31" s="271"/>
      <c r="U31" s="271"/>
      <c r="V31" s="272">
        <v>24.0</v>
      </c>
      <c r="W31" s="273"/>
      <c r="X31" s="271"/>
      <c r="Y31" s="271"/>
      <c r="Z31" s="271"/>
      <c r="AA31" s="272">
        <v>21.0</v>
      </c>
      <c r="AB31" s="273"/>
      <c r="AC31" s="270"/>
      <c r="AD31" s="278"/>
      <c r="AE31" s="271"/>
      <c r="AF31" s="272">
        <v>19.0</v>
      </c>
      <c r="AG31" s="296"/>
      <c r="AH31" s="270"/>
      <c r="AI31" s="271"/>
      <c r="AJ31" s="272">
        <v>16.0</v>
      </c>
      <c r="AK31" s="271"/>
      <c r="AL31" s="296"/>
      <c r="AM31" s="270"/>
      <c r="AN31" s="271"/>
      <c r="AO31" s="280">
        <v>14.0</v>
      </c>
      <c r="AP31" s="271"/>
      <c r="AQ31" s="273"/>
      <c r="AR31" s="270"/>
      <c r="AS31" s="271"/>
      <c r="AT31" s="272">
        <v>11.0</v>
      </c>
      <c r="AU31" s="271"/>
      <c r="AV31" s="292"/>
      <c r="AW31" s="274"/>
      <c r="AX31" s="272">
        <v>8.0</v>
      </c>
      <c r="AY31" s="271"/>
      <c r="AZ31" s="291"/>
      <c r="BA31" s="273"/>
      <c r="BB31" s="270"/>
      <c r="BC31" s="272">
        <v>6.0</v>
      </c>
      <c r="BD31" s="271"/>
      <c r="BE31" s="291"/>
      <c r="BF31" s="273"/>
      <c r="BG31" s="272">
        <v>3.0</v>
      </c>
      <c r="BH31" s="271"/>
      <c r="BI31" s="278"/>
      <c r="BJ31" s="271"/>
      <c r="BK31" s="272">
        <v>30.0</v>
      </c>
    </row>
    <row r="32" ht="15.75" customHeight="1">
      <c r="A32" s="242"/>
      <c r="B32" s="243"/>
      <c r="C32" s="269" t="s">
        <v>51</v>
      </c>
      <c r="D32" s="352"/>
      <c r="E32" s="353"/>
      <c r="F32" s="293">
        <v>17.0</v>
      </c>
      <c r="G32" s="271"/>
      <c r="H32" s="292"/>
      <c r="I32" s="274"/>
      <c r="J32" s="271"/>
      <c r="K32" s="354">
        <v>14.0</v>
      </c>
      <c r="L32" s="271"/>
      <c r="M32" s="292"/>
      <c r="N32" s="270"/>
      <c r="O32" s="271"/>
      <c r="P32" s="293">
        <v>11.0</v>
      </c>
      <c r="Q32" s="271"/>
      <c r="R32" s="297"/>
      <c r="S32" s="274"/>
      <c r="T32" s="293">
        <v>10.0</v>
      </c>
      <c r="U32" s="271"/>
      <c r="V32" s="271"/>
      <c r="W32" s="273"/>
      <c r="X32" s="270"/>
      <c r="Y32" s="290">
        <v>7.0</v>
      </c>
      <c r="Z32" s="271"/>
      <c r="AA32" s="271"/>
      <c r="AB32" s="273"/>
      <c r="AC32" s="270"/>
      <c r="AD32" s="293">
        <v>5.0</v>
      </c>
      <c r="AE32" s="271"/>
      <c r="AF32" s="291"/>
      <c r="AG32" s="296"/>
      <c r="AH32" s="288">
        <v>2.0</v>
      </c>
      <c r="AI32" s="271"/>
      <c r="AJ32" s="271"/>
      <c r="AK32" s="271"/>
      <c r="AL32" s="355">
        <v>30.0</v>
      </c>
      <c r="AM32" s="270"/>
      <c r="AN32" s="271"/>
      <c r="AO32" s="271"/>
      <c r="AP32" s="271"/>
      <c r="AQ32" s="348">
        <v>28.0</v>
      </c>
      <c r="AR32" s="270"/>
      <c r="AS32" s="271"/>
      <c r="AT32" s="291"/>
      <c r="AU32" s="271"/>
      <c r="AV32" s="293">
        <v>25.0</v>
      </c>
      <c r="AW32" s="274"/>
      <c r="AX32" s="291"/>
      <c r="AY32" s="271"/>
      <c r="AZ32" s="290">
        <v>22.0</v>
      </c>
      <c r="BA32" s="273"/>
      <c r="BB32" s="270"/>
      <c r="BC32" s="291"/>
      <c r="BD32" s="271"/>
      <c r="BE32" s="293">
        <v>20.0</v>
      </c>
      <c r="BF32" s="273"/>
      <c r="BG32" s="270"/>
      <c r="BH32" s="271"/>
      <c r="BI32" s="293">
        <v>17.0</v>
      </c>
      <c r="BJ32" s="271"/>
      <c r="BK32" s="273"/>
    </row>
    <row r="33" ht="15.75" customHeight="1">
      <c r="A33" s="242"/>
      <c r="B33" s="243"/>
      <c r="C33" s="269" t="s">
        <v>52</v>
      </c>
      <c r="D33" s="305"/>
      <c r="E33" s="301"/>
      <c r="F33" s="301"/>
      <c r="G33" s="301"/>
      <c r="H33" s="303"/>
      <c r="I33" s="304"/>
      <c r="J33" s="301"/>
      <c r="K33" s="301"/>
      <c r="L33" s="301"/>
      <c r="M33" s="303"/>
      <c r="N33" s="305"/>
      <c r="O33" s="301"/>
      <c r="P33" s="301"/>
      <c r="Q33" s="301"/>
      <c r="R33" s="350">
        <v>25.0</v>
      </c>
      <c r="S33" s="304"/>
      <c r="T33" s="301"/>
      <c r="U33" s="301"/>
      <c r="V33" s="301"/>
      <c r="W33" s="303"/>
      <c r="X33" s="305"/>
      <c r="Y33" s="301"/>
      <c r="Z33" s="301"/>
      <c r="AA33" s="301"/>
      <c r="AB33" s="303"/>
      <c r="AC33" s="305"/>
      <c r="AD33" s="301"/>
      <c r="AE33" s="301"/>
      <c r="AF33" s="306">
        <v>19.0</v>
      </c>
      <c r="AG33" s="307"/>
      <c r="AH33" s="305"/>
      <c r="AI33" s="301"/>
      <c r="AJ33" s="301"/>
      <c r="AK33" s="301"/>
      <c r="AL33" s="307"/>
      <c r="AM33" s="305"/>
      <c r="AN33" s="301"/>
      <c r="AO33" s="301"/>
      <c r="AP33" s="301"/>
      <c r="AQ33" s="303"/>
      <c r="AR33" s="305"/>
      <c r="AS33" s="301"/>
      <c r="AT33" s="323">
        <v>11.0</v>
      </c>
      <c r="AU33" s="301"/>
      <c r="AV33" s="303"/>
      <c r="AW33" s="304"/>
      <c r="AX33" s="301"/>
      <c r="AY33" s="301"/>
      <c r="AZ33" s="301"/>
      <c r="BA33" s="303"/>
      <c r="BB33" s="305"/>
      <c r="BC33" s="301"/>
      <c r="BD33" s="301"/>
      <c r="BE33" s="301"/>
      <c r="BF33" s="303"/>
      <c r="BG33" s="305"/>
      <c r="BH33" s="301"/>
      <c r="BI33" s="306">
        <v>17.0</v>
      </c>
      <c r="BJ33" s="301"/>
      <c r="BK33" s="303"/>
    </row>
    <row r="34" ht="15.75" customHeight="1">
      <c r="A34" s="242"/>
      <c r="B34" s="243"/>
      <c r="C34" s="269" t="s">
        <v>53</v>
      </c>
      <c r="D34" s="270"/>
      <c r="E34" s="271"/>
      <c r="F34" s="271"/>
      <c r="G34" s="271"/>
      <c r="H34" s="273"/>
      <c r="I34" s="274"/>
      <c r="J34" s="271"/>
      <c r="K34" s="271"/>
      <c r="L34" s="271"/>
      <c r="M34" s="273"/>
      <c r="N34" s="270"/>
      <c r="O34" s="271"/>
      <c r="P34" s="271"/>
      <c r="Q34" s="271"/>
      <c r="R34" s="273"/>
      <c r="S34" s="274"/>
      <c r="T34" s="271"/>
      <c r="U34" s="271"/>
      <c r="V34" s="311">
        <v>24.0</v>
      </c>
      <c r="W34" s="303"/>
      <c r="X34" s="305"/>
      <c r="Y34" s="301"/>
      <c r="Z34" s="301"/>
      <c r="AA34" s="301"/>
      <c r="AB34" s="303"/>
      <c r="AC34" s="305"/>
      <c r="AD34" s="301"/>
      <c r="AE34" s="301"/>
      <c r="AF34" s="301"/>
      <c r="AG34" s="307"/>
      <c r="AH34" s="305"/>
      <c r="AI34" s="301"/>
      <c r="AJ34" s="301"/>
      <c r="AK34" s="301"/>
      <c r="AL34" s="307"/>
      <c r="AM34" s="305"/>
      <c r="AN34" s="301"/>
      <c r="AO34" s="311">
        <v>14.0</v>
      </c>
      <c r="AP34" s="271"/>
      <c r="AQ34" s="273"/>
      <c r="AR34" s="270"/>
      <c r="AS34" s="271"/>
      <c r="AT34" s="271"/>
      <c r="AU34" s="271"/>
      <c r="AV34" s="273"/>
      <c r="AW34" s="274"/>
      <c r="AX34" s="271"/>
      <c r="AY34" s="271"/>
      <c r="AZ34" s="271"/>
      <c r="BA34" s="273"/>
      <c r="BB34" s="270"/>
      <c r="BC34" s="271"/>
      <c r="BD34" s="271"/>
      <c r="BE34" s="271"/>
      <c r="BF34" s="273"/>
      <c r="BG34" s="312">
        <v>3.0</v>
      </c>
      <c r="BH34" s="271"/>
      <c r="BI34" s="271"/>
      <c r="BJ34" s="271"/>
      <c r="BK34" s="273"/>
    </row>
    <row r="35" ht="15.75" customHeight="1">
      <c r="A35" s="247"/>
      <c r="B35" s="248"/>
      <c r="C35" s="269" t="s">
        <v>54</v>
      </c>
      <c r="D35" s="314"/>
      <c r="E35" s="315"/>
      <c r="F35" s="315"/>
      <c r="G35" s="315"/>
      <c r="H35" s="316"/>
      <c r="I35" s="317"/>
      <c r="J35" s="318"/>
      <c r="K35" s="318"/>
      <c r="L35" s="318"/>
      <c r="M35" s="316"/>
      <c r="N35" s="317"/>
      <c r="O35" s="318"/>
      <c r="P35" s="318"/>
      <c r="Q35" s="318"/>
      <c r="R35" s="316"/>
      <c r="S35" s="319"/>
      <c r="T35" s="318"/>
      <c r="U35" s="318"/>
      <c r="V35" s="318"/>
      <c r="W35" s="318"/>
      <c r="X35" s="314"/>
      <c r="Y35" s="315"/>
      <c r="Z35" s="315"/>
      <c r="AA35" s="315"/>
      <c r="AB35" s="316"/>
      <c r="AC35" s="317"/>
      <c r="AD35" s="318"/>
      <c r="AE35" s="318"/>
      <c r="AF35" s="318"/>
      <c r="AG35" s="316"/>
      <c r="AH35" s="317"/>
      <c r="AI35" s="318"/>
      <c r="AJ35" s="318"/>
      <c r="AK35" s="318"/>
      <c r="AL35" s="316"/>
      <c r="AM35" s="319"/>
      <c r="AN35" s="318"/>
      <c r="AO35" s="318"/>
      <c r="AP35" s="318"/>
      <c r="AQ35" s="318"/>
      <c r="AR35" s="314"/>
      <c r="AS35" s="315"/>
      <c r="AT35" s="315"/>
      <c r="AU35" s="315"/>
      <c r="AV35" s="316"/>
      <c r="AW35" s="317"/>
      <c r="AX35" s="318"/>
      <c r="AY35" s="318"/>
      <c r="AZ35" s="318"/>
      <c r="BA35" s="316"/>
      <c r="BB35" s="317"/>
      <c r="BC35" s="318"/>
      <c r="BD35" s="318"/>
      <c r="BE35" s="318"/>
      <c r="BF35" s="316"/>
      <c r="BG35" s="319"/>
      <c r="BH35" s="318"/>
      <c r="BI35" s="318"/>
      <c r="BJ35" s="318"/>
      <c r="BK35" s="316"/>
    </row>
    <row r="36" ht="9.0" customHeight="1">
      <c r="A36" s="356"/>
      <c r="B36" s="356"/>
      <c r="C36" s="357"/>
      <c r="D36" s="358"/>
      <c r="E36" s="359"/>
      <c r="F36" s="360"/>
      <c r="G36" s="360"/>
      <c r="H36" s="358"/>
      <c r="I36" s="359"/>
      <c r="J36" s="361"/>
      <c r="K36" s="358"/>
      <c r="L36" s="359"/>
      <c r="M36" s="358"/>
      <c r="N36" s="359"/>
      <c r="O36" s="361"/>
      <c r="P36" s="358"/>
      <c r="Q36" s="359"/>
      <c r="R36" s="358"/>
      <c r="S36" s="359"/>
      <c r="T36" s="358"/>
      <c r="U36" s="359"/>
      <c r="V36" s="358"/>
      <c r="W36" s="361"/>
      <c r="X36" s="359"/>
      <c r="Y36" s="358"/>
      <c r="Z36" s="361"/>
      <c r="AA36" s="361"/>
      <c r="AB36" s="359"/>
      <c r="AC36" s="361"/>
      <c r="AD36" s="358"/>
      <c r="AE36" s="359"/>
      <c r="AF36" s="358"/>
      <c r="AG36" s="361"/>
      <c r="AH36" s="360"/>
      <c r="AI36" s="359"/>
      <c r="AJ36" s="358"/>
      <c r="AK36" s="359"/>
      <c r="AL36" s="358"/>
      <c r="AM36" s="359"/>
      <c r="AN36" s="361"/>
      <c r="AO36" s="358"/>
      <c r="AP36" s="359"/>
      <c r="AQ36" s="358"/>
      <c r="AR36" s="359"/>
      <c r="AS36" s="361"/>
      <c r="AT36" s="358"/>
      <c r="AU36" s="359"/>
      <c r="AV36" s="358"/>
      <c r="AW36" s="361"/>
      <c r="AX36" s="359"/>
      <c r="AY36" s="361"/>
      <c r="AZ36" s="358"/>
      <c r="BA36" s="361"/>
      <c r="BB36" s="359"/>
      <c r="BC36" s="358"/>
      <c r="BD36" s="359"/>
      <c r="BE36" s="358"/>
      <c r="BF36" s="359"/>
      <c r="BG36" s="361"/>
      <c r="BH36" s="361"/>
      <c r="BI36" s="358"/>
      <c r="BJ36" s="359"/>
      <c r="BK36" s="358"/>
    </row>
    <row r="37" ht="15.75" customHeight="1">
      <c r="A37" s="358"/>
      <c r="B37" s="358"/>
      <c r="C37" s="358"/>
      <c r="D37" s="362"/>
      <c r="E37" s="363" t="s">
        <v>57</v>
      </c>
      <c r="F37" s="364"/>
      <c r="G37" s="364"/>
      <c r="H37" s="364"/>
      <c r="I37" s="358"/>
      <c r="J37" s="358"/>
      <c r="K37" s="358"/>
      <c r="L37" s="358"/>
      <c r="M37" s="365"/>
      <c r="N37" s="365"/>
      <c r="O37" s="363"/>
      <c r="P37" s="366"/>
      <c r="Q37" s="363" t="s">
        <v>58</v>
      </c>
      <c r="R37" s="363"/>
      <c r="S37" s="363"/>
      <c r="T37" s="363"/>
      <c r="U37" s="363"/>
      <c r="V37" s="363"/>
      <c r="W37" s="363"/>
      <c r="X37" s="363"/>
      <c r="Y37" s="363"/>
      <c r="Z37" s="363"/>
      <c r="AA37" s="363"/>
      <c r="AB37" s="363"/>
      <c r="AC37" s="367"/>
      <c r="AD37" s="363" t="s">
        <v>59</v>
      </c>
      <c r="AE37" s="363"/>
      <c r="AF37" s="363"/>
      <c r="AG37" s="363"/>
      <c r="AH37" s="363"/>
      <c r="AI37" s="358"/>
      <c r="AJ37" s="358"/>
      <c r="AK37" s="358"/>
      <c r="AL37" s="358"/>
      <c r="AM37" s="365"/>
      <c r="AN37" s="368"/>
      <c r="AO37" s="369"/>
      <c r="AP37" s="363" t="s">
        <v>60</v>
      </c>
      <c r="AQ37" s="358"/>
      <c r="AR37" s="365"/>
      <c r="AS37" s="363"/>
      <c r="AT37" s="358"/>
      <c r="AU37" s="358"/>
      <c r="AV37" s="365"/>
      <c r="AW37" s="363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/>
      <c r="BI37" s="358"/>
      <c r="BJ37" s="358"/>
      <c r="BK37" s="358"/>
    </row>
    <row r="38" ht="15.75" customHeight="1">
      <c r="A38" s="358"/>
      <c r="B38" s="358"/>
      <c r="C38" s="358"/>
      <c r="D38" s="370"/>
      <c r="E38" s="363" t="s">
        <v>61</v>
      </c>
      <c r="F38" s="364"/>
      <c r="G38" s="364"/>
      <c r="H38" s="364"/>
      <c r="I38" s="358"/>
      <c r="J38" s="358"/>
      <c r="K38" s="358"/>
      <c r="L38" s="358"/>
      <c r="M38" s="365"/>
      <c r="N38" s="365"/>
      <c r="O38" s="363"/>
      <c r="P38" s="371"/>
      <c r="Q38" s="363" t="s">
        <v>62</v>
      </c>
      <c r="R38" s="363"/>
      <c r="S38" s="363"/>
      <c r="T38" s="363"/>
      <c r="U38" s="363"/>
      <c r="V38" s="363"/>
      <c r="W38" s="363"/>
      <c r="X38" s="363"/>
      <c r="Y38" s="363"/>
      <c r="Z38" s="363"/>
      <c r="AA38" s="363"/>
      <c r="AB38" s="363"/>
      <c r="AC38" s="372"/>
      <c r="AD38" s="363" t="s">
        <v>63</v>
      </c>
      <c r="AE38" s="363"/>
      <c r="AF38" s="363"/>
      <c r="AG38" s="363"/>
      <c r="AH38" s="363"/>
      <c r="AI38" s="358"/>
      <c r="AJ38" s="358"/>
      <c r="AK38" s="358"/>
      <c r="AL38" s="358"/>
      <c r="AM38" s="365"/>
      <c r="AN38" s="368"/>
      <c r="AO38" s="373"/>
      <c r="AP38" s="363" t="s">
        <v>64</v>
      </c>
      <c r="AQ38" s="358"/>
      <c r="AR38" s="365"/>
      <c r="AS38" s="363"/>
      <c r="AT38" s="358"/>
      <c r="AU38" s="358"/>
      <c r="AV38" s="365"/>
      <c r="AW38" s="363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/>
      <c r="BI38" s="358"/>
      <c r="BJ38" s="358"/>
      <c r="BK38" s="358"/>
    </row>
    <row r="39" ht="15.75" customHeight="1">
      <c r="A39" s="358"/>
      <c r="B39" s="358"/>
      <c r="C39" s="358"/>
      <c r="D39" s="374"/>
      <c r="E39" s="363" t="s">
        <v>65</v>
      </c>
      <c r="F39" s="364"/>
      <c r="G39" s="364"/>
      <c r="H39" s="364"/>
      <c r="I39" s="358"/>
      <c r="J39" s="358"/>
      <c r="K39" s="358"/>
      <c r="L39" s="358"/>
      <c r="M39" s="365"/>
      <c r="N39" s="365"/>
      <c r="O39" s="363"/>
      <c r="P39" s="375"/>
      <c r="Q39" s="363" t="s">
        <v>66</v>
      </c>
      <c r="R39" s="363"/>
      <c r="S39" s="363"/>
      <c r="T39" s="363"/>
      <c r="U39" s="363"/>
      <c r="V39" s="363"/>
      <c r="W39" s="363"/>
      <c r="X39" s="363"/>
      <c r="Y39" s="363"/>
      <c r="Z39" s="363"/>
      <c r="AA39" s="363"/>
      <c r="AB39" s="363"/>
      <c r="AC39" s="374"/>
      <c r="AD39" s="363" t="s">
        <v>67</v>
      </c>
      <c r="AE39" s="363"/>
      <c r="AF39" s="363"/>
      <c r="AG39" s="363"/>
      <c r="AH39" s="363"/>
      <c r="AI39" s="358"/>
      <c r="AJ39" s="358"/>
      <c r="AK39" s="358"/>
      <c r="AL39" s="358"/>
      <c r="AM39" s="365"/>
      <c r="AN39" s="368"/>
      <c r="AO39" s="376"/>
      <c r="AP39" s="363" t="s">
        <v>68</v>
      </c>
      <c r="AQ39" s="358"/>
      <c r="AR39" s="365"/>
      <c r="AS39" s="363"/>
      <c r="AT39" s="358"/>
      <c r="AU39" s="358"/>
      <c r="AV39" s="365"/>
      <c r="AW39" s="363"/>
      <c r="AX39" s="358"/>
      <c r="AY39" s="358"/>
      <c r="AZ39" s="358"/>
      <c r="BA39" s="358"/>
      <c r="BB39" s="358"/>
      <c r="BC39" s="358"/>
      <c r="BD39" s="358"/>
      <c r="BE39" s="358"/>
      <c r="BF39" s="358"/>
      <c r="BG39" s="358"/>
      <c r="BH39" s="358"/>
      <c r="BI39" s="358"/>
      <c r="BJ39" s="358"/>
      <c r="BK39" s="358"/>
    </row>
    <row r="40" ht="15.75" customHeight="1">
      <c r="A40" s="358"/>
      <c r="B40" s="358"/>
      <c r="C40" s="358"/>
      <c r="D40" s="377"/>
      <c r="E40" s="363" t="s">
        <v>69</v>
      </c>
      <c r="F40" s="364"/>
      <c r="G40" s="364"/>
      <c r="H40" s="364"/>
      <c r="I40" s="358"/>
      <c r="J40" s="358"/>
      <c r="K40" s="358"/>
      <c r="L40" s="358"/>
      <c r="M40" s="365"/>
      <c r="N40" s="365"/>
      <c r="O40" s="363"/>
      <c r="P40" s="378"/>
      <c r="Q40" s="363" t="s">
        <v>70</v>
      </c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/>
      <c r="AC40" s="379"/>
      <c r="AD40" s="363" t="s">
        <v>71</v>
      </c>
      <c r="AE40" s="363"/>
      <c r="AF40" s="363"/>
      <c r="AG40" s="363"/>
      <c r="AH40" s="363"/>
      <c r="AI40" s="358"/>
      <c r="AJ40" s="358"/>
      <c r="AK40" s="358"/>
      <c r="AL40" s="358"/>
      <c r="AM40" s="365"/>
      <c r="AN40" s="368"/>
      <c r="AO40" s="380"/>
      <c r="AP40" s="363" t="s">
        <v>72</v>
      </c>
      <c r="AQ40" s="358"/>
      <c r="AR40" s="365"/>
      <c r="AS40" s="363"/>
      <c r="AT40" s="358"/>
      <c r="AU40" s="358"/>
      <c r="AV40" s="365"/>
      <c r="AW40" s="363"/>
      <c r="AX40" s="358"/>
      <c r="AY40" s="358"/>
      <c r="AZ40" s="358"/>
      <c r="BA40" s="358"/>
      <c r="BB40" s="358"/>
      <c r="BC40" s="358"/>
      <c r="BD40" s="358"/>
      <c r="BE40" s="358"/>
      <c r="BF40" s="358"/>
      <c r="BG40" s="358"/>
      <c r="BH40" s="358"/>
      <c r="BI40" s="358"/>
      <c r="BJ40" s="358"/>
      <c r="BK40" s="358"/>
    </row>
    <row r="41" ht="15.75" customHeight="1">
      <c r="A41" s="358"/>
      <c r="B41" s="358"/>
      <c r="C41" s="358"/>
      <c r="D41" s="381"/>
      <c r="E41" s="363" t="s">
        <v>73</v>
      </c>
      <c r="F41" s="364"/>
      <c r="G41" s="364"/>
      <c r="H41" s="364"/>
      <c r="I41" s="358"/>
      <c r="J41" s="358"/>
      <c r="K41" s="358"/>
      <c r="L41" s="358"/>
      <c r="M41" s="365"/>
      <c r="N41" s="365"/>
      <c r="O41" s="363"/>
      <c r="P41" s="382"/>
      <c r="Q41" s="363" t="s">
        <v>74</v>
      </c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/>
      <c r="AC41" s="383"/>
      <c r="AD41" s="363" t="s">
        <v>75</v>
      </c>
      <c r="AE41" s="363"/>
      <c r="AF41" s="363"/>
      <c r="AG41" s="363"/>
      <c r="AH41" s="363"/>
      <c r="AI41" s="358"/>
      <c r="AJ41" s="358"/>
      <c r="AK41" s="358"/>
      <c r="AL41" s="358"/>
      <c r="AM41" s="365"/>
      <c r="AN41" s="368"/>
      <c r="AO41" s="384"/>
      <c r="AP41" s="363" t="s">
        <v>76</v>
      </c>
      <c r="AQ41" s="358"/>
      <c r="AR41" s="365"/>
      <c r="AS41" s="363"/>
      <c r="AT41" s="358"/>
      <c r="AU41" s="358"/>
      <c r="AV41" s="365"/>
      <c r="AW41" s="363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/>
      <c r="BI41" s="358"/>
      <c r="BJ41" s="358"/>
      <c r="BK41" s="358"/>
    </row>
    <row r="42" ht="15.75" customHeight="1">
      <c r="A42" s="358"/>
      <c r="B42" s="358"/>
      <c r="C42" s="358"/>
      <c r="D42" s="364"/>
      <c r="E42" s="364"/>
      <c r="F42" s="364"/>
      <c r="G42" s="364"/>
      <c r="H42" s="364"/>
      <c r="I42" s="358"/>
      <c r="J42" s="358"/>
      <c r="K42" s="358"/>
      <c r="L42" s="358"/>
      <c r="M42" s="358"/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  <c r="AM42" s="358"/>
      <c r="AN42" s="358"/>
      <c r="AO42" s="358"/>
      <c r="AP42" s="358"/>
      <c r="AQ42" s="358"/>
      <c r="AR42" s="358"/>
      <c r="AS42" s="358"/>
      <c r="AT42" s="358"/>
      <c r="AU42" s="358"/>
      <c r="AV42" s="358"/>
      <c r="AW42" s="358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/>
      <c r="BI42" s="358"/>
      <c r="BJ42" s="358"/>
      <c r="BK42" s="358"/>
    </row>
    <row r="43" ht="15.75" customHeight="1">
      <c r="A43" s="358"/>
      <c r="B43" s="358"/>
      <c r="C43" s="358"/>
      <c r="D43" s="364"/>
      <c r="V43" s="358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64"/>
      <c r="BK43" s="358"/>
    </row>
    <row r="44" ht="15.75" customHeight="1">
      <c r="A44" s="1"/>
      <c r="B44" s="1"/>
      <c r="C44" s="1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  <c r="P44" s="358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</row>
    <row r="45" ht="15.75" customHeight="1">
      <c r="A45" s="1"/>
      <c r="B45" s="1"/>
      <c r="C45" s="1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</row>
    <row r="46" ht="15.75" customHeight="1">
      <c r="A46" s="1"/>
      <c r="B46" s="1"/>
      <c r="C46" s="1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</row>
    <row r="47" ht="15.75" customHeight="1">
      <c r="A47" s="1"/>
      <c r="B47" s="1"/>
      <c r="C47" s="1"/>
      <c r="D47" s="385"/>
      <c r="L47" s="1"/>
      <c r="M47" s="1"/>
      <c r="N47" s="1"/>
      <c r="O47" s="385"/>
      <c r="V47" s="386"/>
      <c r="W47" s="386"/>
      <c r="X47" s="386"/>
      <c r="Y47" s="386"/>
      <c r="Z47" s="386"/>
      <c r="AA47" s="386"/>
      <c r="AB47" s="386"/>
      <c r="AC47" s="1"/>
      <c r="AD47" s="1"/>
      <c r="AE47" s="1"/>
      <c r="AF47" s="1"/>
      <c r="AG47" s="1"/>
      <c r="AH47" s="3"/>
      <c r="AI47" s="385"/>
      <c r="AO47" s="386"/>
      <c r="AP47" s="386"/>
      <c r="AQ47" s="386"/>
      <c r="AR47" s="385"/>
      <c r="AY47" s="386"/>
      <c r="AZ47" s="386"/>
      <c r="BA47" s="385"/>
      <c r="BK47" s="3"/>
    </row>
    <row r="48" ht="15.75" customHeight="1">
      <c r="A48" s="1"/>
      <c r="B48" s="1"/>
      <c r="C48" s="1"/>
      <c r="D48" s="387"/>
      <c r="L48" s="1"/>
      <c r="M48" s="1"/>
      <c r="N48" s="1"/>
      <c r="O48" s="387"/>
      <c r="V48" s="388"/>
      <c r="W48" s="388"/>
      <c r="X48" s="388"/>
      <c r="Y48" s="388"/>
      <c r="Z48" s="388"/>
      <c r="AA48" s="388"/>
      <c r="AB48" s="388"/>
      <c r="AC48" s="1"/>
      <c r="AD48" s="1"/>
      <c r="AE48" s="1"/>
      <c r="AF48" s="1"/>
      <c r="AG48" s="1"/>
      <c r="AH48" s="3"/>
      <c r="AI48" s="387"/>
      <c r="AO48" s="388"/>
      <c r="AP48" s="388"/>
      <c r="AQ48" s="388"/>
      <c r="AR48" s="387"/>
      <c r="AY48" s="388"/>
      <c r="AZ48" s="388"/>
      <c r="BA48" s="387"/>
      <c r="BK48" s="3"/>
    </row>
    <row r="49" ht="15.75" customHeight="1">
      <c r="A49" s="1"/>
      <c r="B49" s="1"/>
      <c r="C49" s="1"/>
      <c r="D49" s="364"/>
      <c r="L49" s="1"/>
      <c r="M49" s="1"/>
      <c r="N49" s="1"/>
      <c r="O49" s="364"/>
      <c r="V49" s="358"/>
      <c r="W49" s="358"/>
      <c r="X49" s="358"/>
      <c r="Y49" s="358"/>
      <c r="Z49" s="358"/>
      <c r="AA49" s="358"/>
      <c r="AB49" s="358"/>
      <c r="AC49" s="1"/>
      <c r="AD49" s="1"/>
      <c r="AE49" s="1"/>
      <c r="AF49" s="1"/>
      <c r="AG49" s="1"/>
      <c r="AH49" s="3"/>
      <c r="AI49" s="364"/>
      <c r="AO49" s="358"/>
      <c r="AP49" s="358"/>
      <c r="AQ49" s="358"/>
      <c r="AR49" s="364"/>
      <c r="AY49" s="358"/>
      <c r="AZ49" s="358"/>
      <c r="BA49" s="364"/>
      <c r="BK49" s="3"/>
    </row>
    <row r="50" ht="15.75" customHeight="1">
      <c r="A50" s="1"/>
      <c r="B50" s="1"/>
      <c r="C50" s="1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</row>
    <row r="51" ht="15.75" customHeight="1">
      <c r="A51" s="1"/>
      <c r="B51" s="1"/>
      <c r="C51" s="1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</row>
    <row r="52" ht="15.75" customHeight="1">
      <c r="A52" s="1"/>
      <c r="B52" s="1"/>
      <c r="C52" s="1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</row>
    <row r="53" ht="15.75" customHeight="1">
      <c r="A53" s="1"/>
      <c r="B53" s="1"/>
      <c r="C53" s="1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</row>
    <row r="54" ht="15.75" customHeight="1">
      <c r="A54" s="1"/>
      <c r="B54" s="1"/>
      <c r="C54" s="1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</row>
    <row r="55" ht="15.75" customHeight="1">
      <c r="A55" s="1"/>
      <c r="B55" s="1"/>
      <c r="C55" s="1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</row>
    <row r="56" ht="15.75" customHeight="1">
      <c r="A56" s="1"/>
      <c r="B56" s="1"/>
      <c r="C56" s="1"/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</row>
    <row r="57" ht="15.75" customHeight="1">
      <c r="A57" s="1"/>
      <c r="B57" s="1"/>
      <c r="C57" s="1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ht="15.75" customHeight="1">
      <c r="A59" s="1"/>
      <c r="B59" s="1"/>
      <c r="C59" s="1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ht="15.75" customHeight="1">
      <c r="A60" s="1"/>
      <c r="B60" s="1"/>
      <c r="C60" s="1"/>
      <c r="D60" s="3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ht="15.75" customHeight="1">
      <c r="A61" s="1"/>
      <c r="B61" s="1"/>
      <c r="C61" s="1"/>
      <c r="D61" s="3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ht="15.75" customHeight="1">
      <c r="A62" s="1"/>
      <c r="B62" s="1"/>
      <c r="C62" s="1"/>
      <c r="D62" s="3"/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ht="15.75" customHeight="1">
      <c r="A63" s="1"/>
      <c r="B63" s="1"/>
      <c r="C63" s="1"/>
      <c r="D63" s="3"/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ht="15.75" customHeight="1">
      <c r="A64" s="1"/>
      <c r="B64" s="1"/>
      <c r="C64" s="1"/>
      <c r="D64" s="3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ht="15.75" customHeight="1">
      <c r="A65" s="1"/>
      <c r="B65" s="1"/>
      <c r="C65" s="1"/>
      <c r="D65" s="3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ht="15.75" customHeight="1">
      <c r="A66" s="1"/>
      <c r="B66" s="1"/>
      <c r="C66" s="1"/>
      <c r="D66" s="3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ht="15.75" customHeight="1">
      <c r="A67" s="1"/>
      <c r="B67" s="1"/>
      <c r="C67" s="1"/>
      <c r="D67" s="3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ht="15.75" customHeight="1">
      <c r="A68" s="1"/>
      <c r="B68" s="1"/>
      <c r="C68" s="1"/>
      <c r="D68" s="3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ht="15.75" customHeight="1">
      <c r="A69" s="1"/>
      <c r="B69" s="1"/>
      <c r="C69" s="1"/>
      <c r="D69" s="3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ht="15.75" customHeight="1">
      <c r="A70" s="1"/>
      <c r="B70" s="1"/>
      <c r="C70" s="1"/>
      <c r="D70" s="3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ht="15.75" customHeight="1">
      <c r="A71" s="1"/>
      <c r="B71" s="1"/>
      <c r="C71" s="1"/>
      <c r="D71" s="3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ht="15.75" customHeight="1">
      <c r="A72" s="1"/>
      <c r="B72" s="1"/>
      <c r="C72" s="1"/>
      <c r="D72" s="3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ht="15.75" customHeight="1">
      <c r="A73" s="1"/>
      <c r="B73" s="1"/>
      <c r="C73" s="1"/>
      <c r="D73" s="3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ht="15.75" customHeight="1">
      <c r="A74" s="1"/>
      <c r="B74" s="1"/>
      <c r="C74" s="1"/>
      <c r="D74" s="3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ht="15.75" customHeight="1">
      <c r="A75" s="1"/>
      <c r="B75" s="1"/>
      <c r="C75" s="1"/>
      <c r="D75" s="3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ht="15.75" customHeight="1">
      <c r="A76" s="1"/>
      <c r="B76" s="1"/>
      <c r="C76" s="1"/>
      <c r="D76" s="3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ht="15.75" customHeight="1">
      <c r="A77" s="1"/>
      <c r="B77" s="1"/>
      <c r="C77" s="1"/>
      <c r="D77" s="3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ht="15.75" customHeight="1">
      <c r="A78" s="1"/>
      <c r="B78" s="1"/>
      <c r="C78" s="1"/>
      <c r="D78" s="3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ht="15.75" customHeight="1">
      <c r="A79" s="1"/>
      <c r="B79" s="1"/>
      <c r="C79" s="1"/>
      <c r="D79" s="3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ht="15.75" customHeight="1">
      <c r="A80" s="1"/>
      <c r="B80" s="1"/>
      <c r="C80" s="1"/>
      <c r="D80" s="3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ht="15.75" customHeight="1">
      <c r="A81" s="1"/>
      <c r="B81" s="1"/>
      <c r="C81" s="1"/>
      <c r="D81" s="3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ht="15.75" customHeight="1">
      <c r="A82" s="1"/>
      <c r="B82" s="1"/>
      <c r="C82" s="1"/>
      <c r="D82" s="3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ht="15.75" customHeight="1">
      <c r="A83" s="1"/>
      <c r="B83" s="1"/>
      <c r="C83" s="1"/>
      <c r="D83" s="3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ht="15.75" customHeight="1">
      <c r="A84" s="1"/>
      <c r="B84" s="1"/>
      <c r="C84" s="1"/>
      <c r="D84" s="3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ht="15.75" customHeight="1">
      <c r="A85" s="1"/>
      <c r="B85" s="1"/>
      <c r="C85" s="1"/>
      <c r="D85" s="3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ht="15.75" customHeight="1">
      <c r="A86" s="1"/>
      <c r="B86" s="1"/>
      <c r="C86" s="1"/>
      <c r="D86" s="3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ht="15.75" customHeight="1">
      <c r="A87" s="1"/>
      <c r="B87" s="1"/>
      <c r="C87" s="1"/>
      <c r="D87" s="3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ht="15.75" customHeight="1">
      <c r="A88" s="1"/>
      <c r="B88" s="1"/>
      <c r="C88" s="1"/>
      <c r="D88" s="3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ht="15.75" customHeight="1">
      <c r="A89" s="1"/>
      <c r="B89" s="1"/>
      <c r="C89" s="1"/>
      <c r="D89" s="3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ht="15.75" customHeight="1">
      <c r="A90" s="1"/>
      <c r="B90" s="1"/>
      <c r="C90" s="1"/>
      <c r="D90" s="3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ht="15.75" customHeight="1">
      <c r="A91" s="1"/>
      <c r="B91" s="1"/>
      <c r="C91" s="1"/>
      <c r="D91" s="3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ht="15.75" customHeight="1">
      <c r="A92" s="1"/>
      <c r="B92" s="1"/>
      <c r="C92" s="1"/>
      <c r="D92" s="3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ht="15.75" customHeight="1">
      <c r="A93" s="1"/>
      <c r="B93" s="1"/>
      <c r="C93" s="1"/>
      <c r="D93" s="3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ht="15.75" customHeight="1">
      <c r="A94" s="1"/>
      <c r="B94" s="1"/>
      <c r="C94" s="1"/>
      <c r="D94" s="3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ht="15.75" customHeight="1">
      <c r="A95" s="1"/>
      <c r="B95" s="1"/>
      <c r="C95" s="1"/>
      <c r="D95" s="3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ht="15.75" customHeight="1">
      <c r="A96" s="1"/>
      <c r="B96" s="1"/>
      <c r="C96" s="1"/>
      <c r="D96" s="3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ht="15.75" customHeight="1">
      <c r="A97" s="1"/>
      <c r="B97" s="1"/>
      <c r="C97" s="1"/>
      <c r="D97" s="3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ht="15.75" customHeight="1">
      <c r="A98" s="1"/>
      <c r="B98" s="1"/>
      <c r="C98" s="1"/>
      <c r="D98" s="3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ht="15.75" customHeight="1">
      <c r="A99" s="1"/>
      <c r="B99" s="1"/>
      <c r="C99" s="1"/>
      <c r="D99" s="3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ht="15.75" customHeight="1">
      <c r="A100" s="1"/>
      <c r="B100" s="1"/>
      <c r="C100" s="1"/>
      <c r="D100" s="3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ht="15.75" customHeight="1">
      <c r="A101" s="1"/>
      <c r="B101" s="1"/>
      <c r="C101" s="1"/>
      <c r="D101" s="3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ht="15.75" customHeight="1">
      <c r="A102" s="1"/>
      <c r="B102" s="1"/>
      <c r="C102" s="1"/>
      <c r="D102" s="3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ht="15.75" customHeight="1">
      <c r="A103" s="1"/>
      <c r="B103" s="1"/>
      <c r="C103" s="1"/>
      <c r="D103" s="3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ht="15.75" customHeight="1">
      <c r="A104" s="1"/>
      <c r="B104" s="1"/>
      <c r="C104" s="1"/>
      <c r="D104" s="3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ht="15.75" customHeight="1">
      <c r="A105" s="1"/>
      <c r="B105" s="1"/>
      <c r="C105" s="1"/>
      <c r="D105" s="3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ht="15.75" customHeight="1">
      <c r="A106" s="1"/>
      <c r="B106" s="1"/>
      <c r="C106" s="1"/>
      <c r="D106" s="3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ht="15.75" customHeight="1">
      <c r="A107" s="1"/>
      <c r="B107" s="1"/>
      <c r="C107" s="1"/>
      <c r="D107" s="3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ht="15.75" customHeight="1">
      <c r="A108" s="1"/>
      <c r="B108" s="1"/>
      <c r="C108" s="1"/>
      <c r="D108" s="3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ht="15.75" customHeight="1">
      <c r="A109" s="1"/>
      <c r="B109" s="1"/>
      <c r="C109" s="1"/>
      <c r="D109" s="3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ht="15.75" customHeight="1">
      <c r="A110" s="1"/>
      <c r="B110" s="1"/>
      <c r="C110" s="1"/>
      <c r="D110" s="3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ht="15.75" customHeight="1">
      <c r="A111" s="1"/>
      <c r="B111" s="1"/>
      <c r="C111" s="1"/>
      <c r="D111" s="3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ht="15.75" customHeight="1">
      <c r="A112" s="1"/>
      <c r="B112" s="1"/>
      <c r="C112" s="1"/>
      <c r="D112" s="3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ht="15.75" customHeight="1">
      <c r="A113" s="1"/>
      <c r="B113" s="1"/>
      <c r="C113" s="1"/>
      <c r="D113" s="3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ht="15.75" customHeight="1">
      <c r="A114" s="1"/>
      <c r="B114" s="1"/>
      <c r="C114" s="1"/>
      <c r="D114" s="3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ht="15.75" customHeight="1">
      <c r="A115" s="1"/>
      <c r="B115" s="1"/>
      <c r="C115" s="1"/>
      <c r="D115" s="3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ht="15.75" customHeight="1">
      <c r="A116" s="1"/>
      <c r="B116" s="1"/>
      <c r="C116" s="1"/>
      <c r="D116" s="3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ht="15.75" customHeight="1">
      <c r="A117" s="1"/>
      <c r="B117" s="1"/>
      <c r="C117" s="1"/>
      <c r="D117" s="3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ht="15.75" customHeight="1">
      <c r="A118" s="1"/>
      <c r="B118" s="1"/>
      <c r="C118" s="1"/>
      <c r="D118" s="3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ht="15.75" customHeight="1">
      <c r="A119" s="1"/>
      <c r="B119" s="1"/>
      <c r="C119" s="1"/>
      <c r="D119" s="3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ht="15.75" customHeight="1">
      <c r="A120" s="1"/>
      <c r="B120" s="1"/>
      <c r="C120" s="1"/>
      <c r="D120" s="3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ht="15.75" customHeight="1">
      <c r="A121" s="1"/>
      <c r="B121" s="1"/>
      <c r="C121" s="1"/>
      <c r="D121" s="3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ht="15.75" customHeight="1">
      <c r="A122" s="1"/>
      <c r="B122" s="1"/>
      <c r="C122" s="1"/>
      <c r="D122" s="3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ht="15.75" customHeight="1">
      <c r="A123" s="1"/>
      <c r="B123" s="1"/>
      <c r="C123" s="1"/>
      <c r="D123" s="3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ht="15.75" customHeight="1">
      <c r="A124" s="1"/>
      <c r="B124" s="1"/>
      <c r="C124" s="1"/>
      <c r="D124" s="3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ht="15.75" customHeight="1">
      <c r="A125" s="1"/>
      <c r="B125" s="1"/>
      <c r="C125" s="1"/>
      <c r="D125" s="3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ht="15.75" customHeight="1">
      <c r="A126" s="1"/>
      <c r="B126" s="1"/>
      <c r="C126" s="1"/>
      <c r="D126" s="3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ht="15.75" customHeight="1">
      <c r="A127" s="1"/>
      <c r="B127" s="1"/>
      <c r="C127" s="1"/>
      <c r="D127" s="3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ht="15.75" customHeight="1">
      <c r="A128" s="1"/>
      <c r="B128" s="1"/>
      <c r="C128" s="1"/>
      <c r="D128" s="3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ht="15.75" customHeight="1">
      <c r="A129" s="1"/>
      <c r="B129" s="1"/>
      <c r="C129" s="1"/>
      <c r="D129" s="3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ht="15.75" customHeight="1">
      <c r="A130" s="1"/>
      <c r="B130" s="1"/>
      <c r="C130" s="1"/>
      <c r="D130" s="3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ht="15.75" customHeight="1">
      <c r="A131" s="1"/>
      <c r="B131" s="1"/>
      <c r="C131" s="1"/>
      <c r="D131" s="3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ht="15.75" customHeight="1">
      <c r="A132" s="1"/>
      <c r="B132" s="1"/>
      <c r="C132" s="1"/>
      <c r="D132" s="3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ht="15.75" customHeight="1">
      <c r="A133" s="1"/>
      <c r="B133" s="1"/>
      <c r="C133" s="1"/>
      <c r="D133" s="3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ht="15.75" customHeight="1">
      <c r="A134" s="1"/>
      <c r="B134" s="1"/>
      <c r="C134" s="1"/>
      <c r="D134" s="3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ht="15.75" customHeight="1">
      <c r="A135" s="1"/>
      <c r="B135" s="1"/>
      <c r="C135" s="1"/>
      <c r="D135" s="3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ht="15.75" customHeight="1">
      <c r="A136" s="1"/>
      <c r="B136" s="1"/>
      <c r="C136" s="1"/>
      <c r="D136" s="3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ht="15.75" customHeight="1">
      <c r="A137" s="1"/>
      <c r="B137" s="1"/>
      <c r="C137" s="1"/>
      <c r="D137" s="3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ht="15.75" customHeight="1">
      <c r="A138" s="1"/>
      <c r="B138" s="1"/>
      <c r="C138" s="1"/>
      <c r="D138" s="3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ht="15.75" customHeight="1">
      <c r="A139" s="1"/>
      <c r="B139" s="1"/>
      <c r="C139" s="1"/>
      <c r="D139" s="3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ht="15.75" customHeight="1">
      <c r="A140" s="1"/>
      <c r="B140" s="1"/>
      <c r="C140" s="1"/>
      <c r="D140" s="3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ht="15.75" customHeight="1">
      <c r="A141" s="1"/>
      <c r="B141" s="1"/>
      <c r="C141" s="1"/>
      <c r="D141" s="3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ht="15.75" customHeight="1">
      <c r="A142" s="1"/>
      <c r="B142" s="1"/>
      <c r="C142" s="1"/>
      <c r="D142" s="3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ht="15.75" customHeight="1">
      <c r="A143" s="1"/>
      <c r="B143" s="1"/>
      <c r="C143" s="1"/>
      <c r="D143" s="3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ht="15.75" customHeight="1">
      <c r="A144" s="1"/>
      <c r="B144" s="1"/>
      <c r="C144" s="1"/>
      <c r="D144" s="3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ht="15.75" customHeight="1">
      <c r="A145" s="1"/>
      <c r="B145" s="1"/>
      <c r="C145" s="1"/>
      <c r="D145" s="3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ht="15.75" customHeight="1">
      <c r="A146" s="1"/>
      <c r="B146" s="1"/>
      <c r="C146" s="1"/>
      <c r="D146" s="3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ht="15.75" customHeight="1">
      <c r="A147" s="1"/>
      <c r="B147" s="1"/>
      <c r="C147" s="1"/>
      <c r="D147" s="3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ht="15.75" customHeight="1">
      <c r="A148" s="1"/>
      <c r="B148" s="1"/>
      <c r="C148" s="1"/>
      <c r="D148" s="3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ht="15.75" customHeight="1">
      <c r="A149" s="1"/>
      <c r="B149" s="1"/>
      <c r="C149" s="1"/>
      <c r="D149" s="3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ht="15.75" customHeight="1">
      <c r="A150" s="1"/>
      <c r="B150" s="1"/>
      <c r="C150" s="1"/>
      <c r="D150" s="3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ht="15.75" customHeight="1">
      <c r="A151" s="1"/>
      <c r="B151" s="1"/>
      <c r="C151" s="1"/>
      <c r="D151" s="3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ht="15.75" customHeight="1">
      <c r="A152" s="1"/>
      <c r="B152" s="1"/>
      <c r="C152" s="1"/>
      <c r="D152" s="3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ht="15.75" customHeight="1">
      <c r="A153" s="1"/>
      <c r="B153" s="1"/>
      <c r="C153" s="1"/>
      <c r="D153" s="3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ht="15.75" customHeight="1">
      <c r="A154" s="1"/>
      <c r="B154" s="1"/>
      <c r="C154" s="1"/>
      <c r="D154" s="3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ht="15.75" customHeight="1">
      <c r="A155" s="1"/>
      <c r="B155" s="1"/>
      <c r="C155" s="1"/>
      <c r="D155" s="3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ht="15.75" customHeight="1">
      <c r="A156" s="1"/>
      <c r="B156" s="1"/>
      <c r="C156" s="1"/>
      <c r="D156" s="3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ht="15.75" customHeight="1">
      <c r="A157" s="1"/>
      <c r="B157" s="1"/>
      <c r="C157" s="1"/>
      <c r="D157" s="3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ht="15.75" customHeight="1">
      <c r="A158" s="1"/>
      <c r="B158" s="1"/>
      <c r="C158" s="1"/>
      <c r="D158" s="3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ht="15.75" customHeight="1">
      <c r="A159" s="1"/>
      <c r="B159" s="1"/>
      <c r="C159" s="1"/>
      <c r="D159" s="3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ht="15.75" customHeight="1">
      <c r="A160" s="1"/>
      <c r="B160" s="1"/>
      <c r="C160" s="1"/>
      <c r="D160" s="3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ht="15.75" customHeight="1">
      <c r="A161" s="1"/>
      <c r="B161" s="1"/>
      <c r="C161" s="1"/>
      <c r="D161" s="3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ht="15.75" customHeight="1">
      <c r="A162" s="1"/>
      <c r="B162" s="1"/>
      <c r="C162" s="1"/>
      <c r="D162" s="3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ht="15.75" customHeight="1">
      <c r="A163" s="1"/>
      <c r="B163" s="1"/>
      <c r="C163" s="1"/>
      <c r="D163" s="3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ht="15.75" customHeight="1">
      <c r="A164" s="1"/>
      <c r="B164" s="1"/>
      <c r="C164" s="1"/>
      <c r="D164" s="3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ht="15.75" customHeight="1">
      <c r="A165" s="1"/>
      <c r="B165" s="1"/>
      <c r="C165" s="1"/>
      <c r="D165" s="3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ht="15.75" customHeight="1">
      <c r="A166" s="1"/>
      <c r="B166" s="1"/>
      <c r="C166" s="1"/>
      <c r="D166" s="3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ht="15.75" customHeight="1">
      <c r="A167" s="1"/>
      <c r="B167" s="1"/>
      <c r="C167" s="1"/>
      <c r="D167" s="3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ht="15.75" customHeight="1">
      <c r="A168" s="1"/>
      <c r="B168" s="1"/>
      <c r="C168" s="1"/>
      <c r="D168" s="3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ht="15.75" customHeight="1">
      <c r="A169" s="1"/>
      <c r="B169" s="1"/>
      <c r="C169" s="1"/>
      <c r="D169" s="3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ht="15.75" customHeight="1">
      <c r="A170" s="1"/>
      <c r="B170" s="1"/>
      <c r="C170" s="1"/>
      <c r="D170" s="3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ht="15.75" customHeight="1">
      <c r="A171" s="1"/>
      <c r="B171" s="1"/>
      <c r="C171" s="1"/>
      <c r="D171" s="3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ht="15.75" customHeight="1">
      <c r="A172" s="1"/>
      <c r="B172" s="1"/>
      <c r="C172" s="1"/>
      <c r="D172" s="3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ht="15.75" customHeight="1">
      <c r="A173" s="1"/>
      <c r="B173" s="1"/>
      <c r="C173" s="1"/>
      <c r="D173" s="3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ht="15.75" customHeight="1">
      <c r="A174" s="1"/>
      <c r="B174" s="1"/>
      <c r="C174" s="1"/>
      <c r="D174" s="3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ht="15.75" customHeight="1">
      <c r="A175" s="1"/>
      <c r="B175" s="1"/>
      <c r="C175" s="1"/>
      <c r="D175" s="3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ht="15.75" customHeight="1">
      <c r="A176" s="1"/>
      <c r="B176" s="1"/>
      <c r="C176" s="1"/>
      <c r="D176" s="3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ht="15.75" customHeight="1">
      <c r="A177" s="1"/>
      <c r="B177" s="1"/>
      <c r="C177" s="1"/>
      <c r="D177" s="3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ht="15.75" customHeight="1">
      <c r="A178" s="1"/>
      <c r="B178" s="1"/>
      <c r="C178" s="1"/>
      <c r="D178" s="3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ht="15.75" customHeight="1">
      <c r="A179" s="1"/>
      <c r="B179" s="1"/>
      <c r="C179" s="1"/>
      <c r="D179" s="3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ht="15.75" customHeight="1">
      <c r="A180" s="1"/>
      <c r="B180" s="1"/>
      <c r="C180" s="1"/>
      <c r="D180" s="3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ht="15.75" customHeight="1">
      <c r="A181" s="1"/>
      <c r="B181" s="1"/>
      <c r="C181" s="1"/>
      <c r="D181" s="3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ht="15.75" customHeight="1">
      <c r="A182" s="1"/>
      <c r="B182" s="1"/>
      <c r="C182" s="1"/>
      <c r="D182" s="3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ht="15.75" customHeight="1">
      <c r="A183" s="1"/>
      <c r="B183" s="1"/>
      <c r="C183" s="1"/>
      <c r="D183" s="3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ht="15.75" customHeight="1">
      <c r="A184" s="1"/>
      <c r="B184" s="1"/>
      <c r="C184" s="1"/>
      <c r="D184" s="3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ht="15.75" customHeight="1">
      <c r="A185" s="1"/>
      <c r="B185" s="1"/>
      <c r="C185" s="1"/>
      <c r="D185" s="3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ht="15.75" customHeight="1">
      <c r="A186" s="1"/>
      <c r="B186" s="1"/>
      <c r="C186" s="1"/>
      <c r="D186" s="3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ht="15.75" customHeight="1">
      <c r="A187" s="1"/>
      <c r="B187" s="1"/>
      <c r="C187" s="1"/>
      <c r="D187" s="3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ht="15.75" customHeight="1">
      <c r="A188" s="1"/>
      <c r="B188" s="1"/>
      <c r="C188" s="1"/>
      <c r="D188" s="3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ht="15.75" customHeight="1">
      <c r="A189" s="1"/>
      <c r="B189" s="1"/>
      <c r="C189" s="1"/>
      <c r="D189" s="3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ht="15.75" customHeight="1">
      <c r="A190" s="1"/>
      <c r="B190" s="1"/>
      <c r="C190" s="1"/>
      <c r="D190" s="3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ht="15.75" customHeight="1">
      <c r="A191" s="1"/>
      <c r="B191" s="1"/>
      <c r="C191" s="1"/>
      <c r="D191" s="3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ht="15.75" customHeight="1">
      <c r="A192" s="1"/>
      <c r="B192" s="1"/>
      <c r="C192" s="1"/>
      <c r="D192" s="3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ht="15.75" customHeight="1">
      <c r="A193" s="1"/>
      <c r="B193" s="1"/>
      <c r="C193" s="1"/>
      <c r="D193" s="3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ht="15.75" customHeight="1">
      <c r="A194" s="1"/>
      <c r="B194" s="1"/>
      <c r="C194" s="1"/>
      <c r="D194" s="3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ht="15.75" customHeight="1">
      <c r="A195" s="1"/>
      <c r="B195" s="1"/>
      <c r="C195" s="1"/>
      <c r="D195" s="3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ht="15.75" customHeight="1">
      <c r="A196" s="1"/>
      <c r="B196" s="1"/>
      <c r="C196" s="1"/>
      <c r="D196" s="3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ht="15.75" customHeight="1">
      <c r="A197" s="1"/>
      <c r="B197" s="1"/>
      <c r="C197" s="1"/>
      <c r="D197" s="3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ht="15.75" customHeight="1">
      <c r="A198" s="1"/>
      <c r="B198" s="1"/>
      <c r="C198" s="1"/>
      <c r="D198" s="3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ht="15.75" customHeight="1">
      <c r="A199" s="1"/>
      <c r="B199" s="1"/>
      <c r="C199" s="1"/>
      <c r="D199" s="3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ht="15.75" customHeight="1">
      <c r="A200" s="1"/>
      <c r="B200" s="1"/>
      <c r="C200" s="1"/>
      <c r="D200" s="3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ht="15.75" customHeight="1">
      <c r="A201" s="1"/>
      <c r="B201" s="1"/>
      <c r="C201" s="1"/>
      <c r="D201" s="3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ht="15.75" customHeight="1">
      <c r="A202" s="1"/>
      <c r="B202" s="1"/>
      <c r="C202" s="1"/>
      <c r="D202" s="3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ht="15.75" customHeight="1">
      <c r="A203" s="1"/>
      <c r="B203" s="1"/>
      <c r="C203" s="1"/>
      <c r="D203" s="3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ht="15.75" customHeight="1">
      <c r="A204" s="1"/>
      <c r="B204" s="1"/>
      <c r="C204" s="1"/>
      <c r="D204" s="3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ht="15.75" customHeight="1">
      <c r="A205" s="1"/>
      <c r="B205" s="1"/>
      <c r="C205" s="1"/>
      <c r="D205" s="3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ht="15.75" customHeight="1">
      <c r="A206" s="1"/>
      <c r="B206" s="1"/>
      <c r="C206" s="1"/>
      <c r="D206" s="3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ht="15.75" customHeight="1">
      <c r="A207" s="1"/>
      <c r="B207" s="1"/>
      <c r="C207" s="1"/>
      <c r="D207" s="3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ht="15.75" customHeight="1">
      <c r="A208" s="1"/>
      <c r="B208" s="1"/>
      <c r="C208" s="1"/>
      <c r="D208" s="3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ht="15.75" customHeight="1">
      <c r="A209" s="1"/>
      <c r="B209" s="1"/>
      <c r="C209" s="1"/>
      <c r="D209" s="3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ht="15.75" customHeight="1">
      <c r="A210" s="1"/>
      <c r="B210" s="1"/>
      <c r="C210" s="1"/>
      <c r="D210" s="3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ht="15.75" customHeight="1">
      <c r="A211" s="1"/>
      <c r="B211" s="1"/>
      <c r="C211" s="1"/>
      <c r="D211" s="3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ht="15.75" customHeight="1">
      <c r="A212" s="1"/>
      <c r="B212" s="1"/>
      <c r="C212" s="1"/>
      <c r="D212" s="3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ht="15.75" customHeight="1">
      <c r="A213" s="1"/>
      <c r="B213" s="1"/>
      <c r="C213" s="1"/>
      <c r="D213" s="3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ht="15.75" customHeight="1">
      <c r="A214" s="1"/>
      <c r="B214" s="1"/>
      <c r="C214" s="1"/>
      <c r="D214" s="3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ht="15.75" customHeight="1">
      <c r="A215" s="1"/>
      <c r="B215" s="1"/>
      <c r="C215" s="1"/>
      <c r="D215" s="3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ht="15.75" customHeight="1">
      <c r="A216" s="1"/>
      <c r="B216" s="1"/>
      <c r="C216" s="1"/>
      <c r="D216" s="3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ht="15.75" customHeight="1">
      <c r="A217" s="1"/>
      <c r="B217" s="1"/>
      <c r="C217" s="1"/>
      <c r="D217" s="3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ht="15.75" customHeight="1">
      <c r="A218" s="1"/>
      <c r="B218" s="1"/>
      <c r="C218" s="1"/>
      <c r="D218" s="3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ht="15.75" customHeight="1">
      <c r="A219" s="1"/>
      <c r="B219" s="1"/>
      <c r="C219" s="1"/>
      <c r="D219" s="3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ht="15.75" customHeight="1">
      <c r="A220" s="1"/>
      <c r="B220" s="1"/>
      <c r="C220" s="1"/>
      <c r="D220" s="3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ht="15.75" customHeight="1">
      <c r="A221" s="1"/>
      <c r="B221" s="1"/>
      <c r="C221" s="1"/>
      <c r="D221" s="3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ht="15.75" customHeight="1">
      <c r="A222" s="1"/>
      <c r="B222" s="1"/>
      <c r="C222" s="1"/>
      <c r="D222" s="3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ht="15.75" customHeight="1">
      <c r="A223" s="1"/>
      <c r="B223" s="1"/>
      <c r="C223" s="1"/>
      <c r="D223" s="3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ht="15.75" customHeight="1">
      <c r="A224" s="1"/>
      <c r="B224" s="1"/>
      <c r="C224" s="1"/>
      <c r="D224" s="3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ht="15.75" customHeight="1">
      <c r="A225" s="1"/>
      <c r="B225" s="1"/>
      <c r="C225" s="1"/>
      <c r="D225" s="3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ht="15.75" customHeight="1">
      <c r="A226" s="1"/>
      <c r="B226" s="1"/>
      <c r="C226" s="1"/>
      <c r="D226" s="3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ht="15.75" customHeight="1">
      <c r="A227" s="1"/>
      <c r="B227" s="1"/>
      <c r="C227" s="1"/>
      <c r="D227" s="3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ht="15.75" customHeight="1">
      <c r="A228" s="1"/>
      <c r="B228" s="1"/>
      <c r="C228" s="1"/>
      <c r="D228" s="3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ht="15.75" customHeight="1">
      <c r="A229" s="1"/>
      <c r="B229" s="1"/>
      <c r="C229" s="1"/>
      <c r="D229" s="3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ht="15.75" customHeight="1">
      <c r="A230" s="1"/>
      <c r="B230" s="1"/>
      <c r="C230" s="1"/>
      <c r="D230" s="3"/>
      <c r="E230" s="3"/>
      <c r="F230" s="3"/>
      <c r="G230" s="3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ht="15.75" customHeight="1">
      <c r="A231" s="1"/>
      <c r="B231" s="1"/>
      <c r="C231" s="1"/>
      <c r="D231" s="3"/>
      <c r="E231" s="3"/>
      <c r="F231" s="3"/>
      <c r="G231" s="3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ht="15.75" customHeight="1">
      <c r="A232" s="1"/>
      <c r="B232" s="1"/>
      <c r="C232" s="1"/>
      <c r="D232" s="3"/>
      <c r="E232" s="3"/>
      <c r="F232" s="3"/>
      <c r="G232" s="3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ht="15.75" customHeight="1">
      <c r="A233" s="1"/>
      <c r="B233" s="1"/>
      <c r="C233" s="1"/>
      <c r="D233" s="3"/>
      <c r="E233" s="3"/>
      <c r="F233" s="3"/>
      <c r="G233" s="3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ht="15.75" customHeight="1">
      <c r="A234" s="1"/>
      <c r="B234" s="1"/>
      <c r="C234" s="1"/>
      <c r="D234" s="3"/>
      <c r="E234" s="3"/>
      <c r="F234" s="3"/>
      <c r="G234" s="3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ht="15.75" customHeight="1">
      <c r="A235" s="1"/>
      <c r="B235" s="1"/>
      <c r="C235" s="1"/>
      <c r="D235" s="3"/>
      <c r="E235" s="3"/>
      <c r="F235" s="3"/>
      <c r="G235" s="3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ht="15.75" customHeight="1">
      <c r="A236" s="1"/>
      <c r="B236" s="1"/>
      <c r="C236" s="1"/>
      <c r="D236" s="3"/>
      <c r="E236" s="3"/>
      <c r="F236" s="3"/>
      <c r="G236" s="3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ht="15.75" customHeight="1">
      <c r="A237" s="1"/>
      <c r="B237" s="1"/>
      <c r="C237" s="1"/>
      <c r="D237" s="3"/>
      <c r="E237" s="3"/>
      <c r="F237" s="3"/>
      <c r="G237" s="3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ht="15.75" customHeight="1">
      <c r="A238" s="1"/>
      <c r="B238" s="1"/>
      <c r="C238" s="1"/>
      <c r="D238" s="3"/>
      <c r="E238" s="3"/>
      <c r="F238" s="3"/>
      <c r="G238" s="3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ht="15.75" customHeight="1">
      <c r="A239" s="1"/>
      <c r="B239" s="1"/>
      <c r="C239" s="1"/>
      <c r="D239" s="3"/>
      <c r="E239" s="3"/>
      <c r="F239" s="3"/>
      <c r="G239" s="3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ht="15.75" customHeight="1">
      <c r="A240" s="1"/>
      <c r="B240" s="1"/>
      <c r="C240" s="1"/>
      <c r="D240" s="3"/>
      <c r="E240" s="3"/>
      <c r="F240" s="3"/>
      <c r="G240" s="3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ht="15.75" customHeight="1">
      <c r="A241" s="1"/>
      <c r="B241" s="1"/>
      <c r="C241" s="1"/>
      <c r="D241" s="3"/>
      <c r="E241" s="3"/>
      <c r="F241" s="3"/>
      <c r="G241" s="3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ht="15.75" customHeight="1">
      <c r="A242" s="1"/>
      <c r="B242" s="1"/>
      <c r="C242" s="1"/>
      <c r="D242" s="3"/>
      <c r="E242" s="3"/>
      <c r="F242" s="3"/>
      <c r="G242" s="3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ht="15.75" customHeight="1">
      <c r="A243" s="1"/>
      <c r="B243" s="1"/>
      <c r="C243" s="1"/>
      <c r="D243" s="3"/>
      <c r="E243" s="3"/>
      <c r="F243" s="3"/>
      <c r="G243" s="3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ht="15.75" customHeight="1">
      <c r="A244" s="1"/>
      <c r="B244" s="1"/>
      <c r="C244" s="1"/>
      <c r="D244" s="3"/>
      <c r="E244" s="3"/>
      <c r="F244" s="3"/>
      <c r="G244" s="3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ht="15.75" customHeight="1">
      <c r="A245" s="1"/>
      <c r="B245" s="1"/>
      <c r="C245" s="1"/>
      <c r="D245" s="3"/>
      <c r="E245" s="3"/>
      <c r="F245" s="3"/>
      <c r="G245" s="3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ht="15.75" customHeight="1">
      <c r="A246" s="1"/>
      <c r="B246" s="1"/>
      <c r="C246" s="1"/>
      <c r="D246" s="3"/>
      <c r="E246" s="3"/>
      <c r="F246" s="3"/>
      <c r="G246" s="3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ht="15.75" customHeight="1">
      <c r="A247" s="1"/>
      <c r="B247" s="1"/>
      <c r="C247" s="1"/>
      <c r="D247" s="3"/>
      <c r="E247" s="3"/>
      <c r="F247" s="3"/>
      <c r="G247" s="3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ht="15.75" customHeight="1">
      <c r="A248" s="1"/>
      <c r="B248" s="1"/>
      <c r="C248" s="1"/>
      <c r="D248" s="3"/>
      <c r="E248" s="3"/>
      <c r="F248" s="3"/>
      <c r="G248" s="3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ht="15.75" customHeight="1">
      <c r="A249" s="1"/>
      <c r="B249" s="1"/>
      <c r="C249" s="1"/>
      <c r="D249" s="3"/>
      <c r="E249" s="3"/>
      <c r="F249" s="3"/>
      <c r="G249" s="3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ht="15.75" customHeight="1">
      <c r="A250" s="1"/>
      <c r="B250" s="1"/>
      <c r="C250" s="1"/>
      <c r="D250" s="3"/>
      <c r="E250" s="3"/>
      <c r="F250" s="3"/>
      <c r="G250" s="3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ht="15.75" customHeight="1">
      <c r="A251" s="1"/>
      <c r="B251" s="1"/>
      <c r="C251" s="1"/>
      <c r="D251" s="3"/>
      <c r="E251" s="3"/>
      <c r="F251" s="3"/>
      <c r="G251" s="3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ht="15.75" customHeight="1">
      <c r="A252" s="1"/>
      <c r="B252" s="1"/>
      <c r="C252" s="1"/>
      <c r="D252" s="3"/>
      <c r="E252" s="3"/>
      <c r="F252" s="3"/>
      <c r="G252" s="3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ht="15.75" customHeight="1">
      <c r="A253" s="1"/>
      <c r="B253" s="1"/>
      <c r="C253" s="1"/>
      <c r="D253" s="3"/>
      <c r="E253" s="3"/>
      <c r="F253" s="3"/>
      <c r="G253" s="3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ht="15.75" customHeight="1">
      <c r="A254" s="1"/>
      <c r="B254" s="1"/>
      <c r="C254" s="1"/>
      <c r="D254" s="3"/>
      <c r="E254" s="3"/>
      <c r="F254" s="3"/>
      <c r="G254" s="3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ht="15.75" customHeight="1">
      <c r="A255" s="1"/>
      <c r="B255" s="1"/>
      <c r="C255" s="1"/>
      <c r="D255" s="3"/>
      <c r="E255" s="3"/>
      <c r="F255" s="3"/>
      <c r="G255" s="3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ht="15.75" customHeight="1">
      <c r="A256" s="1"/>
      <c r="B256" s="1"/>
      <c r="C256" s="1"/>
      <c r="D256" s="3"/>
      <c r="E256" s="3"/>
      <c r="F256" s="3"/>
      <c r="G256" s="3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ht="15.75" customHeight="1">
      <c r="A257" s="1"/>
      <c r="B257" s="1"/>
      <c r="C257" s="1"/>
      <c r="D257" s="3"/>
      <c r="E257" s="3"/>
      <c r="F257" s="3"/>
      <c r="G257" s="3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ht="15.75" customHeight="1">
      <c r="A258" s="1"/>
      <c r="B258" s="1"/>
      <c r="C258" s="1"/>
      <c r="D258" s="3"/>
      <c r="E258" s="3"/>
      <c r="F258" s="3"/>
      <c r="G258" s="3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ht="15.75" customHeight="1">
      <c r="A259" s="1"/>
      <c r="B259" s="1"/>
      <c r="C259" s="1"/>
      <c r="D259" s="3"/>
      <c r="E259" s="3"/>
      <c r="F259" s="3"/>
      <c r="G259" s="3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ht="15.75" customHeight="1">
      <c r="A260" s="1"/>
      <c r="B260" s="1"/>
      <c r="C260" s="1"/>
      <c r="D260" s="3"/>
      <c r="E260" s="3"/>
      <c r="F260" s="3"/>
      <c r="G260" s="3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ht="15.75" customHeight="1">
      <c r="A261" s="1"/>
      <c r="B261" s="1"/>
      <c r="C261" s="1"/>
      <c r="D261" s="3"/>
      <c r="E261" s="3"/>
      <c r="F261" s="3"/>
      <c r="G261" s="3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ht="15.75" customHeight="1">
      <c r="A262" s="1"/>
      <c r="B262" s="1"/>
      <c r="C262" s="1"/>
      <c r="D262" s="3"/>
      <c r="E262" s="3"/>
      <c r="F262" s="3"/>
      <c r="G262" s="3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ht="15.75" customHeight="1">
      <c r="A263" s="1"/>
      <c r="B263" s="1"/>
      <c r="C263" s="1"/>
      <c r="D263" s="3"/>
      <c r="E263" s="3"/>
      <c r="F263" s="3"/>
      <c r="G263" s="3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ht="15.75" customHeight="1">
      <c r="A264" s="1"/>
      <c r="B264" s="1"/>
      <c r="C264" s="1"/>
      <c r="D264" s="3"/>
      <c r="E264" s="3"/>
      <c r="F264" s="3"/>
      <c r="G264" s="3"/>
      <c r="H264" s="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ht="15.75" customHeight="1">
      <c r="A265" s="1"/>
      <c r="B265" s="1"/>
      <c r="C265" s="1"/>
      <c r="D265" s="3"/>
      <c r="E265" s="3"/>
      <c r="F265" s="3"/>
      <c r="G265" s="3"/>
      <c r="H265" s="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ht="15.75" customHeight="1">
      <c r="A266" s="1"/>
      <c r="B266" s="1"/>
      <c r="C266" s="1"/>
      <c r="D266" s="3"/>
      <c r="E266" s="3"/>
      <c r="F266" s="3"/>
      <c r="G266" s="3"/>
      <c r="H266" s="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ht="15.75" customHeight="1">
      <c r="A267" s="1"/>
      <c r="B267" s="1"/>
      <c r="C267" s="1"/>
      <c r="D267" s="3"/>
      <c r="E267" s="3"/>
      <c r="F267" s="3"/>
      <c r="G267" s="3"/>
      <c r="H267" s="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ht="15.75" customHeight="1">
      <c r="A268" s="1"/>
      <c r="B268" s="1"/>
      <c r="C268" s="1"/>
      <c r="D268" s="3"/>
      <c r="E268" s="3"/>
      <c r="F268" s="3"/>
      <c r="G268" s="3"/>
      <c r="H268" s="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ht="15.75" customHeight="1">
      <c r="A269" s="1"/>
      <c r="B269" s="1"/>
      <c r="C269" s="1"/>
      <c r="D269" s="3"/>
      <c r="E269" s="3"/>
      <c r="F269" s="3"/>
      <c r="G269" s="3"/>
      <c r="H269" s="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ht="15.75" customHeight="1">
      <c r="A270" s="1"/>
      <c r="B270" s="1"/>
      <c r="C270" s="1"/>
      <c r="D270" s="3"/>
      <c r="E270" s="3"/>
      <c r="F270" s="3"/>
      <c r="G270" s="3"/>
      <c r="H270" s="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ht="15.75" customHeight="1">
      <c r="A271" s="1"/>
      <c r="B271" s="1"/>
      <c r="C271" s="1"/>
      <c r="D271" s="3"/>
      <c r="E271" s="3"/>
      <c r="F271" s="3"/>
      <c r="G271" s="3"/>
      <c r="H271" s="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ht="15.75" customHeight="1">
      <c r="A272" s="1"/>
      <c r="B272" s="1"/>
      <c r="C272" s="1"/>
      <c r="D272" s="3"/>
      <c r="E272" s="3"/>
      <c r="F272" s="3"/>
      <c r="G272" s="3"/>
      <c r="H272" s="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ht="15.75" customHeight="1">
      <c r="A273" s="1"/>
      <c r="B273" s="1"/>
      <c r="C273" s="1"/>
      <c r="D273" s="3"/>
      <c r="E273" s="3"/>
      <c r="F273" s="3"/>
      <c r="G273" s="3"/>
      <c r="H273" s="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ht="15.75" customHeight="1">
      <c r="A274" s="1"/>
      <c r="B274" s="1"/>
      <c r="C274" s="1"/>
      <c r="D274" s="3"/>
      <c r="E274" s="3"/>
      <c r="F274" s="3"/>
      <c r="G274" s="3"/>
      <c r="H274" s="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ht="15.75" customHeight="1">
      <c r="A275" s="1"/>
      <c r="B275" s="1"/>
      <c r="C275" s="1"/>
      <c r="D275" s="3"/>
      <c r="E275" s="3"/>
      <c r="F275" s="3"/>
      <c r="G275" s="3"/>
      <c r="H275" s="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ht="15.75" customHeight="1">
      <c r="A276" s="1"/>
      <c r="B276" s="1"/>
      <c r="C276" s="1"/>
      <c r="D276" s="3"/>
      <c r="E276" s="3"/>
      <c r="F276" s="3"/>
      <c r="G276" s="3"/>
      <c r="H276" s="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ht="15.75" customHeight="1">
      <c r="A277" s="1"/>
      <c r="B277" s="1"/>
      <c r="C277" s="1"/>
      <c r="D277" s="3"/>
      <c r="E277" s="3"/>
      <c r="F277" s="3"/>
      <c r="G277" s="3"/>
      <c r="H277" s="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ht="15.75" customHeight="1">
      <c r="A278" s="1"/>
      <c r="B278" s="1"/>
      <c r="C278" s="1"/>
      <c r="D278" s="3"/>
      <c r="E278" s="3"/>
      <c r="F278" s="3"/>
      <c r="G278" s="3"/>
      <c r="H278" s="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ht="15.75" customHeight="1">
      <c r="A279" s="1"/>
      <c r="B279" s="1"/>
      <c r="C279" s="1"/>
      <c r="D279" s="3"/>
      <c r="E279" s="3"/>
      <c r="F279" s="3"/>
      <c r="G279" s="3"/>
      <c r="H279" s="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ht="15.75" customHeight="1">
      <c r="A280" s="1"/>
      <c r="B280" s="1"/>
      <c r="C280" s="1"/>
      <c r="D280" s="3"/>
      <c r="E280" s="3"/>
      <c r="F280" s="3"/>
      <c r="G280" s="3"/>
      <c r="H280" s="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ht="15.75" customHeight="1">
      <c r="A281" s="1"/>
      <c r="B281" s="1"/>
      <c r="C281" s="1"/>
      <c r="D281" s="3"/>
      <c r="E281" s="3"/>
      <c r="F281" s="3"/>
      <c r="G281" s="3"/>
      <c r="H281" s="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ht="15.75" customHeight="1">
      <c r="A282" s="1"/>
      <c r="B282" s="1"/>
      <c r="C282" s="1"/>
      <c r="D282" s="3"/>
      <c r="E282" s="3"/>
      <c r="F282" s="3"/>
      <c r="G282" s="3"/>
      <c r="H282" s="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ht="15.75" customHeight="1">
      <c r="A283" s="1"/>
      <c r="B283" s="1"/>
      <c r="C283" s="1"/>
      <c r="D283" s="3"/>
      <c r="E283" s="3"/>
      <c r="F283" s="3"/>
      <c r="G283" s="3"/>
      <c r="H283" s="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ht="15.75" customHeight="1">
      <c r="A284" s="1"/>
      <c r="B284" s="1"/>
      <c r="C284" s="1"/>
      <c r="D284" s="3"/>
      <c r="E284" s="3"/>
      <c r="F284" s="3"/>
      <c r="G284" s="3"/>
      <c r="H284" s="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ht="15.75" customHeight="1">
      <c r="A285" s="1"/>
      <c r="B285" s="1"/>
      <c r="C285" s="1"/>
      <c r="D285" s="3"/>
      <c r="E285" s="3"/>
      <c r="F285" s="3"/>
      <c r="G285" s="3"/>
      <c r="H285" s="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ht="15.75" customHeight="1">
      <c r="A286" s="1"/>
      <c r="B286" s="1"/>
      <c r="C286" s="1"/>
      <c r="D286" s="3"/>
      <c r="E286" s="3"/>
      <c r="F286" s="3"/>
      <c r="G286" s="3"/>
      <c r="H286" s="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ht="15.75" customHeight="1">
      <c r="A287" s="1"/>
      <c r="B287" s="1"/>
      <c r="C287" s="1"/>
      <c r="D287" s="3"/>
      <c r="E287" s="3"/>
      <c r="F287" s="3"/>
      <c r="G287" s="3"/>
      <c r="H287" s="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ht="15.75" customHeight="1">
      <c r="A288" s="1"/>
      <c r="B288" s="1"/>
      <c r="C288" s="1"/>
      <c r="D288" s="3"/>
      <c r="E288" s="3"/>
      <c r="F288" s="3"/>
      <c r="G288" s="3"/>
      <c r="H288" s="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ht="15.75" customHeight="1">
      <c r="A289" s="1"/>
      <c r="B289" s="1"/>
      <c r="C289" s="1"/>
      <c r="D289" s="3"/>
      <c r="E289" s="3"/>
      <c r="F289" s="3"/>
      <c r="G289" s="3"/>
      <c r="H289" s="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ht="15.75" customHeight="1">
      <c r="A290" s="1"/>
      <c r="B290" s="1"/>
      <c r="C290" s="1"/>
      <c r="D290" s="3"/>
      <c r="E290" s="3"/>
      <c r="F290" s="3"/>
      <c r="G290" s="3"/>
      <c r="H290" s="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ht="15.75" customHeight="1">
      <c r="A291" s="1"/>
      <c r="B291" s="1"/>
      <c r="C291" s="1"/>
      <c r="D291" s="3"/>
      <c r="E291" s="3"/>
      <c r="F291" s="3"/>
      <c r="G291" s="3"/>
      <c r="H291" s="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ht="15.75" customHeight="1">
      <c r="A292" s="1"/>
      <c r="B292" s="1"/>
      <c r="C292" s="1"/>
      <c r="D292" s="3"/>
      <c r="E292" s="3"/>
      <c r="F292" s="3"/>
      <c r="G292" s="3"/>
      <c r="H292" s="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ht="15.75" customHeight="1">
      <c r="A293" s="1"/>
      <c r="B293" s="1"/>
      <c r="C293" s="1"/>
      <c r="D293" s="3"/>
      <c r="E293" s="3"/>
      <c r="F293" s="3"/>
      <c r="G293" s="3"/>
      <c r="H293" s="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ht="15.75" customHeight="1">
      <c r="A294" s="1"/>
      <c r="B294" s="1"/>
      <c r="C294" s="1"/>
      <c r="D294" s="3"/>
      <c r="E294" s="3"/>
      <c r="F294" s="3"/>
      <c r="G294" s="3"/>
      <c r="H294" s="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ht="15.75" customHeight="1">
      <c r="A295" s="1"/>
      <c r="B295" s="1"/>
      <c r="C295" s="1"/>
      <c r="D295" s="3"/>
      <c r="E295" s="3"/>
      <c r="F295" s="3"/>
      <c r="G295" s="3"/>
      <c r="H295" s="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ht="15.75" customHeight="1">
      <c r="A296" s="1"/>
      <c r="B296" s="1"/>
      <c r="C296" s="1"/>
      <c r="D296" s="3"/>
      <c r="E296" s="3"/>
      <c r="F296" s="3"/>
      <c r="G296" s="3"/>
      <c r="H296" s="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ht="15.75" customHeight="1">
      <c r="A297" s="1"/>
      <c r="B297" s="1"/>
      <c r="C297" s="1"/>
      <c r="D297" s="3"/>
      <c r="E297" s="3"/>
      <c r="F297" s="3"/>
      <c r="G297" s="3"/>
      <c r="H297" s="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ht="15.75" customHeight="1">
      <c r="A298" s="1"/>
      <c r="B298" s="1"/>
      <c r="C298" s="1"/>
      <c r="D298" s="3"/>
      <c r="E298" s="3"/>
      <c r="F298" s="3"/>
      <c r="G298" s="3"/>
      <c r="H298" s="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ht="15.75" customHeight="1">
      <c r="A299" s="1"/>
      <c r="B299" s="1"/>
      <c r="C299" s="1"/>
      <c r="D299" s="3"/>
      <c r="E299" s="3"/>
      <c r="F299" s="3"/>
      <c r="G299" s="3"/>
      <c r="H299" s="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ht="15.75" customHeight="1">
      <c r="A300" s="1"/>
      <c r="B300" s="1"/>
      <c r="C300" s="1"/>
      <c r="D300" s="3"/>
      <c r="E300" s="3"/>
      <c r="F300" s="3"/>
      <c r="G300" s="3"/>
      <c r="H300" s="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ht="15.75" customHeight="1">
      <c r="A301" s="1"/>
      <c r="B301" s="1"/>
      <c r="C301" s="1"/>
      <c r="D301" s="3"/>
      <c r="E301" s="3"/>
      <c r="F301" s="3"/>
      <c r="G301" s="3"/>
      <c r="H301" s="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ht="15.75" customHeight="1">
      <c r="A302" s="1"/>
      <c r="B302" s="1"/>
      <c r="C302" s="1"/>
      <c r="D302" s="3"/>
      <c r="E302" s="3"/>
      <c r="F302" s="3"/>
      <c r="G302" s="3"/>
      <c r="H302" s="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ht="15.75" customHeight="1">
      <c r="A303" s="1"/>
      <c r="B303" s="1"/>
      <c r="C303" s="1"/>
      <c r="D303" s="3"/>
      <c r="E303" s="3"/>
      <c r="F303" s="3"/>
      <c r="G303" s="3"/>
      <c r="H303" s="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ht="15.75" customHeight="1">
      <c r="A304" s="1"/>
      <c r="B304" s="1"/>
      <c r="C304" s="1"/>
      <c r="D304" s="3"/>
      <c r="E304" s="3"/>
      <c r="F304" s="3"/>
      <c r="G304" s="3"/>
      <c r="H304" s="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ht="15.75" customHeight="1">
      <c r="A305" s="1"/>
      <c r="B305" s="1"/>
      <c r="C305" s="1"/>
      <c r="D305" s="3"/>
      <c r="E305" s="3"/>
      <c r="F305" s="3"/>
      <c r="G305" s="3"/>
      <c r="H305" s="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ht="15.75" customHeight="1">
      <c r="A306" s="1"/>
      <c r="B306" s="1"/>
      <c r="C306" s="1"/>
      <c r="D306" s="3"/>
      <c r="E306" s="3"/>
      <c r="F306" s="3"/>
      <c r="G306" s="3"/>
      <c r="H306" s="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ht="15.75" customHeight="1">
      <c r="A307" s="1"/>
      <c r="B307" s="1"/>
      <c r="C307" s="1"/>
      <c r="D307" s="3"/>
      <c r="E307" s="3"/>
      <c r="F307" s="3"/>
      <c r="G307" s="3"/>
      <c r="H307" s="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ht="15.75" customHeight="1">
      <c r="A308" s="1"/>
      <c r="B308" s="1"/>
      <c r="C308" s="1"/>
      <c r="D308" s="3"/>
      <c r="E308" s="3"/>
      <c r="F308" s="3"/>
      <c r="G308" s="3"/>
      <c r="H308" s="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ht="15.75" customHeight="1">
      <c r="A309" s="1"/>
      <c r="B309" s="1"/>
      <c r="C309" s="1"/>
      <c r="D309" s="3"/>
      <c r="E309" s="3"/>
      <c r="F309" s="3"/>
      <c r="G309" s="3"/>
      <c r="H309" s="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ht="15.75" customHeight="1">
      <c r="A310" s="1"/>
      <c r="B310" s="1"/>
      <c r="C310" s="1"/>
      <c r="D310" s="3"/>
      <c r="E310" s="3"/>
      <c r="F310" s="3"/>
      <c r="G310" s="3"/>
      <c r="H310" s="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ht="15.75" customHeight="1">
      <c r="A311" s="1"/>
      <c r="B311" s="1"/>
      <c r="C311" s="1"/>
      <c r="D311" s="3"/>
      <c r="E311" s="3"/>
      <c r="F311" s="3"/>
      <c r="G311" s="3"/>
      <c r="H311" s="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ht="15.75" customHeight="1">
      <c r="A312" s="1"/>
      <c r="B312" s="1"/>
      <c r="C312" s="1"/>
      <c r="D312" s="3"/>
      <c r="E312" s="3"/>
      <c r="F312" s="3"/>
      <c r="G312" s="3"/>
      <c r="H312" s="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ht="15.75" customHeight="1">
      <c r="A313" s="1"/>
      <c r="B313" s="1"/>
      <c r="C313" s="1"/>
      <c r="D313" s="3"/>
      <c r="E313" s="3"/>
      <c r="F313" s="3"/>
      <c r="G313" s="3"/>
      <c r="H313" s="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ht="15.75" customHeight="1">
      <c r="A314" s="1"/>
      <c r="B314" s="1"/>
      <c r="C314" s="1"/>
      <c r="D314" s="3"/>
      <c r="E314" s="3"/>
      <c r="F314" s="3"/>
      <c r="G314" s="3"/>
      <c r="H314" s="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ht="15.75" customHeight="1">
      <c r="A315" s="1"/>
      <c r="B315" s="1"/>
      <c r="C315" s="1"/>
      <c r="D315" s="3"/>
      <c r="E315" s="3"/>
      <c r="F315" s="3"/>
      <c r="G315" s="3"/>
      <c r="H315" s="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ht="15.75" customHeight="1">
      <c r="A316" s="1"/>
      <c r="B316" s="1"/>
      <c r="C316" s="1"/>
      <c r="D316" s="3"/>
      <c r="E316" s="3"/>
      <c r="F316" s="3"/>
      <c r="G316" s="3"/>
      <c r="H316" s="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ht="15.75" customHeight="1">
      <c r="A317" s="1"/>
      <c r="B317" s="1"/>
      <c r="C317" s="1"/>
      <c r="D317" s="3"/>
      <c r="E317" s="3"/>
      <c r="F317" s="3"/>
      <c r="G317" s="3"/>
      <c r="H317" s="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ht="15.75" customHeight="1">
      <c r="A318" s="1"/>
      <c r="B318" s="1"/>
      <c r="C318" s="1"/>
      <c r="D318" s="3"/>
      <c r="E318" s="3"/>
      <c r="F318" s="3"/>
      <c r="G318" s="3"/>
      <c r="H318" s="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ht="15.75" customHeight="1">
      <c r="A319" s="1"/>
      <c r="B319" s="1"/>
      <c r="C319" s="1"/>
      <c r="D319" s="3"/>
      <c r="E319" s="3"/>
      <c r="F319" s="3"/>
      <c r="G319" s="3"/>
      <c r="H319" s="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ht="15.75" customHeight="1">
      <c r="A320" s="1"/>
      <c r="B320" s="1"/>
      <c r="C320" s="1"/>
      <c r="D320" s="3"/>
      <c r="E320" s="3"/>
      <c r="F320" s="3"/>
      <c r="G320" s="3"/>
      <c r="H320" s="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ht="15.75" customHeight="1">
      <c r="A321" s="1"/>
      <c r="B321" s="1"/>
      <c r="C321" s="1"/>
      <c r="D321" s="3"/>
      <c r="E321" s="3"/>
      <c r="F321" s="3"/>
      <c r="G321" s="3"/>
      <c r="H321" s="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ht="15.75" customHeight="1">
      <c r="A322" s="1"/>
      <c r="B322" s="1"/>
      <c r="C322" s="1"/>
      <c r="D322" s="3"/>
      <c r="E322" s="3"/>
      <c r="F322" s="3"/>
      <c r="G322" s="3"/>
      <c r="H322" s="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ht="15.75" customHeight="1">
      <c r="A323" s="1"/>
      <c r="B323" s="1"/>
      <c r="C323" s="1"/>
      <c r="D323" s="3"/>
      <c r="E323" s="3"/>
      <c r="F323" s="3"/>
      <c r="G323" s="3"/>
      <c r="H323" s="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ht="15.75" customHeight="1">
      <c r="A324" s="1"/>
      <c r="B324" s="1"/>
      <c r="C324" s="1"/>
      <c r="D324" s="3"/>
      <c r="E324" s="3"/>
      <c r="F324" s="3"/>
      <c r="G324" s="3"/>
      <c r="H324" s="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ht="15.75" customHeight="1">
      <c r="A325" s="1"/>
      <c r="B325" s="1"/>
      <c r="C325" s="1"/>
      <c r="D325" s="3"/>
      <c r="E325" s="3"/>
      <c r="F325" s="3"/>
      <c r="G325" s="3"/>
      <c r="H325" s="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ht="15.75" customHeight="1">
      <c r="A326" s="1"/>
      <c r="B326" s="1"/>
      <c r="C326" s="1"/>
      <c r="D326" s="3"/>
      <c r="E326" s="3"/>
      <c r="F326" s="3"/>
      <c r="G326" s="3"/>
      <c r="H326" s="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ht="15.75" customHeight="1">
      <c r="A327" s="1"/>
      <c r="B327" s="1"/>
      <c r="C327" s="1"/>
      <c r="D327" s="3"/>
      <c r="E327" s="3"/>
      <c r="F327" s="3"/>
      <c r="G327" s="3"/>
      <c r="H327" s="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ht="15.75" customHeight="1">
      <c r="A328" s="1"/>
      <c r="B328" s="1"/>
      <c r="C328" s="1"/>
      <c r="D328" s="3"/>
      <c r="E328" s="3"/>
      <c r="F328" s="3"/>
      <c r="G328" s="3"/>
      <c r="H328" s="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ht="15.75" customHeight="1">
      <c r="A329" s="1"/>
      <c r="B329" s="1"/>
      <c r="C329" s="1"/>
      <c r="D329" s="3"/>
      <c r="E329" s="3"/>
      <c r="F329" s="3"/>
      <c r="G329" s="3"/>
      <c r="H329" s="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ht="15.75" customHeight="1">
      <c r="A330" s="1"/>
      <c r="B330" s="1"/>
      <c r="C330" s="1"/>
      <c r="D330" s="3"/>
      <c r="E330" s="3"/>
      <c r="F330" s="3"/>
      <c r="G330" s="3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ht="15.75" customHeight="1">
      <c r="A331" s="1"/>
      <c r="B331" s="1"/>
      <c r="C331" s="1"/>
      <c r="D331" s="3"/>
      <c r="E331" s="3"/>
      <c r="F331" s="3"/>
      <c r="G331" s="3"/>
      <c r="H331" s="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ht="15.75" customHeight="1">
      <c r="A332" s="1"/>
      <c r="B332" s="1"/>
      <c r="C332" s="1"/>
      <c r="D332" s="3"/>
      <c r="E332" s="3"/>
      <c r="F332" s="3"/>
      <c r="G332" s="3"/>
      <c r="H332" s="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ht="15.75" customHeight="1">
      <c r="A333" s="1"/>
      <c r="B333" s="1"/>
      <c r="C333" s="1"/>
      <c r="D333" s="3"/>
      <c r="E333" s="3"/>
      <c r="F333" s="3"/>
      <c r="G333" s="3"/>
      <c r="H333" s="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ht="15.75" customHeight="1">
      <c r="A334" s="1"/>
      <c r="B334" s="1"/>
      <c r="C334" s="1"/>
      <c r="D334" s="3"/>
      <c r="E334" s="3"/>
      <c r="F334" s="3"/>
      <c r="G334" s="3"/>
      <c r="H334" s="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ht="15.75" customHeight="1">
      <c r="A335" s="1"/>
      <c r="B335" s="1"/>
      <c r="C335" s="1"/>
      <c r="D335" s="3"/>
      <c r="E335" s="3"/>
      <c r="F335" s="3"/>
      <c r="G335" s="3"/>
      <c r="H335" s="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ht="15.75" customHeight="1">
      <c r="A336" s="1"/>
      <c r="B336" s="1"/>
      <c r="C336" s="1"/>
      <c r="D336" s="3"/>
      <c r="E336" s="3"/>
      <c r="F336" s="3"/>
      <c r="G336" s="3"/>
      <c r="H336" s="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ht="15.75" customHeight="1">
      <c r="A337" s="1"/>
      <c r="B337" s="1"/>
      <c r="C337" s="1"/>
      <c r="D337" s="3"/>
      <c r="E337" s="3"/>
      <c r="F337" s="3"/>
      <c r="G337" s="3"/>
      <c r="H337" s="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ht="15.75" customHeight="1">
      <c r="A338" s="1"/>
      <c r="B338" s="1"/>
      <c r="C338" s="1"/>
      <c r="D338" s="3"/>
      <c r="E338" s="3"/>
      <c r="F338" s="3"/>
      <c r="G338" s="3"/>
      <c r="H338" s="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ht="15.75" customHeight="1">
      <c r="A339" s="1"/>
      <c r="B339" s="1"/>
      <c r="C339" s="1"/>
      <c r="D339" s="3"/>
      <c r="E339" s="3"/>
      <c r="F339" s="3"/>
      <c r="G339" s="3"/>
      <c r="H339" s="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ht="15.75" customHeight="1">
      <c r="A340" s="1"/>
      <c r="B340" s="1"/>
      <c r="C340" s="1"/>
      <c r="D340" s="3"/>
      <c r="E340" s="3"/>
      <c r="F340" s="3"/>
      <c r="G340" s="3"/>
      <c r="H340" s="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ht="15.75" customHeight="1">
      <c r="A341" s="1"/>
      <c r="B341" s="1"/>
      <c r="C341" s="1"/>
      <c r="D341" s="3"/>
      <c r="E341" s="3"/>
      <c r="F341" s="3"/>
      <c r="G341" s="3"/>
      <c r="H341" s="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ht="15.75" customHeight="1">
      <c r="A342" s="1"/>
      <c r="B342" s="1"/>
      <c r="C342" s="1"/>
      <c r="D342" s="3"/>
      <c r="E342" s="3"/>
      <c r="F342" s="3"/>
      <c r="G342" s="3"/>
      <c r="H342" s="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ht="15.75" customHeight="1">
      <c r="A343" s="1"/>
      <c r="B343" s="1"/>
      <c r="C343" s="1"/>
      <c r="D343" s="3"/>
      <c r="E343" s="3"/>
      <c r="F343" s="3"/>
      <c r="G343" s="3"/>
      <c r="H343" s="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ht="15.75" customHeight="1">
      <c r="A344" s="1"/>
      <c r="B344" s="1"/>
      <c r="C344" s="1"/>
      <c r="D344" s="3"/>
      <c r="E344" s="3"/>
      <c r="F344" s="3"/>
      <c r="G344" s="3"/>
      <c r="H344" s="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ht="15.75" customHeight="1">
      <c r="A345" s="1"/>
      <c r="B345" s="1"/>
      <c r="C345" s="1"/>
      <c r="D345" s="3"/>
      <c r="E345" s="3"/>
      <c r="F345" s="3"/>
      <c r="G345" s="3"/>
      <c r="H345" s="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ht="15.75" customHeight="1">
      <c r="A346" s="1"/>
      <c r="B346" s="1"/>
      <c r="C346" s="1"/>
      <c r="D346" s="3"/>
      <c r="E346" s="3"/>
      <c r="F346" s="3"/>
      <c r="G346" s="3"/>
      <c r="H346" s="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ht="15.75" customHeight="1">
      <c r="A347" s="1"/>
      <c r="B347" s="1"/>
      <c r="C347" s="1"/>
      <c r="D347" s="3"/>
      <c r="E347" s="3"/>
      <c r="F347" s="3"/>
      <c r="G347" s="3"/>
      <c r="H347" s="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ht="15.75" customHeight="1">
      <c r="A348" s="1"/>
      <c r="B348" s="1"/>
      <c r="C348" s="1"/>
      <c r="D348" s="3"/>
      <c r="E348" s="3"/>
      <c r="F348" s="3"/>
      <c r="G348" s="3"/>
      <c r="H348" s="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ht="15.75" customHeight="1">
      <c r="A349" s="1"/>
      <c r="B349" s="1"/>
      <c r="C349" s="1"/>
      <c r="D349" s="3"/>
      <c r="E349" s="3"/>
      <c r="F349" s="3"/>
      <c r="G349" s="3"/>
      <c r="H349" s="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ht="15.75" customHeight="1">
      <c r="A350" s="1"/>
      <c r="B350" s="1"/>
      <c r="C350" s="1"/>
      <c r="D350" s="3"/>
      <c r="E350" s="3"/>
      <c r="F350" s="3"/>
      <c r="G350" s="3"/>
      <c r="H350" s="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ht="15.75" customHeight="1">
      <c r="A351" s="1"/>
      <c r="B351" s="1"/>
      <c r="C351" s="1"/>
      <c r="D351" s="3"/>
      <c r="E351" s="3"/>
      <c r="F351" s="3"/>
      <c r="G351" s="3"/>
      <c r="H351" s="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ht="15.75" customHeight="1">
      <c r="A352" s="1"/>
      <c r="B352" s="1"/>
      <c r="C352" s="1"/>
      <c r="D352" s="3"/>
      <c r="E352" s="3"/>
      <c r="F352" s="3"/>
      <c r="G352" s="3"/>
      <c r="H352" s="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ht="15.75" customHeight="1">
      <c r="A353" s="1"/>
      <c r="B353" s="1"/>
      <c r="C353" s="1"/>
      <c r="D353" s="3"/>
      <c r="E353" s="3"/>
      <c r="F353" s="3"/>
      <c r="G353" s="3"/>
      <c r="H353" s="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ht="15.75" customHeight="1">
      <c r="A354" s="1"/>
      <c r="B354" s="1"/>
      <c r="C354" s="1"/>
      <c r="D354" s="3"/>
      <c r="E354" s="3"/>
      <c r="F354" s="3"/>
      <c r="G354" s="3"/>
      <c r="H354" s="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ht="15.75" customHeight="1">
      <c r="A355" s="1"/>
      <c r="B355" s="1"/>
      <c r="C355" s="1"/>
      <c r="D355" s="3"/>
      <c r="E355" s="3"/>
      <c r="F355" s="3"/>
      <c r="G355" s="3"/>
      <c r="H355" s="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ht="15.75" customHeight="1">
      <c r="A356" s="1"/>
      <c r="B356" s="1"/>
      <c r="C356" s="1"/>
      <c r="D356" s="3"/>
      <c r="E356" s="3"/>
      <c r="F356" s="3"/>
      <c r="G356" s="3"/>
      <c r="H356" s="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ht="15.75" customHeight="1">
      <c r="A357" s="1"/>
      <c r="B357" s="1"/>
      <c r="C357" s="1"/>
      <c r="D357" s="3"/>
      <c r="E357" s="3"/>
      <c r="F357" s="3"/>
      <c r="G357" s="3"/>
      <c r="H357" s="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ht="15.75" customHeight="1">
      <c r="A358" s="1"/>
      <c r="B358" s="1"/>
      <c r="C358" s="1"/>
      <c r="D358" s="3"/>
      <c r="E358" s="3"/>
      <c r="F358" s="3"/>
      <c r="G358" s="3"/>
      <c r="H358" s="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ht="15.75" customHeight="1">
      <c r="A359" s="1"/>
      <c r="B359" s="1"/>
      <c r="C359" s="1"/>
      <c r="D359" s="3"/>
      <c r="E359" s="3"/>
      <c r="F359" s="3"/>
      <c r="G359" s="3"/>
      <c r="H359" s="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ht="15.75" customHeight="1">
      <c r="A360" s="1"/>
      <c r="B360" s="1"/>
      <c r="C360" s="1"/>
      <c r="D360" s="3"/>
      <c r="E360" s="3"/>
      <c r="F360" s="3"/>
      <c r="G360" s="3"/>
      <c r="H360" s="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ht="15.75" customHeight="1">
      <c r="A361" s="1"/>
      <c r="B361" s="1"/>
      <c r="C361" s="1"/>
      <c r="D361" s="3"/>
      <c r="E361" s="3"/>
      <c r="F361" s="3"/>
      <c r="G361" s="3"/>
      <c r="H361" s="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ht="15.75" customHeight="1">
      <c r="A362" s="1"/>
      <c r="B362" s="1"/>
      <c r="C362" s="1"/>
      <c r="D362" s="3"/>
      <c r="E362" s="3"/>
      <c r="F362" s="3"/>
      <c r="G362" s="3"/>
      <c r="H362" s="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ht="15.75" customHeight="1">
      <c r="A363" s="1"/>
      <c r="B363" s="1"/>
      <c r="C363" s="1"/>
      <c r="D363" s="3"/>
      <c r="E363" s="3"/>
      <c r="F363" s="3"/>
      <c r="G363" s="3"/>
      <c r="H363" s="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ht="15.75" customHeight="1">
      <c r="A364" s="1"/>
      <c r="B364" s="1"/>
      <c r="C364" s="1"/>
      <c r="D364" s="3"/>
      <c r="E364" s="3"/>
      <c r="F364" s="3"/>
      <c r="G364" s="3"/>
      <c r="H364" s="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ht="15.75" customHeight="1">
      <c r="A365" s="1"/>
      <c r="B365" s="1"/>
      <c r="C365" s="1"/>
      <c r="D365" s="3"/>
      <c r="E365" s="3"/>
      <c r="F365" s="3"/>
      <c r="G365" s="3"/>
      <c r="H365" s="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ht="15.75" customHeight="1">
      <c r="A366" s="1"/>
      <c r="B366" s="1"/>
      <c r="C366" s="1"/>
      <c r="D366" s="3"/>
      <c r="E366" s="3"/>
      <c r="F366" s="3"/>
      <c r="G366" s="3"/>
      <c r="H366" s="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ht="15.75" customHeight="1">
      <c r="A367" s="1"/>
      <c r="B367" s="1"/>
      <c r="C367" s="1"/>
      <c r="D367" s="3"/>
      <c r="E367" s="3"/>
      <c r="F367" s="3"/>
      <c r="G367" s="3"/>
      <c r="H367" s="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ht="15.75" customHeight="1">
      <c r="A368" s="1"/>
      <c r="B368" s="1"/>
      <c r="C368" s="1"/>
      <c r="D368" s="3"/>
      <c r="E368" s="3"/>
      <c r="F368" s="3"/>
      <c r="G368" s="3"/>
      <c r="H368" s="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ht="15.75" customHeight="1">
      <c r="A369" s="1"/>
      <c r="B369" s="1"/>
      <c r="C369" s="1"/>
      <c r="D369" s="3"/>
      <c r="E369" s="3"/>
      <c r="F369" s="3"/>
      <c r="G369" s="3"/>
      <c r="H369" s="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ht="15.75" customHeight="1">
      <c r="A370" s="1"/>
      <c r="B370" s="1"/>
      <c r="C370" s="1"/>
      <c r="D370" s="3"/>
      <c r="E370" s="3"/>
      <c r="F370" s="3"/>
      <c r="G370" s="3"/>
      <c r="H370" s="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ht="15.75" customHeight="1">
      <c r="A371" s="1"/>
      <c r="B371" s="1"/>
      <c r="C371" s="1"/>
      <c r="D371" s="3"/>
      <c r="E371" s="3"/>
      <c r="F371" s="3"/>
      <c r="G371" s="3"/>
      <c r="H371" s="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ht="15.75" customHeight="1">
      <c r="A372" s="1"/>
      <c r="B372" s="1"/>
      <c r="C372" s="1"/>
      <c r="D372" s="3"/>
      <c r="E372" s="3"/>
      <c r="F372" s="3"/>
      <c r="G372" s="3"/>
      <c r="H372" s="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ht="15.75" customHeight="1">
      <c r="A373" s="1"/>
      <c r="B373" s="1"/>
      <c r="C373" s="1"/>
      <c r="D373" s="3"/>
      <c r="E373" s="3"/>
      <c r="F373" s="3"/>
      <c r="G373" s="3"/>
      <c r="H373" s="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ht="15.75" customHeight="1">
      <c r="A374" s="1"/>
      <c r="B374" s="1"/>
      <c r="C374" s="1"/>
      <c r="D374" s="3"/>
      <c r="E374" s="3"/>
      <c r="F374" s="3"/>
      <c r="G374" s="3"/>
      <c r="H374" s="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ht="15.75" customHeight="1">
      <c r="A375" s="1"/>
      <c r="B375" s="1"/>
      <c r="C375" s="1"/>
      <c r="D375" s="3"/>
      <c r="E375" s="3"/>
      <c r="F375" s="3"/>
      <c r="G375" s="3"/>
      <c r="H375" s="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ht="15.75" customHeight="1">
      <c r="A376" s="1"/>
      <c r="B376" s="1"/>
      <c r="C376" s="1"/>
      <c r="D376" s="3"/>
      <c r="E376" s="3"/>
      <c r="F376" s="3"/>
      <c r="G376" s="3"/>
      <c r="H376" s="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ht="15.75" customHeight="1">
      <c r="A377" s="1"/>
      <c r="B377" s="1"/>
      <c r="C377" s="1"/>
      <c r="D377" s="3"/>
      <c r="E377" s="3"/>
      <c r="F377" s="3"/>
      <c r="G377" s="3"/>
      <c r="H377" s="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ht="15.75" customHeight="1">
      <c r="A378" s="1"/>
      <c r="B378" s="1"/>
      <c r="C378" s="1"/>
      <c r="D378" s="3"/>
      <c r="E378" s="3"/>
      <c r="F378" s="3"/>
      <c r="G378" s="3"/>
      <c r="H378" s="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ht="15.75" customHeight="1">
      <c r="A379" s="1"/>
      <c r="B379" s="1"/>
      <c r="C379" s="1"/>
      <c r="D379" s="3"/>
      <c r="E379" s="3"/>
      <c r="F379" s="3"/>
      <c r="G379" s="3"/>
      <c r="H379" s="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ht="15.75" customHeight="1">
      <c r="A380" s="1"/>
      <c r="B380" s="1"/>
      <c r="C380" s="1"/>
      <c r="D380" s="3"/>
      <c r="E380" s="3"/>
      <c r="F380" s="3"/>
      <c r="G380" s="3"/>
      <c r="H380" s="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ht="15.75" customHeight="1">
      <c r="A381" s="1"/>
      <c r="B381" s="1"/>
      <c r="C381" s="1"/>
      <c r="D381" s="3"/>
      <c r="E381" s="3"/>
      <c r="F381" s="3"/>
      <c r="G381" s="3"/>
      <c r="H381" s="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ht="15.75" customHeight="1">
      <c r="A382" s="1"/>
      <c r="B382" s="1"/>
      <c r="C382" s="1"/>
      <c r="D382" s="3"/>
      <c r="E382" s="3"/>
      <c r="F382" s="3"/>
      <c r="G382" s="3"/>
      <c r="H382" s="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ht="15.75" customHeight="1">
      <c r="A383" s="1"/>
      <c r="B383" s="1"/>
      <c r="C383" s="1"/>
      <c r="D383" s="3"/>
      <c r="E383" s="3"/>
      <c r="F383" s="3"/>
      <c r="G383" s="3"/>
      <c r="H383" s="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ht="15.75" customHeight="1">
      <c r="A384" s="1"/>
      <c r="B384" s="1"/>
      <c r="C384" s="1"/>
      <c r="D384" s="3"/>
      <c r="E384" s="3"/>
      <c r="F384" s="3"/>
      <c r="G384" s="3"/>
      <c r="H384" s="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ht="15.75" customHeight="1">
      <c r="A385" s="1"/>
      <c r="B385" s="1"/>
      <c r="C385" s="1"/>
      <c r="D385" s="3"/>
      <c r="E385" s="3"/>
      <c r="F385" s="3"/>
      <c r="G385" s="3"/>
      <c r="H385" s="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ht="15.75" customHeight="1">
      <c r="A386" s="1"/>
      <c r="B386" s="1"/>
      <c r="C386" s="1"/>
      <c r="D386" s="3"/>
      <c r="E386" s="3"/>
      <c r="F386" s="3"/>
      <c r="G386" s="3"/>
      <c r="H386" s="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ht="15.75" customHeight="1">
      <c r="A387" s="1"/>
      <c r="B387" s="1"/>
      <c r="C387" s="1"/>
      <c r="D387" s="3"/>
      <c r="E387" s="3"/>
      <c r="F387" s="3"/>
      <c r="G387" s="3"/>
      <c r="H387" s="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ht="15.75" customHeight="1">
      <c r="A388" s="1"/>
      <c r="B388" s="1"/>
      <c r="C388" s="1"/>
      <c r="D388" s="3"/>
      <c r="E388" s="3"/>
      <c r="F388" s="3"/>
      <c r="G388" s="3"/>
      <c r="H388" s="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ht="15.75" customHeight="1">
      <c r="A389" s="1"/>
      <c r="B389" s="1"/>
      <c r="C389" s="1"/>
      <c r="D389" s="3"/>
      <c r="E389" s="3"/>
      <c r="F389" s="3"/>
      <c r="G389" s="3"/>
      <c r="H389" s="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ht="15.75" customHeight="1">
      <c r="A390" s="1"/>
      <c r="B390" s="1"/>
      <c r="C390" s="1"/>
      <c r="D390" s="3"/>
      <c r="E390" s="3"/>
      <c r="F390" s="3"/>
      <c r="G390" s="3"/>
      <c r="H390" s="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ht="15.75" customHeight="1">
      <c r="A391" s="1"/>
      <c r="B391" s="1"/>
      <c r="C391" s="1"/>
      <c r="D391" s="3"/>
      <c r="E391" s="3"/>
      <c r="F391" s="3"/>
      <c r="G391" s="3"/>
      <c r="H391" s="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ht="15.75" customHeight="1">
      <c r="A392" s="1"/>
      <c r="B392" s="1"/>
      <c r="C392" s="1"/>
      <c r="D392" s="3"/>
      <c r="E392" s="3"/>
      <c r="F392" s="3"/>
      <c r="G392" s="3"/>
      <c r="H392" s="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ht="15.75" customHeight="1">
      <c r="A393" s="1"/>
      <c r="B393" s="1"/>
      <c r="C393" s="1"/>
      <c r="D393" s="3"/>
      <c r="E393" s="3"/>
      <c r="F393" s="3"/>
      <c r="G393" s="3"/>
      <c r="H393" s="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ht="15.75" customHeight="1">
      <c r="A394" s="1"/>
      <c r="B394" s="1"/>
      <c r="C394" s="1"/>
      <c r="D394" s="3"/>
      <c r="E394" s="3"/>
      <c r="F394" s="3"/>
      <c r="G394" s="3"/>
      <c r="H394" s="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ht="15.75" customHeight="1">
      <c r="A395" s="1"/>
      <c r="B395" s="1"/>
      <c r="C395" s="1"/>
      <c r="D395" s="3"/>
      <c r="E395" s="3"/>
      <c r="F395" s="3"/>
      <c r="G395" s="3"/>
      <c r="H395" s="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ht="15.75" customHeight="1">
      <c r="A396" s="1"/>
      <c r="B396" s="1"/>
      <c r="C396" s="1"/>
      <c r="D396" s="3"/>
      <c r="E396" s="3"/>
      <c r="F396" s="3"/>
      <c r="G396" s="3"/>
      <c r="H396" s="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ht="15.75" customHeight="1">
      <c r="A397" s="1"/>
      <c r="B397" s="1"/>
      <c r="C397" s="1"/>
      <c r="D397" s="3"/>
      <c r="E397" s="3"/>
      <c r="F397" s="3"/>
      <c r="G397" s="3"/>
      <c r="H397" s="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ht="15.75" customHeight="1">
      <c r="A398" s="1"/>
      <c r="B398" s="1"/>
      <c r="C398" s="1"/>
      <c r="D398" s="3"/>
      <c r="E398" s="3"/>
      <c r="F398" s="3"/>
      <c r="G398" s="3"/>
      <c r="H398" s="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ht="15.75" customHeight="1">
      <c r="A399" s="1"/>
      <c r="B399" s="1"/>
      <c r="C399" s="1"/>
      <c r="D399" s="3"/>
      <c r="E399" s="3"/>
      <c r="F399" s="3"/>
      <c r="G399" s="3"/>
      <c r="H399" s="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ht="15.75" customHeight="1">
      <c r="A400" s="1"/>
      <c r="B400" s="1"/>
      <c r="C400" s="1"/>
      <c r="D400" s="3"/>
      <c r="E400" s="3"/>
      <c r="F400" s="3"/>
      <c r="G400" s="3"/>
      <c r="H400" s="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ht="15.75" customHeight="1">
      <c r="A401" s="1"/>
      <c r="B401" s="1"/>
      <c r="C401" s="1"/>
      <c r="D401" s="3"/>
      <c r="E401" s="3"/>
      <c r="F401" s="3"/>
      <c r="G401" s="3"/>
      <c r="H401" s="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ht="15.75" customHeight="1">
      <c r="A402" s="1"/>
      <c r="B402" s="1"/>
      <c r="C402" s="1"/>
      <c r="D402" s="3"/>
      <c r="E402" s="3"/>
      <c r="F402" s="3"/>
      <c r="G402" s="3"/>
      <c r="H402" s="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ht="15.75" customHeight="1">
      <c r="A403" s="1"/>
      <c r="B403" s="1"/>
      <c r="C403" s="1"/>
      <c r="D403" s="3"/>
      <c r="E403" s="3"/>
      <c r="F403" s="3"/>
      <c r="G403" s="3"/>
      <c r="H403" s="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ht="15.75" customHeight="1">
      <c r="A404" s="1"/>
      <c r="B404" s="1"/>
      <c r="C404" s="1"/>
      <c r="D404" s="3"/>
      <c r="E404" s="3"/>
      <c r="F404" s="3"/>
      <c r="G404" s="3"/>
      <c r="H404" s="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ht="15.75" customHeight="1">
      <c r="A405" s="1"/>
      <c r="B405" s="1"/>
      <c r="C405" s="1"/>
      <c r="D405" s="3"/>
      <c r="E405" s="3"/>
      <c r="F405" s="3"/>
      <c r="G405" s="3"/>
      <c r="H405" s="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ht="15.75" customHeight="1">
      <c r="A406" s="1"/>
      <c r="B406" s="1"/>
      <c r="C406" s="1"/>
      <c r="D406" s="3"/>
      <c r="E406" s="3"/>
      <c r="F406" s="3"/>
      <c r="G406" s="3"/>
      <c r="H406" s="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ht="15.75" customHeight="1">
      <c r="A407" s="1"/>
      <c r="B407" s="1"/>
      <c r="C407" s="1"/>
      <c r="D407" s="3"/>
      <c r="E407" s="3"/>
      <c r="F407" s="3"/>
      <c r="G407" s="3"/>
      <c r="H407" s="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ht="15.75" customHeight="1">
      <c r="A408" s="1"/>
      <c r="B408" s="1"/>
      <c r="C408" s="1"/>
      <c r="D408" s="3"/>
      <c r="E408" s="3"/>
      <c r="F408" s="3"/>
      <c r="G408" s="3"/>
      <c r="H408" s="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ht="15.75" customHeight="1">
      <c r="A409" s="1"/>
      <c r="B409" s="1"/>
      <c r="C409" s="1"/>
      <c r="D409" s="3"/>
      <c r="E409" s="3"/>
      <c r="F409" s="3"/>
      <c r="G409" s="3"/>
      <c r="H409" s="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ht="15.75" customHeight="1">
      <c r="A410" s="1"/>
      <c r="B410" s="1"/>
      <c r="C410" s="1"/>
      <c r="D410" s="3"/>
      <c r="E410" s="3"/>
      <c r="F410" s="3"/>
      <c r="G410" s="3"/>
      <c r="H410" s="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ht="15.75" customHeight="1">
      <c r="A411" s="1"/>
      <c r="B411" s="1"/>
      <c r="C411" s="1"/>
      <c r="D411" s="3"/>
      <c r="E411" s="3"/>
      <c r="F411" s="3"/>
      <c r="G411" s="3"/>
      <c r="H411" s="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ht="15.75" customHeight="1">
      <c r="A412" s="1"/>
      <c r="B412" s="1"/>
      <c r="C412" s="1"/>
      <c r="D412" s="3"/>
      <c r="E412" s="3"/>
      <c r="F412" s="3"/>
      <c r="G412" s="3"/>
      <c r="H412" s="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ht="15.75" customHeight="1">
      <c r="A413" s="1"/>
      <c r="B413" s="1"/>
      <c r="C413" s="1"/>
      <c r="D413" s="3"/>
      <c r="E413" s="3"/>
      <c r="F413" s="3"/>
      <c r="G413" s="3"/>
      <c r="H413" s="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ht="15.75" customHeight="1">
      <c r="A414" s="1"/>
      <c r="B414" s="1"/>
      <c r="C414" s="1"/>
      <c r="D414" s="3"/>
      <c r="E414" s="3"/>
      <c r="F414" s="3"/>
      <c r="G414" s="3"/>
      <c r="H414" s="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ht="15.75" customHeight="1">
      <c r="A415" s="1"/>
      <c r="B415" s="1"/>
      <c r="C415" s="1"/>
      <c r="D415" s="3"/>
      <c r="E415" s="3"/>
      <c r="F415" s="3"/>
      <c r="G415" s="3"/>
      <c r="H415" s="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ht="15.75" customHeight="1">
      <c r="A416" s="1"/>
      <c r="B416" s="1"/>
      <c r="C416" s="1"/>
      <c r="D416" s="3"/>
      <c r="E416" s="3"/>
      <c r="F416" s="3"/>
      <c r="G416" s="3"/>
      <c r="H416" s="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ht="15.75" customHeight="1">
      <c r="A417" s="1"/>
      <c r="B417" s="1"/>
      <c r="C417" s="1"/>
      <c r="D417" s="3"/>
      <c r="E417" s="3"/>
      <c r="F417" s="3"/>
      <c r="G417" s="3"/>
      <c r="H417" s="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ht="15.75" customHeight="1">
      <c r="A418" s="1"/>
      <c r="B418" s="1"/>
      <c r="C418" s="1"/>
      <c r="D418" s="3"/>
      <c r="E418" s="3"/>
      <c r="F418" s="3"/>
      <c r="G418" s="3"/>
      <c r="H418" s="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ht="15.75" customHeight="1">
      <c r="A419" s="1"/>
      <c r="B419" s="1"/>
      <c r="C419" s="1"/>
      <c r="D419" s="3"/>
      <c r="E419" s="3"/>
      <c r="F419" s="3"/>
      <c r="G419" s="3"/>
      <c r="H419" s="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ht="15.75" customHeight="1">
      <c r="A420" s="1"/>
      <c r="B420" s="1"/>
      <c r="C420" s="1"/>
      <c r="D420" s="3"/>
      <c r="E420" s="3"/>
      <c r="F420" s="3"/>
      <c r="G420" s="3"/>
      <c r="H420" s="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ht="15.75" customHeight="1">
      <c r="A421" s="1"/>
      <c r="B421" s="1"/>
      <c r="C421" s="1"/>
      <c r="D421" s="3"/>
      <c r="E421" s="3"/>
      <c r="F421" s="3"/>
      <c r="G421" s="3"/>
      <c r="H421" s="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ht="15.75" customHeight="1">
      <c r="A422" s="1"/>
      <c r="B422" s="1"/>
      <c r="C422" s="1"/>
      <c r="D422" s="3"/>
      <c r="E422" s="3"/>
      <c r="F422" s="3"/>
      <c r="G422" s="3"/>
      <c r="H422" s="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ht="15.75" customHeight="1">
      <c r="A423" s="1"/>
      <c r="B423" s="1"/>
      <c r="C423" s="1"/>
      <c r="D423" s="3"/>
      <c r="E423" s="3"/>
      <c r="F423" s="3"/>
      <c r="G423" s="3"/>
      <c r="H423" s="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ht="15.75" customHeight="1">
      <c r="A424" s="1"/>
      <c r="B424" s="1"/>
      <c r="C424" s="1"/>
      <c r="D424" s="3"/>
      <c r="E424" s="3"/>
      <c r="F424" s="3"/>
      <c r="G424" s="3"/>
      <c r="H424" s="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ht="15.75" customHeight="1">
      <c r="A425" s="1"/>
      <c r="B425" s="1"/>
      <c r="C425" s="1"/>
      <c r="D425" s="3"/>
      <c r="E425" s="3"/>
      <c r="F425" s="3"/>
      <c r="G425" s="3"/>
      <c r="H425" s="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ht="15.75" customHeight="1">
      <c r="A426" s="1"/>
      <c r="B426" s="1"/>
      <c r="C426" s="1"/>
      <c r="D426" s="3"/>
      <c r="E426" s="3"/>
      <c r="F426" s="3"/>
      <c r="G426" s="3"/>
      <c r="H426" s="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ht="15.75" customHeight="1">
      <c r="A427" s="1"/>
      <c r="B427" s="1"/>
      <c r="C427" s="1"/>
      <c r="D427" s="3"/>
      <c r="E427" s="3"/>
      <c r="F427" s="3"/>
      <c r="G427" s="3"/>
      <c r="H427" s="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ht="15.75" customHeight="1">
      <c r="A428" s="1"/>
      <c r="B428" s="1"/>
      <c r="C428" s="1"/>
      <c r="D428" s="3"/>
      <c r="E428" s="3"/>
      <c r="F428" s="3"/>
      <c r="G428" s="3"/>
      <c r="H428" s="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ht="15.75" customHeight="1">
      <c r="A429" s="1"/>
      <c r="B429" s="1"/>
      <c r="C429" s="1"/>
      <c r="D429" s="3"/>
      <c r="E429" s="3"/>
      <c r="F429" s="3"/>
      <c r="G429" s="3"/>
      <c r="H429" s="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ht="15.75" customHeight="1">
      <c r="A430" s="1"/>
      <c r="B430" s="1"/>
      <c r="C430" s="1"/>
      <c r="D430" s="3"/>
      <c r="E430" s="3"/>
      <c r="F430" s="3"/>
      <c r="G430" s="3"/>
      <c r="H430" s="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ht="15.75" customHeight="1">
      <c r="A431" s="1"/>
      <c r="B431" s="1"/>
      <c r="C431" s="1"/>
      <c r="D431" s="3"/>
      <c r="E431" s="3"/>
      <c r="F431" s="3"/>
      <c r="G431" s="3"/>
      <c r="H431" s="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ht="15.75" customHeight="1">
      <c r="A432" s="1"/>
      <c r="B432" s="1"/>
      <c r="C432" s="1"/>
      <c r="D432" s="3"/>
      <c r="E432" s="3"/>
      <c r="F432" s="3"/>
      <c r="G432" s="3"/>
      <c r="H432" s="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ht="15.75" customHeight="1">
      <c r="A433" s="1"/>
      <c r="B433" s="1"/>
      <c r="C433" s="1"/>
      <c r="D433" s="3"/>
      <c r="E433" s="3"/>
      <c r="F433" s="3"/>
      <c r="G433" s="3"/>
      <c r="H433" s="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ht="15.75" customHeight="1">
      <c r="A434" s="1"/>
      <c r="B434" s="1"/>
      <c r="C434" s="1"/>
      <c r="D434" s="3"/>
      <c r="E434" s="3"/>
      <c r="F434" s="3"/>
      <c r="G434" s="3"/>
      <c r="H434" s="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ht="15.75" customHeight="1">
      <c r="A435" s="1"/>
      <c r="B435" s="1"/>
      <c r="C435" s="1"/>
      <c r="D435" s="3"/>
      <c r="E435" s="3"/>
      <c r="F435" s="3"/>
      <c r="G435" s="3"/>
      <c r="H435" s="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ht="15.75" customHeight="1">
      <c r="A436" s="1"/>
      <c r="B436" s="1"/>
      <c r="C436" s="1"/>
      <c r="D436" s="3"/>
      <c r="E436" s="3"/>
      <c r="F436" s="3"/>
      <c r="G436" s="3"/>
      <c r="H436" s="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ht="15.75" customHeight="1">
      <c r="A437" s="1"/>
      <c r="B437" s="1"/>
      <c r="C437" s="1"/>
      <c r="D437" s="3"/>
      <c r="E437" s="3"/>
      <c r="F437" s="3"/>
      <c r="G437" s="3"/>
      <c r="H437" s="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ht="15.75" customHeight="1">
      <c r="A438" s="1"/>
      <c r="B438" s="1"/>
      <c r="C438" s="1"/>
      <c r="D438" s="3"/>
      <c r="E438" s="3"/>
      <c r="F438" s="3"/>
      <c r="G438" s="3"/>
      <c r="H438" s="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ht="15.75" customHeight="1">
      <c r="A439" s="1"/>
      <c r="B439" s="1"/>
      <c r="C439" s="1"/>
      <c r="D439" s="3"/>
      <c r="E439" s="3"/>
      <c r="F439" s="3"/>
      <c r="G439" s="3"/>
      <c r="H439" s="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ht="15.75" customHeight="1">
      <c r="A440" s="1"/>
      <c r="B440" s="1"/>
      <c r="C440" s="1"/>
      <c r="D440" s="3"/>
      <c r="E440" s="3"/>
      <c r="F440" s="3"/>
      <c r="G440" s="3"/>
      <c r="H440" s="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ht="15.75" customHeight="1">
      <c r="A441" s="1"/>
      <c r="B441" s="1"/>
      <c r="C441" s="1"/>
      <c r="D441" s="3"/>
      <c r="E441" s="3"/>
      <c r="F441" s="3"/>
      <c r="G441" s="3"/>
      <c r="H441" s="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ht="15.75" customHeight="1">
      <c r="A442" s="1"/>
      <c r="B442" s="1"/>
      <c r="C442" s="1"/>
      <c r="D442" s="3"/>
      <c r="E442" s="3"/>
      <c r="F442" s="3"/>
      <c r="G442" s="3"/>
      <c r="H442" s="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ht="15.75" customHeight="1">
      <c r="A443" s="1"/>
      <c r="B443" s="1"/>
      <c r="C443" s="1"/>
      <c r="D443" s="3"/>
      <c r="E443" s="3"/>
      <c r="F443" s="3"/>
      <c r="G443" s="3"/>
      <c r="H443" s="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ht="15.75" customHeight="1">
      <c r="A444" s="1"/>
      <c r="B444" s="1"/>
      <c r="C444" s="1"/>
      <c r="D444" s="3"/>
      <c r="E444" s="3"/>
      <c r="F444" s="3"/>
      <c r="G444" s="3"/>
      <c r="H444" s="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ht="15.75" customHeight="1">
      <c r="A445" s="1"/>
      <c r="B445" s="1"/>
      <c r="C445" s="1"/>
      <c r="D445" s="3"/>
      <c r="E445" s="3"/>
      <c r="F445" s="3"/>
      <c r="G445" s="3"/>
      <c r="H445" s="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ht="15.75" customHeight="1">
      <c r="A446" s="1"/>
      <c r="B446" s="1"/>
      <c r="C446" s="1"/>
      <c r="D446" s="3"/>
      <c r="E446" s="3"/>
      <c r="F446" s="3"/>
      <c r="G446" s="3"/>
      <c r="H446" s="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ht="15.75" customHeight="1">
      <c r="A447" s="1"/>
      <c r="B447" s="1"/>
      <c r="C447" s="1"/>
      <c r="D447" s="3"/>
      <c r="E447" s="3"/>
      <c r="F447" s="3"/>
      <c r="G447" s="3"/>
      <c r="H447" s="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ht="15.75" customHeight="1">
      <c r="A448" s="1"/>
      <c r="B448" s="1"/>
      <c r="C448" s="1"/>
      <c r="D448" s="3"/>
      <c r="E448" s="3"/>
      <c r="F448" s="3"/>
      <c r="G448" s="3"/>
      <c r="H448" s="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ht="15.75" customHeight="1">
      <c r="A449" s="1"/>
      <c r="B449" s="1"/>
      <c r="C449" s="1"/>
      <c r="D449" s="3"/>
      <c r="E449" s="3"/>
      <c r="F449" s="3"/>
      <c r="G449" s="3"/>
      <c r="H449" s="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ht="15.75" customHeight="1">
      <c r="A450" s="1"/>
      <c r="B450" s="1"/>
      <c r="C450" s="1"/>
      <c r="D450" s="3"/>
      <c r="E450" s="3"/>
      <c r="F450" s="3"/>
      <c r="G450" s="3"/>
      <c r="H450" s="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ht="15.75" customHeight="1">
      <c r="A451" s="1"/>
      <c r="B451" s="1"/>
      <c r="C451" s="1"/>
      <c r="D451" s="3"/>
      <c r="E451" s="3"/>
      <c r="F451" s="3"/>
      <c r="G451" s="3"/>
      <c r="H451" s="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ht="15.75" customHeight="1">
      <c r="A452" s="1"/>
      <c r="B452" s="1"/>
      <c r="C452" s="1"/>
      <c r="D452" s="3"/>
      <c r="E452" s="3"/>
      <c r="F452" s="3"/>
      <c r="G452" s="3"/>
      <c r="H452" s="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ht="15.75" customHeight="1">
      <c r="A453" s="1"/>
      <c r="B453" s="1"/>
      <c r="C453" s="1"/>
      <c r="D453" s="3"/>
      <c r="E453" s="3"/>
      <c r="F453" s="3"/>
      <c r="G453" s="3"/>
      <c r="H453" s="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ht="15.75" customHeight="1">
      <c r="A454" s="1"/>
      <c r="B454" s="1"/>
      <c r="C454" s="1"/>
      <c r="D454" s="3"/>
      <c r="E454" s="3"/>
      <c r="F454" s="3"/>
      <c r="G454" s="3"/>
      <c r="H454" s="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ht="15.75" customHeight="1">
      <c r="A455" s="1"/>
      <c r="B455" s="1"/>
      <c r="C455" s="1"/>
      <c r="D455" s="3"/>
      <c r="E455" s="3"/>
      <c r="F455" s="3"/>
      <c r="G455" s="3"/>
      <c r="H455" s="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ht="15.75" customHeight="1">
      <c r="A456" s="1"/>
      <c r="B456" s="1"/>
      <c r="C456" s="1"/>
      <c r="D456" s="3"/>
      <c r="E456" s="3"/>
      <c r="F456" s="3"/>
      <c r="G456" s="3"/>
      <c r="H456" s="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ht="15.75" customHeight="1">
      <c r="A457" s="1"/>
      <c r="B457" s="1"/>
      <c r="C457" s="1"/>
      <c r="D457" s="3"/>
      <c r="E457" s="3"/>
      <c r="F457" s="3"/>
      <c r="G457" s="3"/>
      <c r="H457" s="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ht="15.75" customHeight="1">
      <c r="A458" s="1"/>
      <c r="B458" s="1"/>
      <c r="C458" s="1"/>
      <c r="D458" s="3"/>
      <c r="E458" s="3"/>
      <c r="F458" s="3"/>
      <c r="G458" s="3"/>
      <c r="H458" s="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ht="15.75" customHeight="1">
      <c r="A459" s="1"/>
      <c r="B459" s="1"/>
      <c r="C459" s="1"/>
      <c r="D459" s="3"/>
      <c r="E459" s="3"/>
      <c r="F459" s="3"/>
      <c r="G459" s="3"/>
      <c r="H459" s="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ht="15.75" customHeight="1">
      <c r="A460" s="1"/>
      <c r="B460" s="1"/>
      <c r="C460" s="1"/>
      <c r="D460" s="3"/>
      <c r="E460" s="3"/>
      <c r="F460" s="3"/>
      <c r="G460" s="3"/>
      <c r="H460" s="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ht="15.75" customHeight="1">
      <c r="A461" s="1"/>
      <c r="B461" s="1"/>
      <c r="C461" s="1"/>
      <c r="D461" s="3"/>
      <c r="E461" s="3"/>
      <c r="F461" s="3"/>
      <c r="G461" s="3"/>
      <c r="H461" s="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ht="15.75" customHeight="1">
      <c r="A462" s="1"/>
      <c r="B462" s="1"/>
      <c r="C462" s="1"/>
      <c r="D462" s="3"/>
      <c r="E462" s="3"/>
      <c r="F462" s="3"/>
      <c r="G462" s="3"/>
      <c r="H462" s="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ht="15.75" customHeight="1">
      <c r="A463" s="1"/>
      <c r="B463" s="1"/>
      <c r="C463" s="1"/>
      <c r="D463" s="3"/>
      <c r="E463" s="3"/>
      <c r="F463" s="3"/>
      <c r="G463" s="3"/>
      <c r="H463" s="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ht="15.75" customHeight="1">
      <c r="A464" s="1"/>
      <c r="B464" s="1"/>
      <c r="C464" s="1"/>
      <c r="D464" s="3"/>
      <c r="E464" s="3"/>
      <c r="F464" s="3"/>
      <c r="G464" s="3"/>
      <c r="H464" s="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ht="15.75" customHeight="1">
      <c r="A465" s="1"/>
      <c r="B465" s="1"/>
      <c r="C465" s="1"/>
      <c r="D465" s="3"/>
      <c r="E465" s="3"/>
      <c r="F465" s="3"/>
      <c r="G465" s="3"/>
      <c r="H465" s="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ht="15.75" customHeight="1">
      <c r="A466" s="1"/>
      <c r="B466" s="1"/>
      <c r="C466" s="1"/>
      <c r="D466" s="3"/>
      <c r="E466" s="3"/>
      <c r="F466" s="3"/>
      <c r="G466" s="3"/>
      <c r="H466" s="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ht="15.75" customHeight="1">
      <c r="A467" s="1"/>
      <c r="B467" s="1"/>
      <c r="C467" s="1"/>
      <c r="D467" s="3"/>
      <c r="E467" s="3"/>
      <c r="F467" s="3"/>
      <c r="G467" s="3"/>
      <c r="H467" s="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ht="15.75" customHeight="1">
      <c r="A468" s="1"/>
      <c r="B468" s="1"/>
      <c r="C468" s="1"/>
      <c r="D468" s="3"/>
      <c r="E468" s="3"/>
      <c r="F468" s="3"/>
      <c r="G468" s="3"/>
      <c r="H468" s="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ht="15.75" customHeight="1">
      <c r="A469" s="1"/>
      <c r="B469" s="1"/>
      <c r="C469" s="1"/>
      <c r="D469" s="3"/>
      <c r="E469" s="3"/>
      <c r="F469" s="3"/>
      <c r="G469" s="3"/>
      <c r="H469" s="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ht="15.75" customHeight="1">
      <c r="A470" s="1"/>
      <c r="B470" s="1"/>
      <c r="C470" s="1"/>
      <c r="D470" s="3"/>
      <c r="E470" s="3"/>
      <c r="F470" s="3"/>
      <c r="G470" s="3"/>
      <c r="H470" s="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ht="15.75" customHeight="1">
      <c r="A471" s="1"/>
      <c r="B471" s="1"/>
      <c r="C471" s="1"/>
      <c r="D471" s="3"/>
      <c r="E471" s="3"/>
      <c r="F471" s="3"/>
      <c r="G471" s="3"/>
      <c r="H471" s="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ht="15.75" customHeight="1">
      <c r="A472" s="1"/>
      <c r="B472" s="1"/>
      <c r="C472" s="1"/>
      <c r="D472" s="3"/>
      <c r="E472" s="3"/>
      <c r="F472" s="3"/>
      <c r="G472" s="3"/>
      <c r="H472" s="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ht="15.75" customHeight="1">
      <c r="A473" s="1"/>
      <c r="B473" s="1"/>
      <c r="C473" s="1"/>
      <c r="D473" s="3"/>
      <c r="E473" s="3"/>
      <c r="F473" s="3"/>
      <c r="G473" s="3"/>
      <c r="H473" s="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ht="15.75" customHeight="1">
      <c r="A474" s="1"/>
      <c r="B474" s="1"/>
      <c r="C474" s="1"/>
      <c r="D474" s="3"/>
      <c r="E474" s="3"/>
      <c r="F474" s="3"/>
      <c r="G474" s="3"/>
      <c r="H474" s="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ht="15.75" customHeight="1">
      <c r="A475" s="1"/>
      <c r="B475" s="1"/>
      <c r="C475" s="1"/>
      <c r="D475" s="3"/>
      <c r="E475" s="3"/>
      <c r="F475" s="3"/>
      <c r="G475" s="3"/>
      <c r="H475" s="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ht="15.75" customHeight="1">
      <c r="A476" s="1"/>
      <c r="B476" s="1"/>
      <c r="C476" s="1"/>
      <c r="D476" s="3"/>
      <c r="E476" s="3"/>
      <c r="F476" s="3"/>
      <c r="G476" s="3"/>
      <c r="H476" s="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ht="15.75" customHeight="1">
      <c r="A477" s="1"/>
      <c r="B477" s="1"/>
      <c r="C477" s="1"/>
      <c r="D477" s="3"/>
      <c r="E477" s="3"/>
      <c r="F477" s="3"/>
      <c r="G477" s="3"/>
      <c r="H477" s="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ht="15.75" customHeight="1">
      <c r="A478" s="1"/>
      <c r="B478" s="1"/>
      <c r="C478" s="1"/>
      <c r="D478" s="3"/>
      <c r="E478" s="3"/>
      <c r="F478" s="3"/>
      <c r="G478" s="3"/>
      <c r="H478" s="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ht="15.75" customHeight="1">
      <c r="A479" s="1"/>
      <c r="B479" s="1"/>
      <c r="C479" s="1"/>
      <c r="D479" s="3"/>
      <c r="E479" s="3"/>
      <c r="F479" s="3"/>
      <c r="G479" s="3"/>
      <c r="H479" s="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ht="15.75" customHeight="1">
      <c r="A480" s="1"/>
      <c r="B480" s="1"/>
      <c r="C480" s="1"/>
      <c r="D480" s="3"/>
      <c r="E480" s="3"/>
      <c r="F480" s="3"/>
      <c r="G480" s="3"/>
      <c r="H480" s="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ht="15.75" customHeight="1">
      <c r="A481" s="1"/>
      <c r="B481" s="1"/>
      <c r="C481" s="1"/>
      <c r="D481" s="3"/>
      <c r="E481" s="3"/>
      <c r="F481" s="3"/>
      <c r="G481" s="3"/>
      <c r="H481" s="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ht="15.75" customHeight="1">
      <c r="A482" s="1"/>
      <c r="B482" s="1"/>
      <c r="C482" s="1"/>
      <c r="D482" s="3"/>
      <c r="E482" s="3"/>
      <c r="F482" s="3"/>
      <c r="G482" s="3"/>
      <c r="H482" s="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ht="15.75" customHeight="1">
      <c r="A483" s="1"/>
      <c r="B483" s="1"/>
      <c r="C483" s="1"/>
      <c r="D483" s="3"/>
      <c r="E483" s="3"/>
      <c r="F483" s="3"/>
      <c r="G483" s="3"/>
      <c r="H483" s="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ht="15.75" customHeight="1">
      <c r="A484" s="1"/>
      <c r="B484" s="1"/>
      <c r="C484" s="1"/>
      <c r="D484" s="3"/>
      <c r="E484" s="3"/>
      <c r="F484" s="3"/>
      <c r="G484" s="3"/>
      <c r="H484" s="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ht="15.75" customHeight="1">
      <c r="A485" s="1"/>
      <c r="B485" s="1"/>
      <c r="C485" s="1"/>
      <c r="D485" s="3"/>
      <c r="E485" s="3"/>
      <c r="F485" s="3"/>
      <c r="G485" s="3"/>
      <c r="H485" s="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ht="15.75" customHeight="1">
      <c r="A486" s="1"/>
      <c r="B486" s="1"/>
      <c r="C486" s="1"/>
      <c r="D486" s="3"/>
      <c r="E486" s="3"/>
      <c r="F486" s="3"/>
      <c r="G486" s="3"/>
      <c r="H486" s="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ht="15.75" customHeight="1">
      <c r="A487" s="1"/>
      <c r="B487" s="1"/>
      <c r="C487" s="1"/>
      <c r="D487" s="3"/>
      <c r="E487" s="3"/>
      <c r="F487" s="3"/>
      <c r="G487" s="3"/>
      <c r="H487" s="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ht="15.75" customHeight="1">
      <c r="A488" s="1"/>
      <c r="B488" s="1"/>
      <c r="C488" s="1"/>
      <c r="D488" s="3"/>
      <c r="E488" s="3"/>
      <c r="F488" s="3"/>
      <c r="G488" s="3"/>
      <c r="H488" s="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ht="15.75" customHeight="1">
      <c r="A489" s="1"/>
      <c r="B489" s="1"/>
      <c r="C489" s="1"/>
      <c r="D489" s="3"/>
      <c r="E489" s="3"/>
      <c r="F489" s="3"/>
      <c r="G489" s="3"/>
      <c r="H489" s="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ht="15.75" customHeight="1">
      <c r="A490" s="1"/>
      <c r="B490" s="1"/>
      <c r="C490" s="1"/>
      <c r="D490" s="3"/>
      <c r="E490" s="3"/>
      <c r="F490" s="3"/>
      <c r="G490" s="3"/>
      <c r="H490" s="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ht="15.75" customHeight="1">
      <c r="A491" s="1"/>
      <c r="B491" s="1"/>
      <c r="C491" s="1"/>
      <c r="D491" s="3"/>
      <c r="E491" s="3"/>
      <c r="F491" s="3"/>
      <c r="G491" s="3"/>
      <c r="H491" s="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ht="15.75" customHeight="1">
      <c r="A492" s="1"/>
      <c r="B492" s="1"/>
      <c r="C492" s="1"/>
      <c r="D492" s="3"/>
      <c r="E492" s="3"/>
      <c r="F492" s="3"/>
      <c r="G492" s="3"/>
      <c r="H492" s="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ht="15.75" customHeight="1">
      <c r="A493" s="1"/>
      <c r="B493" s="1"/>
      <c r="C493" s="1"/>
      <c r="D493" s="3"/>
      <c r="E493" s="3"/>
      <c r="F493" s="3"/>
      <c r="G493" s="3"/>
      <c r="H493" s="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ht="15.75" customHeight="1">
      <c r="A494" s="1"/>
      <c r="B494" s="1"/>
      <c r="C494" s="1"/>
      <c r="D494" s="3"/>
      <c r="E494" s="3"/>
      <c r="F494" s="3"/>
      <c r="G494" s="3"/>
      <c r="H494" s="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ht="15.75" customHeight="1">
      <c r="A495" s="1"/>
      <c r="B495" s="1"/>
      <c r="C495" s="1"/>
      <c r="D495" s="3"/>
      <c r="E495" s="3"/>
      <c r="F495" s="3"/>
      <c r="G495" s="3"/>
      <c r="H495" s="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ht="15.75" customHeight="1">
      <c r="A496" s="1"/>
      <c r="B496" s="1"/>
      <c r="C496" s="1"/>
      <c r="D496" s="3"/>
      <c r="E496" s="3"/>
      <c r="F496" s="3"/>
      <c r="G496" s="3"/>
      <c r="H496" s="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ht="15.75" customHeight="1">
      <c r="A497" s="1"/>
      <c r="B497" s="1"/>
      <c r="C497" s="1"/>
      <c r="D497" s="3"/>
      <c r="E497" s="3"/>
      <c r="F497" s="3"/>
      <c r="G497" s="3"/>
      <c r="H497" s="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ht="15.75" customHeight="1">
      <c r="A498" s="1"/>
      <c r="B498" s="1"/>
      <c r="C498" s="1"/>
      <c r="D498" s="3"/>
      <c r="E498" s="3"/>
      <c r="F498" s="3"/>
      <c r="G498" s="3"/>
      <c r="H498" s="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ht="15.75" customHeight="1">
      <c r="A499" s="1"/>
      <c r="B499" s="1"/>
      <c r="C499" s="1"/>
      <c r="D499" s="3"/>
      <c r="E499" s="3"/>
      <c r="F499" s="3"/>
      <c r="G499" s="3"/>
      <c r="H499" s="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ht="15.75" customHeight="1">
      <c r="A500" s="1"/>
      <c r="B500" s="1"/>
      <c r="C500" s="1"/>
      <c r="D500" s="3"/>
      <c r="E500" s="3"/>
      <c r="F500" s="3"/>
      <c r="G500" s="3"/>
      <c r="H500" s="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ht="15.75" customHeight="1">
      <c r="A501" s="1"/>
      <c r="B501" s="1"/>
      <c r="C501" s="1"/>
      <c r="D501" s="3"/>
      <c r="E501" s="3"/>
      <c r="F501" s="3"/>
      <c r="G501" s="3"/>
      <c r="H501" s="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ht="15.75" customHeight="1">
      <c r="A502" s="1"/>
      <c r="B502" s="1"/>
      <c r="C502" s="1"/>
      <c r="D502" s="3"/>
      <c r="E502" s="3"/>
      <c r="F502" s="3"/>
      <c r="G502" s="3"/>
      <c r="H502" s="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ht="15.75" customHeight="1">
      <c r="A503" s="1"/>
      <c r="B503" s="1"/>
      <c r="C503" s="1"/>
      <c r="D503" s="3"/>
      <c r="E503" s="3"/>
      <c r="F503" s="3"/>
      <c r="G503" s="3"/>
      <c r="H503" s="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ht="15.75" customHeight="1">
      <c r="A504" s="1"/>
      <c r="B504" s="1"/>
      <c r="C504" s="1"/>
      <c r="D504" s="3"/>
      <c r="E504" s="3"/>
      <c r="F504" s="3"/>
      <c r="G504" s="3"/>
      <c r="H504" s="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ht="15.75" customHeight="1">
      <c r="A505" s="1"/>
      <c r="B505" s="1"/>
      <c r="C505" s="1"/>
      <c r="D505" s="3"/>
      <c r="E505" s="3"/>
      <c r="F505" s="3"/>
      <c r="G505" s="3"/>
      <c r="H505" s="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ht="15.75" customHeight="1">
      <c r="A506" s="1"/>
      <c r="B506" s="1"/>
      <c r="C506" s="1"/>
      <c r="D506" s="3"/>
      <c r="E506" s="3"/>
      <c r="F506" s="3"/>
      <c r="G506" s="3"/>
      <c r="H506" s="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ht="15.75" customHeight="1">
      <c r="A507" s="1"/>
      <c r="B507" s="1"/>
      <c r="C507" s="1"/>
      <c r="D507" s="3"/>
      <c r="E507" s="3"/>
      <c r="F507" s="3"/>
      <c r="G507" s="3"/>
      <c r="H507" s="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ht="15.75" customHeight="1">
      <c r="A508" s="1"/>
      <c r="B508" s="1"/>
      <c r="C508" s="1"/>
      <c r="D508" s="3"/>
      <c r="E508" s="3"/>
      <c r="F508" s="3"/>
      <c r="G508" s="3"/>
      <c r="H508" s="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ht="15.75" customHeight="1">
      <c r="A509" s="1"/>
      <c r="B509" s="1"/>
      <c r="C509" s="1"/>
      <c r="D509" s="3"/>
      <c r="E509" s="3"/>
      <c r="F509" s="3"/>
      <c r="G509" s="3"/>
      <c r="H509" s="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ht="15.75" customHeight="1">
      <c r="A510" s="1"/>
      <c r="B510" s="1"/>
      <c r="C510" s="1"/>
      <c r="D510" s="3"/>
      <c r="E510" s="3"/>
      <c r="F510" s="3"/>
      <c r="G510" s="3"/>
      <c r="H510" s="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ht="15.75" customHeight="1">
      <c r="A511" s="1"/>
      <c r="B511" s="1"/>
      <c r="C511" s="1"/>
      <c r="D511" s="3"/>
      <c r="E511" s="3"/>
      <c r="F511" s="3"/>
      <c r="G511" s="3"/>
      <c r="H511" s="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ht="15.75" customHeight="1">
      <c r="A512" s="1"/>
      <c r="B512" s="1"/>
      <c r="C512" s="1"/>
      <c r="D512" s="3"/>
      <c r="E512" s="3"/>
      <c r="F512" s="3"/>
      <c r="G512" s="3"/>
      <c r="H512" s="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ht="15.75" customHeight="1">
      <c r="A513" s="1"/>
      <c r="B513" s="1"/>
      <c r="C513" s="1"/>
      <c r="D513" s="3"/>
      <c r="E513" s="3"/>
      <c r="F513" s="3"/>
      <c r="G513" s="3"/>
      <c r="H513" s="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ht="15.75" customHeight="1">
      <c r="A514" s="1"/>
      <c r="B514" s="1"/>
      <c r="C514" s="1"/>
      <c r="D514" s="3"/>
      <c r="E514" s="3"/>
      <c r="F514" s="3"/>
      <c r="G514" s="3"/>
      <c r="H514" s="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ht="15.75" customHeight="1">
      <c r="A515" s="1"/>
      <c r="B515" s="1"/>
      <c r="C515" s="1"/>
      <c r="D515" s="3"/>
      <c r="E515" s="3"/>
      <c r="F515" s="3"/>
      <c r="G515" s="3"/>
      <c r="H515" s="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ht="15.75" customHeight="1">
      <c r="A516" s="1"/>
      <c r="B516" s="1"/>
      <c r="C516" s="1"/>
      <c r="D516" s="3"/>
      <c r="E516" s="3"/>
      <c r="F516" s="3"/>
      <c r="G516" s="3"/>
      <c r="H516" s="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ht="15.75" customHeight="1">
      <c r="A517" s="1"/>
      <c r="B517" s="1"/>
      <c r="C517" s="1"/>
      <c r="D517" s="3"/>
      <c r="E517" s="3"/>
      <c r="F517" s="3"/>
      <c r="G517" s="3"/>
      <c r="H517" s="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ht="15.75" customHeight="1">
      <c r="A518" s="1"/>
      <c r="B518" s="1"/>
      <c r="C518" s="1"/>
      <c r="D518" s="3"/>
      <c r="E518" s="3"/>
      <c r="F518" s="3"/>
      <c r="G518" s="3"/>
      <c r="H518" s="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ht="15.75" customHeight="1">
      <c r="A519" s="1"/>
      <c r="B519" s="1"/>
      <c r="C519" s="1"/>
      <c r="D519" s="3"/>
      <c r="E519" s="3"/>
      <c r="F519" s="3"/>
      <c r="G519" s="3"/>
      <c r="H519" s="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ht="15.75" customHeight="1">
      <c r="A520" s="1"/>
      <c r="B520" s="1"/>
      <c r="C520" s="1"/>
      <c r="D520" s="3"/>
      <c r="E520" s="3"/>
      <c r="F520" s="3"/>
      <c r="G520" s="3"/>
      <c r="H520" s="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ht="15.75" customHeight="1">
      <c r="A521" s="1"/>
      <c r="B521" s="1"/>
      <c r="C521" s="1"/>
      <c r="D521" s="3"/>
      <c r="E521" s="3"/>
      <c r="F521" s="3"/>
      <c r="G521" s="3"/>
      <c r="H521" s="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ht="15.75" customHeight="1">
      <c r="A522" s="1"/>
      <c r="B522" s="1"/>
      <c r="C522" s="1"/>
      <c r="D522" s="3"/>
      <c r="E522" s="3"/>
      <c r="F522" s="3"/>
      <c r="G522" s="3"/>
      <c r="H522" s="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ht="15.75" customHeight="1">
      <c r="A523" s="1"/>
      <c r="B523" s="1"/>
      <c r="C523" s="1"/>
      <c r="D523" s="3"/>
      <c r="E523" s="3"/>
      <c r="F523" s="3"/>
      <c r="G523" s="3"/>
      <c r="H523" s="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ht="15.75" customHeight="1">
      <c r="A524" s="1"/>
      <c r="B524" s="1"/>
      <c r="C524" s="1"/>
      <c r="D524" s="3"/>
      <c r="E524" s="3"/>
      <c r="F524" s="3"/>
      <c r="G524" s="3"/>
      <c r="H524" s="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ht="15.75" customHeight="1">
      <c r="A525" s="1"/>
      <c r="B525" s="1"/>
      <c r="C525" s="1"/>
      <c r="D525" s="3"/>
      <c r="E525" s="3"/>
      <c r="F525" s="3"/>
      <c r="G525" s="3"/>
      <c r="H525" s="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ht="15.75" customHeight="1">
      <c r="A526" s="1"/>
      <c r="B526" s="1"/>
      <c r="C526" s="1"/>
      <c r="D526" s="3"/>
      <c r="E526" s="3"/>
      <c r="F526" s="3"/>
      <c r="G526" s="3"/>
      <c r="H526" s="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ht="15.75" customHeight="1">
      <c r="A527" s="1"/>
      <c r="B527" s="1"/>
      <c r="C527" s="1"/>
      <c r="D527" s="3"/>
      <c r="E527" s="3"/>
      <c r="F527" s="3"/>
      <c r="G527" s="3"/>
      <c r="H527" s="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ht="15.75" customHeight="1">
      <c r="A528" s="1"/>
      <c r="B528" s="1"/>
      <c r="C528" s="1"/>
      <c r="D528" s="3"/>
      <c r="E528" s="3"/>
      <c r="F528" s="3"/>
      <c r="G528" s="3"/>
      <c r="H528" s="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ht="15.75" customHeight="1">
      <c r="A529" s="1"/>
      <c r="B529" s="1"/>
      <c r="C529" s="1"/>
      <c r="D529" s="3"/>
      <c r="E529" s="3"/>
      <c r="F529" s="3"/>
      <c r="G529" s="3"/>
      <c r="H529" s="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ht="15.75" customHeight="1">
      <c r="A530" s="1"/>
      <c r="B530" s="1"/>
      <c r="C530" s="1"/>
      <c r="D530" s="3"/>
      <c r="E530" s="3"/>
      <c r="F530" s="3"/>
      <c r="G530" s="3"/>
      <c r="H530" s="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ht="15.75" customHeight="1">
      <c r="A531" s="1"/>
      <c r="B531" s="1"/>
      <c r="C531" s="1"/>
      <c r="D531" s="3"/>
      <c r="E531" s="3"/>
      <c r="F531" s="3"/>
      <c r="G531" s="3"/>
      <c r="H531" s="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ht="15.75" customHeight="1">
      <c r="A532" s="1"/>
      <c r="B532" s="1"/>
      <c r="C532" s="1"/>
      <c r="D532" s="3"/>
      <c r="E532" s="3"/>
      <c r="F532" s="3"/>
      <c r="G532" s="3"/>
      <c r="H532" s="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ht="15.75" customHeight="1">
      <c r="A533" s="1"/>
      <c r="B533" s="1"/>
      <c r="C533" s="1"/>
      <c r="D533" s="3"/>
      <c r="E533" s="3"/>
      <c r="F533" s="3"/>
      <c r="G533" s="3"/>
      <c r="H533" s="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ht="15.75" customHeight="1">
      <c r="A534" s="1"/>
      <c r="B534" s="1"/>
      <c r="C534" s="1"/>
      <c r="D534" s="3"/>
      <c r="E534" s="3"/>
      <c r="F534" s="3"/>
      <c r="G534" s="3"/>
      <c r="H534" s="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ht="15.75" customHeight="1">
      <c r="A535" s="1"/>
      <c r="B535" s="1"/>
      <c r="C535" s="1"/>
      <c r="D535" s="3"/>
      <c r="E535" s="3"/>
      <c r="F535" s="3"/>
      <c r="G535" s="3"/>
      <c r="H535" s="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ht="15.75" customHeight="1">
      <c r="A536" s="1"/>
      <c r="B536" s="1"/>
      <c r="C536" s="1"/>
      <c r="D536" s="3"/>
      <c r="E536" s="3"/>
      <c r="F536" s="3"/>
      <c r="G536" s="3"/>
      <c r="H536" s="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ht="15.75" customHeight="1">
      <c r="A537" s="1"/>
      <c r="B537" s="1"/>
      <c r="C537" s="1"/>
      <c r="D537" s="3"/>
      <c r="E537" s="3"/>
      <c r="F537" s="3"/>
      <c r="G537" s="3"/>
      <c r="H537" s="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ht="15.75" customHeight="1">
      <c r="A538" s="1"/>
      <c r="B538" s="1"/>
      <c r="C538" s="1"/>
      <c r="D538" s="3"/>
      <c r="E538" s="3"/>
      <c r="F538" s="3"/>
      <c r="G538" s="3"/>
      <c r="H538" s="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ht="15.75" customHeight="1">
      <c r="A539" s="1"/>
      <c r="B539" s="1"/>
      <c r="C539" s="1"/>
      <c r="D539" s="3"/>
      <c r="E539" s="3"/>
      <c r="F539" s="3"/>
      <c r="G539" s="3"/>
      <c r="H539" s="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ht="15.75" customHeight="1">
      <c r="A540" s="1"/>
      <c r="B540" s="1"/>
      <c r="C540" s="1"/>
      <c r="D540" s="3"/>
      <c r="E540" s="3"/>
      <c r="F540" s="3"/>
      <c r="G540" s="3"/>
      <c r="H540" s="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ht="15.75" customHeight="1">
      <c r="A541" s="1"/>
      <c r="B541" s="1"/>
      <c r="C541" s="1"/>
      <c r="D541" s="3"/>
      <c r="E541" s="3"/>
      <c r="F541" s="3"/>
      <c r="G541" s="3"/>
      <c r="H541" s="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ht="15.75" customHeight="1">
      <c r="A542" s="1"/>
      <c r="B542" s="1"/>
      <c r="C542" s="1"/>
      <c r="D542" s="3"/>
      <c r="E542" s="3"/>
      <c r="F542" s="3"/>
      <c r="G542" s="3"/>
      <c r="H542" s="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ht="15.75" customHeight="1">
      <c r="A543" s="1"/>
      <c r="B543" s="1"/>
      <c r="C543" s="1"/>
      <c r="D543" s="3"/>
      <c r="E543" s="3"/>
      <c r="F543" s="3"/>
      <c r="G543" s="3"/>
      <c r="H543" s="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ht="15.75" customHeight="1">
      <c r="A544" s="1"/>
      <c r="B544" s="1"/>
      <c r="C544" s="1"/>
      <c r="D544" s="3"/>
      <c r="E544" s="3"/>
      <c r="F544" s="3"/>
      <c r="G544" s="3"/>
      <c r="H544" s="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ht="15.75" customHeight="1">
      <c r="A545" s="1"/>
      <c r="B545" s="1"/>
      <c r="C545" s="1"/>
      <c r="D545" s="3"/>
      <c r="E545" s="3"/>
      <c r="F545" s="3"/>
      <c r="G545" s="3"/>
      <c r="H545" s="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ht="15.75" customHeight="1">
      <c r="A546" s="1"/>
      <c r="B546" s="1"/>
      <c r="C546" s="1"/>
      <c r="D546" s="3"/>
      <c r="E546" s="3"/>
      <c r="F546" s="3"/>
      <c r="G546" s="3"/>
      <c r="H546" s="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ht="15.75" customHeight="1">
      <c r="A547" s="1"/>
      <c r="B547" s="1"/>
      <c r="C547" s="1"/>
      <c r="D547" s="3"/>
      <c r="E547" s="3"/>
      <c r="F547" s="3"/>
      <c r="G547" s="3"/>
      <c r="H547" s="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ht="15.75" customHeight="1">
      <c r="A548" s="1"/>
      <c r="B548" s="1"/>
      <c r="C548" s="1"/>
      <c r="D548" s="3"/>
      <c r="E548" s="3"/>
      <c r="F548" s="3"/>
      <c r="G548" s="3"/>
      <c r="H548" s="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ht="15.75" customHeight="1">
      <c r="A549" s="1"/>
      <c r="B549" s="1"/>
      <c r="C549" s="1"/>
      <c r="D549" s="3"/>
      <c r="E549" s="3"/>
      <c r="F549" s="3"/>
      <c r="G549" s="3"/>
      <c r="H549" s="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ht="15.75" customHeight="1">
      <c r="A550" s="1"/>
      <c r="B550" s="1"/>
      <c r="C550" s="1"/>
      <c r="D550" s="3"/>
      <c r="E550" s="3"/>
      <c r="F550" s="3"/>
      <c r="G550" s="3"/>
      <c r="H550" s="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ht="15.75" customHeight="1">
      <c r="A551" s="1"/>
      <c r="B551" s="1"/>
      <c r="C551" s="1"/>
      <c r="D551" s="3"/>
      <c r="E551" s="3"/>
      <c r="F551" s="3"/>
      <c r="G551" s="3"/>
      <c r="H551" s="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ht="15.75" customHeight="1">
      <c r="A552" s="1"/>
      <c r="B552" s="1"/>
      <c r="C552" s="1"/>
      <c r="D552" s="3"/>
      <c r="E552" s="3"/>
      <c r="F552" s="3"/>
      <c r="G552" s="3"/>
      <c r="H552" s="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ht="15.75" customHeight="1">
      <c r="A553" s="1"/>
      <c r="B553" s="1"/>
      <c r="C553" s="1"/>
      <c r="D553" s="3"/>
      <c r="E553" s="3"/>
      <c r="F553" s="3"/>
      <c r="G553" s="3"/>
      <c r="H553" s="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ht="15.75" customHeight="1">
      <c r="A554" s="1"/>
      <c r="B554" s="1"/>
      <c r="C554" s="1"/>
      <c r="D554" s="3"/>
      <c r="E554" s="3"/>
      <c r="F554" s="3"/>
      <c r="G554" s="3"/>
      <c r="H554" s="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ht="15.75" customHeight="1">
      <c r="A555" s="1"/>
      <c r="B555" s="1"/>
      <c r="C555" s="1"/>
      <c r="D555" s="3"/>
      <c r="E555" s="3"/>
      <c r="F555" s="3"/>
      <c r="G555" s="3"/>
      <c r="H555" s="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ht="15.75" customHeight="1">
      <c r="A556" s="1"/>
      <c r="B556" s="1"/>
      <c r="C556" s="1"/>
      <c r="D556" s="3"/>
      <c r="E556" s="3"/>
      <c r="F556" s="3"/>
      <c r="G556" s="3"/>
      <c r="H556" s="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ht="15.75" customHeight="1">
      <c r="A557" s="1"/>
      <c r="B557" s="1"/>
      <c r="C557" s="1"/>
      <c r="D557" s="3"/>
      <c r="E557" s="3"/>
      <c r="F557" s="3"/>
      <c r="G557" s="3"/>
      <c r="H557" s="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ht="15.75" customHeight="1">
      <c r="A558" s="1"/>
      <c r="B558" s="1"/>
      <c r="C558" s="1"/>
      <c r="D558" s="3"/>
      <c r="E558" s="3"/>
      <c r="F558" s="3"/>
      <c r="G558" s="3"/>
      <c r="H558" s="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ht="15.75" customHeight="1">
      <c r="A559" s="1"/>
      <c r="B559" s="1"/>
      <c r="C559" s="1"/>
      <c r="D559" s="3"/>
      <c r="E559" s="3"/>
      <c r="F559" s="3"/>
      <c r="G559" s="3"/>
      <c r="H559" s="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ht="15.75" customHeight="1">
      <c r="A560" s="1"/>
      <c r="B560" s="1"/>
      <c r="C560" s="1"/>
      <c r="D560" s="3"/>
      <c r="E560" s="3"/>
      <c r="F560" s="3"/>
      <c r="G560" s="3"/>
      <c r="H560" s="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ht="15.75" customHeight="1">
      <c r="A561" s="1"/>
      <c r="B561" s="1"/>
      <c r="C561" s="1"/>
      <c r="D561" s="3"/>
      <c r="E561" s="3"/>
      <c r="F561" s="3"/>
      <c r="G561" s="3"/>
      <c r="H561" s="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ht="15.75" customHeight="1">
      <c r="A562" s="1"/>
      <c r="B562" s="1"/>
      <c r="C562" s="1"/>
      <c r="D562" s="3"/>
      <c r="E562" s="3"/>
      <c r="F562" s="3"/>
      <c r="G562" s="3"/>
      <c r="H562" s="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ht="15.75" customHeight="1">
      <c r="A563" s="1"/>
      <c r="B563" s="1"/>
      <c r="C563" s="1"/>
      <c r="D563" s="3"/>
      <c r="E563" s="3"/>
      <c r="F563" s="3"/>
      <c r="G563" s="3"/>
      <c r="H563" s="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ht="15.75" customHeight="1">
      <c r="A564" s="1"/>
      <c r="B564" s="1"/>
      <c r="C564" s="1"/>
      <c r="D564" s="3"/>
      <c r="E564" s="3"/>
      <c r="F564" s="3"/>
      <c r="G564" s="3"/>
      <c r="H564" s="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ht="15.75" customHeight="1">
      <c r="A565" s="1"/>
      <c r="B565" s="1"/>
      <c r="C565" s="1"/>
      <c r="D565" s="3"/>
      <c r="E565" s="3"/>
      <c r="F565" s="3"/>
      <c r="G565" s="3"/>
      <c r="H565" s="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ht="15.75" customHeight="1">
      <c r="A566" s="1"/>
      <c r="B566" s="1"/>
      <c r="C566" s="1"/>
      <c r="D566" s="3"/>
      <c r="E566" s="3"/>
      <c r="F566" s="3"/>
      <c r="G566" s="3"/>
      <c r="H566" s="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ht="15.75" customHeight="1">
      <c r="A567" s="1"/>
      <c r="B567" s="1"/>
      <c r="C567" s="1"/>
      <c r="D567" s="3"/>
      <c r="E567" s="3"/>
      <c r="F567" s="3"/>
      <c r="G567" s="3"/>
      <c r="H567" s="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ht="15.75" customHeight="1">
      <c r="A568" s="1"/>
      <c r="B568" s="1"/>
      <c r="C568" s="1"/>
      <c r="D568" s="3"/>
      <c r="E568" s="3"/>
      <c r="F568" s="3"/>
      <c r="G568" s="3"/>
      <c r="H568" s="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ht="15.75" customHeight="1">
      <c r="A569" s="1"/>
      <c r="B569" s="1"/>
      <c r="C569" s="1"/>
      <c r="D569" s="3"/>
      <c r="E569" s="3"/>
      <c r="F569" s="3"/>
      <c r="G569" s="3"/>
      <c r="H569" s="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ht="15.75" customHeight="1">
      <c r="A570" s="1"/>
      <c r="B570" s="1"/>
      <c r="C570" s="1"/>
      <c r="D570" s="3"/>
      <c r="E570" s="3"/>
      <c r="F570" s="3"/>
      <c r="G570" s="3"/>
      <c r="H570" s="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ht="15.75" customHeight="1">
      <c r="A571" s="1"/>
      <c r="B571" s="1"/>
      <c r="C571" s="1"/>
      <c r="D571" s="3"/>
      <c r="E571" s="3"/>
      <c r="F571" s="3"/>
      <c r="G571" s="3"/>
      <c r="H571" s="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ht="15.75" customHeight="1">
      <c r="A572" s="1"/>
      <c r="B572" s="1"/>
      <c r="C572" s="1"/>
      <c r="D572" s="3"/>
      <c r="E572" s="3"/>
      <c r="F572" s="3"/>
      <c r="G572" s="3"/>
      <c r="H572" s="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ht="15.75" customHeight="1">
      <c r="A573" s="1"/>
      <c r="B573" s="1"/>
      <c r="C573" s="1"/>
      <c r="D573" s="3"/>
      <c r="E573" s="3"/>
      <c r="F573" s="3"/>
      <c r="G573" s="3"/>
      <c r="H573" s="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ht="15.75" customHeight="1">
      <c r="A574" s="1"/>
      <c r="B574" s="1"/>
      <c r="C574" s="1"/>
      <c r="D574" s="3"/>
      <c r="E574" s="3"/>
      <c r="F574" s="3"/>
      <c r="G574" s="3"/>
      <c r="H574" s="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ht="15.75" customHeight="1">
      <c r="A575" s="1"/>
      <c r="B575" s="1"/>
      <c r="C575" s="1"/>
      <c r="D575" s="3"/>
      <c r="E575" s="3"/>
      <c r="F575" s="3"/>
      <c r="G575" s="3"/>
      <c r="H575" s="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ht="15.75" customHeight="1">
      <c r="A576" s="1"/>
      <c r="B576" s="1"/>
      <c r="C576" s="1"/>
      <c r="D576" s="3"/>
      <c r="E576" s="3"/>
      <c r="F576" s="3"/>
      <c r="G576" s="3"/>
      <c r="H576" s="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ht="15.75" customHeight="1">
      <c r="A577" s="1"/>
      <c r="B577" s="1"/>
      <c r="C577" s="1"/>
      <c r="D577" s="3"/>
      <c r="E577" s="3"/>
      <c r="F577" s="3"/>
      <c r="G577" s="3"/>
      <c r="H577" s="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ht="15.75" customHeight="1">
      <c r="A578" s="1"/>
      <c r="B578" s="1"/>
      <c r="C578" s="1"/>
      <c r="D578" s="3"/>
      <c r="E578" s="3"/>
      <c r="F578" s="3"/>
      <c r="G578" s="3"/>
      <c r="H578" s="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ht="15.75" customHeight="1">
      <c r="A579" s="1"/>
      <c r="B579" s="1"/>
      <c r="C579" s="1"/>
      <c r="D579" s="3"/>
      <c r="E579" s="3"/>
      <c r="F579" s="3"/>
      <c r="G579" s="3"/>
      <c r="H579" s="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ht="15.75" customHeight="1">
      <c r="A580" s="1"/>
      <c r="B580" s="1"/>
      <c r="C580" s="1"/>
      <c r="D580" s="3"/>
      <c r="E580" s="3"/>
      <c r="F580" s="3"/>
      <c r="G580" s="3"/>
      <c r="H580" s="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ht="15.75" customHeight="1">
      <c r="A581" s="1"/>
      <c r="B581" s="1"/>
      <c r="C581" s="1"/>
      <c r="D581" s="3"/>
      <c r="E581" s="3"/>
      <c r="F581" s="3"/>
      <c r="G581" s="3"/>
      <c r="H581" s="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ht="15.75" customHeight="1">
      <c r="A582" s="1"/>
      <c r="B582" s="1"/>
      <c r="C582" s="1"/>
      <c r="D582" s="3"/>
      <c r="E582" s="3"/>
      <c r="F582" s="3"/>
      <c r="G582" s="3"/>
      <c r="H582" s="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ht="15.75" customHeight="1">
      <c r="A583" s="1"/>
      <c r="B583" s="1"/>
      <c r="C583" s="1"/>
      <c r="D583" s="3"/>
      <c r="E583" s="3"/>
      <c r="F583" s="3"/>
      <c r="G583" s="3"/>
      <c r="H583" s="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ht="15.75" customHeight="1">
      <c r="A584" s="1"/>
      <c r="B584" s="1"/>
      <c r="C584" s="1"/>
      <c r="D584" s="3"/>
      <c r="E584" s="3"/>
      <c r="F584" s="3"/>
      <c r="G584" s="3"/>
      <c r="H584" s="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ht="15.75" customHeight="1">
      <c r="A585" s="1"/>
      <c r="B585" s="1"/>
      <c r="C585" s="1"/>
      <c r="D585" s="3"/>
      <c r="E585" s="3"/>
      <c r="F585" s="3"/>
      <c r="G585" s="3"/>
      <c r="H585" s="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ht="15.75" customHeight="1">
      <c r="A586" s="1"/>
      <c r="B586" s="1"/>
      <c r="C586" s="1"/>
      <c r="D586" s="3"/>
      <c r="E586" s="3"/>
      <c r="F586" s="3"/>
      <c r="G586" s="3"/>
      <c r="H586" s="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ht="15.75" customHeight="1">
      <c r="A587" s="1"/>
      <c r="B587" s="1"/>
      <c r="C587" s="1"/>
      <c r="D587" s="3"/>
      <c r="E587" s="3"/>
      <c r="F587" s="3"/>
      <c r="G587" s="3"/>
      <c r="H587" s="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ht="15.75" customHeight="1">
      <c r="A588" s="1"/>
      <c r="B588" s="1"/>
      <c r="C588" s="1"/>
      <c r="D588" s="3"/>
      <c r="E588" s="3"/>
      <c r="F588" s="3"/>
      <c r="G588" s="3"/>
      <c r="H588" s="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ht="15.75" customHeight="1">
      <c r="A589" s="1"/>
      <c r="B589" s="1"/>
      <c r="C589" s="1"/>
      <c r="D589" s="3"/>
      <c r="E589" s="3"/>
      <c r="F589" s="3"/>
      <c r="G589" s="3"/>
      <c r="H589" s="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ht="15.75" customHeight="1">
      <c r="A590" s="1"/>
      <c r="B590" s="1"/>
      <c r="C590" s="1"/>
      <c r="D590" s="3"/>
      <c r="E590" s="3"/>
      <c r="F590" s="3"/>
      <c r="G590" s="3"/>
      <c r="H590" s="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ht="15.75" customHeight="1">
      <c r="A591" s="1"/>
      <c r="B591" s="1"/>
      <c r="C591" s="1"/>
      <c r="D591" s="3"/>
      <c r="E591" s="3"/>
      <c r="F591" s="3"/>
      <c r="G591" s="3"/>
      <c r="H591" s="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ht="15.75" customHeight="1">
      <c r="A592" s="1"/>
      <c r="B592" s="1"/>
      <c r="C592" s="1"/>
      <c r="D592" s="3"/>
      <c r="E592" s="3"/>
      <c r="F592" s="3"/>
      <c r="G592" s="3"/>
      <c r="H592" s="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ht="15.75" customHeight="1">
      <c r="A593" s="1"/>
      <c r="B593" s="1"/>
      <c r="C593" s="1"/>
      <c r="D593" s="3"/>
      <c r="E593" s="3"/>
      <c r="F593" s="3"/>
      <c r="G593" s="3"/>
      <c r="H593" s="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ht="15.75" customHeight="1">
      <c r="A594" s="1"/>
      <c r="B594" s="1"/>
      <c r="C594" s="1"/>
      <c r="D594" s="3"/>
      <c r="E594" s="3"/>
      <c r="F594" s="3"/>
      <c r="G594" s="3"/>
      <c r="H594" s="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ht="15.75" customHeight="1">
      <c r="A595" s="1"/>
      <c r="B595" s="1"/>
      <c r="C595" s="1"/>
      <c r="D595" s="3"/>
      <c r="E595" s="3"/>
      <c r="F595" s="3"/>
      <c r="G595" s="3"/>
      <c r="H595" s="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ht="15.75" customHeight="1">
      <c r="A596" s="1"/>
      <c r="B596" s="1"/>
      <c r="C596" s="1"/>
      <c r="D596" s="3"/>
      <c r="E596" s="3"/>
      <c r="F596" s="3"/>
      <c r="G596" s="3"/>
      <c r="H596" s="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ht="15.75" customHeight="1">
      <c r="A597" s="1"/>
      <c r="B597" s="1"/>
      <c r="C597" s="1"/>
      <c r="D597" s="3"/>
      <c r="E597" s="3"/>
      <c r="F597" s="3"/>
      <c r="G597" s="3"/>
      <c r="H597" s="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ht="15.75" customHeight="1">
      <c r="A598" s="1"/>
      <c r="B598" s="1"/>
      <c r="C598" s="1"/>
      <c r="D598" s="3"/>
      <c r="E598" s="3"/>
      <c r="F598" s="3"/>
      <c r="G598" s="3"/>
      <c r="H598" s="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ht="15.75" customHeight="1">
      <c r="A599" s="1"/>
      <c r="B599" s="1"/>
      <c r="C599" s="1"/>
      <c r="D599" s="3"/>
      <c r="E599" s="3"/>
      <c r="F599" s="3"/>
      <c r="G599" s="3"/>
      <c r="H599" s="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ht="15.75" customHeight="1">
      <c r="A600" s="1"/>
      <c r="B600" s="1"/>
      <c r="C600" s="1"/>
      <c r="D600" s="3"/>
      <c r="E600" s="3"/>
      <c r="F600" s="3"/>
      <c r="G600" s="3"/>
      <c r="H600" s="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ht="15.75" customHeight="1">
      <c r="A601" s="1"/>
      <c r="B601" s="1"/>
      <c r="C601" s="1"/>
      <c r="D601" s="3"/>
      <c r="E601" s="3"/>
      <c r="F601" s="3"/>
      <c r="G601" s="3"/>
      <c r="H601" s="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ht="15.75" customHeight="1">
      <c r="A602" s="1"/>
      <c r="B602" s="1"/>
      <c r="C602" s="1"/>
      <c r="D602" s="3"/>
      <c r="E602" s="3"/>
      <c r="F602" s="3"/>
      <c r="G602" s="3"/>
      <c r="H602" s="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ht="15.75" customHeight="1">
      <c r="A603" s="1"/>
      <c r="B603" s="1"/>
      <c r="C603" s="1"/>
      <c r="D603" s="3"/>
      <c r="E603" s="3"/>
      <c r="F603" s="3"/>
      <c r="G603" s="3"/>
      <c r="H603" s="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ht="15.75" customHeight="1">
      <c r="A604" s="1"/>
      <c r="B604" s="1"/>
      <c r="C604" s="1"/>
      <c r="D604" s="3"/>
      <c r="E604" s="3"/>
      <c r="F604" s="3"/>
      <c r="G604" s="3"/>
      <c r="H604" s="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ht="15.75" customHeight="1">
      <c r="A605" s="1"/>
      <c r="B605" s="1"/>
      <c r="C605" s="1"/>
      <c r="D605" s="3"/>
      <c r="E605" s="3"/>
      <c r="F605" s="3"/>
      <c r="G605" s="3"/>
      <c r="H605" s="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ht="15.75" customHeight="1">
      <c r="A606" s="1"/>
      <c r="B606" s="1"/>
      <c r="C606" s="1"/>
      <c r="D606" s="3"/>
      <c r="E606" s="3"/>
      <c r="F606" s="3"/>
      <c r="G606" s="3"/>
      <c r="H606" s="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ht="15.75" customHeight="1">
      <c r="A607" s="1"/>
      <c r="B607" s="1"/>
      <c r="C607" s="1"/>
      <c r="D607" s="3"/>
      <c r="E607" s="3"/>
      <c r="F607" s="3"/>
      <c r="G607" s="3"/>
      <c r="H607" s="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ht="15.75" customHeight="1">
      <c r="A608" s="1"/>
      <c r="B608" s="1"/>
      <c r="C608" s="1"/>
      <c r="D608" s="3"/>
      <c r="E608" s="3"/>
      <c r="F608" s="3"/>
      <c r="G608" s="3"/>
      <c r="H608" s="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ht="15.75" customHeight="1">
      <c r="A609" s="1"/>
      <c r="B609" s="1"/>
      <c r="C609" s="1"/>
      <c r="D609" s="3"/>
      <c r="E609" s="3"/>
      <c r="F609" s="3"/>
      <c r="G609" s="3"/>
      <c r="H609" s="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ht="15.75" customHeight="1">
      <c r="A610" s="1"/>
      <c r="B610" s="1"/>
      <c r="C610" s="1"/>
      <c r="D610" s="3"/>
      <c r="E610" s="3"/>
      <c r="F610" s="3"/>
      <c r="G610" s="3"/>
      <c r="H610" s="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ht="15.75" customHeight="1">
      <c r="A611" s="1"/>
      <c r="B611" s="1"/>
      <c r="C611" s="1"/>
      <c r="D611" s="3"/>
      <c r="E611" s="3"/>
      <c r="F611" s="3"/>
      <c r="G611" s="3"/>
      <c r="H611" s="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ht="15.75" customHeight="1">
      <c r="A612" s="1"/>
      <c r="B612" s="1"/>
      <c r="C612" s="1"/>
      <c r="D612" s="3"/>
      <c r="E612" s="3"/>
      <c r="F612" s="3"/>
      <c r="G612" s="3"/>
      <c r="H612" s="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ht="15.75" customHeight="1">
      <c r="A613" s="1"/>
      <c r="B613" s="1"/>
      <c r="C613" s="1"/>
      <c r="D613" s="3"/>
      <c r="E613" s="3"/>
      <c r="F613" s="3"/>
      <c r="G613" s="3"/>
      <c r="H613" s="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ht="15.75" customHeight="1">
      <c r="A614" s="1"/>
      <c r="B614" s="1"/>
      <c r="C614" s="1"/>
      <c r="D614" s="3"/>
      <c r="E614" s="3"/>
      <c r="F614" s="3"/>
      <c r="G614" s="3"/>
      <c r="H614" s="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ht="15.75" customHeight="1">
      <c r="A615" s="1"/>
      <c r="B615" s="1"/>
      <c r="C615" s="1"/>
      <c r="D615" s="3"/>
      <c r="E615" s="3"/>
      <c r="F615" s="3"/>
      <c r="G615" s="3"/>
      <c r="H615" s="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ht="15.75" customHeight="1">
      <c r="A616" s="1"/>
      <c r="B616" s="1"/>
      <c r="C616" s="1"/>
      <c r="D616" s="3"/>
      <c r="E616" s="3"/>
      <c r="F616" s="3"/>
      <c r="G616" s="3"/>
      <c r="H616" s="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ht="15.75" customHeight="1">
      <c r="A617" s="1"/>
      <c r="B617" s="1"/>
      <c r="C617" s="1"/>
      <c r="D617" s="3"/>
      <c r="E617" s="3"/>
      <c r="F617" s="3"/>
      <c r="G617" s="3"/>
      <c r="H617" s="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ht="15.75" customHeight="1">
      <c r="A618" s="1"/>
      <c r="B618" s="1"/>
      <c r="C618" s="1"/>
      <c r="D618" s="3"/>
      <c r="E618" s="3"/>
      <c r="F618" s="3"/>
      <c r="G618" s="3"/>
      <c r="H618" s="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ht="15.75" customHeight="1">
      <c r="A619" s="1"/>
      <c r="B619" s="1"/>
      <c r="C619" s="1"/>
      <c r="D619" s="3"/>
      <c r="E619" s="3"/>
      <c r="F619" s="3"/>
      <c r="G619" s="3"/>
      <c r="H619" s="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ht="15.75" customHeight="1">
      <c r="A620" s="1"/>
      <c r="B620" s="1"/>
      <c r="C620" s="1"/>
      <c r="D620" s="3"/>
      <c r="E620" s="3"/>
      <c r="F620" s="3"/>
      <c r="G620" s="3"/>
      <c r="H620" s="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ht="15.75" customHeight="1">
      <c r="A621" s="1"/>
      <c r="B621" s="1"/>
      <c r="C621" s="1"/>
      <c r="D621" s="3"/>
      <c r="E621" s="3"/>
      <c r="F621" s="3"/>
      <c r="G621" s="3"/>
      <c r="H621" s="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ht="15.75" customHeight="1">
      <c r="A622" s="1"/>
      <c r="B622" s="1"/>
      <c r="C622" s="1"/>
      <c r="D622" s="3"/>
      <c r="E622" s="3"/>
      <c r="F622" s="3"/>
      <c r="G622" s="3"/>
      <c r="H622" s="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ht="15.75" customHeight="1">
      <c r="A623" s="1"/>
      <c r="B623" s="1"/>
      <c r="C623" s="1"/>
      <c r="D623" s="3"/>
      <c r="E623" s="3"/>
      <c r="F623" s="3"/>
      <c r="G623" s="3"/>
      <c r="H623" s="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ht="15.75" customHeight="1">
      <c r="A624" s="1"/>
      <c r="B624" s="1"/>
      <c r="C624" s="1"/>
      <c r="D624" s="3"/>
      <c r="E624" s="3"/>
      <c r="F624" s="3"/>
      <c r="G624" s="3"/>
      <c r="H624" s="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ht="15.75" customHeight="1">
      <c r="A625" s="1"/>
      <c r="B625" s="1"/>
      <c r="C625" s="1"/>
      <c r="D625" s="3"/>
      <c r="E625" s="3"/>
      <c r="F625" s="3"/>
      <c r="G625" s="3"/>
      <c r="H625" s="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ht="15.75" customHeight="1">
      <c r="A626" s="1"/>
      <c r="B626" s="1"/>
      <c r="C626" s="1"/>
      <c r="D626" s="3"/>
      <c r="E626" s="3"/>
      <c r="F626" s="3"/>
      <c r="G626" s="3"/>
      <c r="H626" s="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ht="15.75" customHeight="1">
      <c r="A627" s="1"/>
      <c r="B627" s="1"/>
      <c r="C627" s="1"/>
      <c r="D627" s="3"/>
      <c r="E627" s="3"/>
      <c r="F627" s="3"/>
      <c r="G627" s="3"/>
      <c r="H627" s="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ht="15.75" customHeight="1">
      <c r="A628" s="1"/>
      <c r="B628" s="1"/>
      <c r="C628" s="1"/>
      <c r="D628" s="3"/>
      <c r="E628" s="3"/>
      <c r="F628" s="3"/>
      <c r="G628" s="3"/>
      <c r="H628" s="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ht="15.75" customHeight="1">
      <c r="A629" s="1"/>
      <c r="B629" s="1"/>
      <c r="C629" s="1"/>
      <c r="D629" s="3"/>
      <c r="E629" s="3"/>
      <c r="F629" s="3"/>
      <c r="G629" s="3"/>
      <c r="H629" s="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ht="15.75" customHeight="1">
      <c r="A630" s="1"/>
      <c r="B630" s="1"/>
      <c r="C630" s="1"/>
      <c r="D630" s="3"/>
      <c r="E630" s="3"/>
      <c r="F630" s="3"/>
      <c r="G630" s="3"/>
      <c r="H630" s="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ht="15.75" customHeight="1">
      <c r="A631" s="1"/>
      <c r="B631" s="1"/>
      <c r="C631" s="1"/>
      <c r="D631" s="3"/>
      <c r="E631" s="3"/>
      <c r="F631" s="3"/>
      <c r="G631" s="3"/>
      <c r="H631" s="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ht="15.75" customHeight="1">
      <c r="A632" s="1"/>
      <c r="B632" s="1"/>
      <c r="C632" s="1"/>
      <c r="D632" s="3"/>
      <c r="E632" s="3"/>
      <c r="F632" s="3"/>
      <c r="G632" s="3"/>
      <c r="H632" s="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ht="15.75" customHeight="1">
      <c r="A633" s="1"/>
      <c r="B633" s="1"/>
      <c r="C633" s="1"/>
      <c r="D633" s="3"/>
      <c r="E633" s="3"/>
      <c r="F633" s="3"/>
      <c r="G633" s="3"/>
      <c r="H633" s="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ht="15.75" customHeight="1">
      <c r="A634" s="1"/>
      <c r="B634" s="1"/>
      <c r="C634" s="1"/>
      <c r="D634" s="3"/>
      <c r="E634" s="3"/>
      <c r="F634" s="3"/>
      <c r="G634" s="3"/>
      <c r="H634" s="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ht="15.75" customHeight="1">
      <c r="A635" s="1"/>
      <c r="B635" s="1"/>
      <c r="C635" s="1"/>
      <c r="D635" s="3"/>
      <c r="E635" s="3"/>
      <c r="F635" s="3"/>
      <c r="G635" s="3"/>
      <c r="H635" s="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ht="15.75" customHeight="1">
      <c r="A636" s="1"/>
      <c r="B636" s="1"/>
      <c r="C636" s="1"/>
      <c r="D636" s="3"/>
      <c r="E636" s="3"/>
      <c r="F636" s="3"/>
      <c r="G636" s="3"/>
      <c r="H636" s="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ht="15.75" customHeight="1">
      <c r="A637" s="1"/>
      <c r="B637" s="1"/>
      <c r="C637" s="1"/>
      <c r="D637" s="3"/>
      <c r="E637" s="3"/>
      <c r="F637" s="3"/>
      <c r="G637" s="3"/>
      <c r="H637" s="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ht="15.75" customHeight="1">
      <c r="A638" s="1"/>
      <c r="B638" s="1"/>
      <c r="C638" s="1"/>
      <c r="D638" s="3"/>
      <c r="E638" s="3"/>
      <c r="F638" s="3"/>
      <c r="G638" s="3"/>
      <c r="H638" s="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ht="15.75" customHeight="1">
      <c r="A639" s="1"/>
      <c r="B639" s="1"/>
      <c r="C639" s="1"/>
      <c r="D639" s="3"/>
      <c r="E639" s="3"/>
      <c r="F639" s="3"/>
      <c r="G639" s="3"/>
      <c r="H639" s="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ht="15.75" customHeight="1">
      <c r="A640" s="1"/>
      <c r="B640" s="1"/>
      <c r="C640" s="1"/>
      <c r="D640" s="3"/>
      <c r="E640" s="3"/>
      <c r="F640" s="3"/>
      <c r="G640" s="3"/>
      <c r="H640" s="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ht="15.75" customHeight="1">
      <c r="A641" s="1"/>
      <c r="B641" s="1"/>
      <c r="C641" s="1"/>
      <c r="D641" s="3"/>
      <c r="E641" s="3"/>
      <c r="F641" s="3"/>
      <c r="G641" s="3"/>
      <c r="H641" s="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ht="15.75" customHeight="1">
      <c r="A642" s="1"/>
      <c r="B642" s="1"/>
      <c r="C642" s="1"/>
      <c r="D642" s="3"/>
      <c r="E642" s="3"/>
      <c r="F642" s="3"/>
      <c r="G642" s="3"/>
      <c r="H642" s="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ht="15.75" customHeight="1">
      <c r="A643" s="1"/>
      <c r="B643" s="1"/>
      <c r="C643" s="1"/>
      <c r="D643" s="3"/>
      <c r="E643" s="3"/>
      <c r="F643" s="3"/>
      <c r="G643" s="3"/>
      <c r="H643" s="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ht="15.75" customHeight="1">
      <c r="A644" s="1"/>
      <c r="B644" s="1"/>
      <c r="C644" s="1"/>
      <c r="D644" s="3"/>
      <c r="E644" s="3"/>
      <c r="F644" s="3"/>
      <c r="G644" s="3"/>
      <c r="H644" s="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ht="15.75" customHeight="1">
      <c r="A645" s="1"/>
      <c r="B645" s="1"/>
      <c r="C645" s="1"/>
      <c r="D645" s="3"/>
      <c r="E645" s="3"/>
      <c r="F645" s="3"/>
      <c r="G645" s="3"/>
      <c r="H645" s="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ht="15.75" customHeight="1">
      <c r="A646" s="1"/>
      <c r="B646" s="1"/>
      <c r="C646" s="1"/>
      <c r="D646" s="3"/>
      <c r="E646" s="3"/>
      <c r="F646" s="3"/>
      <c r="G646" s="3"/>
      <c r="H646" s="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ht="15.75" customHeight="1">
      <c r="A647" s="1"/>
      <c r="B647" s="1"/>
      <c r="C647" s="1"/>
      <c r="D647" s="3"/>
      <c r="E647" s="3"/>
      <c r="F647" s="3"/>
      <c r="G647" s="3"/>
      <c r="H647" s="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ht="15.75" customHeight="1">
      <c r="A648" s="1"/>
      <c r="B648" s="1"/>
      <c r="C648" s="1"/>
      <c r="D648" s="3"/>
      <c r="E648" s="3"/>
      <c r="F648" s="3"/>
      <c r="G648" s="3"/>
      <c r="H648" s="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ht="15.75" customHeight="1">
      <c r="A649" s="1"/>
      <c r="B649" s="1"/>
      <c r="C649" s="1"/>
      <c r="D649" s="3"/>
      <c r="E649" s="3"/>
      <c r="F649" s="3"/>
      <c r="G649" s="3"/>
      <c r="H649" s="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ht="15.75" customHeight="1">
      <c r="A650" s="1"/>
      <c r="B650" s="1"/>
      <c r="C650" s="1"/>
      <c r="D650" s="3"/>
      <c r="E650" s="3"/>
      <c r="F650" s="3"/>
      <c r="G650" s="3"/>
      <c r="H650" s="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ht="15.75" customHeight="1">
      <c r="A651" s="1"/>
      <c r="B651" s="1"/>
      <c r="C651" s="1"/>
      <c r="D651" s="3"/>
      <c r="E651" s="3"/>
      <c r="F651" s="3"/>
      <c r="G651" s="3"/>
      <c r="H651" s="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ht="15.75" customHeight="1">
      <c r="A652" s="1"/>
      <c r="B652" s="1"/>
      <c r="C652" s="1"/>
      <c r="D652" s="3"/>
      <c r="E652" s="3"/>
      <c r="F652" s="3"/>
      <c r="G652" s="3"/>
      <c r="H652" s="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ht="15.75" customHeight="1">
      <c r="A653" s="1"/>
      <c r="B653" s="1"/>
      <c r="C653" s="1"/>
      <c r="D653" s="3"/>
      <c r="E653" s="3"/>
      <c r="F653" s="3"/>
      <c r="G653" s="3"/>
      <c r="H653" s="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ht="15.75" customHeight="1">
      <c r="A654" s="1"/>
      <c r="B654" s="1"/>
      <c r="C654" s="1"/>
      <c r="D654" s="3"/>
      <c r="E654" s="3"/>
      <c r="F654" s="3"/>
      <c r="G654" s="3"/>
      <c r="H654" s="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ht="15.75" customHeight="1">
      <c r="A655" s="1"/>
      <c r="B655" s="1"/>
      <c r="C655" s="1"/>
      <c r="D655" s="3"/>
      <c r="E655" s="3"/>
      <c r="F655" s="3"/>
      <c r="G655" s="3"/>
      <c r="H655" s="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ht="15.75" customHeight="1">
      <c r="A656" s="1"/>
      <c r="B656" s="1"/>
      <c r="C656" s="1"/>
      <c r="D656" s="3"/>
      <c r="E656" s="3"/>
      <c r="F656" s="3"/>
      <c r="G656" s="3"/>
      <c r="H656" s="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ht="15.75" customHeight="1">
      <c r="A657" s="1"/>
      <c r="B657" s="1"/>
      <c r="C657" s="1"/>
      <c r="D657" s="3"/>
      <c r="E657" s="3"/>
      <c r="F657" s="3"/>
      <c r="G657" s="3"/>
      <c r="H657" s="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ht="15.75" customHeight="1">
      <c r="A658" s="1"/>
      <c r="B658" s="1"/>
      <c r="C658" s="1"/>
      <c r="D658" s="3"/>
      <c r="E658" s="3"/>
      <c r="F658" s="3"/>
      <c r="G658" s="3"/>
      <c r="H658" s="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ht="15.75" customHeight="1">
      <c r="A659" s="1"/>
      <c r="B659" s="1"/>
      <c r="C659" s="1"/>
      <c r="D659" s="3"/>
      <c r="E659" s="3"/>
      <c r="F659" s="3"/>
      <c r="G659" s="3"/>
      <c r="H659" s="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ht="15.75" customHeight="1">
      <c r="A660" s="1"/>
      <c r="B660" s="1"/>
      <c r="C660" s="1"/>
      <c r="D660" s="3"/>
      <c r="E660" s="3"/>
      <c r="F660" s="3"/>
      <c r="G660" s="3"/>
      <c r="H660" s="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ht="15.75" customHeight="1">
      <c r="A661" s="1"/>
      <c r="B661" s="1"/>
      <c r="C661" s="1"/>
      <c r="D661" s="3"/>
      <c r="E661" s="3"/>
      <c r="F661" s="3"/>
      <c r="G661" s="3"/>
      <c r="H661" s="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ht="15.75" customHeight="1">
      <c r="A662" s="1"/>
      <c r="B662" s="1"/>
      <c r="C662" s="1"/>
      <c r="D662" s="3"/>
      <c r="E662" s="3"/>
      <c r="F662" s="3"/>
      <c r="G662" s="3"/>
      <c r="H662" s="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ht="15.75" customHeight="1">
      <c r="A663" s="1"/>
      <c r="B663" s="1"/>
      <c r="C663" s="1"/>
      <c r="D663" s="3"/>
      <c r="E663" s="3"/>
      <c r="F663" s="3"/>
      <c r="G663" s="3"/>
      <c r="H663" s="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ht="15.75" customHeight="1">
      <c r="A664" s="1"/>
      <c r="B664" s="1"/>
      <c r="C664" s="1"/>
      <c r="D664" s="3"/>
      <c r="E664" s="3"/>
      <c r="F664" s="3"/>
      <c r="G664" s="3"/>
      <c r="H664" s="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ht="15.75" customHeight="1">
      <c r="A665" s="1"/>
      <c r="B665" s="1"/>
      <c r="C665" s="1"/>
      <c r="D665" s="3"/>
      <c r="E665" s="3"/>
      <c r="F665" s="3"/>
      <c r="G665" s="3"/>
      <c r="H665" s="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ht="15.75" customHeight="1">
      <c r="A666" s="1"/>
      <c r="B666" s="1"/>
      <c r="C666" s="1"/>
      <c r="D666" s="3"/>
      <c r="E666" s="3"/>
      <c r="F666" s="3"/>
      <c r="G666" s="3"/>
      <c r="H666" s="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ht="15.75" customHeight="1">
      <c r="A667" s="1"/>
      <c r="B667" s="1"/>
      <c r="C667" s="1"/>
      <c r="D667" s="3"/>
      <c r="E667" s="3"/>
      <c r="F667" s="3"/>
      <c r="G667" s="3"/>
      <c r="H667" s="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ht="15.75" customHeight="1">
      <c r="A668" s="1"/>
      <c r="B668" s="1"/>
      <c r="C668" s="1"/>
      <c r="D668" s="3"/>
      <c r="E668" s="3"/>
      <c r="F668" s="3"/>
      <c r="G668" s="3"/>
      <c r="H668" s="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ht="15.75" customHeight="1">
      <c r="A669" s="1"/>
      <c r="B669" s="1"/>
      <c r="C669" s="1"/>
      <c r="D669" s="3"/>
      <c r="E669" s="3"/>
      <c r="F669" s="3"/>
      <c r="G669" s="3"/>
      <c r="H669" s="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ht="15.75" customHeight="1">
      <c r="A670" s="1"/>
      <c r="B670" s="1"/>
      <c r="C670" s="1"/>
      <c r="D670" s="3"/>
      <c r="E670" s="3"/>
      <c r="F670" s="3"/>
      <c r="G670" s="3"/>
      <c r="H670" s="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ht="15.75" customHeight="1">
      <c r="A671" s="1"/>
      <c r="B671" s="1"/>
      <c r="C671" s="1"/>
      <c r="D671" s="3"/>
      <c r="E671" s="3"/>
      <c r="F671" s="3"/>
      <c r="G671" s="3"/>
      <c r="H671" s="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ht="15.75" customHeight="1">
      <c r="A672" s="1"/>
      <c r="B672" s="1"/>
      <c r="C672" s="1"/>
      <c r="D672" s="3"/>
      <c r="E672" s="3"/>
      <c r="F672" s="3"/>
      <c r="G672" s="3"/>
      <c r="H672" s="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ht="15.75" customHeight="1">
      <c r="A673" s="1"/>
      <c r="B673" s="1"/>
      <c r="C673" s="1"/>
      <c r="D673" s="3"/>
      <c r="E673" s="3"/>
      <c r="F673" s="3"/>
      <c r="G673" s="3"/>
      <c r="H673" s="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ht="15.75" customHeight="1">
      <c r="A674" s="1"/>
      <c r="B674" s="1"/>
      <c r="C674" s="1"/>
      <c r="D674" s="3"/>
      <c r="E674" s="3"/>
      <c r="F674" s="3"/>
      <c r="G674" s="3"/>
      <c r="H674" s="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ht="15.75" customHeight="1">
      <c r="A675" s="1"/>
      <c r="B675" s="1"/>
      <c r="C675" s="1"/>
      <c r="D675" s="3"/>
      <c r="E675" s="3"/>
      <c r="F675" s="3"/>
      <c r="G675" s="3"/>
      <c r="H675" s="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ht="15.75" customHeight="1">
      <c r="A676" s="1"/>
      <c r="B676" s="1"/>
      <c r="C676" s="1"/>
      <c r="D676" s="3"/>
      <c r="E676" s="3"/>
      <c r="F676" s="3"/>
      <c r="G676" s="3"/>
      <c r="H676" s="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ht="15.75" customHeight="1">
      <c r="A677" s="1"/>
      <c r="B677" s="1"/>
      <c r="C677" s="1"/>
      <c r="D677" s="3"/>
      <c r="E677" s="3"/>
      <c r="F677" s="3"/>
      <c r="G677" s="3"/>
      <c r="H677" s="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ht="15.75" customHeight="1">
      <c r="A678" s="1"/>
      <c r="B678" s="1"/>
      <c r="C678" s="1"/>
      <c r="D678" s="3"/>
      <c r="E678" s="3"/>
      <c r="F678" s="3"/>
      <c r="G678" s="3"/>
      <c r="H678" s="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ht="15.75" customHeight="1">
      <c r="A679" s="1"/>
      <c r="B679" s="1"/>
      <c r="C679" s="1"/>
      <c r="D679" s="3"/>
      <c r="E679" s="3"/>
      <c r="F679" s="3"/>
      <c r="G679" s="3"/>
      <c r="H679" s="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ht="15.75" customHeight="1">
      <c r="A680" s="1"/>
      <c r="B680" s="1"/>
      <c r="C680" s="1"/>
      <c r="D680" s="3"/>
      <c r="E680" s="3"/>
      <c r="F680" s="3"/>
      <c r="G680" s="3"/>
      <c r="H680" s="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ht="15.75" customHeight="1">
      <c r="A681" s="1"/>
      <c r="B681" s="1"/>
      <c r="C681" s="1"/>
      <c r="D681" s="3"/>
      <c r="E681" s="3"/>
      <c r="F681" s="3"/>
      <c r="G681" s="3"/>
      <c r="H681" s="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ht="15.75" customHeight="1">
      <c r="A682" s="1"/>
      <c r="B682" s="1"/>
      <c r="C682" s="1"/>
      <c r="D682" s="3"/>
      <c r="E682" s="3"/>
      <c r="F682" s="3"/>
      <c r="G682" s="3"/>
      <c r="H682" s="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ht="15.75" customHeight="1">
      <c r="A683" s="1"/>
      <c r="B683" s="1"/>
      <c r="C683" s="1"/>
      <c r="D683" s="3"/>
      <c r="E683" s="3"/>
      <c r="F683" s="3"/>
      <c r="G683" s="3"/>
      <c r="H683" s="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ht="15.75" customHeight="1">
      <c r="A684" s="1"/>
      <c r="B684" s="1"/>
      <c r="C684" s="1"/>
      <c r="D684" s="3"/>
      <c r="E684" s="3"/>
      <c r="F684" s="3"/>
      <c r="G684" s="3"/>
      <c r="H684" s="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ht="15.75" customHeight="1">
      <c r="A685" s="1"/>
      <c r="B685" s="1"/>
      <c r="C685" s="1"/>
      <c r="D685" s="3"/>
      <c r="E685" s="3"/>
      <c r="F685" s="3"/>
      <c r="G685" s="3"/>
      <c r="H685" s="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ht="15.75" customHeight="1">
      <c r="A686" s="1"/>
      <c r="B686" s="1"/>
      <c r="C686" s="1"/>
      <c r="D686" s="3"/>
      <c r="E686" s="3"/>
      <c r="F686" s="3"/>
      <c r="G686" s="3"/>
      <c r="H686" s="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ht="15.75" customHeight="1">
      <c r="A687" s="1"/>
      <c r="B687" s="1"/>
      <c r="C687" s="1"/>
      <c r="D687" s="3"/>
      <c r="E687" s="3"/>
      <c r="F687" s="3"/>
      <c r="G687" s="3"/>
      <c r="H687" s="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ht="15.75" customHeight="1">
      <c r="A688" s="1"/>
      <c r="B688" s="1"/>
      <c r="C688" s="1"/>
      <c r="D688" s="3"/>
      <c r="E688" s="3"/>
      <c r="F688" s="3"/>
      <c r="G688" s="3"/>
      <c r="H688" s="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ht="15.75" customHeight="1">
      <c r="A689" s="1"/>
      <c r="B689" s="1"/>
      <c r="C689" s="1"/>
      <c r="D689" s="3"/>
      <c r="E689" s="3"/>
      <c r="F689" s="3"/>
      <c r="G689" s="3"/>
      <c r="H689" s="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ht="15.75" customHeight="1">
      <c r="A690" s="1"/>
      <c r="B690" s="1"/>
      <c r="C690" s="1"/>
      <c r="D690" s="3"/>
      <c r="E690" s="3"/>
      <c r="F690" s="3"/>
      <c r="G690" s="3"/>
      <c r="H690" s="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ht="15.75" customHeight="1">
      <c r="A691" s="1"/>
      <c r="B691" s="1"/>
      <c r="C691" s="1"/>
      <c r="D691" s="3"/>
      <c r="E691" s="3"/>
      <c r="F691" s="3"/>
      <c r="G691" s="3"/>
      <c r="H691" s="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ht="15.75" customHeight="1">
      <c r="A692" s="1"/>
      <c r="B692" s="1"/>
      <c r="C692" s="1"/>
      <c r="D692" s="3"/>
      <c r="E692" s="3"/>
      <c r="F692" s="3"/>
      <c r="G692" s="3"/>
      <c r="H692" s="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ht="15.75" customHeight="1">
      <c r="A693" s="1"/>
      <c r="B693" s="1"/>
      <c r="C693" s="1"/>
      <c r="D693" s="3"/>
      <c r="E693" s="3"/>
      <c r="F693" s="3"/>
      <c r="G693" s="3"/>
      <c r="H693" s="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ht="15.75" customHeight="1">
      <c r="A694" s="1"/>
      <c r="B694" s="1"/>
      <c r="C694" s="1"/>
      <c r="D694" s="3"/>
      <c r="E694" s="3"/>
      <c r="F694" s="3"/>
      <c r="G694" s="3"/>
      <c r="H694" s="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ht="15.75" customHeight="1">
      <c r="A695" s="1"/>
      <c r="B695" s="1"/>
      <c r="C695" s="1"/>
      <c r="D695" s="3"/>
      <c r="E695" s="3"/>
      <c r="F695" s="3"/>
      <c r="G695" s="3"/>
      <c r="H695" s="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ht="15.75" customHeight="1">
      <c r="A696" s="1"/>
      <c r="B696" s="1"/>
      <c r="C696" s="1"/>
      <c r="D696" s="3"/>
      <c r="E696" s="3"/>
      <c r="F696" s="3"/>
      <c r="G696" s="3"/>
      <c r="H696" s="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ht="15.75" customHeight="1">
      <c r="A697" s="1"/>
      <c r="B697" s="1"/>
      <c r="C697" s="1"/>
      <c r="D697" s="3"/>
      <c r="E697" s="3"/>
      <c r="F697" s="3"/>
      <c r="G697" s="3"/>
      <c r="H697" s="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ht="15.75" customHeight="1">
      <c r="A698" s="1"/>
      <c r="B698" s="1"/>
      <c r="C698" s="1"/>
      <c r="D698" s="3"/>
      <c r="E698" s="3"/>
      <c r="F698" s="3"/>
      <c r="G698" s="3"/>
      <c r="H698" s="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ht="15.75" customHeight="1">
      <c r="A699" s="1"/>
      <c r="B699" s="1"/>
      <c r="C699" s="1"/>
      <c r="D699" s="3"/>
      <c r="E699" s="3"/>
      <c r="F699" s="3"/>
      <c r="G699" s="3"/>
      <c r="H699" s="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ht="15.75" customHeight="1">
      <c r="A700" s="1"/>
      <c r="B700" s="1"/>
      <c r="C700" s="1"/>
      <c r="D700" s="3"/>
      <c r="E700" s="3"/>
      <c r="F700" s="3"/>
      <c r="G700" s="3"/>
      <c r="H700" s="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ht="15.75" customHeight="1">
      <c r="A701" s="1"/>
      <c r="B701" s="1"/>
      <c r="C701" s="1"/>
      <c r="D701" s="3"/>
      <c r="E701" s="3"/>
      <c r="F701" s="3"/>
      <c r="G701" s="3"/>
      <c r="H701" s="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ht="15.75" customHeight="1">
      <c r="A702" s="1"/>
      <c r="B702" s="1"/>
      <c r="C702" s="1"/>
      <c r="D702" s="3"/>
      <c r="E702" s="3"/>
      <c r="F702" s="3"/>
      <c r="G702" s="3"/>
      <c r="H702" s="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ht="15.75" customHeight="1">
      <c r="A703" s="1"/>
      <c r="B703" s="1"/>
      <c r="C703" s="1"/>
      <c r="D703" s="3"/>
      <c r="E703" s="3"/>
      <c r="F703" s="3"/>
      <c r="G703" s="3"/>
      <c r="H703" s="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ht="15.75" customHeight="1">
      <c r="A704" s="1"/>
      <c r="B704" s="1"/>
      <c r="C704" s="1"/>
      <c r="D704" s="3"/>
      <c r="E704" s="3"/>
      <c r="F704" s="3"/>
      <c r="G704" s="3"/>
      <c r="H704" s="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ht="15.75" customHeight="1">
      <c r="A705" s="1"/>
      <c r="B705" s="1"/>
      <c r="C705" s="1"/>
      <c r="D705" s="3"/>
      <c r="E705" s="3"/>
      <c r="F705" s="3"/>
      <c r="G705" s="3"/>
      <c r="H705" s="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ht="15.75" customHeight="1">
      <c r="A706" s="1"/>
      <c r="B706" s="1"/>
      <c r="C706" s="1"/>
      <c r="D706" s="3"/>
      <c r="E706" s="3"/>
      <c r="F706" s="3"/>
      <c r="G706" s="3"/>
      <c r="H706" s="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ht="15.75" customHeight="1">
      <c r="A707" s="1"/>
      <c r="B707" s="1"/>
      <c r="C707" s="1"/>
      <c r="D707" s="3"/>
      <c r="E707" s="3"/>
      <c r="F707" s="3"/>
      <c r="G707" s="3"/>
      <c r="H707" s="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ht="15.75" customHeight="1">
      <c r="A708" s="1"/>
      <c r="B708" s="1"/>
      <c r="C708" s="1"/>
      <c r="D708" s="3"/>
      <c r="E708" s="3"/>
      <c r="F708" s="3"/>
      <c r="G708" s="3"/>
      <c r="H708" s="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ht="15.75" customHeight="1">
      <c r="A709" s="1"/>
      <c r="B709" s="1"/>
      <c r="C709" s="1"/>
      <c r="D709" s="3"/>
      <c r="E709" s="3"/>
      <c r="F709" s="3"/>
      <c r="G709" s="3"/>
      <c r="H709" s="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ht="15.75" customHeight="1">
      <c r="A710" s="1"/>
      <c r="B710" s="1"/>
      <c r="C710" s="1"/>
      <c r="D710" s="3"/>
      <c r="E710" s="3"/>
      <c r="F710" s="3"/>
      <c r="G710" s="3"/>
      <c r="H710" s="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ht="15.75" customHeight="1">
      <c r="A711" s="1"/>
      <c r="B711" s="1"/>
      <c r="C711" s="1"/>
      <c r="D711" s="3"/>
      <c r="E711" s="3"/>
      <c r="F711" s="3"/>
      <c r="G711" s="3"/>
      <c r="H711" s="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ht="15.75" customHeight="1">
      <c r="A712" s="1"/>
      <c r="B712" s="1"/>
      <c r="C712" s="1"/>
      <c r="D712" s="3"/>
      <c r="E712" s="3"/>
      <c r="F712" s="3"/>
      <c r="G712" s="3"/>
      <c r="H712" s="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ht="15.75" customHeight="1">
      <c r="A713" s="1"/>
      <c r="B713" s="1"/>
      <c r="C713" s="1"/>
      <c r="D713" s="3"/>
      <c r="E713" s="3"/>
      <c r="F713" s="3"/>
      <c r="G713" s="3"/>
      <c r="H713" s="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ht="15.75" customHeight="1">
      <c r="A714" s="1"/>
      <c r="B714" s="1"/>
      <c r="C714" s="1"/>
      <c r="D714" s="3"/>
      <c r="E714" s="3"/>
      <c r="F714" s="3"/>
      <c r="G714" s="3"/>
      <c r="H714" s="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ht="15.75" customHeight="1">
      <c r="A715" s="1"/>
      <c r="B715" s="1"/>
      <c r="C715" s="1"/>
      <c r="D715" s="3"/>
      <c r="E715" s="3"/>
      <c r="F715" s="3"/>
      <c r="G715" s="3"/>
      <c r="H715" s="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ht="15.75" customHeight="1">
      <c r="A716" s="1"/>
      <c r="B716" s="1"/>
      <c r="C716" s="1"/>
      <c r="D716" s="3"/>
      <c r="E716" s="3"/>
      <c r="F716" s="3"/>
      <c r="G716" s="3"/>
      <c r="H716" s="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ht="15.75" customHeight="1">
      <c r="A717" s="1"/>
      <c r="B717" s="1"/>
      <c r="C717" s="1"/>
      <c r="D717" s="3"/>
      <c r="E717" s="3"/>
      <c r="F717" s="3"/>
      <c r="G717" s="3"/>
      <c r="H717" s="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ht="15.75" customHeight="1">
      <c r="A718" s="1"/>
      <c r="B718" s="1"/>
      <c r="C718" s="1"/>
      <c r="D718" s="3"/>
      <c r="E718" s="3"/>
      <c r="F718" s="3"/>
      <c r="G718" s="3"/>
      <c r="H718" s="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ht="15.75" customHeight="1">
      <c r="A719" s="1"/>
      <c r="B719" s="1"/>
      <c r="C719" s="1"/>
      <c r="D719" s="3"/>
      <c r="E719" s="3"/>
      <c r="F719" s="3"/>
      <c r="G719" s="3"/>
      <c r="H719" s="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ht="15.75" customHeight="1">
      <c r="A720" s="1"/>
      <c r="B720" s="1"/>
      <c r="C720" s="1"/>
      <c r="D720" s="3"/>
      <c r="E720" s="3"/>
      <c r="F720" s="3"/>
      <c r="G720" s="3"/>
      <c r="H720" s="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ht="15.75" customHeight="1">
      <c r="A721" s="1"/>
      <c r="B721" s="1"/>
      <c r="C721" s="1"/>
      <c r="D721" s="3"/>
      <c r="E721" s="3"/>
      <c r="F721" s="3"/>
      <c r="G721" s="3"/>
      <c r="H721" s="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ht="15.75" customHeight="1">
      <c r="A722" s="1"/>
      <c r="B722" s="1"/>
      <c r="C722" s="1"/>
      <c r="D722" s="3"/>
      <c r="E722" s="3"/>
      <c r="F722" s="3"/>
      <c r="G722" s="3"/>
      <c r="H722" s="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ht="15.75" customHeight="1">
      <c r="A723" s="1"/>
      <c r="B723" s="1"/>
      <c r="C723" s="1"/>
      <c r="D723" s="3"/>
      <c r="E723" s="3"/>
      <c r="F723" s="3"/>
      <c r="G723" s="3"/>
      <c r="H723" s="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ht="15.75" customHeight="1">
      <c r="A724" s="1"/>
      <c r="B724" s="1"/>
      <c r="C724" s="1"/>
      <c r="D724" s="3"/>
      <c r="E724" s="3"/>
      <c r="F724" s="3"/>
      <c r="G724" s="3"/>
      <c r="H724" s="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ht="15.75" customHeight="1">
      <c r="A725" s="1"/>
      <c r="B725" s="1"/>
      <c r="C725" s="1"/>
      <c r="D725" s="3"/>
      <c r="E725" s="3"/>
      <c r="F725" s="3"/>
      <c r="G725" s="3"/>
      <c r="H725" s="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ht="15.75" customHeight="1">
      <c r="A726" s="1"/>
      <c r="B726" s="1"/>
      <c r="C726" s="1"/>
      <c r="D726" s="3"/>
      <c r="E726" s="3"/>
      <c r="F726" s="3"/>
      <c r="G726" s="3"/>
      <c r="H726" s="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ht="15.75" customHeight="1">
      <c r="A727" s="1"/>
      <c r="B727" s="1"/>
      <c r="C727" s="1"/>
      <c r="D727" s="3"/>
      <c r="E727" s="3"/>
      <c r="F727" s="3"/>
      <c r="G727" s="3"/>
      <c r="H727" s="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ht="15.75" customHeight="1">
      <c r="A728" s="1"/>
      <c r="B728" s="1"/>
      <c r="C728" s="1"/>
      <c r="D728" s="3"/>
      <c r="E728" s="3"/>
      <c r="F728" s="3"/>
      <c r="G728" s="3"/>
      <c r="H728" s="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ht="15.75" customHeight="1">
      <c r="A729" s="1"/>
      <c r="B729" s="1"/>
      <c r="C729" s="1"/>
      <c r="D729" s="3"/>
      <c r="E729" s="3"/>
      <c r="F729" s="3"/>
      <c r="G729" s="3"/>
      <c r="H729" s="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ht="15.75" customHeight="1">
      <c r="A730" s="1"/>
      <c r="B730" s="1"/>
      <c r="C730" s="1"/>
      <c r="D730" s="3"/>
      <c r="E730" s="3"/>
      <c r="F730" s="3"/>
      <c r="G730" s="3"/>
      <c r="H730" s="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ht="15.75" customHeight="1">
      <c r="A731" s="1"/>
      <c r="B731" s="1"/>
      <c r="C731" s="1"/>
      <c r="D731" s="3"/>
      <c r="E731" s="3"/>
      <c r="F731" s="3"/>
      <c r="G731" s="3"/>
      <c r="H731" s="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ht="15.75" customHeight="1">
      <c r="A732" s="1"/>
      <c r="B732" s="1"/>
      <c r="C732" s="1"/>
      <c r="D732" s="3"/>
      <c r="E732" s="3"/>
      <c r="F732" s="3"/>
      <c r="G732" s="3"/>
      <c r="H732" s="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ht="15.75" customHeight="1">
      <c r="A733" s="1"/>
      <c r="B733" s="1"/>
      <c r="C733" s="1"/>
      <c r="D733" s="3"/>
      <c r="E733" s="3"/>
      <c r="F733" s="3"/>
      <c r="G733" s="3"/>
      <c r="H733" s="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ht="15.75" customHeight="1">
      <c r="A734" s="1"/>
      <c r="B734" s="1"/>
      <c r="C734" s="1"/>
      <c r="D734" s="3"/>
      <c r="E734" s="3"/>
      <c r="F734" s="3"/>
      <c r="G734" s="3"/>
      <c r="H734" s="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ht="15.75" customHeight="1">
      <c r="A735" s="1"/>
      <c r="B735" s="1"/>
      <c r="C735" s="1"/>
      <c r="D735" s="3"/>
      <c r="E735" s="3"/>
      <c r="F735" s="3"/>
      <c r="G735" s="3"/>
      <c r="H735" s="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ht="15.75" customHeight="1">
      <c r="A736" s="1"/>
      <c r="B736" s="1"/>
      <c r="C736" s="1"/>
      <c r="D736" s="3"/>
      <c r="E736" s="3"/>
      <c r="F736" s="3"/>
      <c r="G736" s="3"/>
      <c r="H736" s="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ht="15.75" customHeight="1">
      <c r="A737" s="1"/>
      <c r="B737" s="1"/>
      <c r="C737" s="1"/>
      <c r="D737" s="3"/>
      <c r="E737" s="3"/>
      <c r="F737" s="3"/>
      <c r="G737" s="3"/>
      <c r="H737" s="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ht="15.75" customHeight="1">
      <c r="A738" s="1"/>
      <c r="B738" s="1"/>
      <c r="C738" s="1"/>
      <c r="D738" s="3"/>
      <c r="E738" s="3"/>
      <c r="F738" s="3"/>
      <c r="G738" s="3"/>
      <c r="H738" s="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ht="15.75" customHeight="1">
      <c r="A739" s="1"/>
      <c r="B739" s="1"/>
      <c r="C739" s="1"/>
      <c r="D739" s="3"/>
      <c r="E739" s="3"/>
      <c r="F739" s="3"/>
      <c r="G739" s="3"/>
      <c r="H739" s="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ht="15.75" customHeight="1">
      <c r="A740" s="1"/>
      <c r="B740" s="1"/>
      <c r="C740" s="1"/>
      <c r="D740" s="3"/>
      <c r="E740" s="3"/>
      <c r="F740" s="3"/>
      <c r="G740" s="3"/>
      <c r="H740" s="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ht="15.75" customHeight="1">
      <c r="A741" s="1"/>
      <c r="B741" s="1"/>
      <c r="C741" s="1"/>
      <c r="D741" s="3"/>
      <c r="E741" s="3"/>
      <c r="F741" s="3"/>
      <c r="G741" s="3"/>
      <c r="H741" s="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ht="15.75" customHeight="1">
      <c r="A742" s="1"/>
      <c r="B742" s="1"/>
      <c r="C742" s="1"/>
      <c r="D742" s="3"/>
      <c r="E742" s="3"/>
      <c r="F742" s="3"/>
      <c r="G742" s="3"/>
      <c r="H742" s="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ht="15.75" customHeight="1">
      <c r="A743" s="1"/>
      <c r="B743" s="1"/>
      <c r="C743" s="1"/>
      <c r="D743" s="3"/>
      <c r="E743" s="3"/>
      <c r="F743" s="3"/>
      <c r="G743" s="3"/>
      <c r="H743" s="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ht="15.75" customHeight="1">
      <c r="A744" s="1"/>
      <c r="B744" s="1"/>
      <c r="C744" s="1"/>
      <c r="D744" s="3"/>
      <c r="E744" s="3"/>
      <c r="F744" s="3"/>
      <c r="G744" s="3"/>
      <c r="H744" s="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ht="15.75" customHeight="1">
      <c r="A745" s="1"/>
      <c r="B745" s="1"/>
      <c r="C745" s="1"/>
      <c r="D745" s="3"/>
      <c r="E745" s="3"/>
      <c r="F745" s="3"/>
      <c r="G745" s="3"/>
      <c r="H745" s="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ht="15.75" customHeight="1">
      <c r="A746" s="1"/>
      <c r="B746" s="1"/>
      <c r="C746" s="1"/>
      <c r="D746" s="3"/>
      <c r="E746" s="3"/>
      <c r="F746" s="3"/>
      <c r="G746" s="3"/>
      <c r="H746" s="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ht="15.75" customHeight="1">
      <c r="A747" s="1"/>
      <c r="B747" s="1"/>
      <c r="C747" s="1"/>
      <c r="D747" s="3"/>
      <c r="E747" s="3"/>
      <c r="F747" s="3"/>
      <c r="G747" s="3"/>
      <c r="H747" s="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ht="15.75" customHeight="1">
      <c r="A748" s="1"/>
      <c r="B748" s="1"/>
      <c r="C748" s="1"/>
      <c r="D748" s="3"/>
      <c r="E748" s="3"/>
      <c r="F748" s="3"/>
      <c r="G748" s="3"/>
      <c r="H748" s="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ht="15.75" customHeight="1">
      <c r="A749" s="1"/>
      <c r="B749" s="1"/>
      <c r="C749" s="1"/>
      <c r="D749" s="3"/>
      <c r="E749" s="3"/>
      <c r="F749" s="3"/>
      <c r="G749" s="3"/>
      <c r="H749" s="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ht="15.75" customHeight="1">
      <c r="A750" s="1"/>
      <c r="B750" s="1"/>
      <c r="C750" s="1"/>
      <c r="D750" s="3"/>
      <c r="E750" s="3"/>
      <c r="F750" s="3"/>
      <c r="G750" s="3"/>
      <c r="H750" s="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ht="15.75" customHeight="1">
      <c r="A751" s="1"/>
      <c r="B751" s="1"/>
      <c r="C751" s="1"/>
      <c r="D751" s="3"/>
      <c r="E751" s="3"/>
      <c r="F751" s="3"/>
      <c r="G751" s="3"/>
      <c r="H751" s="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ht="15.75" customHeight="1">
      <c r="A752" s="1"/>
      <c r="B752" s="1"/>
      <c r="C752" s="1"/>
      <c r="D752" s="3"/>
      <c r="E752" s="3"/>
      <c r="F752" s="3"/>
      <c r="G752" s="3"/>
      <c r="H752" s="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ht="15.75" customHeight="1">
      <c r="A753" s="1"/>
      <c r="B753" s="1"/>
      <c r="C753" s="1"/>
      <c r="D753" s="3"/>
      <c r="E753" s="3"/>
      <c r="F753" s="3"/>
      <c r="G753" s="3"/>
      <c r="H753" s="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ht="15.75" customHeight="1">
      <c r="A754" s="1"/>
      <c r="B754" s="1"/>
      <c r="C754" s="1"/>
      <c r="D754" s="3"/>
      <c r="E754" s="3"/>
      <c r="F754" s="3"/>
      <c r="G754" s="3"/>
      <c r="H754" s="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ht="15.75" customHeight="1">
      <c r="A755" s="1"/>
      <c r="B755" s="1"/>
      <c r="C755" s="1"/>
      <c r="D755" s="3"/>
      <c r="E755" s="3"/>
      <c r="F755" s="3"/>
      <c r="G755" s="3"/>
      <c r="H755" s="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ht="15.75" customHeight="1">
      <c r="A756" s="1"/>
      <c r="B756" s="1"/>
      <c r="C756" s="1"/>
      <c r="D756" s="3"/>
      <c r="E756" s="3"/>
      <c r="F756" s="3"/>
      <c r="G756" s="3"/>
      <c r="H756" s="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ht="15.75" customHeight="1">
      <c r="A757" s="1"/>
      <c r="B757" s="1"/>
      <c r="C757" s="1"/>
      <c r="D757" s="3"/>
      <c r="E757" s="3"/>
      <c r="F757" s="3"/>
      <c r="G757" s="3"/>
      <c r="H757" s="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ht="15.75" customHeight="1">
      <c r="A758" s="1"/>
      <c r="B758" s="1"/>
      <c r="C758" s="1"/>
      <c r="D758" s="3"/>
      <c r="E758" s="3"/>
      <c r="F758" s="3"/>
      <c r="G758" s="3"/>
      <c r="H758" s="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ht="15.75" customHeight="1">
      <c r="A759" s="1"/>
      <c r="B759" s="1"/>
      <c r="C759" s="1"/>
      <c r="D759" s="3"/>
      <c r="E759" s="3"/>
      <c r="F759" s="3"/>
      <c r="G759" s="3"/>
      <c r="H759" s="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ht="15.75" customHeight="1">
      <c r="A760" s="1"/>
      <c r="B760" s="1"/>
      <c r="C760" s="1"/>
      <c r="D760" s="3"/>
      <c r="E760" s="3"/>
      <c r="F760" s="3"/>
      <c r="G760" s="3"/>
      <c r="H760" s="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ht="15.75" customHeight="1">
      <c r="A761" s="1"/>
      <c r="B761" s="1"/>
      <c r="C761" s="1"/>
      <c r="D761" s="3"/>
      <c r="E761" s="3"/>
      <c r="F761" s="3"/>
      <c r="G761" s="3"/>
      <c r="H761" s="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ht="15.75" customHeight="1">
      <c r="A762" s="1"/>
      <c r="B762" s="1"/>
      <c r="C762" s="1"/>
      <c r="D762" s="3"/>
      <c r="E762" s="3"/>
      <c r="F762" s="3"/>
      <c r="G762" s="3"/>
      <c r="H762" s="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ht="15.75" customHeight="1">
      <c r="A763" s="1"/>
      <c r="B763" s="1"/>
      <c r="C763" s="1"/>
      <c r="D763" s="3"/>
      <c r="E763" s="3"/>
      <c r="F763" s="3"/>
      <c r="G763" s="3"/>
      <c r="H763" s="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ht="15.75" customHeight="1">
      <c r="A764" s="1"/>
      <c r="B764" s="1"/>
      <c r="C764" s="1"/>
      <c r="D764" s="3"/>
      <c r="E764" s="3"/>
      <c r="F764" s="3"/>
      <c r="G764" s="3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ht="15.75" customHeight="1">
      <c r="A765" s="1"/>
      <c r="B765" s="1"/>
      <c r="C765" s="1"/>
      <c r="D765" s="3"/>
      <c r="E765" s="3"/>
      <c r="F765" s="3"/>
      <c r="G765" s="3"/>
      <c r="H765" s="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ht="15.75" customHeight="1">
      <c r="A766" s="1"/>
      <c r="B766" s="1"/>
      <c r="C766" s="1"/>
      <c r="D766" s="3"/>
      <c r="E766" s="3"/>
      <c r="F766" s="3"/>
      <c r="G766" s="3"/>
      <c r="H766" s="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ht="15.75" customHeight="1">
      <c r="A767" s="1"/>
      <c r="B767" s="1"/>
      <c r="C767" s="1"/>
      <c r="D767" s="3"/>
      <c r="E767" s="3"/>
      <c r="F767" s="3"/>
      <c r="G767" s="3"/>
      <c r="H767" s="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ht="15.75" customHeight="1">
      <c r="A768" s="1"/>
      <c r="B768" s="1"/>
      <c r="C768" s="1"/>
      <c r="D768" s="3"/>
      <c r="E768" s="3"/>
      <c r="F768" s="3"/>
      <c r="G768" s="3"/>
      <c r="H768" s="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ht="15.75" customHeight="1">
      <c r="A769" s="1"/>
      <c r="B769" s="1"/>
      <c r="C769" s="1"/>
      <c r="D769" s="3"/>
      <c r="E769" s="3"/>
      <c r="F769" s="3"/>
      <c r="G769" s="3"/>
      <c r="H769" s="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ht="15.75" customHeight="1">
      <c r="A770" s="1"/>
      <c r="B770" s="1"/>
      <c r="C770" s="1"/>
      <c r="D770" s="3"/>
      <c r="E770" s="3"/>
      <c r="F770" s="3"/>
      <c r="G770" s="3"/>
      <c r="H770" s="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ht="15.75" customHeight="1">
      <c r="A771" s="1"/>
      <c r="B771" s="1"/>
      <c r="C771" s="1"/>
      <c r="D771" s="3"/>
      <c r="E771" s="3"/>
      <c r="F771" s="3"/>
      <c r="G771" s="3"/>
      <c r="H771" s="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ht="15.75" customHeight="1">
      <c r="A772" s="1"/>
      <c r="B772" s="1"/>
      <c r="C772" s="1"/>
      <c r="D772" s="3"/>
      <c r="E772" s="3"/>
      <c r="F772" s="3"/>
      <c r="G772" s="3"/>
      <c r="H772" s="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ht="15.75" customHeight="1">
      <c r="A773" s="1"/>
      <c r="B773" s="1"/>
      <c r="C773" s="1"/>
      <c r="D773" s="3"/>
      <c r="E773" s="3"/>
      <c r="F773" s="3"/>
      <c r="G773" s="3"/>
      <c r="H773" s="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ht="15.75" customHeight="1">
      <c r="A774" s="1"/>
      <c r="B774" s="1"/>
      <c r="C774" s="1"/>
      <c r="D774" s="3"/>
      <c r="E774" s="3"/>
      <c r="F774" s="3"/>
      <c r="G774" s="3"/>
      <c r="H774" s="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ht="15.75" customHeight="1">
      <c r="A775" s="1"/>
      <c r="B775" s="1"/>
      <c r="C775" s="1"/>
      <c r="D775" s="3"/>
      <c r="E775" s="3"/>
      <c r="F775" s="3"/>
      <c r="G775" s="3"/>
      <c r="H775" s="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ht="15.75" customHeight="1">
      <c r="A776" s="1"/>
      <c r="B776" s="1"/>
      <c r="C776" s="1"/>
      <c r="D776" s="3"/>
      <c r="E776" s="3"/>
      <c r="F776" s="3"/>
      <c r="G776" s="3"/>
      <c r="H776" s="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ht="15.75" customHeight="1">
      <c r="A777" s="1"/>
      <c r="B777" s="1"/>
      <c r="C777" s="1"/>
      <c r="D777" s="3"/>
      <c r="E777" s="3"/>
      <c r="F777" s="3"/>
      <c r="G777" s="3"/>
      <c r="H777" s="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ht="15.75" customHeight="1">
      <c r="A778" s="1"/>
      <c r="B778" s="1"/>
      <c r="C778" s="1"/>
      <c r="D778" s="3"/>
      <c r="E778" s="3"/>
      <c r="F778" s="3"/>
      <c r="G778" s="3"/>
      <c r="H778" s="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ht="15.75" customHeight="1">
      <c r="A779" s="1"/>
      <c r="B779" s="1"/>
      <c r="C779" s="1"/>
      <c r="D779" s="3"/>
      <c r="E779" s="3"/>
      <c r="F779" s="3"/>
      <c r="G779" s="3"/>
      <c r="H779" s="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ht="15.75" customHeight="1">
      <c r="A780" s="1"/>
      <c r="B780" s="1"/>
      <c r="C780" s="1"/>
      <c r="D780" s="3"/>
      <c r="E780" s="3"/>
      <c r="F780" s="3"/>
      <c r="G780" s="3"/>
      <c r="H780" s="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ht="15.75" customHeight="1">
      <c r="A781" s="1"/>
      <c r="B781" s="1"/>
      <c r="C781" s="1"/>
      <c r="D781" s="3"/>
      <c r="E781" s="3"/>
      <c r="F781" s="3"/>
      <c r="G781" s="3"/>
      <c r="H781" s="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ht="15.75" customHeight="1">
      <c r="A782" s="1"/>
      <c r="B782" s="1"/>
      <c r="C782" s="1"/>
      <c r="D782" s="3"/>
      <c r="E782" s="3"/>
      <c r="F782" s="3"/>
      <c r="G782" s="3"/>
      <c r="H782" s="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ht="15.75" customHeight="1">
      <c r="A783" s="1"/>
      <c r="B783" s="1"/>
      <c r="C783" s="1"/>
      <c r="D783" s="3"/>
      <c r="E783" s="3"/>
      <c r="F783" s="3"/>
      <c r="G783" s="3"/>
      <c r="H783" s="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ht="15.75" customHeight="1">
      <c r="A784" s="1"/>
      <c r="B784" s="1"/>
      <c r="C784" s="1"/>
      <c r="D784" s="3"/>
      <c r="E784" s="3"/>
      <c r="F784" s="3"/>
      <c r="G784" s="3"/>
      <c r="H784" s="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ht="15.75" customHeight="1">
      <c r="A785" s="1"/>
      <c r="B785" s="1"/>
      <c r="C785" s="1"/>
      <c r="D785" s="3"/>
      <c r="E785" s="3"/>
      <c r="F785" s="3"/>
      <c r="G785" s="3"/>
      <c r="H785" s="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ht="15.75" customHeight="1">
      <c r="A786" s="1"/>
      <c r="B786" s="1"/>
      <c r="C786" s="1"/>
      <c r="D786" s="3"/>
      <c r="E786" s="3"/>
      <c r="F786" s="3"/>
      <c r="G786" s="3"/>
      <c r="H786" s="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ht="15.75" customHeight="1">
      <c r="A787" s="1"/>
      <c r="B787" s="1"/>
      <c r="C787" s="1"/>
      <c r="D787" s="3"/>
      <c r="E787" s="3"/>
      <c r="F787" s="3"/>
      <c r="G787" s="3"/>
      <c r="H787" s="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ht="15.75" customHeight="1">
      <c r="A788" s="1"/>
      <c r="B788" s="1"/>
      <c r="C788" s="1"/>
      <c r="D788" s="3"/>
      <c r="E788" s="3"/>
      <c r="F788" s="3"/>
      <c r="G788" s="3"/>
      <c r="H788" s="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ht="15.75" customHeight="1">
      <c r="A789" s="1"/>
      <c r="B789" s="1"/>
      <c r="C789" s="1"/>
      <c r="D789" s="3"/>
      <c r="E789" s="3"/>
      <c r="F789" s="3"/>
      <c r="G789" s="3"/>
      <c r="H789" s="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ht="15.75" customHeight="1">
      <c r="A790" s="1"/>
      <c r="B790" s="1"/>
      <c r="C790" s="1"/>
      <c r="D790" s="3"/>
      <c r="E790" s="3"/>
      <c r="F790" s="3"/>
      <c r="G790" s="3"/>
      <c r="H790" s="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ht="15.75" customHeight="1">
      <c r="A791" s="1"/>
      <c r="B791" s="1"/>
      <c r="C791" s="1"/>
      <c r="D791" s="3"/>
      <c r="E791" s="3"/>
      <c r="F791" s="3"/>
      <c r="G791" s="3"/>
      <c r="H791" s="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ht="15.75" customHeight="1">
      <c r="A792" s="1"/>
      <c r="B792" s="1"/>
      <c r="C792" s="1"/>
      <c r="D792" s="3"/>
      <c r="E792" s="3"/>
      <c r="F792" s="3"/>
      <c r="G792" s="3"/>
      <c r="H792" s="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ht="15.75" customHeight="1">
      <c r="A793" s="1"/>
      <c r="B793" s="1"/>
      <c r="C793" s="1"/>
      <c r="D793" s="3"/>
      <c r="E793" s="3"/>
      <c r="F793" s="3"/>
      <c r="G793" s="3"/>
      <c r="H793" s="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ht="15.75" customHeight="1">
      <c r="A794" s="1"/>
      <c r="B794" s="1"/>
      <c r="C794" s="1"/>
      <c r="D794" s="3"/>
      <c r="E794" s="3"/>
      <c r="F794" s="3"/>
      <c r="G794" s="3"/>
      <c r="H794" s="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ht="15.75" customHeight="1">
      <c r="A795" s="1"/>
      <c r="B795" s="1"/>
      <c r="C795" s="1"/>
      <c r="D795" s="3"/>
      <c r="E795" s="3"/>
      <c r="F795" s="3"/>
      <c r="G795" s="3"/>
      <c r="H795" s="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ht="15.75" customHeight="1">
      <c r="A796" s="1"/>
      <c r="B796" s="1"/>
      <c r="C796" s="1"/>
      <c r="D796" s="3"/>
      <c r="E796" s="3"/>
      <c r="F796" s="3"/>
      <c r="G796" s="3"/>
      <c r="H796" s="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ht="15.75" customHeight="1">
      <c r="A797" s="1"/>
      <c r="B797" s="1"/>
      <c r="C797" s="1"/>
      <c r="D797" s="3"/>
      <c r="E797" s="3"/>
      <c r="F797" s="3"/>
      <c r="G797" s="3"/>
      <c r="H797" s="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ht="15.75" customHeight="1">
      <c r="A798" s="1"/>
      <c r="B798" s="1"/>
      <c r="C798" s="1"/>
      <c r="D798" s="3"/>
      <c r="E798" s="3"/>
      <c r="F798" s="3"/>
      <c r="G798" s="3"/>
      <c r="H798" s="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ht="15.75" customHeight="1">
      <c r="A799" s="1"/>
      <c r="B799" s="1"/>
      <c r="C799" s="1"/>
      <c r="D799" s="3"/>
      <c r="E799" s="3"/>
      <c r="F799" s="3"/>
      <c r="G799" s="3"/>
      <c r="H799" s="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ht="15.75" customHeight="1">
      <c r="A800" s="1"/>
      <c r="B800" s="1"/>
      <c r="C800" s="1"/>
      <c r="D800" s="3"/>
      <c r="E800" s="3"/>
      <c r="F800" s="3"/>
      <c r="G800" s="3"/>
      <c r="H800" s="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ht="15.75" customHeight="1">
      <c r="A801" s="1"/>
      <c r="B801" s="1"/>
      <c r="C801" s="1"/>
      <c r="D801" s="3"/>
      <c r="E801" s="3"/>
      <c r="F801" s="3"/>
      <c r="G801" s="3"/>
      <c r="H801" s="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ht="15.75" customHeight="1">
      <c r="A802" s="1"/>
      <c r="B802" s="1"/>
      <c r="C802" s="1"/>
      <c r="D802" s="3"/>
      <c r="E802" s="3"/>
      <c r="F802" s="3"/>
      <c r="G802" s="3"/>
      <c r="H802" s="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ht="15.75" customHeight="1">
      <c r="A803" s="1"/>
      <c r="B803" s="1"/>
      <c r="C803" s="1"/>
      <c r="D803" s="3"/>
      <c r="E803" s="3"/>
      <c r="F803" s="3"/>
      <c r="G803" s="3"/>
      <c r="H803" s="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ht="15.75" customHeight="1">
      <c r="A804" s="1"/>
      <c r="B804" s="1"/>
      <c r="C804" s="1"/>
      <c r="D804" s="3"/>
      <c r="E804" s="3"/>
      <c r="F804" s="3"/>
      <c r="G804" s="3"/>
      <c r="H804" s="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ht="15.75" customHeight="1">
      <c r="A805" s="1"/>
      <c r="B805" s="1"/>
      <c r="C805" s="1"/>
      <c r="D805" s="3"/>
      <c r="E805" s="3"/>
      <c r="F805" s="3"/>
      <c r="G805" s="3"/>
      <c r="H805" s="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ht="15.75" customHeight="1">
      <c r="A806" s="1"/>
      <c r="B806" s="1"/>
      <c r="C806" s="1"/>
      <c r="D806" s="3"/>
      <c r="E806" s="3"/>
      <c r="F806" s="3"/>
      <c r="G806" s="3"/>
      <c r="H806" s="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ht="15.75" customHeight="1">
      <c r="A807" s="1"/>
      <c r="B807" s="1"/>
      <c r="C807" s="1"/>
      <c r="D807" s="3"/>
      <c r="E807" s="3"/>
      <c r="F807" s="3"/>
      <c r="G807" s="3"/>
      <c r="H807" s="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ht="15.75" customHeight="1">
      <c r="A808" s="1"/>
      <c r="B808" s="1"/>
      <c r="C808" s="1"/>
      <c r="D808" s="3"/>
      <c r="E808" s="3"/>
      <c r="F808" s="3"/>
      <c r="G808" s="3"/>
      <c r="H808" s="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ht="15.75" customHeight="1">
      <c r="A809" s="1"/>
      <c r="B809" s="1"/>
      <c r="C809" s="1"/>
      <c r="D809" s="3"/>
      <c r="E809" s="3"/>
      <c r="F809" s="3"/>
      <c r="G809" s="3"/>
      <c r="H809" s="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ht="15.75" customHeight="1">
      <c r="A810" s="1"/>
      <c r="B810" s="1"/>
      <c r="C810" s="1"/>
      <c r="D810" s="3"/>
      <c r="E810" s="3"/>
      <c r="F810" s="3"/>
      <c r="G810" s="3"/>
      <c r="H810" s="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ht="15.75" customHeight="1">
      <c r="A811" s="1"/>
      <c r="B811" s="1"/>
      <c r="C811" s="1"/>
      <c r="D811" s="3"/>
      <c r="E811" s="3"/>
      <c r="F811" s="3"/>
      <c r="G811" s="3"/>
      <c r="H811" s="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ht="15.75" customHeight="1">
      <c r="A812" s="1"/>
      <c r="B812" s="1"/>
      <c r="C812" s="1"/>
      <c r="D812" s="3"/>
      <c r="E812" s="3"/>
      <c r="F812" s="3"/>
      <c r="G812" s="3"/>
      <c r="H812" s="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ht="15.75" customHeight="1">
      <c r="A813" s="1"/>
      <c r="B813" s="1"/>
      <c r="C813" s="1"/>
      <c r="D813" s="3"/>
      <c r="E813" s="3"/>
      <c r="F813" s="3"/>
      <c r="G813" s="3"/>
      <c r="H813" s="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ht="15.75" customHeight="1">
      <c r="A814" s="1"/>
      <c r="B814" s="1"/>
      <c r="C814" s="1"/>
      <c r="D814" s="3"/>
      <c r="E814" s="3"/>
      <c r="F814" s="3"/>
      <c r="G814" s="3"/>
      <c r="H814" s="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ht="15.75" customHeight="1">
      <c r="A815" s="1"/>
      <c r="B815" s="1"/>
      <c r="C815" s="1"/>
      <c r="D815" s="3"/>
      <c r="E815" s="3"/>
      <c r="F815" s="3"/>
      <c r="G815" s="3"/>
      <c r="H815" s="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ht="15.75" customHeight="1">
      <c r="A816" s="1"/>
      <c r="B816" s="1"/>
      <c r="C816" s="1"/>
      <c r="D816" s="3"/>
      <c r="E816" s="3"/>
      <c r="F816" s="3"/>
      <c r="G816" s="3"/>
      <c r="H816" s="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ht="15.75" customHeight="1">
      <c r="A817" s="1"/>
      <c r="B817" s="1"/>
      <c r="C817" s="1"/>
      <c r="D817" s="3"/>
      <c r="E817" s="3"/>
      <c r="F817" s="3"/>
      <c r="G817" s="3"/>
      <c r="H817" s="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ht="15.75" customHeight="1">
      <c r="A818" s="1"/>
      <c r="B818" s="1"/>
      <c r="C818" s="1"/>
      <c r="D818" s="3"/>
      <c r="E818" s="3"/>
      <c r="F818" s="3"/>
      <c r="G818" s="3"/>
      <c r="H818" s="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ht="15.75" customHeight="1">
      <c r="A819" s="1"/>
      <c r="B819" s="1"/>
      <c r="C819" s="1"/>
      <c r="D819" s="3"/>
      <c r="E819" s="3"/>
      <c r="F819" s="3"/>
      <c r="G819" s="3"/>
      <c r="H819" s="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ht="15.75" customHeight="1">
      <c r="A820" s="1"/>
      <c r="B820" s="1"/>
      <c r="C820" s="1"/>
      <c r="D820" s="3"/>
      <c r="E820" s="3"/>
      <c r="F820" s="3"/>
      <c r="G820" s="3"/>
      <c r="H820" s="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ht="15.75" customHeight="1">
      <c r="A821" s="1"/>
      <c r="B821" s="1"/>
      <c r="C821" s="1"/>
      <c r="D821" s="3"/>
      <c r="E821" s="3"/>
      <c r="F821" s="3"/>
      <c r="G821" s="3"/>
      <c r="H821" s="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ht="15.75" customHeight="1">
      <c r="A822" s="1"/>
      <c r="B822" s="1"/>
      <c r="C822" s="1"/>
      <c r="D822" s="3"/>
      <c r="E822" s="3"/>
      <c r="F822" s="3"/>
      <c r="G822" s="3"/>
      <c r="H822" s="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ht="15.75" customHeight="1">
      <c r="A823" s="1"/>
      <c r="B823" s="1"/>
      <c r="C823" s="1"/>
      <c r="D823" s="3"/>
      <c r="E823" s="3"/>
      <c r="F823" s="3"/>
      <c r="G823" s="3"/>
      <c r="H823" s="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ht="15.75" customHeight="1">
      <c r="A824" s="1"/>
      <c r="B824" s="1"/>
      <c r="C824" s="1"/>
      <c r="D824" s="3"/>
      <c r="E824" s="3"/>
      <c r="F824" s="3"/>
      <c r="G824" s="3"/>
      <c r="H824" s="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ht="15.75" customHeight="1">
      <c r="A825" s="1"/>
      <c r="B825" s="1"/>
      <c r="C825" s="1"/>
      <c r="D825" s="3"/>
      <c r="E825" s="3"/>
      <c r="F825" s="3"/>
      <c r="G825" s="3"/>
      <c r="H825" s="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ht="15.75" customHeight="1">
      <c r="A826" s="1"/>
      <c r="B826" s="1"/>
      <c r="C826" s="1"/>
      <c r="D826" s="3"/>
      <c r="E826" s="3"/>
      <c r="F826" s="3"/>
      <c r="G826" s="3"/>
      <c r="H826" s="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ht="15.75" customHeight="1">
      <c r="A827" s="1"/>
      <c r="B827" s="1"/>
      <c r="C827" s="1"/>
      <c r="D827" s="3"/>
      <c r="E827" s="3"/>
      <c r="F827" s="3"/>
      <c r="G827" s="3"/>
      <c r="H827" s="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ht="15.75" customHeight="1">
      <c r="A828" s="1"/>
      <c r="B828" s="1"/>
      <c r="C828" s="1"/>
      <c r="D828" s="3"/>
      <c r="E828" s="3"/>
      <c r="F828" s="3"/>
      <c r="G828" s="3"/>
      <c r="H828" s="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ht="15.75" customHeight="1">
      <c r="A829" s="1"/>
      <c r="B829" s="1"/>
      <c r="C829" s="1"/>
      <c r="D829" s="3"/>
      <c r="E829" s="3"/>
      <c r="F829" s="3"/>
      <c r="G829" s="3"/>
      <c r="H829" s="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ht="15.75" customHeight="1">
      <c r="A830" s="1"/>
      <c r="B830" s="1"/>
      <c r="C830" s="1"/>
      <c r="D830" s="3"/>
      <c r="E830" s="3"/>
      <c r="F830" s="3"/>
      <c r="G830" s="3"/>
      <c r="H830" s="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ht="15.75" customHeight="1">
      <c r="A831" s="1"/>
      <c r="B831" s="1"/>
      <c r="C831" s="1"/>
      <c r="D831" s="3"/>
      <c r="E831" s="3"/>
      <c r="F831" s="3"/>
      <c r="G831" s="3"/>
      <c r="H831" s="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ht="15.75" customHeight="1">
      <c r="A832" s="1"/>
      <c r="B832" s="1"/>
      <c r="C832" s="1"/>
      <c r="D832" s="3"/>
      <c r="E832" s="3"/>
      <c r="F832" s="3"/>
      <c r="G832" s="3"/>
      <c r="H832" s="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ht="15.75" customHeight="1">
      <c r="A833" s="1"/>
      <c r="B833" s="1"/>
      <c r="C833" s="1"/>
      <c r="D833" s="3"/>
      <c r="E833" s="3"/>
      <c r="F833" s="3"/>
      <c r="G833" s="3"/>
      <c r="H833" s="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ht="15.75" customHeight="1">
      <c r="A834" s="1"/>
      <c r="B834" s="1"/>
      <c r="C834" s="1"/>
      <c r="D834" s="3"/>
      <c r="E834" s="3"/>
      <c r="F834" s="3"/>
      <c r="G834" s="3"/>
      <c r="H834" s="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ht="15.75" customHeight="1">
      <c r="A835" s="1"/>
      <c r="B835" s="1"/>
      <c r="C835" s="1"/>
      <c r="D835" s="3"/>
      <c r="E835" s="3"/>
      <c r="F835" s="3"/>
      <c r="G835" s="3"/>
      <c r="H835" s="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ht="15.75" customHeight="1">
      <c r="A836" s="1"/>
      <c r="B836" s="1"/>
      <c r="C836" s="1"/>
      <c r="D836" s="3"/>
      <c r="E836" s="3"/>
      <c r="F836" s="3"/>
      <c r="G836" s="3"/>
      <c r="H836" s="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ht="15.75" customHeight="1">
      <c r="A837" s="1"/>
      <c r="B837" s="1"/>
      <c r="C837" s="1"/>
      <c r="D837" s="3"/>
      <c r="E837" s="3"/>
      <c r="F837" s="3"/>
      <c r="G837" s="3"/>
      <c r="H837" s="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ht="15.75" customHeight="1">
      <c r="A838" s="1"/>
      <c r="B838" s="1"/>
      <c r="C838" s="1"/>
      <c r="D838" s="3"/>
      <c r="E838" s="3"/>
      <c r="F838" s="3"/>
      <c r="G838" s="3"/>
      <c r="H838" s="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ht="15.75" customHeight="1">
      <c r="A839" s="1"/>
      <c r="B839" s="1"/>
      <c r="C839" s="1"/>
      <c r="D839" s="3"/>
      <c r="E839" s="3"/>
      <c r="F839" s="3"/>
      <c r="G839" s="3"/>
      <c r="H839" s="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ht="15.75" customHeight="1">
      <c r="A840" s="1"/>
      <c r="B840" s="1"/>
      <c r="C840" s="1"/>
      <c r="D840" s="3"/>
      <c r="E840" s="3"/>
      <c r="F840" s="3"/>
      <c r="G840" s="3"/>
      <c r="H840" s="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ht="15.75" customHeight="1">
      <c r="A841" s="1"/>
      <c r="B841" s="1"/>
      <c r="C841" s="1"/>
      <c r="D841" s="3"/>
      <c r="E841" s="3"/>
      <c r="F841" s="3"/>
      <c r="G841" s="3"/>
      <c r="H841" s="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ht="15.75" customHeight="1">
      <c r="A842" s="1"/>
      <c r="B842" s="1"/>
      <c r="C842" s="1"/>
      <c r="D842" s="3"/>
      <c r="E842" s="3"/>
      <c r="F842" s="3"/>
      <c r="G842" s="3"/>
      <c r="H842" s="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ht="15.75" customHeight="1">
      <c r="A843" s="1"/>
      <c r="B843" s="1"/>
      <c r="C843" s="1"/>
      <c r="D843" s="3"/>
      <c r="E843" s="3"/>
      <c r="F843" s="3"/>
      <c r="G843" s="3"/>
      <c r="H843" s="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ht="15.75" customHeight="1">
      <c r="A844" s="1"/>
      <c r="B844" s="1"/>
      <c r="C844" s="1"/>
      <c r="D844" s="3"/>
      <c r="E844" s="3"/>
      <c r="F844" s="3"/>
      <c r="G844" s="3"/>
      <c r="H844" s="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ht="15.75" customHeight="1">
      <c r="A845" s="1"/>
      <c r="B845" s="1"/>
      <c r="C845" s="1"/>
      <c r="D845" s="3"/>
      <c r="E845" s="3"/>
      <c r="F845" s="3"/>
      <c r="G845" s="3"/>
      <c r="H845" s="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ht="15.75" customHeight="1">
      <c r="A846" s="1"/>
      <c r="B846" s="1"/>
      <c r="C846" s="1"/>
      <c r="D846" s="3"/>
      <c r="E846" s="3"/>
      <c r="F846" s="3"/>
      <c r="G846" s="3"/>
      <c r="H846" s="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ht="15.75" customHeight="1">
      <c r="A847" s="1"/>
      <c r="B847" s="1"/>
      <c r="C847" s="1"/>
      <c r="D847" s="3"/>
      <c r="E847" s="3"/>
      <c r="F847" s="3"/>
      <c r="G847" s="3"/>
      <c r="H847" s="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ht="15.75" customHeight="1">
      <c r="A848" s="1"/>
      <c r="B848" s="1"/>
      <c r="C848" s="1"/>
      <c r="D848" s="3"/>
      <c r="E848" s="3"/>
      <c r="F848" s="3"/>
      <c r="G848" s="3"/>
      <c r="H848" s="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ht="15.75" customHeight="1">
      <c r="A849" s="1"/>
      <c r="B849" s="1"/>
      <c r="C849" s="1"/>
      <c r="D849" s="3"/>
      <c r="E849" s="3"/>
      <c r="F849" s="3"/>
      <c r="G849" s="3"/>
      <c r="H849" s="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ht="15.75" customHeight="1">
      <c r="A850" s="1"/>
      <c r="B850" s="1"/>
      <c r="C850" s="1"/>
      <c r="D850" s="3"/>
      <c r="E850" s="3"/>
      <c r="F850" s="3"/>
      <c r="G850" s="3"/>
      <c r="H850" s="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ht="15.75" customHeight="1">
      <c r="A851" s="1"/>
      <c r="B851" s="1"/>
      <c r="C851" s="1"/>
      <c r="D851" s="3"/>
      <c r="E851" s="3"/>
      <c r="F851" s="3"/>
      <c r="G851" s="3"/>
      <c r="H851" s="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ht="15.75" customHeight="1">
      <c r="A852" s="1"/>
      <c r="B852" s="1"/>
      <c r="C852" s="1"/>
      <c r="D852" s="3"/>
      <c r="E852" s="3"/>
      <c r="F852" s="3"/>
      <c r="G852" s="3"/>
      <c r="H852" s="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ht="15.75" customHeight="1">
      <c r="A853" s="1"/>
      <c r="B853" s="1"/>
      <c r="C853" s="1"/>
      <c r="D853" s="3"/>
      <c r="E853" s="3"/>
      <c r="F853" s="3"/>
      <c r="G853" s="3"/>
      <c r="H853" s="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ht="15.75" customHeight="1">
      <c r="A854" s="1"/>
      <c r="B854" s="1"/>
      <c r="C854" s="1"/>
      <c r="D854" s="3"/>
      <c r="E854" s="3"/>
      <c r="F854" s="3"/>
      <c r="G854" s="3"/>
      <c r="H854" s="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ht="15.75" customHeight="1">
      <c r="A855" s="1"/>
      <c r="B855" s="1"/>
      <c r="C855" s="1"/>
      <c r="D855" s="3"/>
      <c r="E855" s="3"/>
      <c r="F855" s="3"/>
      <c r="G855" s="3"/>
      <c r="H855" s="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ht="15.75" customHeight="1">
      <c r="A856" s="1"/>
      <c r="B856" s="1"/>
      <c r="C856" s="1"/>
      <c r="D856" s="3"/>
      <c r="E856" s="3"/>
      <c r="F856" s="3"/>
      <c r="G856" s="3"/>
      <c r="H856" s="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ht="15.75" customHeight="1">
      <c r="A857" s="1"/>
      <c r="B857" s="1"/>
      <c r="C857" s="1"/>
      <c r="D857" s="3"/>
      <c r="E857" s="3"/>
      <c r="F857" s="3"/>
      <c r="G857" s="3"/>
      <c r="H857" s="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ht="15.75" customHeight="1">
      <c r="A858" s="1"/>
      <c r="B858" s="1"/>
      <c r="C858" s="1"/>
      <c r="D858" s="3"/>
      <c r="E858" s="3"/>
      <c r="F858" s="3"/>
      <c r="G858" s="3"/>
      <c r="H858" s="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ht="15.75" customHeight="1">
      <c r="A859" s="1"/>
      <c r="B859" s="1"/>
      <c r="C859" s="1"/>
      <c r="D859" s="3"/>
      <c r="E859" s="3"/>
      <c r="F859" s="3"/>
      <c r="G859" s="3"/>
      <c r="H859" s="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ht="15.75" customHeight="1">
      <c r="A860" s="1"/>
      <c r="B860" s="1"/>
      <c r="C860" s="1"/>
      <c r="D860" s="3"/>
      <c r="E860" s="3"/>
      <c r="F860" s="3"/>
      <c r="G860" s="3"/>
      <c r="H860" s="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ht="15.75" customHeight="1">
      <c r="A861" s="1"/>
      <c r="B861" s="1"/>
      <c r="C861" s="1"/>
      <c r="D861" s="3"/>
      <c r="E861" s="3"/>
      <c r="F861" s="3"/>
      <c r="G861" s="3"/>
      <c r="H861" s="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ht="15.75" customHeight="1">
      <c r="A862" s="1"/>
      <c r="B862" s="1"/>
      <c r="C862" s="1"/>
      <c r="D862" s="3"/>
      <c r="E862" s="3"/>
      <c r="F862" s="3"/>
      <c r="G862" s="3"/>
      <c r="H862" s="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ht="15.75" customHeight="1">
      <c r="A863" s="1"/>
      <c r="B863" s="1"/>
      <c r="C863" s="1"/>
      <c r="D863" s="3"/>
      <c r="E863" s="3"/>
      <c r="F863" s="3"/>
      <c r="G863" s="3"/>
      <c r="H863" s="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ht="15.75" customHeight="1">
      <c r="A864" s="1"/>
      <c r="B864" s="1"/>
      <c r="C864" s="1"/>
      <c r="D864" s="3"/>
      <c r="E864" s="3"/>
      <c r="F864" s="3"/>
      <c r="G864" s="3"/>
      <c r="H864" s="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ht="15.75" customHeight="1">
      <c r="A865" s="1"/>
      <c r="B865" s="1"/>
      <c r="C865" s="1"/>
      <c r="D865" s="3"/>
      <c r="E865" s="3"/>
      <c r="F865" s="3"/>
      <c r="G865" s="3"/>
      <c r="H865" s="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ht="15.75" customHeight="1">
      <c r="A866" s="1"/>
      <c r="B866" s="1"/>
      <c r="C866" s="1"/>
      <c r="D866" s="3"/>
      <c r="E866" s="3"/>
      <c r="F866" s="3"/>
      <c r="G866" s="3"/>
      <c r="H866" s="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ht="15.75" customHeight="1">
      <c r="A867" s="1"/>
      <c r="B867" s="1"/>
      <c r="C867" s="1"/>
      <c r="D867" s="3"/>
      <c r="E867" s="3"/>
      <c r="F867" s="3"/>
      <c r="G867" s="3"/>
      <c r="H867" s="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ht="15.75" customHeight="1">
      <c r="A868" s="1"/>
      <c r="B868" s="1"/>
      <c r="C868" s="1"/>
      <c r="D868" s="3"/>
      <c r="E868" s="3"/>
      <c r="F868" s="3"/>
      <c r="G868" s="3"/>
      <c r="H868" s="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ht="15.75" customHeight="1">
      <c r="A869" s="1"/>
      <c r="B869" s="1"/>
      <c r="C869" s="1"/>
      <c r="D869" s="3"/>
      <c r="E869" s="3"/>
      <c r="F869" s="3"/>
      <c r="G869" s="3"/>
      <c r="H869" s="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ht="15.75" customHeight="1">
      <c r="A870" s="1"/>
      <c r="B870" s="1"/>
      <c r="C870" s="1"/>
      <c r="D870" s="3"/>
      <c r="E870" s="3"/>
      <c r="F870" s="3"/>
      <c r="G870" s="3"/>
      <c r="H870" s="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ht="15.75" customHeight="1">
      <c r="A871" s="1"/>
      <c r="B871" s="1"/>
      <c r="C871" s="1"/>
      <c r="D871" s="3"/>
      <c r="E871" s="3"/>
      <c r="F871" s="3"/>
      <c r="G871" s="3"/>
      <c r="H871" s="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ht="15.75" customHeight="1">
      <c r="A872" s="1"/>
      <c r="B872" s="1"/>
      <c r="C872" s="1"/>
      <c r="D872" s="3"/>
      <c r="E872" s="3"/>
      <c r="F872" s="3"/>
      <c r="G872" s="3"/>
      <c r="H872" s="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ht="15.75" customHeight="1">
      <c r="A873" s="1"/>
      <c r="B873" s="1"/>
      <c r="C873" s="1"/>
      <c r="D873" s="3"/>
      <c r="E873" s="3"/>
      <c r="F873" s="3"/>
      <c r="G873" s="3"/>
      <c r="H873" s="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ht="15.75" customHeight="1">
      <c r="A874" s="1"/>
      <c r="B874" s="1"/>
      <c r="C874" s="1"/>
      <c r="D874" s="3"/>
      <c r="E874" s="3"/>
      <c r="F874" s="3"/>
      <c r="G874" s="3"/>
      <c r="H874" s="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ht="15.75" customHeight="1">
      <c r="A875" s="1"/>
      <c r="B875" s="1"/>
      <c r="C875" s="1"/>
      <c r="D875" s="3"/>
      <c r="E875" s="3"/>
      <c r="F875" s="3"/>
      <c r="G875" s="3"/>
      <c r="H875" s="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ht="15.75" customHeight="1">
      <c r="A876" s="1"/>
      <c r="B876" s="1"/>
      <c r="C876" s="1"/>
      <c r="D876" s="3"/>
      <c r="E876" s="3"/>
      <c r="F876" s="3"/>
      <c r="G876" s="3"/>
      <c r="H876" s="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ht="15.75" customHeight="1">
      <c r="A877" s="1"/>
      <c r="B877" s="1"/>
      <c r="C877" s="1"/>
      <c r="D877" s="3"/>
      <c r="E877" s="3"/>
      <c r="F877" s="3"/>
      <c r="G877" s="3"/>
      <c r="H877" s="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ht="15.75" customHeight="1">
      <c r="A878" s="1"/>
      <c r="B878" s="1"/>
      <c r="C878" s="1"/>
      <c r="D878" s="3"/>
      <c r="E878" s="3"/>
      <c r="F878" s="3"/>
      <c r="G878" s="3"/>
      <c r="H878" s="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ht="15.75" customHeight="1">
      <c r="A879" s="1"/>
      <c r="B879" s="1"/>
      <c r="C879" s="1"/>
      <c r="D879" s="3"/>
      <c r="E879" s="3"/>
      <c r="F879" s="3"/>
      <c r="G879" s="3"/>
      <c r="H879" s="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ht="15.75" customHeight="1">
      <c r="A880" s="1"/>
      <c r="B880" s="1"/>
      <c r="C880" s="1"/>
      <c r="D880" s="3"/>
      <c r="E880" s="3"/>
      <c r="F880" s="3"/>
      <c r="G880" s="3"/>
      <c r="H880" s="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ht="15.75" customHeight="1">
      <c r="A881" s="1"/>
      <c r="B881" s="1"/>
      <c r="C881" s="1"/>
      <c r="D881" s="3"/>
      <c r="E881" s="3"/>
      <c r="F881" s="3"/>
      <c r="G881" s="3"/>
      <c r="H881" s="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ht="15.75" customHeight="1">
      <c r="A882" s="1"/>
      <c r="B882" s="1"/>
      <c r="C882" s="1"/>
      <c r="D882" s="3"/>
      <c r="E882" s="3"/>
      <c r="F882" s="3"/>
      <c r="G882" s="3"/>
      <c r="H882" s="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ht="15.75" customHeight="1">
      <c r="A883" s="1"/>
      <c r="B883" s="1"/>
      <c r="C883" s="1"/>
      <c r="D883" s="3"/>
      <c r="E883" s="3"/>
      <c r="F883" s="3"/>
      <c r="G883" s="3"/>
      <c r="H883" s="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ht="15.75" customHeight="1">
      <c r="A884" s="1"/>
      <c r="B884" s="1"/>
      <c r="C884" s="1"/>
      <c r="D884" s="3"/>
      <c r="E884" s="3"/>
      <c r="F884" s="3"/>
      <c r="G884" s="3"/>
      <c r="H884" s="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ht="15.75" customHeight="1">
      <c r="A885" s="1"/>
      <c r="B885" s="1"/>
      <c r="C885" s="1"/>
      <c r="D885" s="3"/>
      <c r="E885" s="3"/>
      <c r="F885" s="3"/>
      <c r="G885" s="3"/>
      <c r="H885" s="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ht="15.75" customHeight="1">
      <c r="A886" s="1"/>
      <c r="B886" s="1"/>
      <c r="C886" s="1"/>
      <c r="D886" s="3"/>
      <c r="E886" s="3"/>
      <c r="F886" s="3"/>
      <c r="G886" s="3"/>
      <c r="H886" s="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ht="15.75" customHeight="1">
      <c r="A887" s="1"/>
      <c r="B887" s="1"/>
      <c r="C887" s="1"/>
      <c r="D887" s="3"/>
      <c r="E887" s="3"/>
      <c r="F887" s="3"/>
      <c r="G887" s="3"/>
      <c r="H887" s="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ht="15.75" customHeight="1">
      <c r="A888" s="1"/>
      <c r="B888" s="1"/>
      <c r="C888" s="1"/>
      <c r="D888" s="3"/>
      <c r="E888" s="3"/>
      <c r="F888" s="3"/>
      <c r="G888" s="3"/>
      <c r="H888" s="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ht="15.75" customHeight="1">
      <c r="A889" s="1"/>
      <c r="B889" s="1"/>
      <c r="C889" s="1"/>
      <c r="D889" s="3"/>
      <c r="E889" s="3"/>
      <c r="F889" s="3"/>
      <c r="G889" s="3"/>
      <c r="H889" s="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ht="15.75" customHeight="1">
      <c r="A890" s="1"/>
      <c r="B890" s="1"/>
      <c r="C890" s="1"/>
      <c r="D890" s="3"/>
      <c r="E890" s="3"/>
      <c r="F890" s="3"/>
      <c r="G890" s="3"/>
      <c r="H890" s="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ht="15.75" customHeight="1">
      <c r="A891" s="1"/>
      <c r="B891" s="1"/>
      <c r="C891" s="1"/>
      <c r="D891" s="3"/>
      <c r="E891" s="3"/>
      <c r="F891" s="3"/>
      <c r="G891" s="3"/>
      <c r="H891" s="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ht="15.75" customHeight="1">
      <c r="A892" s="1"/>
      <c r="B892" s="1"/>
      <c r="C892" s="1"/>
      <c r="D892" s="3"/>
      <c r="E892" s="3"/>
      <c r="F892" s="3"/>
      <c r="G892" s="3"/>
      <c r="H892" s="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ht="15.75" customHeight="1">
      <c r="A893" s="1"/>
      <c r="B893" s="1"/>
      <c r="C893" s="1"/>
      <c r="D893" s="3"/>
      <c r="E893" s="3"/>
      <c r="F893" s="3"/>
      <c r="G893" s="3"/>
      <c r="H893" s="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ht="15.75" customHeight="1">
      <c r="A894" s="1"/>
      <c r="B894" s="1"/>
      <c r="C894" s="1"/>
      <c r="D894" s="3"/>
      <c r="E894" s="3"/>
      <c r="F894" s="3"/>
      <c r="G894" s="3"/>
      <c r="H894" s="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ht="15.75" customHeight="1">
      <c r="A895" s="1"/>
      <c r="B895" s="1"/>
      <c r="C895" s="1"/>
      <c r="D895" s="3"/>
      <c r="E895" s="3"/>
      <c r="F895" s="3"/>
      <c r="G895" s="3"/>
      <c r="H895" s="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ht="15.75" customHeight="1">
      <c r="A896" s="1"/>
      <c r="B896" s="1"/>
      <c r="C896" s="1"/>
      <c r="D896" s="3"/>
      <c r="E896" s="3"/>
      <c r="F896" s="3"/>
      <c r="G896" s="3"/>
      <c r="H896" s="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ht="15.75" customHeight="1">
      <c r="A897" s="1"/>
      <c r="B897" s="1"/>
      <c r="C897" s="1"/>
      <c r="D897" s="3"/>
      <c r="E897" s="3"/>
      <c r="F897" s="3"/>
      <c r="G897" s="3"/>
      <c r="H897" s="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ht="15.75" customHeight="1">
      <c r="A898" s="1"/>
      <c r="B898" s="1"/>
      <c r="C898" s="1"/>
      <c r="D898" s="3"/>
      <c r="E898" s="3"/>
      <c r="F898" s="3"/>
      <c r="G898" s="3"/>
      <c r="H898" s="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ht="15.75" customHeight="1">
      <c r="A899" s="1"/>
      <c r="B899" s="1"/>
      <c r="C899" s="1"/>
      <c r="D899" s="3"/>
      <c r="E899" s="3"/>
      <c r="F899" s="3"/>
      <c r="G899" s="3"/>
      <c r="H899" s="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ht="15.75" customHeight="1">
      <c r="A900" s="1"/>
      <c r="B900" s="1"/>
      <c r="C900" s="1"/>
      <c r="D900" s="3"/>
      <c r="E900" s="3"/>
      <c r="F900" s="3"/>
      <c r="G900" s="3"/>
      <c r="H900" s="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ht="15.75" customHeight="1">
      <c r="A901" s="1"/>
      <c r="B901" s="1"/>
      <c r="C901" s="1"/>
      <c r="D901" s="3"/>
      <c r="E901" s="3"/>
      <c r="F901" s="3"/>
      <c r="G901" s="3"/>
      <c r="H901" s="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ht="15.75" customHeight="1">
      <c r="A902" s="1"/>
      <c r="B902" s="1"/>
      <c r="C902" s="1"/>
      <c r="D902" s="3"/>
      <c r="E902" s="3"/>
      <c r="F902" s="3"/>
      <c r="G902" s="3"/>
      <c r="H902" s="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ht="15.75" customHeight="1">
      <c r="A903" s="1"/>
      <c r="B903" s="1"/>
      <c r="C903" s="1"/>
      <c r="D903" s="3"/>
      <c r="E903" s="3"/>
      <c r="F903" s="3"/>
      <c r="G903" s="3"/>
      <c r="H903" s="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ht="15.75" customHeight="1">
      <c r="A904" s="1"/>
      <c r="B904" s="1"/>
      <c r="C904" s="1"/>
      <c r="D904" s="3"/>
      <c r="E904" s="3"/>
      <c r="F904" s="3"/>
      <c r="G904" s="3"/>
      <c r="H904" s="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ht="15.75" customHeight="1">
      <c r="A905" s="1"/>
      <c r="B905" s="1"/>
      <c r="C905" s="1"/>
      <c r="D905" s="3"/>
      <c r="E905" s="3"/>
      <c r="F905" s="3"/>
      <c r="G905" s="3"/>
      <c r="H905" s="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ht="15.75" customHeight="1">
      <c r="A906" s="1"/>
      <c r="B906" s="1"/>
      <c r="C906" s="1"/>
      <c r="D906" s="3"/>
      <c r="E906" s="3"/>
      <c r="F906" s="3"/>
      <c r="G906" s="3"/>
      <c r="H906" s="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ht="15.75" customHeight="1">
      <c r="A907" s="1"/>
      <c r="B907" s="1"/>
      <c r="C907" s="1"/>
      <c r="D907" s="3"/>
      <c r="E907" s="3"/>
      <c r="F907" s="3"/>
      <c r="G907" s="3"/>
      <c r="H907" s="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ht="15.75" customHeight="1">
      <c r="A908" s="1"/>
      <c r="B908" s="1"/>
      <c r="C908" s="1"/>
      <c r="D908" s="3"/>
      <c r="E908" s="3"/>
      <c r="F908" s="3"/>
      <c r="G908" s="3"/>
      <c r="H908" s="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ht="15.75" customHeight="1">
      <c r="A909" s="1"/>
      <c r="B909" s="1"/>
      <c r="C909" s="1"/>
      <c r="D909" s="3"/>
      <c r="E909" s="3"/>
      <c r="F909" s="3"/>
      <c r="G909" s="3"/>
      <c r="H909" s="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ht="15.75" customHeight="1">
      <c r="A910" s="1"/>
      <c r="B910" s="1"/>
      <c r="C910" s="1"/>
      <c r="D910" s="3"/>
      <c r="E910" s="3"/>
      <c r="F910" s="3"/>
      <c r="G910" s="3"/>
      <c r="H910" s="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ht="15.75" customHeight="1">
      <c r="A911" s="1"/>
      <c r="B911" s="1"/>
      <c r="C911" s="1"/>
      <c r="D911" s="3"/>
      <c r="E911" s="3"/>
      <c r="F911" s="3"/>
      <c r="G911" s="3"/>
      <c r="H911" s="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ht="15.75" customHeight="1">
      <c r="A912" s="1"/>
      <c r="B912" s="1"/>
      <c r="C912" s="1"/>
      <c r="D912" s="3"/>
      <c r="E912" s="3"/>
      <c r="F912" s="3"/>
      <c r="G912" s="3"/>
      <c r="H912" s="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ht="15.75" customHeight="1">
      <c r="A913" s="1"/>
      <c r="B913" s="1"/>
      <c r="C913" s="1"/>
      <c r="D913" s="3"/>
      <c r="E913" s="3"/>
      <c r="F913" s="3"/>
      <c r="G913" s="3"/>
      <c r="H913" s="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ht="15.75" customHeight="1">
      <c r="A914" s="1"/>
      <c r="B914" s="1"/>
      <c r="C914" s="1"/>
      <c r="D914" s="3"/>
      <c r="E914" s="3"/>
      <c r="F914" s="3"/>
      <c r="G914" s="3"/>
      <c r="H914" s="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ht="15.75" customHeight="1">
      <c r="A915" s="1"/>
      <c r="B915" s="1"/>
      <c r="C915" s="1"/>
      <c r="D915" s="3"/>
      <c r="E915" s="3"/>
      <c r="F915" s="3"/>
      <c r="G915" s="3"/>
      <c r="H915" s="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ht="15.75" customHeight="1">
      <c r="A916" s="1"/>
      <c r="B916" s="1"/>
      <c r="C916" s="1"/>
      <c r="D916" s="3"/>
      <c r="E916" s="3"/>
      <c r="F916" s="3"/>
      <c r="G916" s="3"/>
      <c r="H916" s="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ht="15.75" customHeight="1">
      <c r="A917" s="1"/>
      <c r="B917" s="1"/>
      <c r="C917" s="1"/>
      <c r="D917" s="3"/>
      <c r="E917" s="3"/>
      <c r="F917" s="3"/>
      <c r="G917" s="3"/>
      <c r="H917" s="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ht="15.75" customHeight="1">
      <c r="A918" s="1"/>
      <c r="B918" s="1"/>
      <c r="C918" s="1"/>
      <c r="D918" s="3"/>
      <c r="E918" s="3"/>
      <c r="F918" s="3"/>
      <c r="G918" s="3"/>
      <c r="H918" s="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ht="15.75" customHeight="1">
      <c r="A919" s="1"/>
      <c r="B919" s="1"/>
      <c r="C919" s="1"/>
      <c r="D919" s="3"/>
      <c r="E919" s="3"/>
      <c r="F919" s="3"/>
      <c r="G919" s="3"/>
      <c r="H919" s="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ht="15.75" customHeight="1">
      <c r="A920" s="1"/>
      <c r="B920" s="1"/>
      <c r="C920" s="1"/>
      <c r="D920" s="3"/>
      <c r="E920" s="3"/>
      <c r="F920" s="3"/>
      <c r="G920" s="3"/>
      <c r="H920" s="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ht="15.75" customHeight="1">
      <c r="A921" s="1"/>
      <c r="B921" s="1"/>
      <c r="C921" s="1"/>
      <c r="D921" s="3"/>
      <c r="E921" s="3"/>
      <c r="F921" s="3"/>
      <c r="G921" s="3"/>
      <c r="H921" s="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ht="15.75" customHeight="1">
      <c r="A922" s="1"/>
      <c r="B922" s="1"/>
      <c r="C922" s="1"/>
      <c r="D922" s="3"/>
      <c r="E922" s="3"/>
      <c r="F922" s="3"/>
      <c r="G922" s="3"/>
      <c r="H922" s="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ht="15.75" customHeight="1">
      <c r="A923" s="1"/>
      <c r="B923" s="1"/>
      <c r="C923" s="1"/>
      <c r="D923" s="3"/>
      <c r="E923" s="3"/>
      <c r="F923" s="3"/>
      <c r="G923" s="3"/>
      <c r="H923" s="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ht="15.75" customHeight="1">
      <c r="A924" s="1"/>
      <c r="B924" s="1"/>
      <c r="C924" s="1"/>
      <c r="D924" s="3"/>
      <c r="E924" s="3"/>
      <c r="F924" s="3"/>
      <c r="G924" s="3"/>
      <c r="H924" s="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ht="15.75" customHeight="1">
      <c r="A925" s="1"/>
      <c r="B925" s="1"/>
      <c r="C925" s="1"/>
      <c r="D925" s="3"/>
      <c r="E925" s="3"/>
      <c r="F925" s="3"/>
      <c r="G925" s="3"/>
      <c r="H925" s="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ht="15.75" customHeight="1">
      <c r="A926" s="1"/>
      <c r="B926" s="1"/>
      <c r="C926" s="1"/>
      <c r="D926" s="3"/>
      <c r="E926" s="3"/>
      <c r="F926" s="3"/>
      <c r="G926" s="3"/>
      <c r="H926" s="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ht="15.75" customHeight="1">
      <c r="A927" s="1"/>
      <c r="B927" s="1"/>
      <c r="C927" s="1"/>
      <c r="D927" s="3"/>
      <c r="E927" s="3"/>
      <c r="F927" s="3"/>
      <c r="G927" s="3"/>
      <c r="H927" s="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ht="15.75" customHeight="1">
      <c r="A928" s="1"/>
      <c r="B928" s="1"/>
      <c r="C928" s="1"/>
      <c r="D928" s="3"/>
      <c r="E928" s="3"/>
      <c r="F928" s="3"/>
      <c r="G928" s="3"/>
      <c r="H928" s="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ht="15.75" customHeight="1">
      <c r="A929" s="1"/>
      <c r="B929" s="1"/>
      <c r="C929" s="1"/>
      <c r="D929" s="3"/>
      <c r="E929" s="3"/>
      <c r="F929" s="3"/>
      <c r="G929" s="3"/>
      <c r="H929" s="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ht="15.75" customHeight="1">
      <c r="A930" s="1"/>
      <c r="B930" s="1"/>
      <c r="C930" s="1"/>
      <c r="D930" s="3"/>
      <c r="E930" s="3"/>
      <c r="F930" s="3"/>
      <c r="G930" s="3"/>
      <c r="H930" s="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ht="15.75" customHeight="1">
      <c r="A931" s="1"/>
      <c r="B931" s="1"/>
      <c r="C931" s="1"/>
      <c r="D931" s="3"/>
      <c r="E931" s="3"/>
      <c r="F931" s="3"/>
      <c r="G931" s="3"/>
      <c r="H931" s="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ht="15.75" customHeight="1">
      <c r="A932" s="1"/>
      <c r="B932" s="1"/>
      <c r="C932" s="1"/>
      <c r="D932" s="3"/>
      <c r="E932" s="3"/>
      <c r="F932" s="3"/>
      <c r="G932" s="3"/>
      <c r="H932" s="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ht="15.75" customHeight="1">
      <c r="A933" s="1"/>
      <c r="B933" s="1"/>
      <c r="C933" s="1"/>
      <c r="D933" s="3"/>
      <c r="E933" s="3"/>
      <c r="F933" s="3"/>
      <c r="G933" s="3"/>
      <c r="H933" s="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ht="15.75" customHeight="1">
      <c r="A934" s="1"/>
      <c r="B934" s="1"/>
      <c r="C934" s="1"/>
      <c r="D934" s="3"/>
      <c r="E934" s="3"/>
      <c r="F934" s="3"/>
      <c r="G934" s="3"/>
      <c r="H934" s="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ht="15.75" customHeight="1">
      <c r="A935" s="1"/>
      <c r="B935" s="1"/>
      <c r="C935" s="1"/>
      <c r="D935" s="3"/>
      <c r="E935" s="3"/>
      <c r="F935" s="3"/>
      <c r="G935" s="3"/>
      <c r="H935" s="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ht="15.75" customHeight="1">
      <c r="A936" s="1"/>
      <c r="B936" s="1"/>
      <c r="C936" s="1"/>
      <c r="D936" s="3"/>
      <c r="E936" s="3"/>
      <c r="F936" s="3"/>
      <c r="G936" s="3"/>
      <c r="H936" s="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ht="15.75" customHeight="1">
      <c r="A937" s="1"/>
      <c r="B937" s="1"/>
      <c r="C937" s="1"/>
      <c r="D937" s="3"/>
      <c r="E937" s="3"/>
      <c r="F937" s="3"/>
      <c r="G937" s="3"/>
      <c r="H937" s="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ht="15.75" customHeight="1">
      <c r="A938" s="1"/>
      <c r="B938" s="1"/>
      <c r="C938" s="1"/>
      <c r="D938" s="3"/>
      <c r="E938" s="3"/>
      <c r="F938" s="3"/>
      <c r="G938" s="3"/>
      <c r="H938" s="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ht="15.75" customHeight="1">
      <c r="A939" s="1"/>
      <c r="B939" s="1"/>
      <c r="C939" s="1"/>
      <c r="D939" s="3"/>
      <c r="E939" s="3"/>
      <c r="F939" s="3"/>
      <c r="G939" s="3"/>
      <c r="H939" s="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ht="15.75" customHeight="1">
      <c r="A940" s="1"/>
      <c r="B940" s="1"/>
      <c r="C940" s="1"/>
      <c r="D940" s="3"/>
      <c r="E940" s="3"/>
      <c r="F940" s="3"/>
      <c r="G940" s="3"/>
      <c r="H940" s="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ht="15.75" customHeight="1">
      <c r="A941" s="1"/>
      <c r="B941" s="1"/>
      <c r="C941" s="1"/>
      <c r="D941" s="3"/>
      <c r="E941" s="3"/>
      <c r="F941" s="3"/>
      <c r="G941" s="3"/>
      <c r="H941" s="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ht="15.75" customHeight="1">
      <c r="A942" s="1"/>
      <c r="B942" s="1"/>
      <c r="C942" s="1"/>
      <c r="D942" s="3"/>
      <c r="E942" s="3"/>
      <c r="F942" s="3"/>
      <c r="G942" s="3"/>
      <c r="H942" s="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ht="15.75" customHeight="1">
      <c r="A943" s="1"/>
      <c r="B943" s="1"/>
      <c r="C943" s="1"/>
      <c r="D943" s="3"/>
      <c r="E943" s="3"/>
      <c r="F943" s="3"/>
      <c r="G943" s="3"/>
      <c r="H943" s="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ht="15.75" customHeight="1">
      <c r="A944" s="1"/>
      <c r="B944" s="1"/>
      <c r="C944" s="1"/>
      <c r="D944" s="3"/>
      <c r="E944" s="3"/>
      <c r="F944" s="3"/>
      <c r="G944" s="3"/>
      <c r="H944" s="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ht="15.75" customHeight="1">
      <c r="A945" s="1"/>
      <c r="B945" s="1"/>
      <c r="C945" s="1"/>
      <c r="D945" s="3"/>
      <c r="E945" s="3"/>
      <c r="F945" s="3"/>
      <c r="G945" s="3"/>
      <c r="H945" s="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ht="15.75" customHeight="1">
      <c r="A946" s="1"/>
      <c r="B946" s="1"/>
      <c r="C946" s="1"/>
      <c r="D946" s="3"/>
      <c r="E946" s="3"/>
      <c r="F946" s="3"/>
      <c r="G946" s="3"/>
      <c r="H946" s="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ht="15.75" customHeight="1">
      <c r="A947" s="1"/>
      <c r="B947" s="1"/>
      <c r="C947" s="1"/>
      <c r="D947" s="3"/>
      <c r="E947" s="3"/>
      <c r="F947" s="3"/>
      <c r="G947" s="3"/>
      <c r="H947" s="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ht="15.75" customHeight="1">
      <c r="A948" s="1"/>
      <c r="B948" s="1"/>
      <c r="C948" s="1"/>
      <c r="D948" s="3"/>
      <c r="E948" s="3"/>
      <c r="F948" s="3"/>
      <c r="G948" s="3"/>
      <c r="H948" s="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ht="15.75" customHeight="1">
      <c r="A949" s="1"/>
      <c r="B949" s="1"/>
      <c r="C949" s="1"/>
      <c r="D949" s="3"/>
      <c r="E949" s="3"/>
      <c r="F949" s="3"/>
      <c r="G949" s="3"/>
      <c r="H949" s="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ht="15.75" customHeight="1">
      <c r="A950" s="1"/>
      <c r="B950" s="1"/>
      <c r="C950" s="1"/>
      <c r="D950" s="3"/>
      <c r="E950" s="3"/>
      <c r="F950" s="3"/>
      <c r="G950" s="3"/>
      <c r="H950" s="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ht="15.75" customHeight="1">
      <c r="A951" s="1"/>
      <c r="B951" s="1"/>
      <c r="C951" s="1"/>
      <c r="D951" s="3"/>
      <c r="E951" s="3"/>
      <c r="F951" s="3"/>
      <c r="G951" s="3"/>
      <c r="H951" s="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ht="15.75" customHeight="1">
      <c r="A952" s="1"/>
      <c r="B952" s="1"/>
      <c r="C952" s="1"/>
      <c r="D952" s="3"/>
      <c r="E952" s="3"/>
      <c r="F952" s="3"/>
      <c r="G952" s="3"/>
      <c r="H952" s="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ht="15.75" customHeight="1">
      <c r="A953" s="1"/>
      <c r="B953" s="1"/>
      <c r="C953" s="1"/>
      <c r="D953" s="3"/>
      <c r="E953" s="3"/>
      <c r="F953" s="3"/>
      <c r="G953" s="3"/>
      <c r="H953" s="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ht="15.75" customHeight="1">
      <c r="A954" s="1"/>
      <c r="B954" s="1"/>
      <c r="C954" s="1"/>
      <c r="D954" s="3"/>
      <c r="E954" s="3"/>
      <c r="F954" s="3"/>
      <c r="G954" s="3"/>
      <c r="H954" s="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ht="15.75" customHeight="1">
      <c r="A955" s="1"/>
      <c r="B955" s="1"/>
      <c r="C955" s="1"/>
      <c r="D955" s="3"/>
      <c r="E955" s="3"/>
      <c r="F955" s="3"/>
      <c r="G955" s="3"/>
      <c r="H955" s="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ht="15.75" customHeight="1">
      <c r="A956" s="1"/>
      <c r="B956" s="1"/>
      <c r="C956" s="1"/>
      <c r="D956" s="3"/>
      <c r="E956" s="3"/>
      <c r="F956" s="3"/>
      <c r="G956" s="3"/>
      <c r="H956" s="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ht="15.75" customHeight="1">
      <c r="A957" s="1"/>
      <c r="B957" s="1"/>
      <c r="C957" s="1"/>
      <c r="D957" s="3"/>
      <c r="E957" s="3"/>
      <c r="F957" s="3"/>
      <c r="G957" s="3"/>
      <c r="H957" s="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ht="15.75" customHeight="1">
      <c r="A958" s="1"/>
      <c r="B958" s="1"/>
      <c r="C958" s="1"/>
      <c r="D958" s="3"/>
      <c r="E958" s="3"/>
      <c r="F958" s="3"/>
      <c r="G958" s="3"/>
      <c r="H958" s="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ht="15.75" customHeight="1">
      <c r="A959" s="1"/>
      <c r="B959" s="1"/>
      <c r="C959" s="1"/>
      <c r="D959" s="3"/>
      <c r="E959" s="3"/>
      <c r="F959" s="3"/>
      <c r="G959" s="3"/>
      <c r="H959" s="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ht="15.75" customHeight="1">
      <c r="A960" s="1"/>
      <c r="B960" s="1"/>
      <c r="C960" s="1"/>
      <c r="D960" s="3"/>
      <c r="E960" s="3"/>
      <c r="F960" s="3"/>
      <c r="G960" s="3"/>
      <c r="H960" s="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ht="15.75" customHeight="1">
      <c r="A961" s="1"/>
      <c r="B961" s="1"/>
      <c r="C961" s="1"/>
      <c r="D961" s="3"/>
      <c r="E961" s="3"/>
      <c r="F961" s="3"/>
      <c r="G961" s="3"/>
      <c r="H961" s="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ht="15.75" customHeight="1">
      <c r="A962" s="1"/>
      <c r="B962" s="1"/>
      <c r="C962" s="1"/>
      <c r="D962" s="3"/>
      <c r="E962" s="3"/>
      <c r="F962" s="3"/>
      <c r="G962" s="3"/>
      <c r="H962" s="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ht="15.75" customHeight="1">
      <c r="A963" s="1"/>
      <c r="B963" s="1"/>
      <c r="C963" s="1"/>
      <c r="D963" s="3"/>
      <c r="E963" s="3"/>
      <c r="F963" s="3"/>
      <c r="G963" s="3"/>
      <c r="H963" s="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ht="15.75" customHeight="1">
      <c r="A964" s="1"/>
      <c r="B964" s="1"/>
      <c r="C964" s="1"/>
      <c r="D964" s="3"/>
      <c r="E964" s="3"/>
      <c r="F964" s="3"/>
      <c r="G964" s="3"/>
      <c r="H964" s="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ht="15.75" customHeight="1">
      <c r="A965" s="1"/>
      <c r="B965" s="1"/>
      <c r="C965" s="1"/>
      <c r="D965" s="3"/>
      <c r="E965" s="3"/>
      <c r="F965" s="3"/>
      <c r="G965" s="3"/>
      <c r="H965" s="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ht="15.75" customHeight="1">
      <c r="A966" s="1"/>
      <c r="B966" s="1"/>
      <c r="C966" s="1"/>
      <c r="D966" s="3"/>
      <c r="E966" s="3"/>
      <c r="F966" s="3"/>
      <c r="G966" s="3"/>
      <c r="H966" s="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ht="15.75" customHeight="1">
      <c r="A967" s="1"/>
      <c r="B967" s="1"/>
      <c r="C967" s="1"/>
      <c r="D967" s="3"/>
      <c r="E967" s="3"/>
      <c r="F967" s="3"/>
      <c r="G967" s="3"/>
      <c r="H967" s="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ht="15.75" customHeight="1">
      <c r="A968" s="1"/>
      <c r="B968" s="1"/>
      <c r="C968" s="1"/>
      <c r="D968" s="3"/>
      <c r="E968" s="3"/>
      <c r="F968" s="3"/>
      <c r="G968" s="3"/>
      <c r="H968" s="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ht="15.75" customHeight="1">
      <c r="A969" s="1"/>
      <c r="B969" s="1"/>
      <c r="C969" s="1"/>
      <c r="D969" s="3"/>
      <c r="E969" s="3"/>
      <c r="F969" s="3"/>
      <c r="G969" s="3"/>
      <c r="H969" s="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ht="15.75" customHeight="1">
      <c r="A970" s="1"/>
      <c r="B970" s="1"/>
      <c r="C970" s="1"/>
      <c r="D970" s="3"/>
      <c r="E970" s="3"/>
      <c r="F970" s="3"/>
      <c r="G970" s="3"/>
      <c r="H970" s="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ht="15.75" customHeight="1">
      <c r="A971" s="1"/>
      <c r="B971" s="1"/>
      <c r="C971" s="1"/>
      <c r="D971" s="3"/>
      <c r="E971" s="3"/>
      <c r="F971" s="3"/>
      <c r="G971" s="3"/>
      <c r="H971" s="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ht="15.75" customHeight="1">
      <c r="A972" s="1"/>
      <c r="B972" s="1"/>
      <c r="C972" s="1"/>
      <c r="D972" s="3"/>
      <c r="E972" s="3"/>
      <c r="F972" s="3"/>
      <c r="G972" s="3"/>
      <c r="H972" s="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ht="15.75" customHeight="1">
      <c r="A973" s="1"/>
      <c r="B973" s="1"/>
      <c r="C973" s="1"/>
      <c r="D973" s="3"/>
      <c r="E973" s="3"/>
      <c r="F973" s="3"/>
      <c r="G973" s="3"/>
      <c r="H973" s="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ht="15.75" customHeight="1">
      <c r="A974" s="1"/>
      <c r="B974" s="1"/>
      <c r="C974" s="1"/>
      <c r="D974" s="3"/>
      <c r="E974" s="3"/>
      <c r="F974" s="3"/>
      <c r="G974" s="3"/>
      <c r="H974" s="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ht="15.75" customHeight="1">
      <c r="A975" s="1"/>
      <c r="B975" s="1"/>
      <c r="C975" s="1"/>
      <c r="D975" s="3"/>
      <c r="E975" s="3"/>
      <c r="F975" s="3"/>
      <c r="G975" s="3"/>
      <c r="H975" s="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ht="15.75" customHeight="1">
      <c r="A976" s="1"/>
      <c r="B976" s="1"/>
      <c r="C976" s="1"/>
      <c r="D976" s="3"/>
      <c r="E976" s="3"/>
      <c r="F976" s="3"/>
      <c r="G976" s="3"/>
      <c r="H976" s="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ht="15.75" customHeight="1">
      <c r="A977" s="1"/>
      <c r="B977" s="1"/>
      <c r="C977" s="1"/>
      <c r="D977" s="3"/>
      <c r="E977" s="3"/>
      <c r="F977" s="3"/>
      <c r="G977" s="3"/>
      <c r="H977" s="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ht="15.75" customHeight="1">
      <c r="A978" s="1"/>
      <c r="B978" s="1"/>
      <c r="C978" s="1"/>
      <c r="D978" s="3"/>
      <c r="E978" s="3"/>
      <c r="F978" s="3"/>
      <c r="G978" s="3"/>
      <c r="H978" s="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ht="15.75" customHeight="1">
      <c r="A979" s="1"/>
      <c r="B979" s="1"/>
      <c r="C979" s="1"/>
      <c r="D979" s="3"/>
      <c r="E979" s="3"/>
      <c r="F979" s="3"/>
      <c r="G979" s="3"/>
      <c r="H979" s="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ht="15.75" customHeight="1">
      <c r="A980" s="1"/>
      <c r="B980" s="1"/>
      <c r="C980" s="1"/>
      <c r="D980" s="3"/>
      <c r="E980" s="3"/>
      <c r="F980" s="3"/>
      <c r="G980" s="3"/>
      <c r="H980" s="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ht="15.75" customHeight="1">
      <c r="A981" s="1"/>
      <c r="B981" s="1"/>
      <c r="C981" s="1"/>
      <c r="D981" s="3"/>
      <c r="E981" s="3"/>
      <c r="F981" s="3"/>
      <c r="G981" s="3"/>
      <c r="H981" s="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ht="15.75" customHeight="1">
      <c r="A982" s="1"/>
      <c r="B982" s="1"/>
      <c r="C982" s="1"/>
      <c r="D982" s="3"/>
      <c r="E982" s="3"/>
      <c r="F982" s="3"/>
      <c r="G982" s="3"/>
      <c r="H982" s="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ht="15.75" customHeight="1">
      <c r="A983" s="1"/>
      <c r="B983" s="1"/>
      <c r="C983" s="1"/>
      <c r="D983" s="3"/>
      <c r="E983" s="3"/>
      <c r="F983" s="3"/>
      <c r="G983" s="3"/>
      <c r="H983" s="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ht="15.75" customHeight="1">
      <c r="A984" s="1"/>
      <c r="B984" s="1"/>
      <c r="C984" s="1"/>
      <c r="D984" s="3"/>
      <c r="E984" s="3"/>
      <c r="F984" s="3"/>
      <c r="G984" s="3"/>
      <c r="H984" s="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ht="15.75" customHeight="1">
      <c r="A985" s="1"/>
      <c r="B985" s="1"/>
      <c r="C985" s="1"/>
      <c r="D985" s="3"/>
      <c r="E985" s="3"/>
      <c r="F985" s="3"/>
      <c r="G985" s="3"/>
      <c r="H985" s="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ht="15.75" customHeight="1">
      <c r="A986" s="1"/>
      <c r="B986" s="1"/>
      <c r="C986" s="1"/>
      <c r="D986" s="3"/>
      <c r="E986" s="3"/>
      <c r="F986" s="3"/>
      <c r="G986" s="3"/>
      <c r="H986" s="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ht="15.75" customHeight="1">
      <c r="A987" s="1"/>
      <c r="B987" s="1"/>
      <c r="C987" s="1"/>
      <c r="D987" s="3"/>
      <c r="E987" s="3"/>
      <c r="F987" s="3"/>
      <c r="G987" s="3"/>
      <c r="H987" s="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ht="15.75" customHeight="1">
      <c r="A988" s="1"/>
      <c r="B988" s="1"/>
      <c r="C988" s="1"/>
      <c r="D988" s="3"/>
      <c r="E988" s="3"/>
      <c r="F988" s="3"/>
      <c r="G988" s="3"/>
      <c r="H988" s="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ht="15.75" customHeight="1">
      <c r="A989" s="1"/>
      <c r="B989" s="1"/>
      <c r="C989" s="1"/>
      <c r="D989" s="3"/>
      <c r="E989" s="3"/>
      <c r="F989" s="3"/>
      <c r="G989" s="3"/>
      <c r="H989" s="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ht="15.75" customHeight="1">
      <c r="A990" s="1"/>
      <c r="B990" s="1"/>
      <c r="C990" s="1"/>
      <c r="D990" s="3"/>
      <c r="E990" s="3"/>
      <c r="F990" s="3"/>
      <c r="G990" s="3"/>
      <c r="H990" s="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ht="15.75" customHeight="1">
      <c r="A991" s="1"/>
      <c r="B991" s="1"/>
      <c r="C991" s="1"/>
      <c r="D991" s="3"/>
      <c r="E991" s="3"/>
      <c r="F991" s="3"/>
      <c r="G991" s="3"/>
      <c r="H991" s="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ht="15.75" customHeight="1">
      <c r="A992" s="1"/>
      <c r="B992" s="1"/>
      <c r="C992" s="1"/>
      <c r="D992" s="3"/>
      <c r="E992" s="3"/>
      <c r="F992" s="3"/>
      <c r="G992" s="3"/>
      <c r="H992" s="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ht="15.75" customHeight="1">
      <c r="A993" s="1"/>
      <c r="B993" s="1"/>
      <c r="C993" s="1"/>
      <c r="D993" s="3"/>
      <c r="E993" s="3"/>
      <c r="F993" s="3"/>
      <c r="G993" s="3"/>
      <c r="H993" s="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ht="15.75" customHeight="1">
      <c r="A994" s="1"/>
      <c r="B994" s="1"/>
      <c r="C994" s="1"/>
      <c r="D994" s="3"/>
      <c r="E994" s="3"/>
      <c r="F994" s="3"/>
      <c r="G994" s="3"/>
      <c r="H994" s="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ht="15.75" customHeight="1">
      <c r="A995" s="1"/>
      <c r="B995" s="1"/>
      <c r="C995" s="1"/>
      <c r="D995" s="3"/>
      <c r="E995" s="3"/>
      <c r="F995" s="3"/>
      <c r="G995" s="3"/>
      <c r="H995" s="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ht="15.75" customHeight="1">
      <c r="A996" s="1"/>
      <c r="B996" s="1"/>
      <c r="C996" s="1"/>
      <c r="D996" s="3"/>
      <c r="E996" s="3"/>
      <c r="F996" s="3"/>
      <c r="G996" s="3"/>
      <c r="H996" s="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ht="15.75" customHeight="1">
      <c r="A997" s="1"/>
      <c r="B997" s="1"/>
      <c r="C997" s="1"/>
      <c r="D997" s="3"/>
      <c r="E997" s="3"/>
      <c r="F997" s="3"/>
      <c r="G997" s="3"/>
      <c r="H997" s="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ht="15.75" customHeight="1">
      <c r="A998" s="1"/>
      <c r="B998" s="1"/>
      <c r="C998" s="1"/>
      <c r="D998" s="3"/>
      <c r="E998" s="3"/>
      <c r="F998" s="3"/>
      <c r="G998" s="3"/>
      <c r="H998" s="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ht="15.75" customHeight="1">
      <c r="A999" s="1"/>
      <c r="B999" s="1"/>
      <c r="C999" s="1"/>
      <c r="D999" s="3"/>
      <c r="E999" s="3"/>
      <c r="F999" s="3"/>
      <c r="G999" s="3"/>
      <c r="H999" s="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ht="15.75" customHeight="1">
      <c r="A1000" s="1"/>
      <c r="B1000" s="1"/>
      <c r="C1000" s="1"/>
      <c r="D1000" s="3"/>
      <c r="E1000" s="3"/>
      <c r="F1000" s="3"/>
      <c r="G1000" s="3"/>
      <c r="H1000" s="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4">
    <mergeCell ref="AI47:AN47"/>
    <mergeCell ref="AI48:AN48"/>
    <mergeCell ref="BA47:BJ47"/>
    <mergeCell ref="BA48:BJ48"/>
    <mergeCell ref="BA49:BJ49"/>
    <mergeCell ref="O48:U48"/>
    <mergeCell ref="O49:U49"/>
    <mergeCell ref="AR48:AX48"/>
    <mergeCell ref="AR49:AX49"/>
    <mergeCell ref="D43:U43"/>
    <mergeCell ref="D47:K47"/>
    <mergeCell ref="O47:U47"/>
    <mergeCell ref="AR47:AX47"/>
    <mergeCell ref="D48:K48"/>
    <mergeCell ref="D49:K49"/>
    <mergeCell ref="AI49:AN49"/>
    <mergeCell ref="X7:AB7"/>
    <mergeCell ref="AC7:AG7"/>
    <mergeCell ref="AH7:AL7"/>
    <mergeCell ref="AM7:AQ7"/>
    <mergeCell ref="AR7:AV7"/>
    <mergeCell ref="AW7:BA7"/>
    <mergeCell ref="AI43:BJ43"/>
    <mergeCell ref="BB7:BF7"/>
    <mergeCell ref="BG7:BK7"/>
    <mergeCell ref="A4:BK4"/>
    <mergeCell ref="A5:BK5"/>
    <mergeCell ref="A6:A8"/>
    <mergeCell ref="B6:B8"/>
    <mergeCell ref="D6:BK6"/>
    <mergeCell ref="D7:H7"/>
    <mergeCell ref="I7:M7"/>
    <mergeCell ref="A20:A25"/>
    <mergeCell ref="A26:A30"/>
    <mergeCell ref="B26:B30"/>
    <mergeCell ref="A31:A35"/>
    <mergeCell ref="B31:B35"/>
    <mergeCell ref="N7:R7"/>
    <mergeCell ref="S7:W7"/>
    <mergeCell ref="A10:A14"/>
    <mergeCell ref="B10:B14"/>
    <mergeCell ref="A15:A19"/>
    <mergeCell ref="B15:B19"/>
    <mergeCell ref="B20:B25"/>
  </mergeCells>
  <printOptions horizontalCentered="1"/>
  <pageMargins bottom="0.0" footer="0.0" header="0.0" left="0.1968503937007874" right="0.0" top="0.1968503937007874"/>
  <pageSetup paperSize="9" scale="65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1" width="5.0"/>
    <col customWidth="1" min="32" max="32" width="9.63"/>
    <col customWidth="1" min="33" max="33" width="5.0"/>
  </cols>
  <sheetData>
    <row r="5">
      <c r="A5" s="389">
        <v>43773.0</v>
      </c>
      <c r="B5" s="389">
        <v>43783.0</v>
      </c>
      <c r="C5" s="389">
        <v>43783.0</v>
      </c>
      <c r="D5" s="390">
        <v>43801.0</v>
      </c>
      <c r="E5" s="390">
        <v>43816.0</v>
      </c>
      <c r="F5" s="390">
        <f>E5+15</f>
        <v>43831</v>
      </c>
      <c r="G5" s="390">
        <f t="shared" ref="G5:AC5" si="1">F5+14</f>
        <v>43845</v>
      </c>
      <c r="H5" s="390">
        <f t="shared" si="1"/>
        <v>43859</v>
      </c>
      <c r="I5" s="390">
        <f t="shared" si="1"/>
        <v>43873</v>
      </c>
      <c r="J5" s="390">
        <f t="shared" si="1"/>
        <v>43887</v>
      </c>
      <c r="K5" s="390">
        <f t="shared" si="1"/>
        <v>43901</v>
      </c>
      <c r="L5" s="391">
        <f t="shared" si="1"/>
        <v>43915</v>
      </c>
      <c r="M5" s="392">
        <f t="shared" si="1"/>
        <v>43929</v>
      </c>
      <c r="N5" s="390">
        <f t="shared" si="1"/>
        <v>43943</v>
      </c>
      <c r="O5" s="390">
        <f t="shared" si="1"/>
        <v>43957</v>
      </c>
      <c r="P5" s="390">
        <f t="shared" si="1"/>
        <v>43971</v>
      </c>
      <c r="Q5" s="390">
        <f t="shared" si="1"/>
        <v>43985</v>
      </c>
      <c r="R5" s="390">
        <f t="shared" si="1"/>
        <v>43999</v>
      </c>
      <c r="S5" s="390">
        <f t="shared" si="1"/>
        <v>44013</v>
      </c>
      <c r="T5" s="390">
        <f t="shared" si="1"/>
        <v>44027</v>
      </c>
      <c r="U5" s="390">
        <f t="shared" si="1"/>
        <v>44041</v>
      </c>
      <c r="V5" s="390">
        <f t="shared" si="1"/>
        <v>44055</v>
      </c>
      <c r="W5" s="390">
        <f t="shared" si="1"/>
        <v>44069</v>
      </c>
      <c r="X5" s="391">
        <f t="shared" si="1"/>
        <v>44083</v>
      </c>
      <c r="Y5" s="392">
        <f t="shared" si="1"/>
        <v>44097</v>
      </c>
      <c r="Z5" s="390">
        <f t="shared" si="1"/>
        <v>44111</v>
      </c>
      <c r="AA5" s="390">
        <f t="shared" si="1"/>
        <v>44125</v>
      </c>
      <c r="AB5" s="390">
        <f t="shared" si="1"/>
        <v>44139</v>
      </c>
      <c r="AC5" s="390">
        <f t="shared" si="1"/>
        <v>44153</v>
      </c>
      <c r="AD5" s="390"/>
      <c r="AE5" s="390"/>
      <c r="AF5" s="390"/>
      <c r="AG5" s="390"/>
    </row>
    <row r="6">
      <c r="A6" s="393">
        <v>250.0</v>
      </c>
      <c r="B6" s="393">
        <v>500.0</v>
      </c>
      <c r="C6" s="393">
        <f t="shared" ref="C6:AC6" si="2">B6+250</f>
        <v>750</v>
      </c>
      <c r="D6" s="393">
        <f t="shared" si="2"/>
        <v>1000</v>
      </c>
      <c r="E6" s="393">
        <f t="shared" si="2"/>
        <v>1250</v>
      </c>
      <c r="F6" s="393">
        <f t="shared" si="2"/>
        <v>1500</v>
      </c>
      <c r="G6" s="393">
        <f t="shared" si="2"/>
        <v>1750</v>
      </c>
      <c r="H6" s="393">
        <f t="shared" si="2"/>
        <v>2000</v>
      </c>
      <c r="I6" s="393">
        <f t="shared" si="2"/>
        <v>2250</v>
      </c>
      <c r="J6" s="393">
        <f t="shared" si="2"/>
        <v>2500</v>
      </c>
      <c r="K6" s="393">
        <f t="shared" si="2"/>
        <v>2750</v>
      </c>
      <c r="L6" s="393">
        <f t="shared" si="2"/>
        <v>3000</v>
      </c>
      <c r="M6" s="393">
        <f t="shared" si="2"/>
        <v>3250</v>
      </c>
      <c r="N6" s="393">
        <f t="shared" si="2"/>
        <v>3500</v>
      </c>
      <c r="O6" s="393">
        <f t="shared" si="2"/>
        <v>3750</v>
      </c>
      <c r="P6" s="393">
        <f t="shared" si="2"/>
        <v>4000</v>
      </c>
      <c r="Q6" s="393">
        <f t="shared" si="2"/>
        <v>4250</v>
      </c>
      <c r="R6" s="393">
        <f t="shared" si="2"/>
        <v>4500</v>
      </c>
      <c r="S6" s="393">
        <f t="shared" si="2"/>
        <v>4750</v>
      </c>
      <c r="T6" s="393">
        <f t="shared" si="2"/>
        <v>5000</v>
      </c>
      <c r="U6" s="393">
        <f t="shared" si="2"/>
        <v>5250</v>
      </c>
      <c r="V6" s="393">
        <f t="shared" si="2"/>
        <v>5500</v>
      </c>
      <c r="W6" s="393">
        <f t="shared" si="2"/>
        <v>5750</v>
      </c>
      <c r="X6" s="393">
        <f t="shared" si="2"/>
        <v>6000</v>
      </c>
      <c r="Y6" s="393">
        <f t="shared" si="2"/>
        <v>6250</v>
      </c>
      <c r="Z6" s="393">
        <f t="shared" si="2"/>
        <v>6500</v>
      </c>
      <c r="AA6" s="393">
        <f t="shared" si="2"/>
        <v>6750</v>
      </c>
      <c r="AB6" s="393">
        <f t="shared" si="2"/>
        <v>7000</v>
      </c>
      <c r="AC6" s="393">
        <f t="shared" si="2"/>
        <v>7250</v>
      </c>
    </row>
    <row r="7">
      <c r="A7" s="393">
        <v>250.0</v>
      </c>
      <c r="B7" s="393">
        <v>500.0</v>
      </c>
      <c r="C7" s="393">
        <v>250.0</v>
      </c>
      <c r="D7" s="393">
        <f>C7+250</f>
        <v>500</v>
      </c>
      <c r="E7" s="393">
        <v>250.0</v>
      </c>
      <c r="F7" s="393">
        <f>E7+250</f>
        <v>500</v>
      </c>
      <c r="G7" s="393">
        <v>250.0</v>
      </c>
      <c r="H7" s="393">
        <f>G7+250</f>
        <v>500</v>
      </c>
      <c r="I7" s="393">
        <v>250.0</v>
      </c>
      <c r="J7" s="393">
        <f>I7+250</f>
        <v>500</v>
      </c>
      <c r="K7" s="393">
        <v>250.0</v>
      </c>
      <c r="L7" s="393">
        <f>K7+250</f>
        <v>500</v>
      </c>
      <c r="M7" s="393">
        <v>250.0</v>
      </c>
      <c r="N7" s="393">
        <f>M7+250</f>
        <v>500</v>
      </c>
      <c r="O7" s="393">
        <v>250.0</v>
      </c>
      <c r="P7" s="393">
        <f>O7+250</f>
        <v>500</v>
      </c>
      <c r="Q7" s="393">
        <v>250.0</v>
      </c>
      <c r="R7" s="393">
        <f>Q7+250</f>
        <v>500</v>
      </c>
      <c r="S7" s="393">
        <v>250.0</v>
      </c>
      <c r="T7" s="393">
        <f>S7+250</f>
        <v>500</v>
      </c>
      <c r="U7" s="393">
        <v>250.0</v>
      </c>
      <c r="V7" s="393">
        <f>U7+250</f>
        <v>500</v>
      </c>
      <c r="W7" s="393">
        <v>250.0</v>
      </c>
      <c r="X7" s="393">
        <f>W7+250</f>
        <v>500</v>
      </c>
      <c r="Y7" s="393">
        <v>250.0</v>
      </c>
      <c r="Z7" s="393">
        <f>Y7+250</f>
        <v>500</v>
      </c>
      <c r="AA7" s="393">
        <v>250.0</v>
      </c>
      <c r="AB7" s="393">
        <v>251.0</v>
      </c>
      <c r="AC7" s="393">
        <f>AB7+250</f>
        <v>501</v>
      </c>
    </row>
    <row r="8">
      <c r="A8" s="393">
        <v>1.0</v>
      </c>
      <c r="B8" s="393">
        <v>2.0</v>
      </c>
      <c r="C8" s="393">
        <v>3.0</v>
      </c>
      <c r="D8" s="393">
        <v>4.0</v>
      </c>
      <c r="E8" s="393">
        <v>5.0</v>
      </c>
      <c r="F8" s="393">
        <v>6.0</v>
      </c>
      <c r="G8" s="393">
        <v>7.0</v>
      </c>
      <c r="H8" s="393">
        <v>8.0</v>
      </c>
      <c r="I8" s="393">
        <v>9.0</v>
      </c>
      <c r="J8" s="393">
        <v>10.0</v>
      </c>
      <c r="K8" s="393">
        <v>11.0</v>
      </c>
      <c r="L8" s="393">
        <v>12.0</v>
      </c>
      <c r="M8" s="393">
        <v>13.0</v>
      </c>
      <c r="N8" s="393">
        <v>14.0</v>
      </c>
      <c r="O8" s="393">
        <v>15.0</v>
      </c>
      <c r="P8" s="393">
        <v>16.0</v>
      </c>
      <c r="Q8" s="393">
        <v>17.0</v>
      </c>
      <c r="R8" s="393">
        <v>18.0</v>
      </c>
      <c r="S8" s="393">
        <v>19.0</v>
      </c>
      <c r="T8" s="393">
        <v>20.0</v>
      </c>
      <c r="U8" s="393">
        <v>21.0</v>
      </c>
      <c r="V8" s="393">
        <v>22.0</v>
      </c>
      <c r="W8" s="393">
        <v>23.0</v>
      </c>
      <c r="X8" s="393">
        <v>24.0</v>
      </c>
      <c r="Y8" s="393">
        <v>25.0</v>
      </c>
      <c r="Z8" s="393">
        <v>26.0</v>
      </c>
      <c r="AA8" s="393">
        <v>27.0</v>
      </c>
      <c r="AB8" s="393">
        <v>28.0</v>
      </c>
      <c r="AC8" s="393">
        <v>29.0</v>
      </c>
    </row>
    <row r="10">
      <c r="A10" s="389">
        <v>43775.0</v>
      </c>
      <c r="B10" s="389">
        <v>43784.0</v>
      </c>
      <c r="C10" s="390">
        <v>43802.0</v>
      </c>
      <c r="D10" s="390">
        <f t="shared" ref="D10:AC10" si="3">C10+14</f>
        <v>43816</v>
      </c>
      <c r="E10" s="390">
        <f t="shared" si="3"/>
        <v>43830</v>
      </c>
      <c r="F10" s="390">
        <f t="shared" si="3"/>
        <v>43844</v>
      </c>
      <c r="G10" s="390">
        <f t="shared" si="3"/>
        <v>43858</v>
      </c>
      <c r="H10" s="390">
        <f t="shared" si="3"/>
        <v>43872</v>
      </c>
      <c r="I10" s="390">
        <f t="shared" si="3"/>
        <v>43886</v>
      </c>
      <c r="J10" s="390">
        <f t="shared" si="3"/>
        <v>43900</v>
      </c>
      <c r="K10" s="390">
        <f t="shared" si="3"/>
        <v>43914</v>
      </c>
      <c r="L10" s="391">
        <f t="shared" si="3"/>
        <v>43928</v>
      </c>
      <c r="M10" s="392">
        <f t="shared" si="3"/>
        <v>43942</v>
      </c>
      <c r="N10" s="390">
        <f t="shared" si="3"/>
        <v>43956</v>
      </c>
      <c r="O10" s="390">
        <f t="shared" si="3"/>
        <v>43970</v>
      </c>
      <c r="P10" s="390">
        <f t="shared" si="3"/>
        <v>43984</v>
      </c>
      <c r="Q10" s="390">
        <f t="shared" si="3"/>
        <v>43998</v>
      </c>
      <c r="R10" s="390">
        <f t="shared" si="3"/>
        <v>44012</v>
      </c>
      <c r="S10" s="390">
        <f t="shared" si="3"/>
        <v>44026</v>
      </c>
      <c r="T10" s="390">
        <f t="shared" si="3"/>
        <v>44040</v>
      </c>
      <c r="U10" s="390">
        <f t="shared" si="3"/>
        <v>44054</v>
      </c>
      <c r="V10" s="390">
        <f t="shared" si="3"/>
        <v>44068</v>
      </c>
      <c r="W10" s="390">
        <f t="shared" si="3"/>
        <v>44082</v>
      </c>
      <c r="X10" s="391">
        <f t="shared" si="3"/>
        <v>44096</v>
      </c>
      <c r="Y10" s="392">
        <f t="shared" si="3"/>
        <v>44110</v>
      </c>
      <c r="Z10" s="390">
        <f t="shared" si="3"/>
        <v>44124</v>
      </c>
      <c r="AA10" s="390">
        <f t="shared" si="3"/>
        <v>44138</v>
      </c>
      <c r="AB10" s="390">
        <f t="shared" si="3"/>
        <v>44152</v>
      </c>
      <c r="AC10" s="390">
        <f t="shared" si="3"/>
        <v>44166</v>
      </c>
    </row>
    <row r="11">
      <c r="A11" s="393">
        <v>250.0</v>
      </c>
      <c r="B11" s="393">
        <v>500.0</v>
      </c>
      <c r="C11" s="393">
        <f t="shared" ref="C11:AC11" si="4">B11+250</f>
        <v>750</v>
      </c>
      <c r="D11" s="393">
        <f t="shared" si="4"/>
        <v>1000</v>
      </c>
      <c r="E11" s="393">
        <f t="shared" si="4"/>
        <v>1250</v>
      </c>
      <c r="F11" s="393">
        <f t="shared" si="4"/>
        <v>1500</v>
      </c>
      <c r="G11" s="393">
        <f t="shared" si="4"/>
        <v>1750</v>
      </c>
      <c r="H11" s="393">
        <f t="shared" si="4"/>
        <v>2000</v>
      </c>
      <c r="I11" s="393">
        <f t="shared" si="4"/>
        <v>2250</v>
      </c>
      <c r="J11" s="393">
        <f t="shared" si="4"/>
        <v>2500</v>
      </c>
      <c r="K11" s="393">
        <f t="shared" si="4"/>
        <v>2750</v>
      </c>
      <c r="L11" s="393">
        <f t="shared" si="4"/>
        <v>3000</v>
      </c>
      <c r="M11" s="393">
        <f t="shared" si="4"/>
        <v>3250</v>
      </c>
      <c r="N11" s="393">
        <f t="shared" si="4"/>
        <v>3500</v>
      </c>
      <c r="O11" s="393">
        <f t="shared" si="4"/>
        <v>3750</v>
      </c>
      <c r="P11" s="393">
        <f t="shared" si="4"/>
        <v>4000</v>
      </c>
      <c r="Q11" s="393">
        <f t="shared" si="4"/>
        <v>4250</v>
      </c>
      <c r="R11" s="393">
        <f t="shared" si="4"/>
        <v>4500</v>
      </c>
      <c r="S11" s="393">
        <f t="shared" si="4"/>
        <v>4750</v>
      </c>
      <c r="T11" s="393">
        <f t="shared" si="4"/>
        <v>5000</v>
      </c>
      <c r="U11" s="393">
        <f t="shared" si="4"/>
        <v>5250</v>
      </c>
      <c r="V11" s="393">
        <f t="shared" si="4"/>
        <v>5500</v>
      </c>
      <c r="W11" s="393">
        <f t="shared" si="4"/>
        <v>5750</v>
      </c>
      <c r="X11" s="393">
        <f t="shared" si="4"/>
        <v>6000</v>
      </c>
      <c r="Y11" s="393">
        <f t="shared" si="4"/>
        <v>6250</v>
      </c>
      <c r="Z11" s="393">
        <f t="shared" si="4"/>
        <v>6500</v>
      </c>
      <c r="AA11" s="393">
        <f t="shared" si="4"/>
        <v>6750</v>
      </c>
      <c r="AB11" s="393">
        <f t="shared" si="4"/>
        <v>7000</v>
      </c>
      <c r="AC11" s="393">
        <f t="shared" si="4"/>
        <v>7250</v>
      </c>
    </row>
    <row r="12">
      <c r="A12" s="393">
        <v>250.0</v>
      </c>
      <c r="B12" s="393">
        <v>500.0</v>
      </c>
      <c r="C12" s="393">
        <v>250.0</v>
      </c>
      <c r="D12" s="393">
        <f>C12+250</f>
        <v>500</v>
      </c>
      <c r="E12" s="393">
        <v>250.0</v>
      </c>
      <c r="F12" s="393">
        <f>E12+250</f>
        <v>500</v>
      </c>
      <c r="G12" s="393">
        <v>250.0</v>
      </c>
      <c r="H12" s="393">
        <f>G12+250</f>
        <v>500</v>
      </c>
      <c r="I12" s="393">
        <v>250.0</v>
      </c>
      <c r="J12" s="393">
        <f>I12+250</f>
        <v>500</v>
      </c>
      <c r="K12" s="393">
        <v>250.0</v>
      </c>
      <c r="L12" s="393">
        <f>K12+250</f>
        <v>500</v>
      </c>
      <c r="M12" s="393">
        <v>250.0</v>
      </c>
      <c r="N12" s="393">
        <f>M12+250</f>
        <v>500</v>
      </c>
      <c r="O12" s="393">
        <v>250.0</v>
      </c>
      <c r="P12" s="393">
        <f>O12+250</f>
        <v>500</v>
      </c>
      <c r="Q12" s="393">
        <v>250.0</v>
      </c>
      <c r="R12" s="393">
        <f>Q12+250</f>
        <v>500</v>
      </c>
      <c r="S12" s="393">
        <v>250.0</v>
      </c>
      <c r="T12" s="393">
        <f>S12+250</f>
        <v>500</v>
      </c>
      <c r="U12" s="393">
        <v>250.0</v>
      </c>
      <c r="V12" s="393">
        <f>U12+250</f>
        <v>500</v>
      </c>
      <c r="W12" s="393">
        <v>250.0</v>
      </c>
      <c r="X12" s="393">
        <f>W12+250</f>
        <v>500</v>
      </c>
      <c r="Y12" s="393">
        <v>250.0</v>
      </c>
      <c r="Z12" s="393">
        <f>Y12+250</f>
        <v>500</v>
      </c>
      <c r="AA12" s="393">
        <v>250.0</v>
      </c>
      <c r="AB12" s="393">
        <v>251.0</v>
      </c>
      <c r="AC12" s="393">
        <f>AB12+250</f>
        <v>501</v>
      </c>
      <c r="AE12" s="393">
        <v>15.0</v>
      </c>
      <c r="AF12" s="394"/>
    </row>
    <row r="13">
      <c r="A13" s="393">
        <v>1.0</v>
      </c>
      <c r="B13" s="393">
        <v>2.0</v>
      </c>
      <c r="C13" s="393">
        <v>3.0</v>
      </c>
      <c r="D13" s="393">
        <v>4.0</v>
      </c>
      <c r="E13" s="393">
        <v>5.0</v>
      </c>
      <c r="F13" s="393">
        <v>6.0</v>
      </c>
      <c r="G13" s="393">
        <v>7.0</v>
      </c>
      <c r="H13" s="393">
        <v>8.0</v>
      </c>
      <c r="I13" s="393">
        <v>9.0</v>
      </c>
      <c r="J13" s="393">
        <v>10.0</v>
      </c>
      <c r="K13" s="393">
        <v>11.0</v>
      </c>
      <c r="L13" s="393">
        <v>12.0</v>
      </c>
      <c r="M13" s="393">
        <v>13.0</v>
      </c>
      <c r="N13" s="393">
        <v>14.0</v>
      </c>
      <c r="O13" s="393">
        <v>15.0</v>
      </c>
      <c r="P13" s="393">
        <v>16.0</v>
      </c>
      <c r="Q13" s="393">
        <v>17.0</v>
      </c>
      <c r="R13" s="393">
        <v>18.0</v>
      </c>
      <c r="S13" s="393">
        <v>19.0</v>
      </c>
      <c r="T13" s="393">
        <v>20.0</v>
      </c>
      <c r="U13" s="393">
        <v>21.0</v>
      </c>
      <c r="V13" s="393">
        <v>22.0</v>
      </c>
      <c r="W13" s="393">
        <v>23.0</v>
      </c>
      <c r="X13" s="393">
        <v>24.0</v>
      </c>
      <c r="Y13" s="393">
        <v>25.0</v>
      </c>
      <c r="Z13" s="393">
        <v>26.0</v>
      </c>
      <c r="AA13" s="393">
        <v>27.0</v>
      </c>
      <c r="AB13" s="393">
        <v>28.0</v>
      </c>
      <c r="AC13" s="393">
        <v>29.0</v>
      </c>
      <c r="AE13" s="393">
        <f>AE12*17</f>
        <v>255</v>
      </c>
      <c r="AF13" s="394"/>
    </row>
    <row r="15">
      <c r="A15" s="389"/>
      <c r="B15" s="389"/>
      <c r="C15" s="390">
        <v>43819.0</v>
      </c>
      <c r="D15" s="390">
        <f t="shared" ref="D15:AC15" si="5">C15+20</f>
        <v>43839</v>
      </c>
      <c r="E15" s="390">
        <f t="shared" si="5"/>
        <v>43859</v>
      </c>
      <c r="F15" s="390">
        <f t="shared" si="5"/>
        <v>43879</v>
      </c>
      <c r="G15" s="390">
        <f t="shared" si="5"/>
        <v>43899</v>
      </c>
      <c r="H15" s="390">
        <f t="shared" si="5"/>
        <v>43919</v>
      </c>
      <c r="I15" s="390">
        <f t="shared" si="5"/>
        <v>43939</v>
      </c>
      <c r="J15" s="390">
        <f t="shared" si="5"/>
        <v>43959</v>
      </c>
      <c r="K15" s="390">
        <f t="shared" si="5"/>
        <v>43979</v>
      </c>
      <c r="L15" s="390">
        <f t="shared" si="5"/>
        <v>43999</v>
      </c>
      <c r="M15" s="390">
        <f t="shared" si="5"/>
        <v>44019</v>
      </c>
      <c r="N15" s="390">
        <f t="shared" si="5"/>
        <v>44039</v>
      </c>
      <c r="O15" s="390">
        <f t="shared" si="5"/>
        <v>44059</v>
      </c>
      <c r="P15" s="390">
        <f t="shared" si="5"/>
        <v>44079</v>
      </c>
      <c r="Q15" s="390">
        <f t="shared" si="5"/>
        <v>44099</v>
      </c>
      <c r="R15" s="390">
        <f t="shared" si="5"/>
        <v>44119</v>
      </c>
      <c r="S15" s="390">
        <f t="shared" si="5"/>
        <v>44139</v>
      </c>
      <c r="T15" s="390">
        <f t="shared" si="5"/>
        <v>44159</v>
      </c>
      <c r="U15" s="390">
        <f t="shared" si="5"/>
        <v>44179</v>
      </c>
      <c r="V15" s="390">
        <f t="shared" si="5"/>
        <v>44199</v>
      </c>
      <c r="W15" s="390">
        <f t="shared" si="5"/>
        <v>44219</v>
      </c>
      <c r="X15" s="390">
        <f t="shared" si="5"/>
        <v>44239</v>
      </c>
      <c r="Y15" s="390">
        <f t="shared" si="5"/>
        <v>44259</v>
      </c>
      <c r="Z15" s="390">
        <f t="shared" si="5"/>
        <v>44279</v>
      </c>
      <c r="AA15" s="390">
        <f t="shared" si="5"/>
        <v>44299</v>
      </c>
      <c r="AB15" s="390">
        <f t="shared" si="5"/>
        <v>44319</v>
      </c>
      <c r="AC15" s="390">
        <f t="shared" si="5"/>
        <v>44339</v>
      </c>
    </row>
    <row r="16">
      <c r="C16" s="393">
        <f t="shared" ref="C16:AC16" si="6">B16+250</f>
        <v>250</v>
      </c>
      <c r="D16" s="393">
        <f t="shared" si="6"/>
        <v>500</v>
      </c>
      <c r="E16" s="393">
        <f t="shared" si="6"/>
        <v>750</v>
      </c>
      <c r="F16" s="393">
        <f t="shared" si="6"/>
        <v>1000</v>
      </c>
      <c r="G16" s="393">
        <f t="shared" si="6"/>
        <v>1250</v>
      </c>
      <c r="H16" s="393">
        <f t="shared" si="6"/>
        <v>1500</v>
      </c>
      <c r="I16" s="393">
        <f t="shared" si="6"/>
        <v>1750</v>
      </c>
      <c r="J16" s="393">
        <f t="shared" si="6"/>
        <v>2000</v>
      </c>
      <c r="K16" s="393">
        <f t="shared" si="6"/>
        <v>2250</v>
      </c>
      <c r="L16" s="393">
        <f t="shared" si="6"/>
        <v>2500</v>
      </c>
      <c r="M16" s="393">
        <f t="shared" si="6"/>
        <v>2750</v>
      </c>
      <c r="N16" s="393">
        <f t="shared" si="6"/>
        <v>3000</v>
      </c>
      <c r="O16" s="393">
        <f t="shared" si="6"/>
        <v>3250</v>
      </c>
      <c r="P16" s="393">
        <f t="shared" si="6"/>
        <v>3500</v>
      </c>
      <c r="Q16" s="393">
        <f t="shared" si="6"/>
        <v>3750</v>
      </c>
      <c r="R16" s="393">
        <f t="shared" si="6"/>
        <v>4000</v>
      </c>
      <c r="S16" s="393">
        <f t="shared" si="6"/>
        <v>4250</v>
      </c>
      <c r="T16" s="393">
        <f t="shared" si="6"/>
        <v>4500</v>
      </c>
      <c r="U16" s="393">
        <f t="shared" si="6"/>
        <v>4750</v>
      </c>
      <c r="V16" s="393">
        <f t="shared" si="6"/>
        <v>5000</v>
      </c>
      <c r="W16" s="393">
        <f t="shared" si="6"/>
        <v>5250</v>
      </c>
      <c r="X16" s="393">
        <f t="shared" si="6"/>
        <v>5500</v>
      </c>
      <c r="Y16" s="393">
        <f t="shared" si="6"/>
        <v>5750</v>
      </c>
      <c r="Z16" s="393">
        <f t="shared" si="6"/>
        <v>6000</v>
      </c>
      <c r="AA16" s="393">
        <f t="shared" si="6"/>
        <v>6250</v>
      </c>
      <c r="AB16" s="393">
        <f t="shared" si="6"/>
        <v>6500</v>
      </c>
      <c r="AC16" s="393">
        <f t="shared" si="6"/>
        <v>6750</v>
      </c>
    </row>
    <row r="17">
      <c r="C17" s="393">
        <v>250.0</v>
      </c>
      <c r="D17" s="393">
        <f>C17+250</f>
        <v>500</v>
      </c>
      <c r="E17" s="393">
        <v>250.0</v>
      </c>
      <c r="F17" s="393">
        <f>E17+250</f>
        <v>500</v>
      </c>
      <c r="G17" s="393">
        <v>250.0</v>
      </c>
      <c r="H17" s="393">
        <f>G17+250</f>
        <v>500</v>
      </c>
      <c r="I17" s="393">
        <v>250.0</v>
      </c>
      <c r="J17" s="393">
        <f>I17+250</f>
        <v>500</v>
      </c>
      <c r="K17" s="393">
        <v>250.0</v>
      </c>
      <c r="L17" s="393">
        <f>K17+250</f>
        <v>500</v>
      </c>
      <c r="M17" s="393">
        <v>250.0</v>
      </c>
      <c r="N17" s="393">
        <f>M17+250</f>
        <v>500</v>
      </c>
      <c r="O17" s="393">
        <v>250.0</v>
      </c>
      <c r="P17" s="393">
        <f>O17+250</f>
        <v>500</v>
      </c>
      <c r="Q17" s="393">
        <v>250.0</v>
      </c>
      <c r="R17" s="393">
        <f>Q17+250</f>
        <v>500</v>
      </c>
      <c r="S17" s="393">
        <v>250.0</v>
      </c>
      <c r="T17" s="393">
        <f>S17+250</f>
        <v>500</v>
      </c>
      <c r="U17" s="393">
        <v>250.0</v>
      </c>
      <c r="V17" s="393">
        <f>U17+250</f>
        <v>500</v>
      </c>
      <c r="W17" s="393">
        <v>250.0</v>
      </c>
      <c r="X17" s="393">
        <f>W17+250</f>
        <v>500</v>
      </c>
      <c r="Y17" s="393">
        <v>250.0</v>
      </c>
      <c r="Z17" s="393">
        <f>Y17+250</f>
        <v>500</v>
      </c>
      <c r="AA17" s="393">
        <v>250.0</v>
      </c>
      <c r="AB17" s="393">
        <v>251.0</v>
      </c>
      <c r="AC17" s="393">
        <f>AB17+250</f>
        <v>501</v>
      </c>
    </row>
    <row r="18">
      <c r="C18" s="393">
        <v>3.0</v>
      </c>
      <c r="D18" s="393">
        <v>4.0</v>
      </c>
      <c r="E18" s="393">
        <v>5.0</v>
      </c>
      <c r="F18" s="393">
        <v>6.0</v>
      </c>
      <c r="G18" s="393">
        <v>7.0</v>
      </c>
      <c r="H18" s="393">
        <v>8.0</v>
      </c>
      <c r="I18" s="393">
        <v>9.0</v>
      </c>
      <c r="J18" s="393">
        <v>10.0</v>
      </c>
      <c r="K18" s="393">
        <v>11.0</v>
      </c>
      <c r="L18" s="393">
        <v>12.0</v>
      </c>
      <c r="M18" s="393">
        <v>13.0</v>
      </c>
      <c r="N18" s="393">
        <v>14.0</v>
      </c>
      <c r="O18" s="393">
        <v>15.0</v>
      </c>
      <c r="P18" s="393">
        <v>16.0</v>
      </c>
      <c r="Q18" s="393">
        <v>17.0</v>
      </c>
      <c r="R18" s="393">
        <v>18.0</v>
      </c>
      <c r="S18" s="393">
        <v>19.0</v>
      </c>
      <c r="T18" s="393">
        <v>20.0</v>
      </c>
      <c r="U18" s="393">
        <v>21.0</v>
      </c>
      <c r="V18" s="393">
        <v>22.0</v>
      </c>
      <c r="W18" s="393">
        <v>23.0</v>
      </c>
      <c r="X18" s="393">
        <v>24.0</v>
      </c>
      <c r="Y18" s="393">
        <v>25.0</v>
      </c>
      <c r="Z18" s="393">
        <v>26.0</v>
      </c>
      <c r="AA18" s="393">
        <v>27.0</v>
      </c>
      <c r="AB18" s="393">
        <v>28.0</v>
      </c>
      <c r="AC18" s="393">
        <v>29.0</v>
      </c>
    </row>
    <row r="20">
      <c r="C20" s="390">
        <v>43816.0</v>
      </c>
      <c r="D20" s="390">
        <f t="shared" ref="D20:T20" si="7">C20+23</f>
        <v>43839</v>
      </c>
      <c r="E20" s="390">
        <f t="shared" si="7"/>
        <v>43862</v>
      </c>
      <c r="F20" s="390">
        <f t="shared" si="7"/>
        <v>43885</v>
      </c>
      <c r="G20" s="390">
        <f t="shared" si="7"/>
        <v>43908</v>
      </c>
      <c r="H20" s="390">
        <f t="shared" si="7"/>
        <v>43931</v>
      </c>
      <c r="I20" s="390">
        <f t="shared" si="7"/>
        <v>43954</v>
      </c>
      <c r="J20" s="390">
        <f t="shared" si="7"/>
        <v>43977</v>
      </c>
      <c r="K20" s="390">
        <f t="shared" si="7"/>
        <v>44000</v>
      </c>
      <c r="L20" s="390">
        <f t="shared" si="7"/>
        <v>44023</v>
      </c>
      <c r="M20" s="390">
        <f t="shared" si="7"/>
        <v>44046</v>
      </c>
      <c r="N20" s="390">
        <f t="shared" si="7"/>
        <v>44069</v>
      </c>
      <c r="O20" s="390">
        <f t="shared" si="7"/>
        <v>44092</v>
      </c>
      <c r="P20" s="390">
        <f t="shared" si="7"/>
        <v>44115</v>
      </c>
      <c r="Q20" s="390">
        <f t="shared" si="7"/>
        <v>44138</v>
      </c>
      <c r="R20" s="390">
        <f t="shared" si="7"/>
        <v>44161</v>
      </c>
      <c r="S20" s="390">
        <f t="shared" si="7"/>
        <v>44184</v>
      </c>
      <c r="T20" s="390">
        <f t="shared" si="7"/>
        <v>44207</v>
      </c>
      <c r="U20" s="390">
        <f t="shared" ref="U20:AB20" si="8">T20+24</f>
        <v>44231</v>
      </c>
      <c r="V20" s="390">
        <f t="shared" si="8"/>
        <v>44255</v>
      </c>
      <c r="W20" s="390">
        <f t="shared" si="8"/>
        <v>44279</v>
      </c>
      <c r="X20" s="390">
        <f t="shared" si="8"/>
        <v>44303</v>
      </c>
      <c r="Y20" s="390">
        <f t="shared" si="8"/>
        <v>44327</v>
      </c>
      <c r="Z20" s="390">
        <f t="shared" si="8"/>
        <v>44351</v>
      </c>
      <c r="AA20" s="390">
        <f t="shared" si="8"/>
        <v>44375</v>
      </c>
      <c r="AB20" s="390">
        <f t="shared" si="8"/>
        <v>44399</v>
      </c>
      <c r="AC20" s="390">
        <f>AB20+14</f>
        <v>44413</v>
      </c>
    </row>
    <row r="21" ht="15.75" customHeight="1">
      <c r="C21" s="390">
        <v>43811.0</v>
      </c>
      <c r="D21" s="390">
        <f t="shared" ref="D21:V21" si="9">C21+18</f>
        <v>43829</v>
      </c>
      <c r="E21" s="390">
        <f t="shared" si="9"/>
        <v>43847</v>
      </c>
      <c r="F21" s="390">
        <f t="shared" si="9"/>
        <v>43865</v>
      </c>
      <c r="G21" s="390">
        <f t="shared" si="9"/>
        <v>43883</v>
      </c>
      <c r="H21" s="390">
        <f t="shared" si="9"/>
        <v>43901</v>
      </c>
      <c r="I21" s="390">
        <f t="shared" si="9"/>
        <v>43919</v>
      </c>
      <c r="J21" s="390">
        <f t="shared" si="9"/>
        <v>43937</v>
      </c>
      <c r="K21" s="390">
        <f t="shared" si="9"/>
        <v>43955</v>
      </c>
      <c r="L21" s="390">
        <f t="shared" si="9"/>
        <v>43973</v>
      </c>
      <c r="M21" s="390">
        <f t="shared" si="9"/>
        <v>43991</v>
      </c>
      <c r="N21" s="390">
        <f t="shared" si="9"/>
        <v>44009</v>
      </c>
      <c r="O21" s="390">
        <f t="shared" si="9"/>
        <v>44027</v>
      </c>
      <c r="P21" s="390">
        <f t="shared" si="9"/>
        <v>44045</v>
      </c>
      <c r="Q21" s="390">
        <f t="shared" si="9"/>
        <v>44063</v>
      </c>
      <c r="R21" s="390">
        <f t="shared" si="9"/>
        <v>44081</v>
      </c>
      <c r="S21" s="390">
        <f t="shared" si="9"/>
        <v>44099</v>
      </c>
      <c r="T21" s="390">
        <f t="shared" si="9"/>
        <v>44117</v>
      </c>
      <c r="U21" s="390">
        <f t="shared" si="9"/>
        <v>44135</v>
      </c>
      <c r="V21" s="390">
        <f t="shared" si="9"/>
        <v>44153</v>
      </c>
      <c r="W21" s="390"/>
      <c r="X21" s="390"/>
      <c r="Y21" s="390"/>
      <c r="Z21" s="390"/>
      <c r="AA21" s="390"/>
      <c r="AB21" s="390"/>
      <c r="AC21" s="390"/>
    </row>
    <row r="22" ht="15.75" customHeight="1">
      <c r="C22" s="393">
        <f t="shared" ref="C22:AC22" si="10">B22+250</f>
        <v>250</v>
      </c>
      <c r="D22" s="393">
        <f t="shared" si="10"/>
        <v>500</v>
      </c>
      <c r="E22" s="393">
        <f t="shared" si="10"/>
        <v>750</v>
      </c>
      <c r="F22" s="393">
        <f t="shared" si="10"/>
        <v>1000</v>
      </c>
      <c r="G22" s="393">
        <f t="shared" si="10"/>
        <v>1250</v>
      </c>
      <c r="H22" s="393">
        <f t="shared" si="10"/>
        <v>1500</v>
      </c>
      <c r="I22" s="393">
        <f t="shared" si="10"/>
        <v>1750</v>
      </c>
      <c r="J22" s="393">
        <f t="shared" si="10"/>
        <v>2000</v>
      </c>
      <c r="K22" s="393">
        <f t="shared" si="10"/>
        <v>2250</v>
      </c>
      <c r="L22" s="393">
        <f t="shared" si="10"/>
        <v>2500</v>
      </c>
      <c r="M22" s="393">
        <f t="shared" si="10"/>
        <v>2750</v>
      </c>
      <c r="N22" s="393">
        <f t="shared" si="10"/>
        <v>3000</v>
      </c>
      <c r="O22" s="393">
        <f t="shared" si="10"/>
        <v>3250</v>
      </c>
      <c r="P22" s="393">
        <f t="shared" si="10"/>
        <v>3500</v>
      </c>
      <c r="Q22" s="393">
        <f t="shared" si="10"/>
        <v>3750</v>
      </c>
      <c r="R22" s="393">
        <f t="shared" si="10"/>
        <v>4000</v>
      </c>
      <c r="S22" s="393">
        <f t="shared" si="10"/>
        <v>4250</v>
      </c>
      <c r="T22" s="393">
        <f t="shared" si="10"/>
        <v>4500</v>
      </c>
      <c r="U22" s="393">
        <f t="shared" si="10"/>
        <v>4750</v>
      </c>
      <c r="V22" s="393">
        <f t="shared" si="10"/>
        <v>5000</v>
      </c>
      <c r="W22" s="393">
        <f t="shared" si="10"/>
        <v>5250</v>
      </c>
      <c r="X22" s="393">
        <f t="shared" si="10"/>
        <v>5500</v>
      </c>
      <c r="Y22" s="393">
        <f t="shared" si="10"/>
        <v>5750</v>
      </c>
      <c r="Z22" s="393">
        <f t="shared" si="10"/>
        <v>6000</v>
      </c>
      <c r="AA22" s="393">
        <f t="shared" si="10"/>
        <v>6250</v>
      </c>
      <c r="AB22" s="393">
        <f t="shared" si="10"/>
        <v>6500</v>
      </c>
      <c r="AC22" s="393">
        <f t="shared" si="10"/>
        <v>6750</v>
      </c>
    </row>
    <row r="23" ht="15.75" customHeight="1">
      <c r="C23" s="393">
        <v>250.0</v>
      </c>
      <c r="D23" s="393">
        <f>C23+250</f>
        <v>500</v>
      </c>
      <c r="E23" s="393">
        <v>250.0</v>
      </c>
      <c r="F23" s="393">
        <f>E23+250</f>
        <v>500</v>
      </c>
      <c r="G23" s="393">
        <v>250.0</v>
      </c>
      <c r="H23" s="393">
        <f>G23+250</f>
        <v>500</v>
      </c>
      <c r="I23" s="393">
        <v>250.0</v>
      </c>
      <c r="J23" s="393">
        <f>I23+250</f>
        <v>500</v>
      </c>
      <c r="K23" s="393">
        <v>250.0</v>
      </c>
      <c r="L23" s="393">
        <f>K23+250</f>
        <v>500</v>
      </c>
      <c r="M23" s="393">
        <v>250.0</v>
      </c>
      <c r="N23" s="393">
        <f>M23+250</f>
        <v>500</v>
      </c>
      <c r="O23" s="393">
        <v>250.0</v>
      </c>
      <c r="P23" s="393">
        <f>O23+250</f>
        <v>500</v>
      </c>
      <c r="Q23" s="393">
        <v>250.0</v>
      </c>
      <c r="R23" s="393">
        <f>Q23+250</f>
        <v>500</v>
      </c>
      <c r="S23" s="393">
        <v>250.0</v>
      </c>
      <c r="T23" s="393">
        <f>S23+250</f>
        <v>500</v>
      </c>
      <c r="U23" s="393">
        <v>250.0</v>
      </c>
      <c r="V23" s="393">
        <f>U23+250</f>
        <v>500</v>
      </c>
      <c r="W23" s="393">
        <v>250.0</v>
      </c>
      <c r="X23" s="393">
        <f>W23+250</f>
        <v>500</v>
      </c>
      <c r="Y23" s="393">
        <v>250.0</v>
      </c>
      <c r="Z23" s="393">
        <f>Y23+250</f>
        <v>500</v>
      </c>
      <c r="AA23" s="393">
        <v>250.0</v>
      </c>
      <c r="AB23" s="393">
        <v>251.0</v>
      </c>
      <c r="AC23" s="393">
        <f>AB23+250</f>
        <v>501</v>
      </c>
    </row>
    <row r="24" ht="15.75" customHeight="1">
      <c r="C24" s="393">
        <v>3.0</v>
      </c>
      <c r="D24" s="393">
        <v>4.0</v>
      </c>
      <c r="E24" s="393">
        <v>5.0</v>
      </c>
      <c r="F24" s="393">
        <v>6.0</v>
      </c>
      <c r="G24" s="393">
        <v>7.0</v>
      </c>
      <c r="H24" s="393">
        <v>8.0</v>
      </c>
      <c r="I24" s="393">
        <v>9.0</v>
      </c>
      <c r="J24" s="393">
        <v>10.0</v>
      </c>
      <c r="K24" s="393">
        <v>11.0</v>
      </c>
      <c r="L24" s="393">
        <v>12.0</v>
      </c>
      <c r="M24" s="393">
        <v>13.0</v>
      </c>
      <c r="N24" s="393">
        <v>14.0</v>
      </c>
      <c r="O24" s="393">
        <v>15.0</v>
      </c>
      <c r="P24" s="393">
        <v>16.0</v>
      </c>
      <c r="Q24" s="393">
        <v>17.0</v>
      </c>
      <c r="R24" s="393">
        <v>18.0</v>
      </c>
      <c r="S24" s="393">
        <v>19.0</v>
      </c>
      <c r="T24" s="393">
        <v>20.0</v>
      </c>
      <c r="U24" s="393">
        <v>21.0</v>
      </c>
      <c r="V24" s="393">
        <v>22.0</v>
      </c>
      <c r="W24" s="393">
        <v>23.0</v>
      </c>
      <c r="X24" s="393">
        <v>24.0</v>
      </c>
      <c r="Y24" s="393">
        <v>25.0</v>
      </c>
      <c r="Z24" s="393">
        <v>26.0</v>
      </c>
      <c r="AA24" s="393">
        <v>27.0</v>
      </c>
      <c r="AB24" s="393">
        <v>28.0</v>
      </c>
      <c r="AC24" s="393">
        <v>29.0</v>
      </c>
    </row>
    <row r="25" ht="15.75" customHeight="1"/>
    <row r="26" ht="15.75" customHeight="1"/>
    <row r="27" ht="15.75" customHeight="1">
      <c r="C27" s="390">
        <v>43827.0</v>
      </c>
      <c r="D27" s="390">
        <f t="shared" ref="D27:O27" si="11">C27+28</f>
        <v>43855</v>
      </c>
      <c r="E27" s="390">
        <f t="shared" si="11"/>
        <v>43883</v>
      </c>
      <c r="F27" s="390">
        <f t="shared" si="11"/>
        <v>43911</v>
      </c>
      <c r="G27" s="390">
        <f t="shared" si="11"/>
        <v>43939</v>
      </c>
      <c r="H27" s="390">
        <f t="shared" si="11"/>
        <v>43967</v>
      </c>
      <c r="I27" s="390">
        <f t="shared" si="11"/>
        <v>43995</v>
      </c>
      <c r="J27" s="390">
        <f t="shared" si="11"/>
        <v>44023</v>
      </c>
      <c r="K27" s="390">
        <f t="shared" si="11"/>
        <v>44051</v>
      </c>
      <c r="L27" s="390">
        <f t="shared" si="11"/>
        <v>44079</v>
      </c>
      <c r="M27" s="390">
        <f t="shared" si="11"/>
        <v>44107</v>
      </c>
      <c r="N27" s="390">
        <f t="shared" si="11"/>
        <v>44135</v>
      </c>
      <c r="O27" s="390">
        <f t="shared" si="11"/>
        <v>44163</v>
      </c>
      <c r="P27" s="390"/>
      <c r="Q27" s="390"/>
      <c r="R27" s="390"/>
      <c r="S27" s="390"/>
      <c r="T27" s="390"/>
      <c r="U27" s="390"/>
      <c r="V27" s="390"/>
      <c r="W27" s="390"/>
      <c r="X27" s="390"/>
      <c r="Y27" s="390"/>
      <c r="Z27" s="390"/>
      <c r="AA27" s="390"/>
      <c r="AB27" s="390"/>
      <c r="AC27" s="390"/>
    </row>
    <row r="28" ht="15.75" customHeight="1">
      <c r="C28" s="393">
        <v>500.0</v>
      </c>
      <c r="D28" s="393">
        <f t="shared" ref="D28:O28" si="12">C28+500</f>
        <v>1000</v>
      </c>
      <c r="E28" s="393">
        <f t="shared" si="12"/>
        <v>1500</v>
      </c>
      <c r="F28" s="393">
        <f t="shared" si="12"/>
        <v>2000</v>
      </c>
      <c r="G28" s="393">
        <f t="shared" si="12"/>
        <v>2500</v>
      </c>
      <c r="H28" s="393">
        <f t="shared" si="12"/>
        <v>3000</v>
      </c>
      <c r="I28" s="393">
        <f t="shared" si="12"/>
        <v>3500</v>
      </c>
      <c r="J28" s="393">
        <f t="shared" si="12"/>
        <v>4000</v>
      </c>
      <c r="K28" s="393">
        <f t="shared" si="12"/>
        <v>4500</v>
      </c>
      <c r="L28" s="393">
        <f t="shared" si="12"/>
        <v>5000</v>
      </c>
      <c r="M28" s="393">
        <f t="shared" si="12"/>
        <v>5500</v>
      </c>
      <c r="N28" s="393">
        <f t="shared" si="12"/>
        <v>6000</v>
      </c>
      <c r="O28" s="393">
        <f t="shared" si="12"/>
        <v>6500</v>
      </c>
    </row>
    <row r="29" ht="15.75" customHeight="1">
      <c r="C29" s="393">
        <v>250.0</v>
      </c>
      <c r="D29" s="393">
        <f>C29+250</f>
        <v>500</v>
      </c>
      <c r="E29" s="393">
        <v>250.0</v>
      </c>
      <c r="F29" s="393">
        <f>E29+250</f>
        <v>500</v>
      </c>
      <c r="G29" s="393">
        <v>250.0</v>
      </c>
      <c r="H29" s="393">
        <f>G29+250</f>
        <v>500</v>
      </c>
      <c r="I29" s="393">
        <v>250.0</v>
      </c>
      <c r="J29" s="393">
        <f>I29+250</f>
        <v>500</v>
      </c>
      <c r="K29" s="393">
        <v>250.0</v>
      </c>
      <c r="L29" s="393">
        <f>K29+250</f>
        <v>500</v>
      </c>
      <c r="M29" s="393">
        <v>250.0</v>
      </c>
      <c r="N29" s="393">
        <f>M29+250</f>
        <v>500</v>
      </c>
      <c r="O29" s="393">
        <v>250.0</v>
      </c>
    </row>
    <row r="30" ht="15.75" customHeight="1">
      <c r="C30" s="393">
        <v>3.0</v>
      </c>
      <c r="D30" s="393">
        <v>4.0</v>
      </c>
      <c r="E30" s="393">
        <v>5.0</v>
      </c>
      <c r="F30" s="393">
        <v>6.0</v>
      </c>
      <c r="G30" s="393">
        <v>7.0</v>
      </c>
      <c r="H30" s="393">
        <v>8.0</v>
      </c>
      <c r="I30" s="393">
        <v>9.0</v>
      </c>
      <c r="J30" s="393">
        <v>10.0</v>
      </c>
      <c r="K30" s="393">
        <v>11.0</v>
      </c>
      <c r="L30" s="393">
        <v>12.0</v>
      </c>
      <c r="M30" s="393">
        <v>13.0</v>
      </c>
      <c r="N30" s="393">
        <v>14.0</v>
      </c>
      <c r="O30" s="393">
        <v>15.0</v>
      </c>
    </row>
    <row r="31" ht="15.75" customHeight="1"/>
    <row r="32" ht="15.75" customHeight="1">
      <c r="C32" s="390">
        <v>43819.0</v>
      </c>
      <c r="D32" s="390">
        <f t="shared" ref="D32:Q32" si="13">C32+23</f>
        <v>43842</v>
      </c>
      <c r="E32" s="390">
        <f t="shared" si="13"/>
        <v>43865</v>
      </c>
      <c r="F32" s="390">
        <f t="shared" si="13"/>
        <v>43888</v>
      </c>
      <c r="G32" s="390">
        <f t="shared" si="13"/>
        <v>43911</v>
      </c>
      <c r="H32" s="390">
        <f t="shared" si="13"/>
        <v>43934</v>
      </c>
      <c r="I32" s="390">
        <f t="shared" si="13"/>
        <v>43957</v>
      </c>
      <c r="J32" s="390">
        <f t="shared" si="13"/>
        <v>43980</v>
      </c>
      <c r="K32" s="390">
        <f t="shared" si="13"/>
        <v>44003</v>
      </c>
      <c r="L32" s="390">
        <f t="shared" si="13"/>
        <v>44026</v>
      </c>
      <c r="M32" s="390">
        <f t="shared" si="13"/>
        <v>44049</v>
      </c>
      <c r="N32" s="390">
        <f t="shared" si="13"/>
        <v>44072</v>
      </c>
      <c r="O32" s="390">
        <f t="shared" si="13"/>
        <v>44095</v>
      </c>
      <c r="P32" s="390">
        <f t="shared" si="13"/>
        <v>44118</v>
      </c>
      <c r="Q32" s="390">
        <f t="shared" si="13"/>
        <v>44141</v>
      </c>
    </row>
    <row r="33" ht="15.75" customHeight="1">
      <c r="C33" s="393">
        <v>500.0</v>
      </c>
      <c r="D33" s="393">
        <f t="shared" ref="D33:O33" si="14">C33+500</f>
        <v>1000</v>
      </c>
      <c r="E33" s="393">
        <f t="shared" si="14"/>
        <v>1500</v>
      </c>
      <c r="F33" s="393">
        <f t="shared" si="14"/>
        <v>2000</v>
      </c>
      <c r="G33" s="393">
        <f t="shared" si="14"/>
        <v>2500</v>
      </c>
      <c r="H33" s="393">
        <f t="shared" si="14"/>
        <v>3000</v>
      </c>
      <c r="I33" s="393">
        <f t="shared" si="14"/>
        <v>3500</v>
      </c>
      <c r="J33" s="393">
        <f t="shared" si="14"/>
        <v>4000</v>
      </c>
      <c r="K33" s="393">
        <f t="shared" si="14"/>
        <v>4500</v>
      </c>
      <c r="L33" s="393">
        <f t="shared" si="14"/>
        <v>5000</v>
      </c>
      <c r="M33" s="393">
        <f t="shared" si="14"/>
        <v>5500</v>
      </c>
      <c r="N33" s="393">
        <f t="shared" si="14"/>
        <v>6000</v>
      </c>
      <c r="O33" s="393">
        <f t="shared" si="14"/>
        <v>6500</v>
      </c>
    </row>
    <row r="34" ht="15.75" customHeight="1">
      <c r="C34" s="393">
        <v>250.0</v>
      </c>
      <c r="D34" s="393">
        <f>C34+250</f>
        <v>500</v>
      </c>
      <c r="E34" s="393">
        <v>250.0</v>
      </c>
      <c r="F34" s="393">
        <f>E34+250</f>
        <v>500</v>
      </c>
      <c r="G34" s="393">
        <v>250.0</v>
      </c>
      <c r="H34" s="393">
        <f>G34+250</f>
        <v>500</v>
      </c>
      <c r="I34" s="393">
        <v>250.0</v>
      </c>
      <c r="J34" s="393">
        <f>I34+250</f>
        <v>500</v>
      </c>
      <c r="K34" s="393">
        <v>250.0</v>
      </c>
      <c r="L34" s="393">
        <f>K34+250</f>
        <v>500</v>
      </c>
      <c r="M34" s="393">
        <v>250.0</v>
      </c>
      <c r="N34" s="393">
        <f>M34+250</f>
        <v>500</v>
      </c>
      <c r="O34" s="393">
        <v>250.0</v>
      </c>
    </row>
    <row r="35" ht="15.75" customHeight="1">
      <c r="C35" s="393">
        <v>3.0</v>
      </c>
      <c r="D35" s="393">
        <v>4.0</v>
      </c>
      <c r="E35" s="393">
        <v>5.0</v>
      </c>
      <c r="F35" s="393">
        <v>6.0</v>
      </c>
      <c r="G35" s="393">
        <v>7.0</v>
      </c>
      <c r="H35" s="393">
        <v>8.0</v>
      </c>
      <c r="I35" s="393">
        <v>9.0</v>
      </c>
      <c r="J35" s="393">
        <v>10.0</v>
      </c>
      <c r="K35" s="393">
        <v>11.0</v>
      </c>
      <c r="L35" s="393">
        <v>12.0</v>
      </c>
      <c r="M35" s="393">
        <v>13.0</v>
      </c>
      <c r="N35" s="393">
        <v>14.0</v>
      </c>
      <c r="O35" s="393">
        <v>15.0</v>
      </c>
    </row>
    <row r="36" ht="15.75" customHeight="1">
      <c r="C36" s="390">
        <v>43801.0</v>
      </c>
      <c r="D36" s="390">
        <f t="shared" ref="D36:AB36" si="15">C36+14</f>
        <v>43815</v>
      </c>
      <c r="E36" s="390">
        <f t="shared" si="15"/>
        <v>43829</v>
      </c>
      <c r="F36" s="390">
        <f t="shared" si="15"/>
        <v>43843</v>
      </c>
      <c r="G36" s="390">
        <f t="shared" si="15"/>
        <v>43857</v>
      </c>
      <c r="H36" s="390">
        <f t="shared" si="15"/>
        <v>43871</v>
      </c>
      <c r="I36" s="390">
        <f t="shared" si="15"/>
        <v>43885</v>
      </c>
      <c r="J36" s="390">
        <f t="shared" si="15"/>
        <v>43899</v>
      </c>
      <c r="K36" s="390">
        <f t="shared" si="15"/>
        <v>43913</v>
      </c>
      <c r="L36" s="390">
        <f t="shared" si="15"/>
        <v>43927</v>
      </c>
      <c r="M36" s="390">
        <f t="shared" si="15"/>
        <v>43941</v>
      </c>
      <c r="N36" s="390">
        <f t="shared" si="15"/>
        <v>43955</v>
      </c>
      <c r="O36" s="390">
        <f t="shared" si="15"/>
        <v>43969</v>
      </c>
      <c r="P36" s="390">
        <f t="shared" si="15"/>
        <v>43983</v>
      </c>
      <c r="Q36" s="390">
        <f t="shared" si="15"/>
        <v>43997</v>
      </c>
      <c r="R36" s="390">
        <f t="shared" si="15"/>
        <v>44011</v>
      </c>
      <c r="S36" s="390">
        <f t="shared" si="15"/>
        <v>44025</v>
      </c>
      <c r="T36" s="390">
        <f t="shared" si="15"/>
        <v>44039</v>
      </c>
      <c r="U36" s="390">
        <f t="shared" si="15"/>
        <v>44053</v>
      </c>
      <c r="V36" s="390">
        <f t="shared" si="15"/>
        <v>44067</v>
      </c>
      <c r="W36" s="390">
        <f t="shared" si="15"/>
        <v>44081</v>
      </c>
      <c r="X36" s="390">
        <f t="shared" si="15"/>
        <v>44095</v>
      </c>
      <c r="Y36" s="390">
        <f t="shared" si="15"/>
        <v>44109</v>
      </c>
      <c r="Z36" s="390">
        <f t="shared" si="15"/>
        <v>44123</v>
      </c>
      <c r="AA36" s="390">
        <f t="shared" si="15"/>
        <v>44137</v>
      </c>
      <c r="AB36" s="390">
        <f t="shared" si="15"/>
        <v>44151</v>
      </c>
      <c r="AC36" s="390"/>
    </row>
    <row r="37" ht="15.75" customHeight="1">
      <c r="C37" s="390">
        <v>43805.0</v>
      </c>
      <c r="D37" s="390">
        <f t="shared" ref="D37:W37" si="16">C37+18</f>
        <v>43823</v>
      </c>
      <c r="E37" s="390">
        <f t="shared" si="16"/>
        <v>43841</v>
      </c>
      <c r="F37" s="390">
        <f t="shared" si="16"/>
        <v>43859</v>
      </c>
      <c r="G37" s="390">
        <f t="shared" si="16"/>
        <v>43877</v>
      </c>
      <c r="H37" s="390">
        <f t="shared" si="16"/>
        <v>43895</v>
      </c>
      <c r="I37" s="390">
        <f t="shared" si="16"/>
        <v>43913</v>
      </c>
      <c r="J37" s="390">
        <f t="shared" si="16"/>
        <v>43931</v>
      </c>
      <c r="K37" s="390">
        <f t="shared" si="16"/>
        <v>43949</v>
      </c>
      <c r="L37" s="390">
        <f t="shared" si="16"/>
        <v>43967</v>
      </c>
      <c r="M37" s="390">
        <f t="shared" si="16"/>
        <v>43985</v>
      </c>
      <c r="N37" s="390">
        <f t="shared" si="16"/>
        <v>44003</v>
      </c>
      <c r="O37" s="390">
        <f t="shared" si="16"/>
        <v>44021</v>
      </c>
      <c r="P37" s="390">
        <f t="shared" si="16"/>
        <v>44039</v>
      </c>
      <c r="Q37" s="390">
        <f t="shared" si="16"/>
        <v>44057</v>
      </c>
      <c r="R37" s="390">
        <f t="shared" si="16"/>
        <v>44075</v>
      </c>
      <c r="S37" s="390">
        <f t="shared" si="16"/>
        <v>44093</v>
      </c>
      <c r="T37" s="390">
        <f t="shared" si="16"/>
        <v>44111</v>
      </c>
      <c r="U37" s="390">
        <f t="shared" si="16"/>
        <v>44129</v>
      </c>
      <c r="V37" s="390">
        <f t="shared" si="16"/>
        <v>44147</v>
      </c>
      <c r="W37" s="390">
        <f t="shared" si="16"/>
        <v>44165</v>
      </c>
    </row>
    <row r="38" ht="15.75" customHeight="1">
      <c r="C38" s="393">
        <v>500.0</v>
      </c>
      <c r="D38" s="393">
        <f>C38+500</f>
        <v>1000</v>
      </c>
      <c r="E38" s="393">
        <v>501.0</v>
      </c>
      <c r="F38" s="393">
        <f>E38+500</f>
        <v>1001</v>
      </c>
      <c r="G38" s="393">
        <v>502.0</v>
      </c>
      <c r="H38" s="393">
        <f>G38+500</f>
        <v>1002</v>
      </c>
      <c r="I38" s="393">
        <v>503.0</v>
      </c>
      <c r="J38" s="393">
        <f>I38+500</f>
        <v>1003</v>
      </c>
      <c r="K38" s="393">
        <v>504.0</v>
      </c>
      <c r="L38" s="393">
        <f>K38+500</f>
        <v>1004</v>
      </c>
      <c r="M38" s="393">
        <v>505.0</v>
      </c>
      <c r="N38" s="393">
        <f>M38+500</f>
        <v>1005</v>
      </c>
      <c r="O38" s="393">
        <v>506.0</v>
      </c>
      <c r="P38" s="393">
        <f>O38+500</f>
        <v>1006</v>
      </c>
      <c r="Q38" s="393">
        <v>507.0</v>
      </c>
      <c r="R38" s="393">
        <f>Q38+500</f>
        <v>1007</v>
      </c>
      <c r="S38" s="393">
        <v>508.0</v>
      </c>
      <c r="T38" s="393">
        <f>S38+500</f>
        <v>1008</v>
      </c>
      <c r="U38" s="393">
        <v>509.0</v>
      </c>
    </row>
    <row r="39" ht="15.75" customHeight="1">
      <c r="C39" s="393">
        <v>250.0</v>
      </c>
      <c r="D39" s="393">
        <f>C39+250</f>
        <v>500</v>
      </c>
      <c r="E39" s="393">
        <v>250.0</v>
      </c>
      <c r="F39" s="393">
        <f>E39+250</f>
        <v>500</v>
      </c>
      <c r="G39" s="393">
        <v>250.0</v>
      </c>
      <c r="H39" s="393">
        <f>G39+250</f>
        <v>500</v>
      </c>
      <c r="I39" s="393">
        <v>250.0</v>
      </c>
      <c r="J39" s="393">
        <f>I39+250</f>
        <v>500</v>
      </c>
      <c r="K39" s="393">
        <v>250.0</v>
      </c>
      <c r="L39" s="393">
        <f>K39+250</f>
        <v>500</v>
      </c>
      <c r="M39" s="393">
        <v>250.0</v>
      </c>
      <c r="N39" s="393">
        <f>M39+250</f>
        <v>500</v>
      </c>
      <c r="O39" s="393">
        <v>250.0</v>
      </c>
    </row>
    <row r="40" ht="15.75" customHeight="1">
      <c r="C40" s="393">
        <v>3.0</v>
      </c>
      <c r="D40" s="393">
        <v>4.0</v>
      </c>
      <c r="E40" s="393">
        <v>5.0</v>
      </c>
      <c r="F40" s="393">
        <v>6.0</v>
      </c>
      <c r="G40" s="393">
        <v>7.0</v>
      </c>
      <c r="H40" s="393">
        <v>8.0</v>
      </c>
      <c r="I40" s="393">
        <v>9.0</v>
      </c>
      <c r="J40" s="393">
        <v>10.0</v>
      </c>
      <c r="K40" s="393">
        <v>11.0</v>
      </c>
      <c r="L40" s="393">
        <v>12.0</v>
      </c>
      <c r="M40" s="393">
        <v>13.0</v>
      </c>
      <c r="N40" s="393">
        <v>14.0</v>
      </c>
      <c r="O40" s="393">
        <v>15.0</v>
      </c>
    </row>
    <row r="41" ht="15.75" customHeight="1"/>
    <row r="42" ht="15.75" customHeight="1">
      <c r="C42" s="390">
        <v>43819.0</v>
      </c>
      <c r="D42" s="390">
        <f t="shared" ref="D42:S42" si="17">C42+22</f>
        <v>43841</v>
      </c>
      <c r="E42" s="390">
        <f t="shared" si="17"/>
        <v>43863</v>
      </c>
      <c r="F42" s="390">
        <f t="shared" si="17"/>
        <v>43885</v>
      </c>
      <c r="G42" s="390">
        <f t="shared" si="17"/>
        <v>43907</v>
      </c>
      <c r="H42" s="390">
        <f t="shared" si="17"/>
        <v>43929</v>
      </c>
      <c r="I42" s="390">
        <f t="shared" si="17"/>
        <v>43951</v>
      </c>
      <c r="J42" s="390">
        <f t="shared" si="17"/>
        <v>43973</v>
      </c>
      <c r="K42" s="390">
        <f t="shared" si="17"/>
        <v>43995</v>
      </c>
      <c r="L42" s="390">
        <f t="shared" si="17"/>
        <v>44017</v>
      </c>
      <c r="M42" s="390">
        <f t="shared" si="17"/>
        <v>44039</v>
      </c>
      <c r="N42" s="390">
        <f t="shared" si="17"/>
        <v>44061</v>
      </c>
      <c r="O42" s="390">
        <f t="shared" si="17"/>
        <v>44083</v>
      </c>
      <c r="P42" s="390">
        <f t="shared" si="17"/>
        <v>44105</v>
      </c>
      <c r="Q42" s="390">
        <f t="shared" si="17"/>
        <v>44127</v>
      </c>
      <c r="R42" s="390">
        <f t="shared" si="17"/>
        <v>44149</v>
      </c>
      <c r="S42" s="390">
        <f t="shared" si="17"/>
        <v>44171</v>
      </c>
    </row>
    <row r="43" ht="15.75" customHeight="1"/>
    <row r="44" ht="15.75" customHeight="1">
      <c r="C44" s="390">
        <v>43801.0</v>
      </c>
      <c r="D44" s="390">
        <f t="shared" ref="D44:AB44" si="18">C44+14</f>
        <v>43815</v>
      </c>
      <c r="E44" s="390">
        <f t="shared" si="18"/>
        <v>43829</v>
      </c>
      <c r="F44" s="390">
        <f t="shared" si="18"/>
        <v>43843</v>
      </c>
      <c r="G44" s="390">
        <f t="shared" si="18"/>
        <v>43857</v>
      </c>
      <c r="H44" s="390">
        <f t="shared" si="18"/>
        <v>43871</v>
      </c>
      <c r="I44" s="390">
        <f t="shared" si="18"/>
        <v>43885</v>
      </c>
      <c r="J44" s="390">
        <f t="shared" si="18"/>
        <v>43899</v>
      </c>
      <c r="K44" s="390">
        <f t="shared" si="18"/>
        <v>43913</v>
      </c>
      <c r="L44" s="390">
        <f t="shared" si="18"/>
        <v>43927</v>
      </c>
      <c r="M44" s="390">
        <f t="shared" si="18"/>
        <v>43941</v>
      </c>
      <c r="N44" s="390">
        <f t="shared" si="18"/>
        <v>43955</v>
      </c>
      <c r="O44" s="390">
        <f t="shared" si="18"/>
        <v>43969</v>
      </c>
      <c r="P44" s="390">
        <f t="shared" si="18"/>
        <v>43983</v>
      </c>
      <c r="Q44" s="390">
        <f t="shared" si="18"/>
        <v>43997</v>
      </c>
      <c r="R44" s="390">
        <f t="shared" si="18"/>
        <v>44011</v>
      </c>
      <c r="S44" s="390">
        <f t="shared" si="18"/>
        <v>44025</v>
      </c>
      <c r="T44" s="390">
        <f t="shared" si="18"/>
        <v>44039</v>
      </c>
      <c r="U44" s="390">
        <f t="shared" si="18"/>
        <v>44053</v>
      </c>
      <c r="V44" s="390">
        <f t="shared" si="18"/>
        <v>44067</v>
      </c>
      <c r="W44" s="390">
        <f t="shared" si="18"/>
        <v>44081</v>
      </c>
      <c r="X44" s="390">
        <f t="shared" si="18"/>
        <v>44095</v>
      </c>
      <c r="Y44" s="390">
        <f t="shared" si="18"/>
        <v>44109</v>
      </c>
      <c r="Z44" s="390">
        <f t="shared" si="18"/>
        <v>44123</v>
      </c>
      <c r="AA44" s="390">
        <f t="shared" si="18"/>
        <v>44137</v>
      </c>
      <c r="AB44" s="390">
        <f t="shared" si="18"/>
        <v>44151</v>
      </c>
    </row>
    <row r="45" ht="15.75" customHeight="1">
      <c r="C45" s="395">
        <v>43815.0</v>
      </c>
      <c r="D45" s="390">
        <f t="shared" ref="D45:Q45" si="19">C45+25</f>
        <v>43840</v>
      </c>
      <c r="E45" s="390">
        <f t="shared" si="19"/>
        <v>43865</v>
      </c>
      <c r="F45" s="390">
        <f t="shared" si="19"/>
        <v>43890</v>
      </c>
      <c r="G45" s="390">
        <f t="shared" si="19"/>
        <v>43915</v>
      </c>
      <c r="H45" s="390">
        <f t="shared" si="19"/>
        <v>43940</v>
      </c>
      <c r="I45" s="390">
        <f t="shared" si="19"/>
        <v>43965</v>
      </c>
      <c r="J45" s="390">
        <f t="shared" si="19"/>
        <v>43990</v>
      </c>
      <c r="K45" s="390">
        <f t="shared" si="19"/>
        <v>44015</v>
      </c>
      <c r="L45" s="390">
        <f t="shared" si="19"/>
        <v>44040</v>
      </c>
      <c r="M45" s="390">
        <f t="shared" si="19"/>
        <v>44065</v>
      </c>
      <c r="N45" s="390">
        <f t="shared" si="19"/>
        <v>44090</v>
      </c>
      <c r="O45" s="390">
        <f t="shared" si="19"/>
        <v>44115</v>
      </c>
      <c r="P45" s="390">
        <f t="shared" si="19"/>
        <v>44140</v>
      </c>
      <c r="Q45" s="390">
        <f t="shared" si="19"/>
        <v>44165</v>
      </c>
      <c r="R45" s="390"/>
      <c r="S45" s="390"/>
      <c r="T45" s="390"/>
      <c r="U45" s="390"/>
      <c r="V45" s="390"/>
      <c r="W45" s="390"/>
      <c r="X45" s="390"/>
      <c r="Y45" s="390"/>
      <c r="Z45" s="390"/>
      <c r="AA45" s="390"/>
      <c r="AB45" s="390"/>
    </row>
    <row r="46" ht="15.75" customHeight="1">
      <c r="C46" s="396">
        <v>43801.0</v>
      </c>
      <c r="D46" s="390">
        <f t="shared" ref="D46:R46" si="20">C46+23</f>
        <v>43824</v>
      </c>
      <c r="E46" s="390">
        <f t="shared" si="20"/>
        <v>43847</v>
      </c>
      <c r="F46" s="390">
        <f t="shared" si="20"/>
        <v>43870</v>
      </c>
      <c r="G46" s="390">
        <f t="shared" si="20"/>
        <v>43893</v>
      </c>
      <c r="H46" s="390">
        <f t="shared" si="20"/>
        <v>43916</v>
      </c>
      <c r="I46" s="390">
        <f t="shared" si="20"/>
        <v>43939</v>
      </c>
      <c r="J46" s="390">
        <f t="shared" si="20"/>
        <v>43962</v>
      </c>
      <c r="K46" s="390">
        <f t="shared" si="20"/>
        <v>43985</v>
      </c>
      <c r="L46" s="390">
        <f t="shared" si="20"/>
        <v>44008</v>
      </c>
      <c r="M46" s="390">
        <f t="shared" si="20"/>
        <v>44031</v>
      </c>
      <c r="N46" s="390">
        <f t="shared" si="20"/>
        <v>44054</v>
      </c>
      <c r="O46" s="390">
        <f t="shared" si="20"/>
        <v>44077</v>
      </c>
      <c r="P46" s="390">
        <f t="shared" si="20"/>
        <v>44100</v>
      </c>
      <c r="Q46" s="390">
        <f t="shared" si="20"/>
        <v>44123</v>
      </c>
      <c r="R46" s="390">
        <f t="shared" si="20"/>
        <v>44146</v>
      </c>
      <c r="S46" s="390"/>
    </row>
    <row r="47" ht="15.75" customHeight="1">
      <c r="C47" s="397">
        <v>43829.0</v>
      </c>
      <c r="D47" s="390">
        <f t="shared" ref="D47:W47" si="21">C47+17</f>
        <v>43846</v>
      </c>
      <c r="E47" s="390">
        <f t="shared" si="21"/>
        <v>43863</v>
      </c>
      <c r="F47" s="390">
        <f t="shared" si="21"/>
        <v>43880</v>
      </c>
      <c r="G47" s="390">
        <f t="shared" si="21"/>
        <v>43897</v>
      </c>
      <c r="H47" s="390">
        <f t="shared" si="21"/>
        <v>43914</v>
      </c>
      <c r="I47" s="390">
        <f t="shared" si="21"/>
        <v>43931</v>
      </c>
      <c r="J47" s="390">
        <f t="shared" si="21"/>
        <v>43948</v>
      </c>
      <c r="K47" s="390">
        <f t="shared" si="21"/>
        <v>43965</v>
      </c>
      <c r="L47" s="390">
        <f t="shared" si="21"/>
        <v>43982</v>
      </c>
      <c r="M47" s="390">
        <f t="shared" si="21"/>
        <v>43999</v>
      </c>
      <c r="N47" s="390">
        <f t="shared" si="21"/>
        <v>44016</v>
      </c>
      <c r="O47" s="390">
        <f t="shared" si="21"/>
        <v>44033</v>
      </c>
      <c r="P47" s="390">
        <f t="shared" si="21"/>
        <v>44050</v>
      </c>
      <c r="Q47" s="390">
        <f t="shared" si="21"/>
        <v>44067</v>
      </c>
      <c r="R47" s="390">
        <f t="shared" si="21"/>
        <v>44084</v>
      </c>
      <c r="S47" s="390">
        <f t="shared" si="21"/>
        <v>44101</v>
      </c>
      <c r="T47" s="390">
        <f t="shared" si="21"/>
        <v>44118</v>
      </c>
      <c r="U47" s="390">
        <f t="shared" si="21"/>
        <v>44135</v>
      </c>
      <c r="V47" s="390">
        <f t="shared" si="21"/>
        <v>44152</v>
      </c>
      <c r="W47" s="390">
        <f t="shared" si="21"/>
        <v>44169</v>
      </c>
      <c r="X47" s="390"/>
    </row>
    <row r="48" ht="15.75" customHeight="1"/>
    <row r="49" ht="15.75" customHeight="1">
      <c r="C49" s="390">
        <v>43802.0</v>
      </c>
      <c r="D49" s="390">
        <f t="shared" ref="D49:AB49" si="22">C49+14</f>
        <v>43816</v>
      </c>
      <c r="E49" s="390">
        <f t="shared" si="22"/>
        <v>43830</v>
      </c>
      <c r="F49" s="390">
        <f t="shared" si="22"/>
        <v>43844</v>
      </c>
      <c r="G49" s="390">
        <f t="shared" si="22"/>
        <v>43858</v>
      </c>
      <c r="H49" s="390">
        <f t="shared" si="22"/>
        <v>43872</v>
      </c>
      <c r="I49" s="390">
        <f t="shared" si="22"/>
        <v>43886</v>
      </c>
      <c r="J49" s="390">
        <f t="shared" si="22"/>
        <v>43900</v>
      </c>
      <c r="K49" s="390">
        <f t="shared" si="22"/>
        <v>43914</v>
      </c>
      <c r="L49" s="390">
        <f t="shared" si="22"/>
        <v>43928</v>
      </c>
      <c r="M49" s="390">
        <f t="shared" si="22"/>
        <v>43942</v>
      </c>
      <c r="N49" s="390">
        <f t="shared" si="22"/>
        <v>43956</v>
      </c>
      <c r="O49" s="390">
        <f t="shared" si="22"/>
        <v>43970</v>
      </c>
      <c r="P49" s="390">
        <f t="shared" si="22"/>
        <v>43984</v>
      </c>
      <c r="Q49" s="390">
        <f t="shared" si="22"/>
        <v>43998</v>
      </c>
      <c r="R49" s="390">
        <f t="shared" si="22"/>
        <v>44012</v>
      </c>
      <c r="S49" s="390">
        <f t="shared" si="22"/>
        <v>44026</v>
      </c>
      <c r="T49" s="390">
        <f t="shared" si="22"/>
        <v>44040</v>
      </c>
      <c r="U49" s="390">
        <f t="shared" si="22"/>
        <v>44054</v>
      </c>
      <c r="V49" s="390">
        <f t="shared" si="22"/>
        <v>44068</v>
      </c>
      <c r="W49" s="390">
        <f t="shared" si="22"/>
        <v>44082</v>
      </c>
      <c r="X49" s="390">
        <f t="shared" si="22"/>
        <v>44096</v>
      </c>
      <c r="Y49" s="390">
        <f t="shared" si="22"/>
        <v>44110</v>
      </c>
      <c r="Z49" s="390">
        <f t="shared" si="22"/>
        <v>44124</v>
      </c>
      <c r="AA49" s="390">
        <f t="shared" si="22"/>
        <v>44138</v>
      </c>
      <c r="AB49" s="390">
        <f t="shared" si="22"/>
        <v>44152</v>
      </c>
    </row>
    <row r="50" ht="15.75" customHeight="1">
      <c r="C50" s="395">
        <v>43802.0</v>
      </c>
      <c r="D50" s="390">
        <f t="shared" ref="D50:Q50" si="23">C50+25</f>
        <v>43827</v>
      </c>
      <c r="E50" s="390">
        <f t="shared" si="23"/>
        <v>43852</v>
      </c>
      <c r="F50" s="390">
        <f t="shared" si="23"/>
        <v>43877</v>
      </c>
      <c r="G50" s="390">
        <f t="shared" si="23"/>
        <v>43902</v>
      </c>
      <c r="H50" s="390">
        <f t="shared" si="23"/>
        <v>43927</v>
      </c>
      <c r="I50" s="390">
        <f t="shared" si="23"/>
        <v>43952</v>
      </c>
      <c r="J50" s="390">
        <f t="shared" si="23"/>
        <v>43977</v>
      </c>
      <c r="K50" s="390">
        <f t="shared" si="23"/>
        <v>44002</v>
      </c>
      <c r="L50" s="390">
        <f t="shared" si="23"/>
        <v>44027</v>
      </c>
      <c r="M50" s="390">
        <f t="shared" si="23"/>
        <v>44052</v>
      </c>
      <c r="N50" s="390">
        <f t="shared" si="23"/>
        <v>44077</v>
      </c>
      <c r="O50" s="390">
        <f t="shared" si="23"/>
        <v>44102</v>
      </c>
      <c r="P50" s="390">
        <f t="shared" si="23"/>
        <v>44127</v>
      </c>
      <c r="Q50" s="390">
        <f t="shared" si="23"/>
        <v>44152</v>
      </c>
      <c r="R50" s="390"/>
      <c r="S50" s="390"/>
      <c r="T50" s="390"/>
      <c r="U50" s="390"/>
      <c r="V50" s="390"/>
      <c r="W50" s="390"/>
      <c r="X50" s="390"/>
      <c r="Y50" s="390"/>
      <c r="Z50" s="390"/>
      <c r="AA50" s="390"/>
      <c r="AB50" s="390"/>
    </row>
    <row r="51" ht="15.75" customHeight="1">
      <c r="C51" s="396">
        <v>43816.0</v>
      </c>
      <c r="D51" s="390">
        <f t="shared" ref="D51:R51" si="24">C51+23</f>
        <v>43839</v>
      </c>
      <c r="E51" s="390">
        <f t="shared" si="24"/>
        <v>43862</v>
      </c>
      <c r="F51" s="390">
        <f t="shared" si="24"/>
        <v>43885</v>
      </c>
      <c r="G51" s="390">
        <f t="shared" si="24"/>
        <v>43908</v>
      </c>
      <c r="H51" s="390">
        <f t="shared" si="24"/>
        <v>43931</v>
      </c>
      <c r="I51" s="390">
        <f t="shared" si="24"/>
        <v>43954</v>
      </c>
      <c r="J51" s="390">
        <f t="shared" si="24"/>
        <v>43977</v>
      </c>
      <c r="K51" s="390">
        <f t="shared" si="24"/>
        <v>44000</v>
      </c>
      <c r="L51" s="390">
        <f t="shared" si="24"/>
        <v>44023</v>
      </c>
      <c r="M51" s="390">
        <f t="shared" si="24"/>
        <v>44046</v>
      </c>
      <c r="N51" s="390">
        <f t="shared" si="24"/>
        <v>44069</v>
      </c>
      <c r="O51" s="390">
        <f t="shared" si="24"/>
        <v>44092</v>
      </c>
      <c r="P51" s="390">
        <f t="shared" si="24"/>
        <v>44115</v>
      </c>
      <c r="Q51" s="390">
        <f t="shared" si="24"/>
        <v>44138</v>
      </c>
      <c r="R51" s="390">
        <f t="shared" si="24"/>
        <v>44161</v>
      </c>
      <c r="S51" s="390"/>
    </row>
    <row r="52" ht="15.75" customHeight="1">
      <c r="C52" s="397">
        <v>43802.0</v>
      </c>
      <c r="D52" s="390">
        <f t="shared" ref="D52:Y52" si="25">C52+17</f>
        <v>43819</v>
      </c>
      <c r="E52" s="390">
        <f t="shared" si="25"/>
        <v>43836</v>
      </c>
      <c r="F52" s="390">
        <f t="shared" si="25"/>
        <v>43853</v>
      </c>
      <c r="G52" s="390">
        <f t="shared" si="25"/>
        <v>43870</v>
      </c>
      <c r="H52" s="390">
        <f t="shared" si="25"/>
        <v>43887</v>
      </c>
      <c r="I52" s="390">
        <f t="shared" si="25"/>
        <v>43904</v>
      </c>
      <c r="J52" s="390">
        <f t="shared" si="25"/>
        <v>43921</v>
      </c>
      <c r="K52" s="390">
        <f t="shared" si="25"/>
        <v>43938</v>
      </c>
      <c r="L52" s="390">
        <f t="shared" si="25"/>
        <v>43955</v>
      </c>
      <c r="M52" s="390">
        <f t="shared" si="25"/>
        <v>43972</v>
      </c>
      <c r="N52" s="390">
        <f t="shared" si="25"/>
        <v>43989</v>
      </c>
      <c r="O52" s="390">
        <f t="shared" si="25"/>
        <v>44006</v>
      </c>
      <c r="P52" s="390">
        <f t="shared" si="25"/>
        <v>44023</v>
      </c>
      <c r="Q52" s="390">
        <f t="shared" si="25"/>
        <v>44040</v>
      </c>
      <c r="R52" s="390">
        <f t="shared" si="25"/>
        <v>44057</v>
      </c>
      <c r="S52" s="390">
        <f t="shared" si="25"/>
        <v>44074</v>
      </c>
      <c r="T52" s="390">
        <f t="shared" si="25"/>
        <v>44091</v>
      </c>
      <c r="U52" s="390">
        <f t="shared" si="25"/>
        <v>44108</v>
      </c>
      <c r="V52" s="390">
        <f t="shared" si="25"/>
        <v>44125</v>
      </c>
      <c r="W52" s="390">
        <f t="shared" si="25"/>
        <v>44142</v>
      </c>
      <c r="X52" s="390">
        <f t="shared" si="25"/>
        <v>44159</v>
      </c>
      <c r="Y52" s="390">
        <f t="shared" si="25"/>
        <v>44176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7.0" topLeftCell="H8" activePane="bottomRight" state="frozen"/>
      <selection activeCell="H1" sqref="H1" pane="topRight"/>
      <selection activeCell="A8" sqref="A8" pane="bottomLeft"/>
      <selection activeCell="H8" sqref="H8" pane="bottomRight"/>
    </sheetView>
  </sheetViews>
  <sheetFormatPr customHeight="1" defaultColWidth="12.63" defaultRowHeight="15.0"/>
  <cols>
    <col customWidth="1" min="1" max="1" width="7.63"/>
    <col customWidth="1" min="2" max="2" width="3.0"/>
    <col customWidth="1" min="3" max="3" width="49.25"/>
    <col customWidth="1" min="4" max="4" width="4.25"/>
    <col customWidth="1" min="5" max="5" width="4.75"/>
    <col customWidth="1" min="6" max="6" width="5.38"/>
    <col customWidth="1" min="7" max="7" width="3.38"/>
    <col customWidth="1" min="8" max="19" width="5.88"/>
    <col customWidth="1" min="20" max="20" width="5.63"/>
    <col customWidth="1" min="21" max="21" width="5.5"/>
    <col customWidth="1" min="22" max="22" width="4.38"/>
    <col customWidth="1" min="23" max="23" width="5.38"/>
    <col customWidth="1" min="24" max="24" width="4.63"/>
    <col customWidth="1" min="25" max="30" width="7.63"/>
  </cols>
  <sheetData>
    <row r="3" ht="6.0" customHeight="1"/>
    <row r="4" ht="20.25" customHeight="1">
      <c r="A4" s="398" t="s">
        <v>77</v>
      </c>
    </row>
    <row r="5" ht="16.5" customHeight="1"/>
    <row r="6">
      <c r="A6" s="399" t="s">
        <v>48</v>
      </c>
      <c r="B6" s="400" t="s">
        <v>78</v>
      </c>
      <c r="C6" s="401"/>
      <c r="D6" s="402" t="s">
        <v>79</v>
      </c>
      <c r="E6" s="241"/>
      <c r="F6" s="400" t="s">
        <v>80</v>
      </c>
      <c r="G6" s="403"/>
      <c r="H6" s="404" t="s">
        <v>81</v>
      </c>
      <c r="I6" s="404" t="s">
        <v>82</v>
      </c>
      <c r="J6" s="404" t="s">
        <v>83</v>
      </c>
      <c r="K6" s="404" t="s">
        <v>84</v>
      </c>
      <c r="L6" s="404" t="s">
        <v>85</v>
      </c>
      <c r="M6" s="404" t="s">
        <v>12</v>
      </c>
      <c r="N6" s="404" t="s">
        <v>86</v>
      </c>
      <c r="O6" s="404" t="s">
        <v>87</v>
      </c>
      <c r="P6" s="404" t="s">
        <v>88</v>
      </c>
      <c r="Q6" s="404" t="s">
        <v>89</v>
      </c>
      <c r="R6" s="404" t="s">
        <v>90</v>
      </c>
      <c r="S6" s="404" t="s">
        <v>91</v>
      </c>
      <c r="T6" s="400" t="s">
        <v>92</v>
      </c>
      <c r="U6" s="405"/>
    </row>
    <row r="7" ht="24.0" customHeight="1">
      <c r="A7" s="406"/>
      <c r="B7" s="407"/>
      <c r="C7" s="408"/>
      <c r="D7" s="409" t="s">
        <v>93</v>
      </c>
      <c r="E7" s="409" t="s">
        <v>94</v>
      </c>
      <c r="F7" s="407"/>
      <c r="G7" s="410"/>
      <c r="H7" s="411">
        <v>2019.0</v>
      </c>
      <c r="I7" s="411">
        <v>2020.0</v>
      </c>
      <c r="J7" s="411">
        <v>2020.0</v>
      </c>
      <c r="K7" s="411">
        <v>2020.0</v>
      </c>
      <c r="L7" s="411">
        <v>2020.0</v>
      </c>
      <c r="M7" s="411">
        <v>2020.0</v>
      </c>
      <c r="N7" s="411">
        <v>2020.0</v>
      </c>
      <c r="O7" s="411">
        <v>2020.0</v>
      </c>
      <c r="P7" s="411">
        <v>2020.0</v>
      </c>
      <c r="Q7" s="411">
        <v>2020.0</v>
      </c>
      <c r="R7" s="411">
        <v>2020.0</v>
      </c>
      <c r="S7" s="411">
        <v>2020.0</v>
      </c>
      <c r="T7" s="407"/>
      <c r="U7" s="412"/>
    </row>
    <row r="8" ht="18.0" customHeight="1">
      <c r="A8" s="413" t="s">
        <v>95</v>
      </c>
      <c r="B8" s="414" t="s">
        <v>96</v>
      </c>
      <c r="C8" s="415"/>
      <c r="D8" s="415"/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5"/>
      <c r="Q8" s="415"/>
      <c r="R8" s="415"/>
      <c r="S8" s="415"/>
      <c r="T8" s="415"/>
      <c r="U8" s="416"/>
    </row>
    <row r="9" ht="18.0" customHeight="1">
      <c r="A9" s="417"/>
      <c r="B9" s="418">
        <v>1.0</v>
      </c>
      <c r="C9" s="419" t="s">
        <v>97</v>
      </c>
      <c r="D9" s="420">
        <v>185.0</v>
      </c>
      <c r="E9" s="421" t="s">
        <v>98</v>
      </c>
      <c r="F9" s="418">
        <v>500.0</v>
      </c>
      <c r="G9" s="422" t="s">
        <v>99</v>
      </c>
      <c r="H9" s="421">
        <f t="shared" ref="H9:H12" si="1">D9*2</f>
        <v>370</v>
      </c>
      <c r="I9" s="421">
        <f t="shared" ref="I9:I11" si="2">D9*1</f>
        <v>185</v>
      </c>
      <c r="J9" s="421">
        <f t="shared" ref="J9:J11" si="3">D9*1</f>
        <v>185</v>
      </c>
      <c r="K9" s="421">
        <f t="shared" ref="K9:K11" si="4">D9*1</f>
        <v>185</v>
      </c>
      <c r="L9" s="421">
        <f t="shared" ref="L9:L11" si="5">D9*1</f>
        <v>185</v>
      </c>
      <c r="M9" s="421">
        <f t="shared" ref="M9:M11" si="6">D9*1</f>
        <v>185</v>
      </c>
      <c r="N9" s="421">
        <f t="shared" ref="N9:N11" si="7">D9*1</f>
        <v>185</v>
      </c>
      <c r="O9" s="421">
        <f t="shared" ref="O9:O11" si="8">D9*2</f>
        <v>370</v>
      </c>
      <c r="P9" s="421">
        <f t="shared" ref="P9:P11" si="9">D9*1</f>
        <v>185</v>
      </c>
      <c r="Q9" s="421">
        <f t="shared" ref="Q9:Q11" si="10">D9*1</f>
        <v>185</v>
      </c>
      <c r="R9" s="421">
        <f t="shared" ref="R9:R11" si="11">D9*1</f>
        <v>185</v>
      </c>
      <c r="S9" s="421">
        <f t="shared" ref="S9:S11" si="12">D9*1</f>
        <v>185</v>
      </c>
      <c r="T9" s="418">
        <f t="shared" ref="T9:T17" si="13">SUM(H9:S9)</f>
        <v>2590</v>
      </c>
      <c r="U9" s="423" t="str">
        <f t="shared" ref="U9:U17" si="14">E9</f>
        <v>Ltr</v>
      </c>
    </row>
    <row r="10" ht="18.0" customHeight="1">
      <c r="A10" s="417"/>
      <c r="B10" s="424">
        <v>2.0</v>
      </c>
      <c r="C10" s="425" t="s">
        <v>100</v>
      </c>
      <c r="D10" s="426">
        <v>5.0</v>
      </c>
      <c r="E10" s="427" t="s">
        <v>101</v>
      </c>
      <c r="F10" s="424">
        <v>500.0</v>
      </c>
      <c r="G10" s="428" t="s">
        <v>99</v>
      </c>
      <c r="H10" s="427">
        <f t="shared" si="1"/>
        <v>10</v>
      </c>
      <c r="I10" s="427">
        <f t="shared" si="2"/>
        <v>5</v>
      </c>
      <c r="J10" s="427">
        <f t="shared" si="3"/>
        <v>5</v>
      </c>
      <c r="K10" s="427">
        <f t="shared" si="4"/>
        <v>5</v>
      </c>
      <c r="L10" s="427">
        <f t="shared" si="5"/>
        <v>5</v>
      </c>
      <c r="M10" s="427">
        <f t="shared" si="6"/>
        <v>5</v>
      </c>
      <c r="N10" s="427">
        <f t="shared" si="7"/>
        <v>5</v>
      </c>
      <c r="O10" s="427">
        <f t="shared" si="8"/>
        <v>10</v>
      </c>
      <c r="P10" s="427">
        <f t="shared" si="9"/>
        <v>5</v>
      </c>
      <c r="Q10" s="427">
        <f t="shared" si="10"/>
        <v>5</v>
      </c>
      <c r="R10" s="427">
        <f t="shared" si="11"/>
        <v>5</v>
      </c>
      <c r="S10" s="427">
        <f t="shared" si="12"/>
        <v>5</v>
      </c>
      <c r="T10" s="424">
        <f t="shared" si="13"/>
        <v>70</v>
      </c>
      <c r="U10" s="429" t="str">
        <f t="shared" si="14"/>
        <v>Pcs</v>
      </c>
    </row>
    <row r="11" ht="18.0" customHeight="1">
      <c r="A11" s="417"/>
      <c r="B11" s="424">
        <v>3.0</v>
      </c>
      <c r="C11" s="425" t="s">
        <v>102</v>
      </c>
      <c r="D11" s="426">
        <v>2.0</v>
      </c>
      <c r="E11" s="427" t="s">
        <v>101</v>
      </c>
      <c r="F11" s="424">
        <v>500.0</v>
      </c>
      <c r="G11" s="428" t="s">
        <v>99</v>
      </c>
      <c r="H11" s="427">
        <f t="shared" si="1"/>
        <v>4</v>
      </c>
      <c r="I11" s="427">
        <f t="shared" si="2"/>
        <v>2</v>
      </c>
      <c r="J11" s="427">
        <f t="shared" si="3"/>
        <v>2</v>
      </c>
      <c r="K11" s="427">
        <f t="shared" si="4"/>
        <v>2</v>
      </c>
      <c r="L11" s="427">
        <f t="shared" si="5"/>
        <v>2</v>
      </c>
      <c r="M11" s="427">
        <f t="shared" si="6"/>
        <v>2</v>
      </c>
      <c r="N11" s="427">
        <f t="shared" si="7"/>
        <v>2</v>
      </c>
      <c r="O11" s="427">
        <f t="shared" si="8"/>
        <v>4</v>
      </c>
      <c r="P11" s="427">
        <f t="shared" si="9"/>
        <v>2</v>
      </c>
      <c r="Q11" s="427">
        <f t="shared" si="10"/>
        <v>2</v>
      </c>
      <c r="R11" s="427">
        <f t="shared" si="11"/>
        <v>2</v>
      </c>
      <c r="S11" s="427">
        <f t="shared" si="12"/>
        <v>2</v>
      </c>
      <c r="T11" s="424">
        <f t="shared" si="13"/>
        <v>28</v>
      </c>
      <c r="U11" s="429" t="str">
        <f t="shared" si="14"/>
        <v>Pcs</v>
      </c>
    </row>
    <row r="12" ht="18.0" customHeight="1">
      <c r="A12" s="417"/>
      <c r="B12" s="424">
        <v>4.0</v>
      </c>
      <c r="C12" s="425" t="s">
        <v>103</v>
      </c>
      <c r="D12" s="426">
        <v>2.0</v>
      </c>
      <c r="E12" s="427" t="s">
        <v>101</v>
      </c>
      <c r="F12" s="424">
        <v>250.0</v>
      </c>
      <c r="G12" s="428" t="s">
        <v>99</v>
      </c>
      <c r="H12" s="427">
        <f t="shared" si="1"/>
        <v>4</v>
      </c>
      <c r="I12" s="427">
        <f>D12*3</f>
        <v>6</v>
      </c>
      <c r="J12" s="427">
        <f>D12*2</f>
        <v>4</v>
      </c>
      <c r="K12" s="427">
        <f>D12*2</f>
        <v>4</v>
      </c>
      <c r="L12" s="427">
        <f>D12*2</f>
        <v>4</v>
      </c>
      <c r="M12" s="427">
        <f>D12*2</f>
        <v>4</v>
      </c>
      <c r="N12" s="427">
        <f>D12*2</f>
        <v>4</v>
      </c>
      <c r="O12" s="427">
        <f>D12*3</f>
        <v>6</v>
      </c>
      <c r="P12" s="427">
        <f>D12*2</f>
        <v>4</v>
      </c>
      <c r="Q12" s="427">
        <f>D12*2</f>
        <v>4</v>
      </c>
      <c r="R12" s="427">
        <f>D12*2</f>
        <v>4</v>
      </c>
      <c r="S12" s="427">
        <f>D12*2</f>
        <v>4</v>
      </c>
      <c r="T12" s="424">
        <f t="shared" si="13"/>
        <v>52</v>
      </c>
      <c r="U12" s="429" t="str">
        <f t="shared" si="14"/>
        <v>Pcs</v>
      </c>
    </row>
    <row r="13" ht="18.0" customHeight="1">
      <c r="A13" s="417"/>
      <c r="B13" s="424">
        <v>5.0</v>
      </c>
      <c r="C13" s="425" t="s">
        <v>104</v>
      </c>
      <c r="D13" s="426">
        <v>2.0</v>
      </c>
      <c r="E13" s="427" t="s">
        <v>101</v>
      </c>
      <c r="F13" s="424">
        <v>1500.0</v>
      </c>
      <c r="G13" s="428" t="s">
        <v>99</v>
      </c>
      <c r="H13" s="427"/>
      <c r="I13" s="427">
        <f t="shared" ref="I13:I14" si="15">D13*1</f>
        <v>2</v>
      </c>
      <c r="J13" s="427"/>
      <c r="K13" s="427"/>
      <c r="L13" s="427">
        <v>2.0</v>
      </c>
      <c r="M13" s="427"/>
      <c r="N13" s="427"/>
      <c r="O13" s="427">
        <v>2.0</v>
      </c>
      <c r="P13" s="427"/>
      <c r="Q13" s="427">
        <f t="shared" ref="Q13:Q14" si="16">D13*1</f>
        <v>2</v>
      </c>
      <c r="R13" s="427"/>
      <c r="S13" s="427"/>
      <c r="T13" s="424">
        <f t="shared" si="13"/>
        <v>8</v>
      </c>
      <c r="U13" s="429" t="str">
        <f t="shared" si="14"/>
        <v>Pcs</v>
      </c>
    </row>
    <row r="14" ht="18.0" customHeight="1">
      <c r="A14" s="417"/>
      <c r="B14" s="424">
        <v>6.0</v>
      </c>
      <c r="C14" s="425" t="s">
        <v>105</v>
      </c>
      <c r="D14" s="426">
        <v>2.0</v>
      </c>
      <c r="E14" s="427" t="s">
        <v>101</v>
      </c>
      <c r="F14" s="424">
        <v>1500.0</v>
      </c>
      <c r="G14" s="428" t="s">
        <v>99</v>
      </c>
      <c r="H14" s="427"/>
      <c r="I14" s="427">
        <f t="shared" si="15"/>
        <v>2</v>
      </c>
      <c r="J14" s="427"/>
      <c r="K14" s="427"/>
      <c r="L14" s="427">
        <v>2.0</v>
      </c>
      <c r="M14" s="427"/>
      <c r="N14" s="427"/>
      <c r="O14" s="427">
        <v>2.0</v>
      </c>
      <c r="P14" s="427"/>
      <c r="Q14" s="427">
        <f t="shared" si="16"/>
        <v>2</v>
      </c>
      <c r="R14" s="427"/>
      <c r="S14" s="427"/>
      <c r="T14" s="424">
        <f t="shared" si="13"/>
        <v>8</v>
      </c>
      <c r="U14" s="429" t="str">
        <f t="shared" si="14"/>
        <v>Pcs</v>
      </c>
    </row>
    <row r="15" ht="18.0" customHeight="1">
      <c r="A15" s="417"/>
      <c r="B15" s="424">
        <v>7.0</v>
      </c>
      <c r="C15" s="430" t="s">
        <v>106</v>
      </c>
      <c r="D15" s="426">
        <v>1.0</v>
      </c>
      <c r="E15" s="427" t="s">
        <v>107</v>
      </c>
      <c r="F15" s="424">
        <v>250.0</v>
      </c>
      <c r="G15" s="428" t="s">
        <v>99</v>
      </c>
      <c r="H15" s="427">
        <v>2.0</v>
      </c>
      <c r="I15" s="427">
        <v>2.0</v>
      </c>
      <c r="J15" s="427">
        <v>3.0</v>
      </c>
      <c r="K15" s="427">
        <v>2.0</v>
      </c>
      <c r="L15" s="427">
        <v>2.0</v>
      </c>
      <c r="M15" s="427">
        <v>2.0</v>
      </c>
      <c r="N15" s="427">
        <v>3.0</v>
      </c>
      <c r="O15" s="427">
        <v>2.0</v>
      </c>
      <c r="P15" s="427">
        <v>2.0</v>
      </c>
      <c r="Q15" s="427">
        <v>2.0</v>
      </c>
      <c r="R15" s="427">
        <v>2.0</v>
      </c>
      <c r="S15" s="427">
        <v>3.0</v>
      </c>
      <c r="T15" s="424">
        <f t="shared" si="13"/>
        <v>27</v>
      </c>
      <c r="U15" s="429" t="str">
        <f t="shared" si="14"/>
        <v>Pail</v>
      </c>
    </row>
    <row r="16" ht="18.0" customHeight="1">
      <c r="A16" s="417"/>
      <c r="B16" s="424">
        <v>8.0</v>
      </c>
      <c r="C16" s="430" t="s">
        <v>108</v>
      </c>
      <c r="D16" s="426">
        <v>1.0</v>
      </c>
      <c r="E16" s="427" t="s">
        <v>109</v>
      </c>
      <c r="F16" s="424">
        <v>250.0</v>
      </c>
      <c r="G16" s="428" t="s">
        <v>99</v>
      </c>
      <c r="H16" s="427">
        <v>8.0</v>
      </c>
      <c r="I16" s="427">
        <v>18.0</v>
      </c>
      <c r="J16" s="427">
        <v>33.0</v>
      </c>
      <c r="K16" s="427">
        <v>8.0</v>
      </c>
      <c r="L16" s="427">
        <v>18.0</v>
      </c>
      <c r="M16" s="427">
        <v>33.0</v>
      </c>
      <c r="N16" s="427">
        <v>8.0</v>
      </c>
      <c r="O16" s="427">
        <v>18.0</v>
      </c>
      <c r="P16" s="427">
        <v>33.0</v>
      </c>
      <c r="Q16" s="427">
        <v>8.0</v>
      </c>
      <c r="R16" s="427">
        <v>18.0</v>
      </c>
      <c r="S16" s="427">
        <v>33.0</v>
      </c>
      <c r="T16" s="424">
        <f t="shared" si="13"/>
        <v>236</v>
      </c>
      <c r="U16" s="429" t="str">
        <f t="shared" si="14"/>
        <v>Kg</v>
      </c>
    </row>
    <row r="17" ht="18.0" customHeight="1">
      <c r="A17" s="417"/>
      <c r="B17" s="431">
        <v>9.0</v>
      </c>
      <c r="C17" s="432" t="s">
        <v>110</v>
      </c>
      <c r="D17" s="433">
        <v>1.0</v>
      </c>
      <c r="E17" s="434" t="s">
        <v>98</v>
      </c>
      <c r="F17" s="431">
        <v>1500.0</v>
      </c>
      <c r="G17" s="435" t="s">
        <v>99</v>
      </c>
      <c r="H17" s="434"/>
      <c r="I17" s="434"/>
      <c r="J17" s="434"/>
      <c r="K17" s="434"/>
      <c r="L17" s="434">
        <v>334.0</v>
      </c>
      <c r="M17" s="434"/>
      <c r="N17" s="434"/>
      <c r="O17" s="434"/>
      <c r="P17" s="434"/>
      <c r="Q17" s="434">
        <v>297.0</v>
      </c>
      <c r="R17" s="434"/>
      <c r="S17" s="434">
        <v>37.0</v>
      </c>
      <c r="T17" s="431">
        <f t="shared" si="13"/>
        <v>668</v>
      </c>
      <c r="U17" s="436" t="str">
        <f t="shared" si="14"/>
        <v>Ltr</v>
      </c>
    </row>
    <row r="18" ht="18.0" customHeight="1">
      <c r="A18" s="413" t="s">
        <v>111</v>
      </c>
      <c r="B18" s="414" t="s">
        <v>112</v>
      </c>
      <c r="C18" s="415"/>
      <c r="D18" s="415"/>
      <c r="E18" s="415"/>
      <c r="F18" s="415"/>
      <c r="G18" s="415"/>
      <c r="H18" s="415"/>
      <c r="I18" s="415"/>
      <c r="J18" s="415"/>
      <c r="K18" s="415"/>
      <c r="L18" s="415"/>
      <c r="M18" s="415"/>
      <c r="N18" s="415"/>
      <c r="O18" s="415"/>
      <c r="P18" s="415"/>
      <c r="Q18" s="415"/>
      <c r="R18" s="415"/>
      <c r="S18" s="415"/>
      <c r="T18" s="415"/>
      <c r="U18" s="416"/>
    </row>
    <row r="19" ht="18.0" customHeight="1">
      <c r="A19" s="417"/>
      <c r="B19" s="418">
        <v>1.0</v>
      </c>
      <c r="C19" s="419" t="s">
        <v>113</v>
      </c>
      <c r="D19" s="420">
        <v>185.0</v>
      </c>
      <c r="E19" s="421" t="s">
        <v>98</v>
      </c>
      <c r="F19" s="418">
        <v>250.0</v>
      </c>
      <c r="G19" s="422" t="s">
        <v>99</v>
      </c>
      <c r="H19" s="421">
        <f t="shared" ref="H19:H22" si="17">D19*2</f>
        <v>370</v>
      </c>
      <c r="I19" s="421">
        <f t="shared" ref="I19:I22" si="18">D19*2</f>
        <v>370</v>
      </c>
      <c r="J19" s="421">
        <f t="shared" ref="J19:J22" si="19">D19*2</f>
        <v>370</v>
      </c>
      <c r="K19" s="421">
        <f t="shared" ref="K19:K22" si="20">D19*2</f>
        <v>370</v>
      </c>
      <c r="L19" s="421">
        <f t="shared" ref="L19:L22" si="21">D19*3</f>
        <v>555</v>
      </c>
      <c r="M19" s="421">
        <f t="shared" ref="M19:M22" si="22">D19*2</f>
        <v>370</v>
      </c>
      <c r="N19" s="421">
        <f t="shared" ref="N19:N22" si="23">D19*2</f>
        <v>370</v>
      </c>
      <c r="O19" s="421">
        <f t="shared" ref="O19:O22" si="24">D19*2</f>
        <v>370</v>
      </c>
      <c r="P19" s="421">
        <f t="shared" ref="P19:P22" si="25">D19*2</f>
        <v>370</v>
      </c>
      <c r="Q19" s="421">
        <f t="shared" ref="Q19:Q22" si="26">D19*2</f>
        <v>370</v>
      </c>
      <c r="R19" s="421">
        <f t="shared" ref="R19:R22" si="27">D19*3</f>
        <v>555</v>
      </c>
      <c r="S19" s="421">
        <f t="shared" ref="S19:S22" si="28">D19*2</f>
        <v>370</v>
      </c>
      <c r="T19" s="418">
        <f t="shared" ref="T19:T27" si="29">SUM(H19:S19)</f>
        <v>4810</v>
      </c>
      <c r="U19" s="423" t="str">
        <f t="shared" ref="U19:U27" si="30">E19</f>
        <v>Ltr</v>
      </c>
    </row>
    <row r="20" ht="18.0" customHeight="1">
      <c r="A20" s="417"/>
      <c r="B20" s="424">
        <v>2.0</v>
      </c>
      <c r="C20" s="425" t="s">
        <v>100</v>
      </c>
      <c r="D20" s="426">
        <v>5.0</v>
      </c>
      <c r="E20" s="427" t="s">
        <v>101</v>
      </c>
      <c r="F20" s="424">
        <v>250.0</v>
      </c>
      <c r="G20" s="428" t="s">
        <v>99</v>
      </c>
      <c r="H20" s="427">
        <f t="shared" si="17"/>
        <v>10</v>
      </c>
      <c r="I20" s="427">
        <f t="shared" si="18"/>
        <v>10</v>
      </c>
      <c r="J20" s="427">
        <f t="shared" si="19"/>
        <v>10</v>
      </c>
      <c r="K20" s="427">
        <f t="shared" si="20"/>
        <v>10</v>
      </c>
      <c r="L20" s="427">
        <f t="shared" si="21"/>
        <v>15</v>
      </c>
      <c r="M20" s="427">
        <f t="shared" si="22"/>
        <v>10</v>
      </c>
      <c r="N20" s="427">
        <f t="shared" si="23"/>
        <v>10</v>
      </c>
      <c r="O20" s="427">
        <f t="shared" si="24"/>
        <v>10</v>
      </c>
      <c r="P20" s="427">
        <f t="shared" si="25"/>
        <v>10</v>
      </c>
      <c r="Q20" s="427">
        <f t="shared" si="26"/>
        <v>10</v>
      </c>
      <c r="R20" s="427">
        <f t="shared" si="27"/>
        <v>15</v>
      </c>
      <c r="S20" s="427">
        <f t="shared" si="28"/>
        <v>10</v>
      </c>
      <c r="T20" s="424">
        <f t="shared" si="29"/>
        <v>130</v>
      </c>
      <c r="U20" s="429" t="str">
        <f t="shared" si="30"/>
        <v>Pcs</v>
      </c>
    </row>
    <row r="21" ht="18.0" customHeight="1">
      <c r="A21" s="417"/>
      <c r="B21" s="424">
        <v>3.0</v>
      </c>
      <c r="C21" s="425" t="s">
        <v>102</v>
      </c>
      <c r="D21" s="426">
        <v>2.0</v>
      </c>
      <c r="E21" s="427" t="s">
        <v>101</v>
      </c>
      <c r="F21" s="424">
        <v>250.0</v>
      </c>
      <c r="G21" s="428" t="s">
        <v>99</v>
      </c>
      <c r="H21" s="427">
        <f t="shared" si="17"/>
        <v>4</v>
      </c>
      <c r="I21" s="427">
        <f t="shared" si="18"/>
        <v>4</v>
      </c>
      <c r="J21" s="427">
        <f t="shared" si="19"/>
        <v>4</v>
      </c>
      <c r="K21" s="427">
        <f t="shared" si="20"/>
        <v>4</v>
      </c>
      <c r="L21" s="427">
        <f t="shared" si="21"/>
        <v>6</v>
      </c>
      <c r="M21" s="427">
        <f t="shared" si="22"/>
        <v>4</v>
      </c>
      <c r="N21" s="427">
        <f t="shared" si="23"/>
        <v>4</v>
      </c>
      <c r="O21" s="427">
        <f t="shared" si="24"/>
        <v>4</v>
      </c>
      <c r="P21" s="427">
        <f t="shared" si="25"/>
        <v>4</v>
      </c>
      <c r="Q21" s="427">
        <f t="shared" si="26"/>
        <v>4</v>
      </c>
      <c r="R21" s="427">
        <f t="shared" si="27"/>
        <v>6</v>
      </c>
      <c r="S21" s="427">
        <f t="shared" si="28"/>
        <v>4</v>
      </c>
      <c r="T21" s="424">
        <f t="shared" si="29"/>
        <v>52</v>
      </c>
      <c r="U21" s="429" t="str">
        <f t="shared" si="30"/>
        <v>Pcs</v>
      </c>
      <c r="Z21" s="437"/>
      <c r="AA21" s="437"/>
      <c r="AB21" s="437"/>
      <c r="AC21" s="437"/>
      <c r="AD21" s="437"/>
    </row>
    <row r="22" ht="18.0" customHeight="1">
      <c r="A22" s="417"/>
      <c r="B22" s="424">
        <v>4.0</v>
      </c>
      <c r="C22" s="425" t="s">
        <v>103</v>
      </c>
      <c r="D22" s="426">
        <v>2.0</v>
      </c>
      <c r="E22" s="427" t="s">
        <v>101</v>
      </c>
      <c r="F22" s="424">
        <v>250.0</v>
      </c>
      <c r="G22" s="428" t="s">
        <v>99</v>
      </c>
      <c r="H22" s="427">
        <f t="shared" si="17"/>
        <v>4</v>
      </c>
      <c r="I22" s="427">
        <f t="shared" si="18"/>
        <v>4</v>
      </c>
      <c r="J22" s="427">
        <f t="shared" si="19"/>
        <v>4</v>
      </c>
      <c r="K22" s="427">
        <f t="shared" si="20"/>
        <v>4</v>
      </c>
      <c r="L22" s="427">
        <f t="shared" si="21"/>
        <v>6</v>
      </c>
      <c r="M22" s="427">
        <f t="shared" si="22"/>
        <v>4</v>
      </c>
      <c r="N22" s="427">
        <f t="shared" si="23"/>
        <v>4</v>
      </c>
      <c r="O22" s="427">
        <f t="shared" si="24"/>
        <v>4</v>
      </c>
      <c r="P22" s="427">
        <f t="shared" si="25"/>
        <v>4</v>
      </c>
      <c r="Q22" s="427">
        <f t="shared" si="26"/>
        <v>4</v>
      </c>
      <c r="R22" s="427">
        <f t="shared" si="27"/>
        <v>6</v>
      </c>
      <c r="S22" s="427">
        <f t="shared" si="28"/>
        <v>4</v>
      </c>
      <c r="T22" s="424">
        <f t="shared" si="29"/>
        <v>52</v>
      </c>
      <c r="U22" s="429" t="str">
        <f t="shared" si="30"/>
        <v>Pcs</v>
      </c>
    </row>
    <row r="23" ht="18.0" customHeight="1">
      <c r="A23" s="417"/>
      <c r="B23" s="424">
        <v>5.0</v>
      </c>
      <c r="C23" s="438" t="s">
        <v>114</v>
      </c>
      <c r="D23" s="426">
        <v>2.0</v>
      </c>
      <c r="E23" s="427" t="s">
        <v>101</v>
      </c>
      <c r="F23" s="424">
        <v>1500.0</v>
      </c>
      <c r="G23" s="428" t="s">
        <v>99</v>
      </c>
      <c r="H23" s="427"/>
      <c r="I23" s="427"/>
      <c r="J23" s="427">
        <f t="shared" ref="J23:J24" si="31">D23*1</f>
        <v>2</v>
      </c>
      <c r="K23" s="427"/>
      <c r="L23" s="427"/>
      <c r="M23" s="427">
        <f t="shared" ref="M23:M24" si="32">D23*1</f>
        <v>2</v>
      </c>
      <c r="N23" s="427"/>
      <c r="O23" s="427"/>
      <c r="P23" s="427">
        <f t="shared" ref="P23:P24" si="33">D23*1</f>
        <v>2</v>
      </c>
      <c r="Q23" s="427"/>
      <c r="R23" s="427">
        <f t="shared" ref="R23:R24" si="34">D23*1</f>
        <v>2</v>
      </c>
      <c r="S23" s="427"/>
      <c r="T23" s="424">
        <f t="shared" si="29"/>
        <v>8</v>
      </c>
      <c r="U23" s="429" t="str">
        <f t="shared" si="30"/>
        <v>Pcs</v>
      </c>
    </row>
    <row r="24" ht="18.0" customHeight="1">
      <c r="A24" s="417"/>
      <c r="B24" s="424">
        <v>6.0</v>
      </c>
      <c r="C24" s="425" t="s">
        <v>115</v>
      </c>
      <c r="D24" s="426">
        <v>2.0</v>
      </c>
      <c r="E24" s="427" t="s">
        <v>101</v>
      </c>
      <c r="F24" s="424">
        <v>1500.0</v>
      </c>
      <c r="G24" s="428" t="s">
        <v>99</v>
      </c>
      <c r="H24" s="427"/>
      <c r="I24" s="427"/>
      <c r="J24" s="427">
        <f t="shared" si="31"/>
        <v>2</v>
      </c>
      <c r="K24" s="427"/>
      <c r="L24" s="427"/>
      <c r="M24" s="427">
        <f t="shared" si="32"/>
        <v>2</v>
      </c>
      <c r="N24" s="427"/>
      <c r="O24" s="427"/>
      <c r="P24" s="427">
        <f t="shared" si="33"/>
        <v>2</v>
      </c>
      <c r="Q24" s="427"/>
      <c r="R24" s="427">
        <f t="shared" si="34"/>
        <v>2</v>
      </c>
      <c r="S24" s="427"/>
      <c r="T24" s="424">
        <f t="shared" si="29"/>
        <v>8</v>
      </c>
      <c r="U24" s="429" t="str">
        <f t="shared" si="30"/>
        <v>Pcs</v>
      </c>
    </row>
    <row r="25" ht="18.0" customHeight="1">
      <c r="A25" s="417"/>
      <c r="B25" s="424">
        <v>7.0</v>
      </c>
      <c r="C25" s="430" t="s">
        <v>106</v>
      </c>
      <c r="D25" s="426">
        <v>1.0</v>
      </c>
      <c r="E25" s="427" t="s">
        <v>107</v>
      </c>
      <c r="F25" s="424">
        <v>250.0</v>
      </c>
      <c r="G25" s="428" t="s">
        <v>99</v>
      </c>
      <c r="H25" s="427">
        <v>2.0</v>
      </c>
      <c r="I25" s="427">
        <v>1.0</v>
      </c>
      <c r="J25" s="427">
        <v>2.0</v>
      </c>
      <c r="K25" s="427">
        <v>1.0</v>
      </c>
      <c r="L25" s="427">
        <v>1.0</v>
      </c>
      <c r="M25" s="427">
        <v>2.0</v>
      </c>
      <c r="N25" s="427">
        <v>1.0</v>
      </c>
      <c r="O25" s="427">
        <v>1.0</v>
      </c>
      <c r="P25" s="427">
        <v>1.0</v>
      </c>
      <c r="Q25" s="427">
        <v>2.0</v>
      </c>
      <c r="R25" s="427">
        <v>1.0</v>
      </c>
      <c r="S25" s="427">
        <v>1.0</v>
      </c>
      <c r="T25" s="424">
        <f t="shared" si="29"/>
        <v>16</v>
      </c>
      <c r="U25" s="429" t="str">
        <f t="shared" si="30"/>
        <v>Pail</v>
      </c>
    </row>
    <row r="26" ht="18.0" customHeight="1">
      <c r="A26" s="417"/>
      <c r="B26" s="424">
        <v>8.0</v>
      </c>
      <c r="C26" s="430" t="s">
        <v>108</v>
      </c>
      <c r="D26" s="426">
        <v>1.0</v>
      </c>
      <c r="E26" s="427" t="s">
        <v>109</v>
      </c>
      <c r="F26" s="424">
        <v>250.0</v>
      </c>
      <c r="G26" s="428" t="s">
        <v>99</v>
      </c>
      <c r="H26" s="427">
        <v>30.0</v>
      </c>
      <c r="I26" s="427">
        <v>10.0</v>
      </c>
      <c r="J26" s="427">
        <v>26.0</v>
      </c>
      <c r="K26" s="427">
        <v>8.0</v>
      </c>
      <c r="L26" s="427">
        <v>16.0</v>
      </c>
      <c r="M26" s="427">
        <v>8.0</v>
      </c>
      <c r="N26" s="427">
        <v>8.0</v>
      </c>
      <c r="O26" s="427">
        <v>62.0</v>
      </c>
      <c r="P26" s="427">
        <v>8.0</v>
      </c>
      <c r="Q26" s="427">
        <v>8.0</v>
      </c>
      <c r="R26" s="427">
        <v>62.0</v>
      </c>
      <c r="S26" s="427">
        <v>8.0</v>
      </c>
      <c r="T26" s="424">
        <f t="shared" si="29"/>
        <v>254</v>
      </c>
      <c r="U26" s="429" t="str">
        <f t="shared" si="30"/>
        <v>Kg</v>
      </c>
    </row>
    <row r="27" ht="18.0" customHeight="1">
      <c r="A27" s="406"/>
      <c r="B27" s="431">
        <v>9.0</v>
      </c>
      <c r="C27" s="432" t="s">
        <v>110</v>
      </c>
      <c r="D27" s="433">
        <v>1.0</v>
      </c>
      <c r="E27" s="434" t="s">
        <v>98</v>
      </c>
      <c r="F27" s="431">
        <v>1500.0</v>
      </c>
      <c r="G27" s="435" t="s">
        <v>99</v>
      </c>
      <c r="H27" s="434"/>
      <c r="I27" s="434"/>
      <c r="J27" s="434"/>
      <c r="K27" s="434"/>
      <c r="L27" s="434">
        <v>345.0</v>
      </c>
      <c r="M27" s="434"/>
      <c r="N27" s="434"/>
      <c r="O27" s="434"/>
      <c r="P27" s="434"/>
      <c r="Q27" s="434"/>
      <c r="R27" s="434">
        <v>345.0</v>
      </c>
      <c r="S27" s="434"/>
      <c r="T27" s="431">
        <f t="shared" si="29"/>
        <v>690</v>
      </c>
      <c r="U27" s="436" t="str">
        <f t="shared" si="30"/>
        <v>Ltr</v>
      </c>
    </row>
    <row r="28" ht="18.0" customHeight="1">
      <c r="A28" s="413" t="s">
        <v>116</v>
      </c>
      <c r="B28" s="439" t="s">
        <v>117</v>
      </c>
      <c r="C28" s="240"/>
      <c r="D28" s="240"/>
      <c r="E28" s="240"/>
      <c r="F28" s="240"/>
      <c r="G28" s="240"/>
      <c r="H28" s="240"/>
      <c r="I28" s="240"/>
      <c r="J28" s="240"/>
      <c r="K28" s="240"/>
      <c r="L28" s="240"/>
      <c r="M28" s="240"/>
      <c r="N28" s="240"/>
      <c r="O28" s="240"/>
      <c r="P28" s="240"/>
      <c r="Q28" s="240"/>
      <c r="R28" s="240"/>
      <c r="S28" s="240"/>
      <c r="T28" s="240"/>
      <c r="U28" s="440"/>
    </row>
    <row r="29" ht="18.0" customHeight="1">
      <c r="A29" s="417"/>
      <c r="B29" s="418">
        <v>1.0</v>
      </c>
      <c r="C29" s="419" t="s">
        <v>118</v>
      </c>
      <c r="D29" s="420">
        <v>1.0</v>
      </c>
      <c r="E29" s="421" t="s">
        <v>101</v>
      </c>
      <c r="F29" s="418">
        <v>250.0</v>
      </c>
      <c r="G29" s="422" t="s">
        <v>99</v>
      </c>
      <c r="H29" s="421">
        <v>2.0</v>
      </c>
      <c r="I29" s="421">
        <v>3.0</v>
      </c>
      <c r="J29" s="421">
        <f>D29*2</f>
        <v>2</v>
      </c>
      <c r="K29" s="421">
        <f>D29*2</f>
        <v>2</v>
      </c>
      <c r="L29" s="421">
        <f>D29*2</f>
        <v>2</v>
      </c>
      <c r="M29" s="421">
        <f>D29*2</f>
        <v>2</v>
      </c>
      <c r="N29" s="421">
        <f>D29*3</f>
        <v>3</v>
      </c>
      <c r="O29" s="421">
        <f>D29*2</f>
        <v>2</v>
      </c>
      <c r="P29" s="421">
        <f>D29*2</f>
        <v>2</v>
      </c>
      <c r="Q29" s="421">
        <f>D29*2</f>
        <v>2</v>
      </c>
      <c r="R29" s="421">
        <f>D29*2</f>
        <v>2</v>
      </c>
      <c r="S29" s="421">
        <f>D29*3</f>
        <v>3</v>
      </c>
      <c r="T29" s="418">
        <f t="shared" ref="T29:T37" si="35">SUM(H29:S29)</f>
        <v>27</v>
      </c>
      <c r="U29" s="423" t="str">
        <f t="shared" ref="U29:U37" si="36">E29</f>
        <v>Pcs</v>
      </c>
    </row>
    <row r="30" ht="18.0" customHeight="1">
      <c r="A30" s="417"/>
      <c r="B30" s="424">
        <v>2.0</v>
      </c>
      <c r="C30" s="425" t="s">
        <v>97</v>
      </c>
      <c r="D30" s="426">
        <v>200.0</v>
      </c>
      <c r="E30" s="427" t="s">
        <v>98</v>
      </c>
      <c r="F30" s="424">
        <v>500.0</v>
      </c>
      <c r="G30" s="428" t="s">
        <v>99</v>
      </c>
      <c r="H30" s="427">
        <f t="shared" ref="H30:H33" si="37">D30*1</f>
        <v>200</v>
      </c>
      <c r="I30" s="427">
        <f t="shared" ref="I30:I33" si="38">D30*1</f>
        <v>200</v>
      </c>
      <c r="J30" s="427">
        <f t="shared" ref="J30:J33" si="39">D30*1</f>
        <v>200</v>
      </c>
      <c r="K30" s="427">
        <f t="shared" ref="K30:K33" si="40">D30*1</f>
        <v>200</v>
      </c>
      <c r="L30" s="427">
        <f t="shared" ref="L30:L34" si="41">D30*1</f>
        <v>200</v>
      </c>
      <c r="M30" s="427">
        <f t="shared" ref="M30:M33" si="42">D30*1</f>
        <v>200</v>
      </c>
      <c r="N30" s="427">
        <f t="shared" ref="N30:N33" si="43">D30*2</f>
        <v>400</v>
      </c>
      <c r="O30" s="427">
        <f t="shared" ref="O30:O33" si="44">D30*1</f>
        <v>200</v>
      </c>
      <c r="P30" s="427">
        <f t="shared" ref="P30:P33" si="45">D30*1</f>
        <v>200</v>
      </c>
      <c r="Q30" s="427">
        <f t="shared" ref="Q30:Q34" si="46">D30*1</f>
        <v>200</v>
      </c>
      <c r="R30" s="427">
        <f t="shared" ref="R30:R33" si="47">D30*1</f>
        <v>200</v>
      </c>
      <c r="S30" s="427">
        <f t="shared" ref="S30:S33" si="48">D30*2</f>
        <v>400</v>
      </c>
      <c r="T30" s="424">
        <f t="shared" si="35"/>
        <v>2800</v>
      </c>
      <c r="U30" s="429" t="str">
        <f t="shared" si="36"/>
        <v>Ltr</v>
      </c>
    </row>
    <row r="31" ht="18.0" customHeight="1">
      <c r="A31" s="417"/>
      <c r="B31" s="424">
        <v>3.0</v>
      </c>
      <c r="C31" s="425" t="s">
        <v>119</v>
      </c>
      <c r="D31" s="426">
        <v>4.0</v>
      </c>
      <c r="E31" s="427" t="s">
        <v>101</v>
      </c>
      <c r="F31" s="424">
        <v>500.0</v>
      </c>
      <c r="G31" s="428" t="s">
        <v>99</v>
      </c>
      <c r="H31" s="427">
        <f t="shared" si="37"/>
        <v>4</v>
      </c>
      <c r="I31" s="427">
        <f t="shared" si="38"/>
        <v>4</v>
      </c>
      <c r="J31" s="427">
        <f t="shared" si="39"/>
        <v>4</v>
      </c>
      <c r="K31" s="427">
        <f t="shared" si="40"/>
        <v>4</v>
      </c>
      <c r="L31" s="427">
        <f t="shared" si="41"/>
        <v>4</v>
      </c>
      <c r="M31" s="427">
        <f t="shared" si="42"/>
        <v>4</v>
      </c>
      <c r="N31" s="427">
        <f t="shared" si="43"/>
        <v>8</v>
      </c>
      <c r="O31" s="427">
        <f t="shared" si="44"/>
        <v>4</v>
      </c>
      <c r="P31" s="427">
        <f t="shared" si="45"/>
        <v>4</v>
      </c>
      <c r="Q31" s="427">
        <f t="shared" si="46"/>
        <v>4</v>
      </c>
      <c r="R31" s="427">
        <f t="shared" si="47"/>
        <v>4</v>
      </c>
      <c r="S31" s="427">
        <f t="shared" si="48"/>
        <v>8</v>
      </c>
      <c r="T31" s="424">
        <f t="shared" si="35"/>
        <v>56</v>
      </c>
      <c r="U31" s="429" t="str">
        <f t="shared" si="36"/>
        <v>Pcs</v>
      </c>
    </row>
    <row r="32" ht="18.0" customHeight="1">
      <c r="A32" s="417"/>
      <c r="B32" s="424">
        <v>4.0</v>
      </c>
      <c r="C32" s="425" t="s">
        <v>120</v>
      </c>
      <c r="D32" s="426">
        <v>3.0</v>
      </c>
      <c r="E32" s="427" t="s">
        <v>101</v>
      </c>
      <c r="F32" s="424">
        <v>500.0</v>
      </c>
      <c r="G32" s="428" t="s">
        <v>99</v>
      </c>
      <c r="H32" s="427">
        <f t="shared" si="37"/>
        <v>3</v>
      </c>
      <c r="I32" s="427">
        <f t="shared" si="38"/>
        <v>3</v>
      </c>
      <c r="J32" s="427">
        <f t="shared" si="39"/>
        <v>3</v>
      </c>
      <c r="K32" s="427">
        <f t="shared" si="40"/>
        <v>3</v>
      </c>
      <c r="L32" s="427">
        <f t="shared" si="41"/>
        <v>3</v>
      </c>
      <c r="M32" s="427">
        <f t="shared" si="42"/>
        <v>3</v>
      </c>
      <c r="N32" s="427">
        <f t="shared" si="43"/>
        <v>6</v>
      </c>
      <c r="O32" s="427">
        <f t="shared" si="44"/>
        <v>3</v>
      </c>
      <c r="P32" s="427">
        <f t="shared" si="45"/>
        <v>3</v>
      </c>
      <c r="Q32" s="427">
        <f t="shared" si="46"/>
        <v>3</v>
      </c>
      <c r="R32" s="427">
        <f t="shared" si="47"/>
        <v>3</v>
      </c>
      <c r="S32" s="427">
        <f t="shared" si="48"/>
        <v>6</v>
      </c>
      <c r="T32" s="424">
        <f t="shared" si="35"/>
        <v>42</v>
      </c>
      <c r="U32" s="429" t="str">
        <f t="shared" si="36"/>
        <v>Pcs</v>
      </c>
    </row>
    <row r="33" ht="18.0" customHeight="1">
      <c r="A33" s="417"/>
      <c r="B33" s="424">
        <v>5.0</v>
      </c>
      <c r="C33" s="425" t="s">
        <v>121</v>
      </c>
      <c r="D33" s="426">
        <v>2.0</v>
      </c>
      <c r="E33" s="427" t="s">
        <v>101</v>
      </c>
      <c r="F33" s="424">
        <v>500.0</v>
      </c>
      <c r="G33" s="428" t="s">
        <v>99</v>
      </c>
      <c r="H33" s="427">
        <f t="shared" si="37"/>
        <v>2</v>
      </c>
      <c r="I33" s="427">
        <f t="shared" si="38"/>
        <v>2</v>
      </c>
      <c r="J33" s="427">
        <f t="shared" si="39"/>
        <v>2</v>
      </c>
      <c r="K33" s="427">
        <f t="shared" si="40"/>
        <v>2</v>
      </c>
      <c r="L33" s="427">
        <f t="shared" si="41"/>
        <v>2</v>
      </c>
      <c r="M33" s="427">
        <f t="shared" si="42"/>
        <v>2</v>
      </c>
      <c r="N33" s="427">
        <f t="shared" si="43"/>
        <v>4</v>
      </c>
      <c r="O33" s="427">
        <f t="shared" si="44"/>
        <v>2</v>
      </c>
      <c r="P33" s="427">
        <f t="shared" si="45"/>
        <v>2</v>
      </c>
      <c r="Q33" s="427">
        <f t="shared" si="46"/>
        <v>2</v>
      </c>
      <c r="R33" s="427">
        <f t="shared" si="47"/>
        <v>2</v>
      </c>
      <c r="S33" s="427">
        <f t="shared" si="48"/>
        <v>4</v>
      </c>
      <c r="T33" s="424">
        <f t="shared" si="35"/>
        <v>28</v>
      </c>
      <c r="U33" s="429" t="str">
        <f t="shared" si="36"/>
        <v>Pcs</v>
      </c>
    </row>
    <row r="34" ht="18.0" customHeight="1">
      <c r="A34" s="417"/>
      <c r="B34" s="424">
        <v>6.0</v>
      </c>
      <c r="C34" s="438" t="s">
        <v>122</v>
      </c>
      <c r="D34" s="426">
        <v>2.0</v>
      </c>
      <c r="E34" s="427" t="s">
        <v>101</v>
      </c>
      <c r="F34" s="424">
        <v>3000.0</v>
      </c>
      <c r="G34" s="428" t="s">
        <v>99</v>
      </c>
      <c r="H34" s="427"/>
      <c r="I34" s="427"/>
      <c r="J34" s="427"/>
      <c r="K34" s="427"/>
      <c r="L34" s="427">
        <f t="shared" si="41"/>
        <v>2</v>
      </c>
      <c r="M34" s="427"/>
      <c r="N34" s="427"/>
      <c r="O34" s="427"/>
      <c r="P34" s="427"/>
      <c r="Q34" s="427">
        <f t="shared" si="46"/>
        <v>2</v>
      </c>
      <c r="R34" s="427"/>
      <c r="S34" s="427"/>
      <c r="T34" s="424">
        <f t="shared" si="35"/>
        <v>4</v>
      </c>
      <c r="U34" s="429" t="str">
        <f t="shared" si="36"/>
        <v>Pcs</v>
      </c>
    </row>
    <row r="35" ht="18.0" customHeight="1">
      <c r="A35" s="417"/>
      <c r="B35" s="424">
        <v>7.0</v>
      </c>
      <c r="C35" s="430" t="s">
        <v>106</v>
      </c>
      <c r="D35" s="426">
        <v>1.0</v>
      </c>
      <c r="E35" s="427" t="s">
        <v>107</v>
      </c>
      <c r="F35" s="424">
        <v>250.0</v>
      </c>
      <c r="G35" s="428" t="s">
        <v>99</v>
      </c>
      <c r="H35" s="427">
        <v>1.0</v>
      </c>
      <c r="I35" s="427">
        <v>1.0</v>
      </c>
      <c r="J35" s="427">
        <v>1.0</v>
      </c>
      <c r="K35" s="427">
        <v>2.0</v>
      </c>
      <c r="L35" s="427">
        <v>1.0</v>
      </c>
      <c r="M35" s="427">
        <v>1.0</v>
      </c>
      <c r="N35" s="427">
        <v>1.0</v>
      </c>
      <c r="O35" s="427">
        <v>2.0</v>
      </c>
      <c r="P35" s="427">
        <v>1.0</v>
      </c>
      <c r="Q35" s="427">
        <v>1.0</v>
      </c>
      <c r="R35" s="427">
        <v>1.0</v>
      </c>
      <c r="S35" s="427">
        <v>2.0</v>
      </c>
      <c r="T35" s="424">
        <f t="shared" si="35"/>
        <v>15</v>
      </c>
      <c r="U35" s="429" t="str">
        <f t="shared" si="36"/>
        <v>Pail</v>
      </c>
    </row>
    <row r="36" ht="18.0" customHeight="1">
      <c r="A36" s="417"/>
      <c r="B36" s="424">
        <v>8.0</v>
      </c>
      <c r="C36" s="430" t="s">
        <v>108</v>
      </c>
      <c r="D36" s="426">
        <v>1.0</v>
      </c>
      <c r="E36" s="427" t="s">
        <v>109</v>
      </c>
      <c r="F36" s="424">
        <v>250.0</v>
      </c>
      <c r="G36" s="428" t="s">
        <v>99</v>
      </c>
      <c r="H36" s="427">
        <v>8.0</v>
      </c>
      <c r="I36" s="427">
        <v>28.0</v>
      </c>
      <c r="J36" s="427">
        <v>8.0</v>
      </c>
      <c r="K36" s="427">
        <v>32.0</v>
      </c>
      <c r="L36" s="427">
        <v>22.0</v>
      </c>
      <c r="M36" s="427">
        <v>8.0</v>
      </c>
      <c r="N36" s="427">
        <v>28.0</v>
      </c>
      <c r="O36" s="427">
        <v>22.0</v>
      </c>
      <c r="P36" s="427">
        <v>26.0</v>
      </c>
      <c r="Q36" s="427">
        <v>10.0</v>
      </c>
      <c r="R36" s="427">
        <v>28.0</v>
      </c>
      <c r="S36" s="427">
        <v>30.0</v>
      </c>
      <c r="T36" s="424">
        <f t="shared" si="35"/>
        <v>250</v>
      </c>
      <c r="U36" s="429" t="str">
        <f t="shared" si="36"/>
        <v>Kg</v>
      </c>
    </row>
    <row r="37" ht="15.75" customHeight="1">
      <c r="A37" s="406"/>
      <c r="B37" s="431">
        <v>9.0</v>
      </c>
      <c r="C37" s="432" t="s">
        <v>110</v>
      </c>
      <c r="D37" s="433">
        <v>1.0</v>
      </c>
      <c r="E37" s="434" t="s">
        <v>98</v>
      </c>
      <c r="F37" s="431">
        <v>1500.0</v>
      </c>
      <c r="G37" s="435" t="s">
        <v>99</v>
      </c>
      <c r="H37" s="434"/>
      <c r="I37" s="434">
        <v>68.0</v>
      </c>
      <c r="J37" s="434"/>
      <c r="K37" s="434"/>
      <c r="L37" s="434">
        <v>420.0</v>
      </c>
      <c r="M37" s="434"/>
      <c r="N37" s="434"/>
      <c r="O37" s="434">
        <v>68.0</v>
      </c>
      <c r="P37" s="434"/>
      <c r="Q37" s="434"/>
      <c r="R37" s="434">
        <v>420.0</v>
      </c>
      <c r="S37" s="434"/>
      <c r="T37" s="431">
        <f t="shared" si="35"/>
        <v>976</v>
      </c>
      <c r="U37" s="436" t="str">
        <f t="shared" si="36"/>
        <v>Ltr</v>
      </c>
    </row>
    <row r="38" ht="18.0" customHeight="1">
      <c r="A38" s="441"/>
      <c r="B38" s="442"/>
      <c r="C38" s="443"/>
      <c r="D38" s="443"/>
      <c r="E38" s="442"/>
      <c r="F38" s="442"/>
      <c r="G38" s="442"/>
      <c r="H38" s="442"/>
      <c r="I38" s="442"/>
      <c r="J38" s="442"/>
      <c r="K38" s="442"/>
      <c r="L38" s="442"/>
      <c r="M38" s="442"/>
      <c r="N38" s="442"/>
      <c r="O38" s="442"/>
      <c r="P38" s="442"/>
      <c r="Q38" s="442"/>
      <c r="R38" s="442"/>
      <c r="S38" s="442"/>
      <c r="T38" s="442"/>
      <c r="U38" s="442"/>
    </row>
    <row r="39" ht="18.0" customHeight="1">
      <c r="A39" s="444"/>
      <c r="B39" s="445"/>
      <c r="C39" s="446"/>
      <c r="D39" s="446"/>
      <c r="E39" s="445"/>
      <c r="F39" s="445"/>
      <c r="G39" s="445"/>
      <c r="H39" s="445"/>
      <c r="I39" s="445"/>
      <c r="J39" s="445"/>
      <c r="K39" s="445"/>
      <c r="L39" s="445"/>
      <c r="M39" s="445"/>
      <c r="N39" s="445"/>
      <c r="O39" s="445"/>
      <c r="P39" s="445"/>
      <c r="Q39" s="445"/>
      <c r="R39" s="445"/>
      <c r="S39" s="445"/>
      <c r="T39" s="445"/>
      <c r="U39" s="445"/>
    </row>
    <row r="40" ht="18.0" customHeight="1">
      <c r="A40" s="444"/>
      <c r="B40" s="445"/>
      <c r="C40" s="446"/>
      <c r="D40" s="446"/>
      <c r="E40" s="445"/>
      <c r="F40" s="445"/>
      <c r="G40" s="445"/>
      <c r="H40" s="445"/>
      <c r="I40" s="445"/>
      <c r="J40" s="445"/>
      <c r="K40" s="445"/>
      <c r="L40" s="445"/>
      <c r="M40" s="445"/>
      <c r="N40" s="445"/>
      <c r="O40" s="445"/>
      <c r="P40" s="445"/>
      <c r="Q40" s="445"/>
      <c r="R40" s="445"/>
      <c r="S40" s="445"/>
      <c r="T40" s="445"/>
      <c r="U40" s="445"/>
    </row>
    <row r="41" ht="18.0" customHeight="1">
      <c r="A41" s="444"/>
      <c r="B41" s="445"/>
      <c r="C41" s="446"/>
      <c r="D41" s="446"/>
      <c r="E41" s="445"/>
      <c r="F41" s="445"/>
      <c r="G41" s="445"/>
      <c r="H41" s="445"/>
      <c r="I41" s="445"/>
      <c r="J41" s="445"/>
      <c r="K41" s="445"/>
      <c r="L41" s="445"/>
      <c r="M41" s="445"/>
      <c r="N41" s="445"/>
      <c r="O41" s="445"/>
      <c r="P41" s="445"/>
      <c r="Q41" s="445"/>
      <c r="R41" s="445"/>
      <c r="S41" s="445"/>
      <c r="T41" s="445"/>
      <c r="U41" s="445"/>
    </row>
    <row r="42" ht="18.0" customHeight="1">
      <c r="A42" s="444"/>
      <c r="B42" s="445"/>
      <c r="C42" s="446"/>
      <c r="D42" s="446"/>
      <c r="E42" s="445"/>
      <c r="F42" s="445"/>
      <c r="G42" s="445"/>
      <c r="H42" s="445"/>
      <c r="I42" s="445"/>
      <c r="J42" s="445"/>
      <c r="K42" s="445"/>
      <c r="L42" s="445"/>
      <c r="M42" s="445"/>
      <c r="N42" s="445"/>
      <c r="O42" s="445"/>
      <c r="P42" s="445"/>
      <c r="Q42" s="445"/>
      <c r="R42" s="445"/>
      <c r="S42" s="445"/>
      <c r="T42" s="445"/>
      <c r="U42" s="445"/>
    </row>
    <row r="43" ht="18.0" customHeight="1">
      <c r="A43" s="444"/>
      <c r="B43" s="445"/>
      <c r="C43" s="446"/>
      <c r="D43" s="446"/>
      <c r="E43" s="445"/>
      <c r="F43" s="445"/>
      <c r="G43" s="445"/>
      <c r="H43" s="445"/>
      <c r="I43" s="445"/>
      <c r="J43" s="445"/>
      <c r="K43" s="445"/>
      <c r="L43" s="445"/>
      <c r="M43" s="445"/>
      <c r="N43" s="445"/>
      <c r="O43" s="445"/>
      <c r="P43" s="445"/>
      <c r="Q43" s="445"/>
      <c r="R43" s="445"/>
      <c r="S43" s="445"/>
      <c r="T43" s="445"/>
      <c r="U43" s="445"/>
    </row>
    <row r="44" ht="18.0" customHeight="1">
      <c r="A44" s="447"/>
      <c r="B44" s="448"/>
      <c r="C44" s="449"/>
      <c r="D44" s="449"/>
      <c r="E44" s="448"/>
      <c r="F44" s="448"/>
      <c r="G44" s="448"/>
      <c r="H44" s="448"/>
      <c r="I44" s="448"/>
      <c r="J44" s="448"/>
      <c r="K44" s="448"/>
      <c r="L44" s="448"/>
      <c r="M44" s="448"/>
      <c r="N44" s="448"/>
      <c r="O44" s="448"/>
      <c r="P44" s="448"/>
      <c r="Q44" s="448"/>
      <c r="R44" s="448"/>
      <c r="S44" s="448"/>
      <c r="T44" s="448"/>
      <c r="U44" s="450"/>
    </row>
    <row r="45" ht="18.0" customHeight="1">
      <c r="A45" s="413" t="s">
        <v>123</v>
      </c>
      <c r="B45" s="439" t="s">
        <v>117</v>
      </c>
      <c r="C45" s="240"/>
      <c r="D45" s="240"/>
      <c r="E45" s="240"/>
      <c r="F45" s="240"/>
      <c r="G45" s="240"/>
      <c r="H45" s="240"/>
      <c r="I45" s="240"/>
      <c r="J45" s="240"/>
      <c r="K45" s="240"/>
      <c r="L45" s="240"/>
      <c r="M45" s="240"/>
      <c r="N45" s="240"/>
      <c r="O45" s="240"/>
      <c r="P45" s="240"/>
      <c r="Q45" s="240"/>
      <c r="R45" s="240"/>
      <c r="S45" s="240"/>
      <c r="T45" s="240"/>
      <c r="U45" s="440"/>
    </row>
    <row r="46" ht="18.0" customHeight="1">
      <c r="A46" s="417"/>
      <c r="B46" s="418">
        <v>1.0</v>
      </c>
      <c r="C46" s="419" t="s">
        <v>124</v>
      </c>
      <c r="D46" s="420">
        <v>1.0</v>
      </c>
      <c r="E46" s="421" t="s">
        <v>101</v>
      </c>
      <c r="F46" s="418">
        <v>250.0</v>
      </c>
      <c r="G46" s="422" t="s">
        <v>99</v>
      </c>
      <c r="H46" s="421">
        <f>D46*3</f>
        <v>3</v>
      </c>
      <c r="I46" s="421">
        <f>D46*2</f>
        <v>2</v>
      </c>
      <c r="J46" s="421">
        <f>D46*2</f>
        <v>2</v>
      </c>
      <c r="K46" s="421">
        <f>D46*2</f>
        <v>2</v>
      </c>
      <c r="L46" s="421">
        <f>D46*2</f>
        <v>2</v>
      </c>
      <c r="M46" s="421">
        <f>D46*2</f>
        <v>2</v>
      </c>
      <c r="N46" s="421">
        <f>D46*3</f>
        <v>3</v>
      </c>
      <c r="O46" s="421">
        <f>D46*2</f>
        <v>2</v>
      </c>
      <c r="P46" s="421">
        <f>D46*2</f>
        <v>2</v>
      </c>
      <c r="Q46" s="421">
        <f>D46*2</f>
        <v>2</v>
      </c>
      <c r="R46" s="421">
        <f>D46*2</f>
        <v>2</v>
      </c>
      <c r="S46" s="421">
        <f>D46*3</f>
        <v>3</v>
      </c>
      <c r="T46" s="418">
        <f t="shared" ref="T46:T54" si="49">SUM(H46:S46)</f>
        <v>27</v>
      </c>
      <c r="U46" s="423" t="str">
        <f t="shared" ref="U46:U54" si="50">E46</f>
        <v>Pcs</v>
      </c>
    </row>
    <row r="47" ht="18.0" customHeight="1">
      <c r="A47" s="417"/>
      <c r="B47" s="424">
        <v>2.0</v>
      </c>
      <c r="C47" s="425" t="s">
        <v>125</v>
      </c>
      <c r="D47" s="426">
        <v>200.0</v>
      </c>
      <c r="E47" s="427" t="s">
        <v>98</v>
      </c>
      <c r="F47" s="424">
        <v>500.0</v>
      </c>
      <c r="G47" s="428" t="s">
        <v>99</v>
      </c>
      <c r="H47" s="427">
        <f t="shared" ref="H47:H50" si="51">D47*1</f>
        <v>200</v>
      </c>
      <c r="I47" s="427">
        <f t="shared" ref="I47:I50" si="52">D47*1</f>
        <v>200</v>
      </c>
      <c r="J47" s="427">
        <f t="shared" ref="J47:J50" si="53">D47*1</f>
        <v>200</v>
      </c>
      <c r="K47" s="427">
        <f t="shared" ref="K47:K50" si="54">D47*1</f>
        <v>200</v>
      </c>
      <c r="L47" s="427">
        <f t="shared" ref="L47:L51" si="55">D47*1</f>
        <v>200</v>
      </c>
      <c r="M47" s="427">
        <f t="shared" ref="M47:M50" si="56">D47*1</f>
        <v>200</v>
      </c>
      <c r="N47" s="427">
        <f t="shared" ref="N47:N50" si="57">D47*2</f>
        <v>400</v>
      </c>
      <c r="O47" s="427">
        <f t="shared" ref="O47:O50" si="58">D47*1</f>
        <v>200</v>
      </c>
      <c r="P47" s="427">
        <f t="shared" ref="P47:P50" si="59">D47*1</f>
        <v>200</v>
      </c>
      <c r="Q47" s="427">
        <f t="shared" ref="Q47:Q51" si="60">D47*1</f>
        <v>200</v>
      </c>
      <c r="R47" s="427">
        <f t="shared" ref="R47:R50" si="61">D47*1</f>
        <v>200</v>
      </c>
      <c r="S47" s="427">
        <f t="shared" ref="S47:S50" si="62">D47*2</f>
        <v>400</v>
      </c>
      <c r="T47" s="424">
        <f t="shared" si="49"/>
        <v>2800</v>
      </c>
      <c r="U47" s="429" t="str">
        <f t="shared" si="50"/>
        <v>Ltr</v>
      </c>
    </row>
    <row r="48" ht="18.0" customHeight="1">
      <c r="A48" s="417"/>
      <c r="B48" s="424">
        <v>3.0</v>
      </c>
      <c r="C48" s="425" t="s">
        <v>126</v>
      </c>
      <c r="D48" s="426">
        <v>4.0</v>
      </c>
      <c r="E48" s="427" t="s">
        <v>101</v>
      </c>
      <c r="F48" s="424">
        <v>500.0</v>
      </c>
      <c r="G48" s="428" t="s">
        <v>99</v>
      </c>
      <c r="H48" s="427">
        <f t="shared" si="51"/>
        <v>4</v>
      </c>
      <c r="I48" s="427">
        <f t="shared" si="52"/>
        <v>4</v>
      </c>
      <c r="J48" s="427">
        <f t="shared" si="53"/>
        <v>4</v>
      </c>
      <c r="K48" s="427">
        <f t="shared" si="54"/>
        <v>4</v>
      </c>
      <c r="L48" s="427">
        <f t="shared" si="55"/>
        <v>4</v>
      </c>
      <c r="M48" s="427">
        <f t="shared" si="56"/>
        <v>4</v>
      </c>
      <c r="N48" s="427">
        <f t="shared" si="57"/>
        <v>8</v>
      </c>
      <c r="O48" s="427">
        <f t="shared" si="58"/>
        <v>4</v>
      </c>
      <c r="P48" s="427">
        <f t="shared" si="59"/>
        <v>4</v>
      </c>
      <c r="Q48" s="427">
        <f t="shared" si="60"/>
        <v>4</v>
      </c>
      <c r="R48" s="427">
        <f t="shared" si="61"/>
        <v>4</v>
      </c>
      <c r="S48" s="427">
        <f t="shared" si="62"/>
        <v>8</v>
      </c>
      <c r="T48" s="424">
        <f t="shared" si="49"/>
        <v>56</v>
      </c>
      <c r="U48" s="429" t="str">
        <f t="shared" si="50"/>
        <v>Pcs</v>
      </c>
    </row>
    <row r="49" ht="18.0" customHeight="1">
      <c r="A49" s="417"/>
      <c r="B49" s="424">
        <v>4.0</v>
      </c>
      <c r="C49" s="425" t="s">
        <v>127</v>
      </c>
      <c r="D49" s="426">
        <v>3.0</v>
      </c>
      <c r="E49" s="427" t="s">
        <v>101</v>
      </c>
      <c r="F49" s="424">
        <v>500.0</v>
      </c>
      <c r="G49" s="428" t="s">
        <v>99</v>
      </c>
      <c r="H49" s="427">
        <f t="shared" si="51"/>
        <v>3</v>
      </c>
      <c r="I49" s="427">
        <f t="shared" si="52"/>
        <v>3</v>
      </c>
      <c r="J49" s="427">
        <f t="shared" si="53"/>
        <v>3</v>
      </c>
      <c r="K49" s="427">
        <f t="shared" si="54"/>
        <v>3</v>
      </c>
      <c r="L49" s="427">
        <f t="shared" si="55"/>
        <v>3</v>
      </c>
      <c r="M49" s="427">
        <f t="shared" si="56"/>
        <v>3</v>
      </c>
      <c r="N49" s="427">
        <f t="shared" si="57"/>
        <v>6</v>
      </c>
      <c r="O49" s="427">
        <f t="shared" si="58"/>
        <v>3</v>
      </c>
      <c r="P49" s="427">
        <f t="shared" si="59"/>
        <v>3</v>
      </c>
      <c r="Q49" s="427">
        <f t="shared" si="60"/>
        <v>3</v>
      </c>
      <c r="R49" s="427">
        <f t="shared" si="61"/>
        <v>3</v>
      </c>
      <c r="S49" s="427">
        <f t="shared" si="62"/>
        <v>6</v>
      </c>
      <c r="T49" s="424">
        <f t="shared" si="49"/>
        <v>42</v>
      </c>
      <c r="U49" s="429" t="str">
        <f t="shared" si="50"/>
        <v>Pcs</v>
      </c>
    </row>
    <row r="50" ht="18.0" customHeight="1">
      <c r="A50" s="417"/>
      <c r="B50" s="424">
        <v>5.0</v>
      </c>
      <c r="C50" s="425" t="s">
        <v>105</v>
      </c>
      <c r="D50" s="426">
        <v>2.0</v>
      </c>
      <c r="E50" s="427" t="s">
        <v>101</v>
      </c>
      <c r="F50" s="424">
        <v>500.0</v>
      </c>
      <c r="G50" s="428" t="s">
        <v>99</v>
      </c>
      <c r="H50" s="427">
        <f t="shared" si="51"/>
        <v>2</v>
      </c>
      <c r="I50" s="427">
        <f t="shared" si="52"/>
        <v>2</v>
      </c>
      <c r="J50" s="427">
        <f t="shared" si="53"/>
        <v>2</v>
      </c>
      <c r="K50" s="427">
        <f t="shared" si="54"/>
        <v>2</v>
      </c>
      <c r="L50" s="427">
        <f t="shared" si="55"/>
        <v>2</v>
      </c>
      <c r="M50" s="427">
        <f t="shared" si="56"/>
        <v>2</v>
      </c>
      <c r="N50" s="427">
        <f t="shared" si="57"/>
        <v>4</v>
      </c>
      <c r="O50" s="427">
        <f t="shared" si="58"/>
        <v>2</v>
      </c>
      <c r="P50" s="427">
        <f t="shared" si="59"/>
        <v>2</v>
      </c>
      <c r="Q50" s="427">
        <f t="shared" si="60"/>
        <v>2</v>
      </c>
      <c r="R50" s="427">
        <f t="shared" si="61"/>
        <v>2</v>
      </c>
      <c r="S50" s="427">
        <f t="shared" si="62"/>
        <v>4</v>
      </c>
      <c r="T50" s="424">
        <f t="shared" si="49"/>
        <v>28</v>
      </c>
      <c r="U50" s="429" t="str">
        <f t="shared" si="50"/>
        <v>Pcs</v>
      </c>
    </row>
    <row r="51" ht="18.0" customHeight="1">
      <c r="A51" s="417"/>
      <c r="B51" s="424">
        <v>6.0</v>
      </c>
      <c r="C51" s="438" t="s">
        <v>122</v>
      </c>
      <c r="D51" s="426">
        <v>2.0</v>
      </c>
      <c r="E51" s="427" t="s">
        <v>101</v>
      </c>
      <c r="F51" s="424">
        <v>3000.0</v>
      </c>
      <c r="G51" s="428" t="s">
        <v>99</v>
      </c>
      <c r="H51" s="427"/>
      <c r="I51" s="427"/>
      <c r="J51" s="427"/>
      <c r="K51" s="427"/>
      <c r="L51" s="427">
        <f t="shared" si="55"/>
        <v>2</v>
      </c>
      <c r="M51" s="427"/>
      <c r="N51" s="427"/>
      <c r="O51" s="427"/>
      <c r="P51" s="427"/>
      <c r="Q51" s="427">
        <f t="shared" si="60"/>
        <v>2</v>
      </c>
      <c r="R51" s="427"/>
      <c r="S51" s="427"/>
      <c r="T51" s="424">
        <f t="shared" si="49"/>
        <v>4</v>
      </c>
      <c r="U51" s="429" t="str">
        <f t="shared" si="50"/>
        <v>Pcs</v>
      </c>
    </row>
    <row r="52" ht="18.0" customHeight="1">
      <c r="A52" s="417"/>
      <c r="B52" s="424">
        <v>7.0</v>
      </c>
      <c r="C52" s="430" t="s">
        <v>106</v>
      </c>
      <c r="D52" s="426">
        <v>1.0</v>
      </c>
      <c r="E52" s="427" t="s">
        <v>107</v>
      </c>
      <c r="F52" s="424">
        <v>250.0</v>
      </c>
      <c r="G52" s="428" t="s">
        <v>99</v>
      </c>
      <c r="H52" s="427">
        <v>1.0</v>
      </c>
      <c r="I52" s="427">
        <v>1.0</v>
      </c>
      <c r="J52" s="427">
        <v>1.0</v>
      </c>
      <c r="K52" s="427">
        <v>2.0</v>
      </c>
      <c r="L52" s="427">
        <v>1.0</v>
      </c>
      <c r="M52" s="427">
        <v>1.0</v>
      </c>
      <c r="N52" s="427">
        <v>1.0</v>
      </c>
      <c r="O52" s="427">
        <v>2.0</v>
      </c>
      <c r="P52" s="427">
        <v>1.0</v>
      </c>
      <c r="Q52" s="427">
        <v>1.0</v>
      </c>
      <c r="R52" s="427">
        <v>1.0</v>
      </c>
      <c r="S52" s="427">
        <v>2.0</v>
      </c>
      <c r="T52" s="424">
        <f t="shared" si="49"/>
        <v>15</v>
      </c>
      <c r="U52" s="429" t="str">
        <f t="shared" si="50"/>
        <v>Pail</v>
      </c>
    </row>
    <row r="53" ht="18.0" customHeight="1">
      <c r="A53" s="417"/>
      <c r="B53" s="424">
        <v>8.0</v>
      </c>
      <c r="C53" s="430" t="s">
        <v>108</v>
      </c>
      <c r="D53" s="426">
        <v>1.0</v>
      </c>
      <c r="E53" s="427" t="s">
        <v>109</v>
      </c>
      <c r="F53" s="424">
        <v>250.0</v>
      </c>
      <c r="G53" s="428" t="s">
        <v>99</v>
      </c>
      <c r="H53" s="427">
        <v>8.0</v>
      </c>
      <c r="I53" s="427">
        <v>10.0</v>
      </c>
      <c r="J53" s="427">
        <v>28.0</v>
      </c>
      <c r="K53" s="427">
        <v>10.0</v>
      </c>
      <c r="L53" s="427">
        <v>48.0</v>
      </c>
      <c r="M53" s="427">
        <v>8.0</v>
      </c>
      <c r="N53" s="427">
        <v>16.0</v>
      </c>
      <c r="O53" s="427">
        <v>26.0</v>
      </c>
      <c r="P53" s="427">
        <v>32.0</v>
      </c>
      <c r="Q53" s="427">
        <v>8.0</v>
      </c>
      <c r="R53" s="427">
        <v>8.0</v>
      </c>
      <c r="S53" s="427">
        <v>42.0</v>
      </c>
      <c r="T53" s="424">
        <f t="shared" si="49"/>
        <v>244</v>
      </c>
      <c r="U53" s="429" t="str">
        <f t="shared" si="50"/>
        <v>Kg</v>
      </c>
    </row>
    <row r="54" ht="18.0" customHeight="1">
      <c r="A54" s="406"/>
      <c r="B54" s="431">
        <v>9.0</v>
      </c>
      <c r="C54" s="432" t="s">
        <v>110</v>
      </c>
      <c r="D54" s="433">
        <v>1.0</v>
      </c>
      <c r="E54" s="434" t="s">
        <v>98</v>
      </c>
      <c r="F54" s="431">
        <v>1500.0</v>
      </c>
      <c r="G54" s="435" t="s">
        <v>99</v>
      </c>
      <c r="H54" s="434"/>
      <c r="I54" s="434">
        <v>68.0</v>
      </c>
      <c r="J54" s="434"/>
      <c r="K54" s="434"/>
      <c r="L54" s="434">
        <v>420.0</v>
      </c>
      <c r="M54" s="434"/>
      <c r="N54" s="434">
        <v>68.0</v>
      </c>
      <c r="O54" s="434"/>
      <c r="P54" s="434"/>
      <c r="Q54" s="434"/>
      <c r="R54" s="434">
        <v>420.0</v>
      </c>
      <c r="S54" s="434"/>
      <c r="T54" s="431">
        <f t="shared" si="49"/>
        <v>976</v>
      </c>
      <c r="U54" s="436" t="str">
        <f t="shared" si="50"/>
        <v>Ltr</v>
      </c>
    </row>
    <row r="55" ht="18.0" customHeight="1">
      <c r="A55" s="451" t="s">
        <v>128</v>
      </c>
      <c r="B55" s="452" t="s">
        <v>129</v>
      </c>
      <c r="C55" s="453"/>
      <c r="D55" s="453"/>
      <c r="E55" s="453"/>
      <c r="F55" s="453"/>
      <c r="G55" s="453"/>
      <c r="H55" s="453"/>
      <c r="I55" s="453"/>
      <c r="J55" s="453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4"/>
    </row>
    <row r="56" ht="18.0" customHeight="1">
      <c r="A56" s="455"/>
      <c r="B56" s="418">
        <v>1.0</v>
      </c>
      <c r="C56" s="456" t="s">
        <v>130</v>
      </c>
      <c r="D56" s="420">
        <v>40.0</v>
      </c>
      <c r="E56" s="420" t="s">
        <v>131</v>
      </c>
      <c r="F56" s="418">
        <v>500.0</v>
      </c>
      <c r="G56" s="422" t="s">
        <v>99</v>
      </c>
      <c r="H56" s="421">
        <f t="shared" ref="H56:H59" si="63">D56*1</f>
        <v>40</v>
      </c>
      <c r="I56" s="421">
        <f t="shared" ref="I56:I61" si="64">D56*1</f>
        <v>40</v>
      </c>
      <c r="J56" s="421">
        <f t="shared" ref="J56:J59" si="65">D56*1</f>
        <v>40</v>
      </c>
      <c r="K56" s="421">
        <f t="shared" ref="K56:K61" si="66">D56*1</f>
        <v>40</v>
      </c>
      <c r="L56" s="421">
        <f t="shared" ref="L56:L59" si="67">D56*1</f>
        <v>40</v>
      </c>
      <c r="M56" s="421">
        <f t="shared" ref="M56:M61" si="68">D56*1</f>
        <v>40</v>
      </c>
      <c r="N56" s="421">
        <f t="shared" ref="N56:N59" si="69">D56*1</f>
        <v>40</v>
      </c>
      <c r="O56" s="421">
        <f t="shared" ref="O56:O61" si="70">D56*1</f>
        <v>40</v>
      </c>
      <c r="P56" s="421">
        <f t="shared" ref="P56:P59" si="71">D56*1</f>
        <v>40</v>
      </c>
      <c r="Q56" s="421">
        <f t="shared" ref="Q56:Q61" si="72">D56*1</f>
        <v>40</v>
      </c>
      <c r="R56" s="421">
        <f t="shared" ref="R56:R59" si="73">D56*2</f>
        <v>80</v>
      </c>
      <c r="S56" s="421">
        <f t="shared" ref="S56:S59" si="74">D56*1</f>
        <v>40</v>
      </c>
      <c r="T56" s="418">
        <f t="shared" ref="T56:T73" si="75">SUM(H56:S56)</f>
        <v>520</v>
      </c>
      <c r="U56" s="423" t="str">
        <f t="shared" ref="U56:U72" si="76">E56</f>
        <v>Liter</v>
      </c>
    </row>
    <row r="57" ht="18.0" customHeight="1">
      <c r="A57" s="455"/>
      <c r="B57" s="424">
        <v>2.0</v>
      </c>
      <c r="C57" s="457" t="s">
        <v>132</v>
      </c>
      <c r="D57" s="426">
        <v>2.0</v>
      </c>
      <c r="E57" s="426" t="s">
        <v>101</v>
      </c>
      <c r="F57" s="424">
        <v>500.0</v>
      </c>
      <c r="G57" s="428" t="s">
        <v>99</v>
      </c>
      <c r="H57" s="427">
        <f t="shared" si="63"/>
        <v>2</v>
      </c>
      <c r="I57" s="427">
        <f t="shared" si="64"/>
        <v>2</v>
      </c>
      <c r="J57" s="427">
        <f t="shared" si="65"/>
        <v>2</v>
      </c>
      <c r="K57" s="427">
        <f t="shared" si="66"/>
        <v>2</v>
      </c>
      <c r="L57" s="427">
        <f t="shared" si="67"/>
        <v>2</v>
      </c>
      <c r="M57" s="427">
        <f t="shared" si="68"/>
        <v>2</v>
      </c>
      <c r="N57" s="427">
        <f t="shared" si="69"/>
        <v>2</v>
      </c>
      <c r="O57" s="427">
        <f t="shared" si="70"/>
        <v>2</v>
      </c>
      <c r="P57" s="427">
        <f t="shared" si="71"/>
        <v>2</v>
      </c>
      <c r="Q57" s="427">
        <f t="shared" si="72"/>
        <v>2</v>
      </c>
      <c r="R57" s="427">
        <f t="shared" si="73"/>
        <v>4</v>
      </c>
      <c r="S57" s="427">
        <f t="shared" si="74"/>
        <v>2</v>
      </c>
      <c r="T57" s="424">
        <f t="shared" si="75"/>
        <v>26</v>
      </c>
      <c r="U57" s="429" t="str">
        <f t="shared" si="76"/>
        <v>Pcs</v>
      </c>
    </row>
    <row r="58" ht="18.0" customHeight="1">
      <c r="A58" s="455"/>
      <c r="B58" s="424">
        <v>3.0</v>
      </c>
      <c r="C58" s="457" t="s">
        <v>133</v>
      </c>
      <c r="D58" s="426">
        <v>2.0</v>
      </c>
      <c r="E58" s="426" t="s">
        <v>101</v>
      </c>
      <c r="F58" s="424">
        <v>500.0</v>
      </c>
      <c r="G58" s="428" t="s">
        <v>99</v>
      </c>
      <c r="H58" s="427">
        <f t="shared" si="63"/>
        <v>2</v>
      </c>
      <c r="I58" s="427">
        <f t="shared" si="64"/>
        <v>2</v>
      </c>
      <c r="J58" s="427">
        <f t="shared" si="65"/>
        <v>2</v>
      </c>
      <c r="K58" s="427">
        <f t="shared" si="66"/>
        <v>2</v>
      </c>
      <c r="L58" s="427">
        <f t="shared" si="67"/>
        <v>2</v>
      </c>
      <c r="M58" s="427">
        <f t="shared" si="68"/>
        <v>2</v>
      </c>
      <c r="N58" s="427">
        <f t="shared" si="69"/>
        <v>2</v>
      </c>
      <c r="O58" s="427">
        <f t="shared" si="70"/>
        <v>2</v>
      </c>
      <c r="P58" s="427">
        <f t="shared" si="71"/>
        <v>2</v>
      </c>
      <c r="Q58" s="427">
        <f t="shared" si="72"/>
        <v>2</v>
      </c>
      <c r="R58" s="427">
        <f t="shared" si="73"/>
        <v>4</v>
      </c>
      <c r="S58" s="427">
        <f t="shared" si="74"/>
        <v>2</v>
      </c>
      <c r="T58" s="424">
        <f t="shared" si="75"/>
        <v>26</v>
      </c>
      <c r="U58" s="429" t="str">
        <f t="shared" si="76"/>
        <v>Pcs</v>
      </c>
    </row>
    <row r="59" ht="18.0" customHeight="1">
      <c r="A59" s="455"/>
      <c r="B59" s="424">
        <v>4.0</v>
      </c>
      <c r="C59" s="457" t="s">
        <v>134</v>
      </c>
      <c r="D59" s="458">
        <v>1.0</v>
      </c>
      <c r="E59" s="458" t="s">
        <v>101</v>
      </c>
      <c r="F59" s="424">
        <v>500.0</v>
      </c>
      <c r="G59" s="428" t="s">
        <v>99</v>
      </c>
      <c r="H59" s="427">
        <f t="shared" si="63"/>
        <v>1</v>
      </c>
      <c r="I59" s="427">
        <f t="shared" si="64"/>
        <v>1</v>
      </c>
      <c r="J59" s="427">
        <f t="shared" si="65"/>
        <v>1</v>
      </c>
      <c r="K59" s="427">
        <f t="shared" si="66"/>
        <v>1</v>
      </c>
      <c r="L59" s="427">
        <f t="shared" si="67"/>
        <v>1</v>
      </c>
      <c r="M59" s="427">
        <f t="shared" si="68"/>
        <v>1</v>
      </c>
      <c r="N59" s="427">
        <f t="shared" si="69"/>
        <v>1</v>
      </c>
      <c r="O59" s="427">
        <f t="shared" si="70"/>
        <v>1</v>
      </c>
      <c r="P59" s="427">
        <f t="shared" si="71"/>
        <v>1</v>
      </c>
      <c r="Q59" s="427">
        <f t="shared" si="72"/>
        <v>1</v>
      </c>
      <c r="R59" s="427">
        <f t="shared" si="73"/>
        <v>2</v>
      </c>
      <c r="S59" s="427">
        <f t="shared" si="74"/>
        <v>1</v>
      </c>
      <c r="T59" s="424">
        <f t="shared" si="75"/>
        <v>13</v>
      </c>
      <c r="U59" s="429" t="str">
        <f t="shared" si="76"/>
        <v>Pcs</v>
      </c>
    </row>
    <row r="60" ht="18.0" customHeight="1">
      <c r="A60" s="455"/>
      <c r="B60" s="424">
        <v>5.0</v>
      </c>
      <c r="C60" s="425" t="s">
        <v>135</v>
      </c>
      <c r="D60" s="426">
        <v>2.0</v>
      </c>
      <c r="E60" s="426" t="s">
        <v>136</v>
      </c>
      <c r="F60" s="424">
        <v>1000.0</v>
      </c>
      <c r="G60" s="428" t="s">
        <v>99</v>
      </c>
      <c r="H60" s="427"/>
      <c r="I60" s="427">
        <f t="shared" si="64"/>
        <v>2</v>
      </c>
      <c r="J60" s="427"/>
      <c r="K60" s="427">
        <f t="shared" si="66"/>
        <v>2</v>
      </c>
      <c r="L60" s="427"/>
      <c r="M60" s="427">
        <f t="shared" si="68"/>
        <v>2</v>
      </c>
      <c r="N60" s="427"/>
      <c r="O60" s="427">
        <f t="shared" si="70"/>
        <v>2</v>
      </c>
      <c r="P60" s="427"/>
      <c r="Q60" s="427">
        <f t="shared" si="72"/>
        <v>2</v>
      </c>
      <c r="R60" s="427">
        <f t="shared" ref="R60:R61" si="77">D60*1</f>
        <v>2</v>
      </c>
      <c r="S60" s="427"/>
      <c r="T60" s="424">
        <f t="shared" si="75"/>
        <v>12</v>
      </c>
      <c r="U60" s="429" t="str">
        <f t="shared" si="76"/>
        <v>pcs</v>
      </c>
    </row>
    <row r="61" ht="18.0" customHeight="1">
      <c r="A61" s="455"/>
      <c r="B61" s="424">
        <v>6.0</v>
      </c>
      <c r="C61" s="425" t="s">
        <v>137</v>
      </c>
      <c r="D61" s="426">
        <v>18.0</v>
      </c>
      <c r="E61" s="426" t="s">
        <v>98</v>
      </c>
      <c r="F61" s="424">
        <v>1000.0</v>
      </c>
      <c r="G61" s="428" t="s">
        <v>99</v>
      </c>
      <c r="H61" s="427"/>
      <c r="I61" s="427">
        <f t="shared" si="64"/>
        <v>18</v>
      </c>
      <c r="J61" s="427"/>
      <c r="K61" s="427">
        <f t="shared" si="66"/>
        <v>18</v>
      </c>
      <c r="L61" s="427"/>
      <c r="M61" s="427">
        <f t="shared" si="68"/>
        <v>18</v>
      </c>
      <c r="N61" s="427"/>
      <c r="O61" s="427">
        <f t="shared" si="70"/>
        <v>18</v>
      </c>
      <c r="P61" s="427"/>
      <c r="Q61" s="427">
        <f t="shared" si="72"/>
        <v>18</v>
      </c>
      <c r="R61" s="427">
        <f t="shared" si="77"/>
        <v>18</v>
      </c>
      <c r="S61" s="427"/>
      <c r="T61" s="424">
        <f t="shared" si="75"/>
        <v>108</v>
      </c>
      <c r="U61" s="429" t="str">
        <f t="shared" si="76"/>
        <v>Ltr</v>
      </c>
    </row>
    <row r="62" ht="18.0" customHeight="1">
      <c r="A62" s="455"/>
      <c r="B62" s="424">
        <v>7.0</v>
      </c>
      <c r="C62" s="425" t="s">
        <v>138</v>
      </c>
      <c r="D62" s="426">
        <v>2.0</v>
      </c>
      <c r="E62" s="426" t="s">
        <v>136</v>
      </c>
      <c r="F62" s="424">
        <v>2000.0</v>
      </c>
      <c r="G62" s="428" t="s">
        <v>99</v>
      </c>
      <c r="H62" s="427">
        <v>2.0</v>
      </c>
      <c r="I62" s="427"/>
      <c r="J62" s="427"/>
      <c r="K62" s="427"/>
      <c r="L62" s="427">
        <f t="shared" ref="L62:L66" si="78">D62*1</f>
        <v>2</v>
      </c>
      <c r="M62" s="427"/>
      <c r="N62" s="427"/>
      <c r="O62" s="427"/>
      <c r="P62" s="427">
        <f t="shared" ref="P62:P66" si="79">D62*1</f>
        <v>2</v>
      </c>
      <c r="Q62" s="427"/>
      <c r="R62" s="427"/>
      <c r="S62" s="427">
        <f t="shared" ref="S62:S66" si="80">D62*1</f>
        <v>2</v>
      </c>
      <c r="T62" s="424">
        <f t="shared" si="75"/>
        <v>8</v>
      </c>
      <c r="U62" s="429" t="str">
        <f t="shared" si="76"/>
        <v>pcs</v>
      </c>
    </row>
    <row r="63" ht="18.0" customHeight="1">
      <c r="A63" s="455"/>
      <c r="B63" s="424">
        <v>8.0</v>
      </c>
      <c r="C63" s="457" t="s">
        <v>139</v>
      </c>
      <c r="D63" s="459">
        <v>1.0</v>
      </c>
      <c r="E63" s="459" t="s">
        <v>136</v>
      </c>
      <c r="F63" s="424">
        <v>2000.0</v>
      </c>
      <c r="G63" s="428" t="s">
        <v>99</v>
      </c>
      <c r="H63" s="427">
        <v>1.0</v>
      </c>
      <c r="I63" s="427"/>
      <c r="J63" s="427"/>
      <c r="K63" s="427"/>
      <c r="L63" s="427">
        <f t="shared" si="78"/>
        <v>1</v>
      </c>
      <c r="M63" s="427"/>
      <c r="N63" s="427"/>
      <c r="O63" s="427"/>
      <c r="P63" s="427">
        <f t="shared" si="79"/>
        <v>1</v>
      </c>
      <c r="Q63" s="427"/>
      <c r="R63" s="427"/>
      <c r="S63" s="427">
        <f t="shared" si="80"/>
        <v>1</v>
      </c>
      <c r="T63" s="424">
        <f t="shared" si="75"/>
        <v>4</v>
      </c>
      <c r="U63" s="429" t="str">
        <f t="shared" si="76"/>
        <v>pcs</v>
      </c>
    </row>
    <row r="64" ht="18.0" customHeight="1">
      <c r="A64" s="455"/>
      <c r="B64" s="424">
        <v>9.0</v>
      </c>
      <c r="C64" s="457" t="s">
        <v>140</v>
      </c>
      <c r="D64" s="459">
        <v>2.0</v>
      </c>
      <c r="E64" s="459" t="s">
        <v>136</v>
      </c>
      <c r="F64" s="424">
        <v>2000.0</v>
      </c>
      <c r="G64" s="428" t="s">
        <v>99</v>
      </c>
      <c r="H64" s="427">
        <v>2.0</v>
      </c>
      <c r="I64" s="427"/>
      <c r="J64" s="427"/>
      <c r="K64" s="427"/>
      <c r="L64" s="427">
        <f t="shared" si="78"/>
        <v>2</v>
      </c>
      <c r="M64" s="427"/>
      <c r="N64" s="427"/>
      <c r="O64" s="427"/>
      <c r="P64" s="427">
        <f t="shared" si="79"/>
        <v>2</v>
      </c>
      <c r="Q64" s="427"/>
      <c r="R64" s="427"/>
      <c r="S64" s="427">
        <f t="shared" si="80"/>
        <v>2</v>
      </c>
      <c r="T64" s="424">
        <f t="shared" si="75"/>
        <v>8</v>
      </c>
      <c r="U64" s="429" t="str">
        <f t="shared" si="76"/>
        <v>pcs</v>
      </c>
    </row>
    <row r="65" ht="18.0" customHeight="1">
      <c r="A65" s="455"/>
      <c r="B65" s="424">
        <v>10.0</v>
      </c>
      <c r="C65" s="457" t="s">
        <v>141</v>
      </c>
      <c r="D65" s="459">
        <v>1.0</v>
      </c>
      <c r="E65" s="459" t="s">
        <v>136</v>
      </c>
      <c r="F65" s="424">
        <v>2000.0</v>
      </c>
      <c r="G65" s="428" t="s">
        <v>99</v>
      </c>
      <c r="H65" s="427">
        <v>1.0</v>
      </c>
      <c r="I65" s="427"/>
      <c r="J65" s="427"/>
      <c r="K65" s="427"/>
      <c r="L65" s="427">
        <f t="shared" si="78"/>
        <v>1</v>
      </c>
      <c r="M65" s="427"/>
      <c r="N65" s="427"/>
      <c r="O65" s="427"/>
      <c r="P65" s="427">
        <f t="shared" si="79"/>
        <v>1</v>
      </c>
      <c r="Q65" s="427"/>
      <c r="R65" s="427"/>
      <c r="S65" s="427">
        <f t="shared" si="80"/>
        <v>1</v>
      </c>
      <c r="T65" s="424">
        <f t="shared" si="75"/>
        <v>4</v>
      </c>
      <c r="U65" s="429" t="str">
        <f t="shared" si="76"/>
        <v>pcs</v>
      </c>
    </row>
    <row r="66" ht="18.0" customHeight="1">
      <c r="A66" s="455"/>
      <c r="B66" s="424">
        <v>11.0</v>
      </c>
      <c r="C66" s="425" t="s">
        <v>142</v>
      </c>
      <c r="D66" s="426">
        <v>2.0</v>
      </c>
      <c r="E66" s="426" t="s">
        <v>136</v>
      </c>
      <c r="F66" s="424">
        <v>2000.0</v>
      </c>
      <c r="G66" s="428" t="s">
        <v>99</v>
      </c>
      <c r="H66" s="427">
        <v>2.0</v>
      </c>
      <c r="I66" s="427"/>
      <c r="J66" s="427"/>
      <c r="K66" s="427"/>
      <c r="L66" s="427">
        <f t="shared" si="78"/>
        <v>2</v>
      </c>
      <c r="M66" s="427"/>
      <c r="N66" s="427"/>
      <c r="O66" s="427"/>
      <c r="P66" s="427">
        <f t="shared" si="79"/>
        <v>2</v>
      </c>
      <c r="Q66" s="427"/>
      <c r="R66" s="427"/>
      <c r="S66" s="427">
        <f t="shared" si="80"/>
        <v>2</v>
      </c>
      <c r="T66" s="424">
        <f t="shared" si="75"/>
        <v>8</v>
      </c>
      <c r="U66" s="429" t="str">
        <f t="shared" si="76"/>
        <v>pcs</v>
      </c>
    </row>
    <row r="67" ht="18.0" customHeight="1">
      <c r="A67" s="455"/>
      <c r="B67" s="424">
        <v>12.0</v>
      </c>
      <c r="C67" s="425" t="s">
        <v>110</v>
      </c>
      <c r="D67" s="426">
        <v>210.0</v>
      </c>
      <c r="E67" s="426" t="s">
        <v>98</v>
      </c>
      <c r="F67" s="424">
        <v>4000.0</v>
      </c>
      <c r="G67" s="428" t="s">
        <v>99</v>
      </c>
      <c r="H67" s="427">
        <v>130.0</v>
      </c>
      <c r="I67" s="427">
        <v>80.0</v>
      </c>
      <c r="J67" s="427"/>
      <c r="K67" s="427"/>
      <c r="L67" s="427"/>
      <c r="M67" s="427"/>
      <c r="N67" s="427"/>
      <c r="O67" s="427"/>
      <c r="P67" s="427">
        <v>130.0</v>
      </c>
      <c r="Q67" s="427">
        <v>80.0</v>
      </c>
      <c r="R67" s="427"/>
      <c r="S67" s="427"/>
      <c r="T67" s="424">
        <f t="shared" si="75"/>
        <v>420</v>
      </c>
      <c r="U67" s="429" t="str">
        <f t="shared" si="76"/>
        <v>Ltr</v>
      </c>
    </row>
    <row r="68" ht="18.0" customHeight="1">
      <c r="A68" s="455"/>
      <c r="B68" s="424">
        <v>13.0</v>
      </c>
      <c r="C68" s="457" t="s">
        <v>143</v>
      </c>
      <c r="D68" s="426">
        <v>1.0</v>
      </c>
      <c r="E68" s="426" t="s">
        <v>136</v>
      </c>
      <c r="F68" s="424">
        <v>4000.0</v>
      </c>
      <c r="G68" s="428" t="s">
        <v>99</v>
      </c>
      <c r="H68" s="427">
        <v>1.0</v>
      </c>
      <c r="I68" s="427"/>
      <c r="J68" s="427"/>
      <c r="K68" s="427"/>
      <c r="L68" s="427"/>
      <c r="M68" s="427"/>
      <c r="N68" s="427"/>
      <c r="O68" s="427"/>
      <c r="P68" s="427">
        <f t="shared" ref="P68:P71" si="81">D68*1</f>
        <v>1</v>
      </c>
      <c r="Q68" s="427"/>
      <c r="R68" s="427"/>
      <c r="S68" s="427"/>
      <c r="T68" s="424">
        <f t="shared" si="75"/>
        <v>2</v>
      </c>
      <c r="U68" s="429" t="str">
        <f t="shared" si="76"/>
        <v>pcs</v>
      </c>
    </row>
    <row r="69" ht="18.0" customHeight="1">
      <c r="A69" s="455"/>
      <c r="B69" s="424">
        <v>14.0</v>
      </c>
      <c r="C69" s="457" t="s">
        <v>144</v>
      </c>
      <c r="D69" s="426">
        <v>8.0</v>
      </c>
      <c r="E69" s="426" t="s">
        <v>145</v>
      </c>
      <c r="F69" s="424">
        <v>4000.0</v>
      </c>
      <c r="G69" s="428" t="s">
        <v>99</v>
      </c>
      <c r="H69" s="427">
        <v>8.0</v>
      </c>
      <c r="I69" s="427"/>
      <c r="J69" s="427"/>
      <c r="K69" s="427"/>
      <c r="L69" s="427"/>
      <c r="M69" s="427"/>
      <c r="N69" s="427"/>
      <c r="O69" s="427"/>
      <c r="P69" s="427">
        <f t="shared" si="81"/>
        <v>8</v>
      </c>
      <c r="Q69" s="427"/>
      <c r="R69" s="427"/>
      <c r="S69" s="427"/>
      <c r="T69" s="424">
        <f t="shared" si="75"/>
        <v>16</v>
      </c>
      <c r="U69" s="429" t="str">
        <f t="shared" si="76"/>
        <v>Drum</v>
      </c>
    </row>
    <row r="70" ht="18.0" customHeight="1">
      <c r="A70" s="455"/>
      <c r="B70" s="424">
        <v>15.0</v>
      </c>
      <c r="C70" s="425" t="s">
        <v>146</v>
      </c>
      <c r="D70" s="426">
        <v>1.0</v>
      </c>
      <c r="E70" s="426" t="s">
        <v>136</v>
      </c>
      <c r="F70" s="424">
        <v>4000.0</v>
      </c>
      <c r="G70" s="428" t="s">
        <v>99</v>
      </c>
      <c r="H70" s="427">
        <v>1.0</v>
      </c>
      <c r="I70" s="427"/>
      <c r="J70" s="427"/>
      <c r="K70" s="427"/>
      <c r="L70" s="427"/>
      <c r="M70" s="427"/>
      <c r="N70" s="427"/>
      <c r="O70" s="427"/>
      <c r="P70" s="427">
        <f t="shared" si="81"/>
        <v>1</v>
      </c>
      <c r="Q70" s="427"/>
      <c r="R70" s="427"/>
      <c r="S70" s="427"/>
      <c r="T70" s="424">
        <f t="shared" si="75"/>
        <v>2</v>
      </c>
      <c r="U70" s="429" t="str">
        <f t="shared" si="76"/>
        <v>pcs</v>
      </c>
    </row>
    <row r="71" ht="18.0" customHeight="1">
      <c r="A71" s="455"/>
      <c r="B71" s="424">
        <v>16.0</v>
      </c>
      <c r="C71" s="425" t="s">
        <v>147</v>
      </c>
      <c r="D71" s="459">
        <v>1.0</v>
      </c>
      <c r="E71" s="459" t="s">
        <v>136</v>
      </c>
      <c r="F71" s="424">
        <v>4000.0</v>
      </c>
      <c r="G71" s="428" t="s">
        <v>99</v>
      </c>
      <c r="H71" s="427">
        <v>1.0</v>
      </c>
      <c r="I71" s="427"/>
      <c r="J71" s="427"/>
      <c r="K71" s="427"/>
      <c r="L71" s="427"/>
      <c r="M71" s="427"/>
      <c r="N71" s="427"/>
      <c r="O71" s="427"/>
      <c r="P71" s="427">
        <f t="shared" si="81"/>
        <v>1</v>
      </c>
      <c r="Q71" s="427"/>
      <c r="R71" s="427"/>
      <c r="S71" s="427"/>
      <c r="T71" s="424">
        <f t="shared" si="75"/>
        <v>2</v>
      </c>
      <c r="U71" s="429" t="str">
        <f t="shared" si="76"/>
        <v>pcs</v>
      </c>
    </row>
    <row r="72" ht="18.0" customHeight="1">
      <c r="A72" s="455"/>
      <c r="B72" s="424">
        <v>17.0</v>
      </c>
      <c r="C72" s="430" t="s">
        <v>106</v>
      </c>
      <c r="D72" s="426">
        <v>1.0</v>
      </c>
      <c r="E72" s="427" t="s">
        <v>107</v>
      </c>
      <c r="F72" s="424">
        <v>2000.0</v>
      </c>
      <c r="G72" s="428" t="s">
        <v>99</v>
      </c>
      <c r="H72" s="427">
        <v>1.0</v>
      </c>
      <c r="I72" s="427"/>
      <c r="J72" s="427"/>
      <c r="K72" s="427"/>
      <c r="L72" s="427">
        <v>1.0</v>
      </c>
      <c r="M72" s="427"/>
      <c r="N72" s="427"/>
      <c r="O72" s="427"/>
      <c r="P72" s="427">
        <v>1.0</v>
      </c>
      <c r="Q72" s="427"/>
      <c r="R72" s="427"/>
      <c r="S72" s="427">
        <v>1.0</v>
      </c>
      <c r="T72" s="424">
        <f t="shared" si="75"/>
        <v>4</v>
      </c>
      <c r="U72" s="429" t="str">
        <f t="shared" si="76"/>
        <v>Pail</v>
      </c>
    </row>
    <row r="73" ht="15.75" customHeight="1">
      <c r="A73" s="460"/>
      <c r="B73" s="461">
        <v>18.0</v>
      </c>
      <c r="C73" s="462" t="s">
        <v>108</v>
      </c>
      <c r="D73" s="463">
        <v>1.0</v>
      </c>
      <c r="E73" s="464" t="s">
        <v>109</v>
      </c>
      <c r="F73" s="465">
        <v>2000.0</v>
      </c>
      <c r="G73" s="466" t="s">
        <v>99</v>
      </c>
      <c r="H73" s="467"/>
      <c r="I73" s="467">
        <v>8.0</v>
      </c>
      <c r="J73" s="467"/>
      <c r="K73" s="467"/>
      <c r="L73" s="467"/>
      <c r="M73" s="467">
        <v>8.0</v>
      </c>
      <c r="N73" s="467"/>
      <c r="O73" s="467"/>
      <c r="P73" s="467"/>
      <c r="Q73" s="467">
        <v>8.0</v>
      </c>
      <c r="R73" s="467"/>
      <c r="S73" s="467"/>
      <c r="T73" s="465">
        <f t="shared" si="75"/>
        <v>24</v>
      </c>
      <c r="U73" s="468" t="s">
        <v>109</v>
      </c>
    </row>
    <row r="74" ht="15.75" customHeight="1"/>
    <row r="75" ht="15.75" customHeight="1">
      <c r="C75" s="469" t="s">
        <v>148</v>
      </c>
      <c r="D75" s="469" t="s">
        <v>149</v>
      </c>
      <c r="Q75" s="446" t="s">
        <v>150</v>
      </c>
      <c r="R75" s="446"/>
      <c r="S75" s="446"/>
      <c r="T75" s="446"/>
    </row>
    <row r="76" ht="15.75" customHeight="1">
      <c r="C76" s="469"/>
      <c r="D76" s="469"/>
      <c r="E76" s="469"/>
      <c r="F76" s="469"/>
      <c r="G76" s="469"/>
      <c r="Q76" s="469"/>
      <c r="R76" s="469"/>
      <c r="S76" s="469"/>
      <c r="T76" s="469"/>
    </row>
    <row r="77" ht="15.75" customHeight="1">
      <c r="C77" s="470"/>
    </row>
    <row r="78" ht="15.75" customHeight="1">
      <c r="C78" s="385"/>
      <c r="D78" s="386"/>
      <c r="E78" s="386"/>
      <c r="F78" s="386"/>
      <c r="G78" s="386"/>
    </row>
    <row r="79" ht="15.75" customHeight="1">
      <c r="C79" s="385" t="s">
        <v>151</v>
      </c>
      <c r="D79" s="386" t="s">
        <v>152</v>
      </c>
      <c r="E79" s="386"/>
      <c r="F79" s="386"/>
      <c r="G79" s="386"/>
      <c r="H79" s="386"/>
      <c r="I79" s="386" t="s">
        <v>153</v>
      </c>
      <c r="J79" s="386"/>
      <c r="K79" s="386"/>
      <c r="L79" s="386"/>
      <c r="M79" s="386"/>
      <c r="N79" s="386"/>
      <c r="O79" s="386"/>
      <c r="P79" s="386"/>
      <c r="Q79" s="386" t="s">
        <v>154</v>
      </c>
      <c r="R79" s="386"/>
    </row>
    <row r="80" ht="15.75" customHeight="1">
      <c r="C80" s="471" t="s">
        <v>155</v>
      </c>
      <c r="D80" s="472" t="s">
        <v>156</v>
      </c>
      <c r="E80" s="388"/>
      <c r="F80" s="388"/>
      <c r="G80" s="388"/>
      <c r="H80" s="388"/>
      <c r="I80" s="471" t="s">
        <v>157</v>
      </c>
      <c r="N80" s="388"/>
      <c r="O80" s="388"/>
      <c r="P80" s="388"/>
      <c r="Q80" s="388"/>
      <c r="R80" s="388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5">
    <mergeCell ref="A18:A27"/>
    <mergeCell ref="A28:A37"/>
    <mergeCell ref="A45:A54"/>
    <mergeCell ref="A55:A73"/>
    <mergeCell ref="B28:U28"/>
    <mergeCell ref="B45:U45"/>
    <mergeCell ref="D75:M75"/>
    <mergeCell ref="I80:M80"/>
    <mergeCell ref="A4:S4"/>
    <mergeCell ref="A6:A7"/>
    <mergeCell ref="B6:C7"/>
    <mergeCell ref="D6:E6"/>
    <mergeCell ref="F6:G7"/>
    <mergeCell ref="T6:U7"/>
    <mergeCell ref="A8:A17"/>
  </mergeCells>
  <printOptions horizontalCentered="1"/>
  <pageMargins bottom="0.11811023622047245" footer="0.0" header="0.0" left="0.31496062992125984" right="0.15748031496062992" top="0.15748031496062992"/>
  <pageSetup paperSize="9" scale="7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42.0"/>
    <col customWidth="1" min="3" max="3" width="4.5"/>
    <col customWidth="1" min="4" max="4" width="6.13"/>
    <col customWidth="1" min="5" max="5" width="7.63"/>
    <col customWidth="1" min="6" max="6" width="10.63"/>
    <col customWidth="1" min="7" max="26" width="7.63"/>
  </cols>
  <sheetData>
    <row r="5" ht="29.25" customHeight="1">
      <c r="A5" s="473" t="s">
        <v>158</v>
      </c>
      <c r="B5" s="473" t="s">
        <v>159</v>
      </c>
      <c r="C5" s="474" t="s">
        <v>160</v>
      </c>
      <c r="D5" s="475"/>
      <c r="E5" s="473" t="s">
        <v>161</v>
      </c>
      <c r="F5" s="473" t="s">
        <v>162</v>
      </c>
      <c r="G5" s="445"/>
      <c r="H5" s="445"/>
      <c r="I5" s="445"/>
      <c r="J5" s="445"/>
      <c r="K5" s="445">
        <v>9.0</v>
      </c>
      <c r="L5" s="445"/>
      <c r="M5" s="445"/>
      <c r="N5" s="445"/>
      <c r="O5" s="445"/>
      <c r="P5" s="445"/>
      <c r="Q5" s="445"/>
      <c r="R5" s="445"/>
      <c r="S5" s="445"/>
      <c r="T5" s="445"/>
      <c r="U5" s="445"/>
      <c r="V5" s="445"/>
      <c r="W5" s="445"/>
      <c r="X5" s="445"/>
      <c r="Y5" s="445"/>
      <c r="Z5" s="445"/>
    </row>
    <row r="6" ht="18.0" customHeight="1">
      <c r="A6" s="476"/>
      <c r="B6" s="476" t="s">
        <v>163</v>
      </c>
      <c r="C6" s="477"/>
      <c r="D6" s="478"/>
      <c r="E6" s="476"/>
      <c r="F6" s="476"/>
      <c r="G6" s="445"/>
      <c r="H6" s="445"/>
      <c r="I6" s="445"/>
      <c r="J6" s="445"/>
      <c r="K6" s="445"/>
      <c r="L6" s="445"/>
      <c r="M6" s="445"/>
      <c r="N6" s="445"/>
      <c r="O6" s="445"/>
      <c r="P6" s="445"/>
      <c r="Q6" s="445"/>
      <c r="R6" s="445"/>
      <c r="S6" s="445"/>
      <c r="T6" s="445"/>
      <c r="U6" s="445"/>
      <c r="V6" s="445"/>
      <c r="W6" s="445"/>
      <c r="X6" s="445"/>
      <c r="Y6" s="445"/>
      <c r="Z6" s="445"/>
    </row>
    <row r="7" ht="18.0" customHeight="1">
      <c r="A7" s="479">
        <v>1.0</v>
      </c>
      <c r="B7" s="480" t="s">
        <v>118</v>
      </c>
      <c r="C7" s="481">
        <v>1.0</v>
      </c>
      <c r="D7" s="482" t="s">
        <v>101</v>
      </c>
      <c r="E7" s="479" t="s">
        <v>164</v>
      </c>
      <c r="F7" s="479"/>
      <c r="G7" s="445"/>
      <c r="H7" s="445"/>
      <c r="I7" s="445"/>
      <c r="J7" s="445"/>
      <c r="K7" s="445"/>
      <c r="L7" s="445"/>
      <c r="M7" s="445"/>
      <c r="N7" s="445"/>
      <c r="O7" s="445"/>
      <c r="P7" s="445"/>
      <c r="Q7" s="445"/>
      <c r="R7" s="445"/>
      <c r="S7" s="445"/>
      <c r="T7" s="445"/>
      <c r="U7" s="445"/>
      <c r="V7" s="445"/>
      <c r="W7" s="445"/>
      <c r="X7" s="445"/>
      <c r="Y7" s="445"/>
      <c r="Z7" s="445"/>
    </row>
    <row r="8" ht="18.0" customHeight="1">
      <c r="A8" s="479">
        <v>2.0</v>
      </c>
      <c r="B8" s="480" t="s">
        <v>125</v>
      </c>
      <c r="C8" s="481">
        <v>200.0</v>
      </c>
      <c r="D8" s="482" t="s">
        <v>98</v>
      </c>
      <c r="E8" s="479" t="s">
        <v>165</v>
      </c>
      <c r="F8" s="479"/>
      <c r="G8" s="445"/>
      <c r="H8" s="445"/>
      <c r="I8" s="445"/>
      <c r="J8" s="445"/>
      <c r="K8" s="445"/>
      <c r="L8" s="445"/>
      <c r="M8" s="445"/>
      <c r="N8" s="445"/>
      <c r="O8" s="445"/>
      <c r="P8" s="445"/>
      <c r="Q8" s="445"/>
      <c r="R8" s="445"/>
      <c r="S8" s="445"/>
      <c r="T8" s="445"/>
      <c r="U8" s="445"/>
      <c r="V8" s="445"/>
      <c r="W8" s="445"/>
      <c r="X8" s="445"/>
      <c r="Y8" s="445"/>
      <c r="Z8" s="445"/>
    </row>
    <row r="9" ht="18.0" customHeight="1">
      <c r="A9" s="479">
        <v>3.0</v>
      </c>
      <c r="B9" s="480" t="s">
        <v>126</v>
      </c>
      <c r="C9" s="481">
        <v>4.0</v>
      </c>
      <c r="D9" s="482" t="s">
        <v>101</v>
      </c>
      <c r="E9" s="479" t="s">
        <v>165</v>
      </c>
      <c r="F9" s="479"/>
      <c r="G9" s="445"/>
      <c r="H9" s="445"/>
      <c r="I9" s="445"/>
      <c r="J9" s="445"/>
      <c r="K9" s="445"/>
      <c r="L9" s="445"/>
      <c r="M9" s="445"/>
      <c r="N9" s="445"/>
      <c r="O9" s="445"/>
      <c r="P9" s="445"/>
      <c r="Q9" s="445"/>
      <c r="R9" s="445"/>
      <c r="S9" s="445"/>
      <c r="T9" s="445"/>
      <c r="U9" s="445"/>
      <c r="V9" s="445"/>
      <c r="W9" s="445"/>
      <c r="X9" s="445"/>
      <c r="Y9" s="445"/>
      <c r="Z9" s="445"/>
    </row>
    <row r="10" ht="18.0" customHeight="1">
      <c r="A10" s="479">
        <v>4.0</v>
      </c>
      <c r="B10" s="480" t="s">
        <v>127</v>
      </c>
      <c r="C10" s="481">
        <v>3.0</v>
      </c>
      <c r="D10" s="482" t="s">
        <v>101</v>
      </c>
      <c r="E10" s="479" t="s">
        <v>165</v>
      </c>
      <c r="F10" s="479"/>
      <c r="G10" s="445"/>
      <c r="H10" s="445"/>
      <c r="I10" s="445"/>
      <c r="J10" s="445"/>
      <c r="K10" s="445"/>
      <c r="L10" s="445"/>
      <c r="M10" s="445"/>
      <c r="N10" s="445"/>
      <c r="O10" s="445"/>
      <c r="P10" s="445"/>
      <c r="Q10" s="445"/>
      <c r="R10" s="445"/>
      <c r="S10" s="445"/>
      <c r="T10" s="445"/>
      <c r="U10" s="445"/>
      <c r="V10" s="445"/>
      <c r="W10" s="445"/>
      <c r="X10" s="445"/>
      <c r="Y10" s="445"/>
      <c r="Z10" s="445"/>
    </row>
    <row r="11" ht="18.0" customHeight="1">
      <c r="A11" s="479">
        <v>5.0</v>
      </c>
      <c r="B11" s="480" t="s">
        <v>105</v>
      </c>
      <c r="C11" s="481">
        <v>2.0</v>
      </c>
      <c r="D11" s="482" t="s">
        <v>101</v>
      </c>
      <c r="E11" s="479" t="s">
        <v>165</v>
      </c>
      <c r="F11" s="479"/>
      <c r="G11" s="445"/>
      <c r="H11" s="445"/>
      <c r="I11" s="445"/>
      <c r="J11" s="445"/>
      <c r="K11" s="445"/>
      <c r="L11" s="445"/>
      <c r="M11" s="445"/>
      <c r="N11" s="445"/>
      <c r="O11" s="445"/>
      <c r="P11" s="445"/>
      <c r="Q11" s="445"/>
      <c r="R11" s="445"/>
      <c r="S11" s="445"/>
      <c r="T11" s="445"/>
      <c r="U11" s="445"/>
      <c r="V11" s="445"/>
      <c r="W11" s="445"/>
      <c r="X11" s="445"/>
      <c r="Y11" s="445"/>
      <c r="Z11" s="445"/>
    </row>
    <row r="12" ht="18.0" customHeight="1">
      <c r="A12" s="479">
        <v>6.0</v>
      </c>
      <c r="B12" s="479" t="s">
        <v>122</v>
      </c>
      <c r="C12" s="481">
        <v>2.0</v>
      </c>
      <c r="D12" s="482" t="s">
        <v>101</v>
      </c>
      <c r="E12" s="479" t="s">
        <v>166</v>
      </c>
      <c r="F12" s="479"/>
      <c r="G12" s="445"/>
      <c r="H12" s="445"/>
      <c r="I12" s="445"/>
      <c r="J12" s="445"/>
      <c r="K12" s="445"/>
      <c r="L12" s="445"/>
      <c r="M12" s="445"/>
      <c r="N12" s="445"/>
      <c r="O12" s="445"/>
      <c r="P12" s="445"/>
      <c r="Q12" s="445"/>
      <c r="R12" s="445"/>
      <c r="S12" s="445"/>
      <c r="T12" s="445"/>
      <c r="U12" s="445"/>
      <c r="V12" s="445"/>
      <c r="W12" s="445"/>
      <c r="X12" s="445"/>
      <c r="Y12" s="445"/>
      <c r="Z12" s="445"/>
    </row>
    <row r="13" ht="18.0" customHeight="1">
      <c r="A13" s="479">
        <v>7.0</v>
      </c>
      <c r="B13" s="480" t="s">
        <v>167</v>
      </c>
      <c r="C13" s="483"/>
      <c r="D13" s="482"/>
      <c r="E13" s="479" t="s">
        <v>164</v>
      </c>
      <c r="F13" s="479"/>
      <c r="G13" s="445"/>
      <c r="H13" s="445"/>
      <c r="I13" s="445"/>
      <c r="J13" s="445"/>
      <c r="K13" s="445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  <c r="W13" s="445"/>
      <c r="X13" s="445"/>
      <c r="Y13" s="445"/>
      <c r="Z13" s="445"/>
    </row>
    <row r="14" ht="18.0" customHeight="1">
      <c r="A14" s="479">
        <v>8.0</v>
      </c>
      <c r="B14" s="480" t="s">
        <v>168</v>
      </c>
      <c r="C14" s="483"/>
      <c r="D14" s="482"/>
      <c r="E14" s="479"/>
      <c r="F14" s="479"/>
      <c r="G14" s="445"/>
      <c r="H14" s="445"/>
      <c r="I14" s="445"/>
      <c r="J14" s="445"/>
      <c r="K14" s="445"/>
      <c r="L14" s="445"/>
      <c r="M14" s="445"/>
      <c r="N14" s="445"/>
      <c r="O14" s="445"/>
      <c r="P14" s="445"/>
      <c r="Q14" s="445"/>
      <c r="R14" s="445"/>
      <c r="S14" s="445"/>
      <c r="T14" s="445"/>
      <c r="U14" s="445"/>
      <c r="V14" s="445"/>
      <c r="W14" s="445"/>
      <c r="X14" s="445"/>
      <c r="Y14" s="445"/>
      <c r="Z14" s="445"/>
    </row>
    <row r="15" ht="18.0" customHeight="1">
      <c r="A15" s="479">
        <v>9.0</v>
      </c>
      <c r="B15" s="480" t="s">
        <v>169</v>
      </c>
      <c r="C15" s="483"/>
      <c r="D15" s="482"/>
      <c r="E15" s="479"/>
      <c r="F15" s="479"/>
      <c r="G15" s="445"/>
      <c r="H15" s="445"/>
      <c r="I15" s="445"/>
      <c r="J15" s="445"/>
      <c r="K15" s="445"/>
      <c r="L15" s="445"/>
      <c r="M15" s="445"/>
      <c r="N15" s="445"/>
      <c r="O15" s="445"/>
      <c r="P15" s="445"/>
      <c r="Q15" s="445"/>
      <c r="R15" s="445"/>
      <c r="S15" s="445"/>
      <c r="T15" s="445"/>
      <c r="U15" s="445"/>
      <c r="V15" s="445"/>
      <c r="W15" s="445"/>
      <c r="X15" s="445"/>
      <c r="Y15" s="445"/>
      <c r="Z15" s="445"/>
    </row>
    <row r="16" ht="18.0" customHeight="1">
      <c r="A16" s="479">
        <v>10.0</v>
      </c>
      <c r="B16" s="480" t="s">
        <v>170</v>
      </c>
      <c r="C16" s="483"/>
      <c r="D16" s="482"/>
      <c r="E16" s="479" t="s">
        <v>171</v>
      </c>
      <c r="F16" s="479"/>
      <c r="G16" s="445"/>
      <c r="H16" s="445"/>
      <c r="I16" s="445"/>
      <c r="J16" s="445"/>
      <c r="K16" s="445"/>
      <c r="L16" s="445"/>
      <c r="M16" s="445"/>
      <c r="N16" s="445"/>
      <c r="O16" s="445"/>
      <c r="P16" s="445"/>
      <c r="Q16" s="445"/>
      <c r="R16" s="445"/>
      <c r="S16" s="445"/>
      <c r="T16" s="445"/>
      <c r="U16" s="445"/>
      <c r="V16" s="445"/>
      <c r="W16" s="445"/>
      <c r="X16" s="445"/>
      <c r="Y16" s="445"/>
      <c r="Z16" s="44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5:D5"/>
  </mergeCells>
  <printOptions horizontalCentered="1"/>
  <pageMargins bottom="0.15748031496062992" footer="0.0" header="0.0" left="0.5118110236220472" right="0.5118110236220472" top="0.5511811023622047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0"/>
    <col customWidth="1" min="2" max="2" width="10.25"/>
    <col customWidth="1" min="3" max="3" width="6.75"/>
    <col customWidth="1" min="4" max="63" width="3.25"/>
    <col customWidth="1" min="64" max="66" width="8.0"/>
  </cols>
  <sheetData>
    <row r="1" ht="15.75" customHeight="1">
      <c r="A1" s="229"/>
      <c r="B1" s="229"/>
      <c r="C1" s="229"/>
      <c r="D1" s="230"/>
      <c r="E1" s="230"/>
      <c r="F1" s="230"/>
      <c r="G1" s="230"/>
      <c r="H1" s="230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1"/>
      <c r="BM1" s="1"/>
      <c r="BN1" s="1"/>
    </row>
    <row r="2" ht="15.75" customHeight="1">
      <c r="A2" s="229"/>
      <c r="B2" s="229"/>
      <c r="C2" s="229"/>
      <c r="D2" s="230"/>
      <c r="E2" s="230"/>
      <c r="F2" s="230"/>
      <c r="G2" s="230"/>
      <c r="H2" s="230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1"/>
      <c r="BM2" s="1"/>
      <c r="BN2" s="1"/>
    </row>
    <row r="3" ht="3.75" customHeight="1">
      <c r="A3" s="229"/>
      <c r="B3" s="229"/>
      <c r="C3" s="229"/>
      <c r="D3" s="230"/>
      <c r="E3" s="230"/>
      <c r="F3" s="230"/>
      <c r="G3" s="230"/>
      <c r="H3" s="230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  <c r="BL3" s="1"/>
      <c r="BM3" s="1"/>
      <c r="BN3" s="1"/>
    </row>
    <row r="4" ht="20.25" customHeight="1">
      <c r="A4" s="231" t="s">
        <v>172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1"/>
      <c r="BM4" s="1">
        <f>F11+14</f>
        <v>37</v>
      </c>
      <c r="BN4" s="1"/>
    </row>
    <row r="5" ht="18.75" customHeight="1">
      <c r="A5" s="484" t="s">
        <v>173</v>
      </c>
      <c r="BL5" s="1"/>
      <c r="BM5" s="1"/>
      <c r="BN5" s="1"/>
    </row>
    <row r="6" ht="18.75" customHeight="1">
      <c r="A6" s="485" t="s">
        <v>174</v>
      </c>
      <c r="B6" s="484"/>
      <c r="C6" s="484"/>
      <c r="D6" s="484"/>
      <c r="E6" s="484"/>
      <c r="F6" s="484"/>
      <c r="G6" s="484" t="s">
        <v>175</v>
      </c>
      <c r="H6" s="485" t="s">
        <v>56</v>
      </c>
      <c r="I6" s="484"/>
      <c r="J6" s="485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484"/>
      <c r="BL6" s="1"/>
      <c r="BM6" s="1"/>
      <c r="BN6" s="1"/>
    </row>
    <row r="7" ht="19.5" customHeight="1">
      <c r="A7" s="486" t="s">
        <v>1</v>
      </c>
      <c r="B7" s="487" t="s">
        <v>48</v>
      </c>
      <c r="C7" s="488"/>
      <c r="D7" s="489" t="s">
        <v>7</v>
      </c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0"/>
      <c r="V7" s="240"/>
      <c r="W7" s="240"/>
      <c r="X7" s="240"/>
      <c r="Y7" s="240"/>
      <c r="Z7" s="240"/>
      <c r="AA7" s="240"/>
      <c r="AB7" s="240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240"/>
      <c r="AN7" s="240"/>
      <c r="AO7" s="240"/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1"/>
      <c r="BL7" s="1"/>
      <c r="BM7" s="1"/>
      <c r="BN7" s="1"/>
    </row>
    <row r="8" ht="18.0" customHeight="1">
      <c r="A8" s="242"/>
      <c r="B8" s="490"/>
      <c r="C8" s="154"/>
      <c r="D8" s="491" t="s">
        <v>176</v>
      </c>
      <c r="E8" s="240"/>
      <c r="F8" s="240"/>
      <c r="G8" s="240"/>
      <c r="H8" s="246"/>
      <c r="I8" s="492" t="s">
        <v>177</v>
      </c>
      <c r="J8" s="240"/>
      <c r="K8" s="240"/>
      <c r="L8" s="240"/>
      <c r="M8" s="246"/>
      <c r="N8" s="492" t="s">
        <v>178</v>
      </c>
      <c r="O8" s="240"/>
      <c r="P8" s="240"/>
      <c r="Q8" s="240"/>
      <c r="R8" s="246"/>
      <c r="S8" s="492" t="s">
        <v>179</v>
      </c>
      <c r="T8" s="240"/>
      <c r="U8" s="240"/>
      <c r="V8" s="240"/>
      <c r="W8" s="246"/>
      <c r="X8" s="493">
        <v>43922.0</v>
      </c>
      <c r="Y8" s="240"/>
      <c r="Z8" s="240"/>
      <c r="AA8" s="240"/>
      <c r="AB8" s="246"/>
      <c r="AC8" s="492" t="s">
        <v>180</v>
      </c>
      <c r="AD8" s="240"/>
      <c r="AE8" s="240"/>
      <c r="AF8" s="240"/>
      <c r="AG8" s="246"/>
      <c r="AH8" s="492" t="s">
        <v>181</v>
      </c>
      <c r="AI8" s="240"/>
      <c r="AJ8" s="240"/>
      <c r="AK8" s="240"/>
      <c r="AL8" s="246"/>
      <c r="AM8" s="492" t="s">
        <v>182</v>
      </c>
      <c r="AN8" s="240"/>
      <c r="AO8" s="240"/>
      <c r="AP8" s="240"/>
      <c r="AQ8" s="246"/>
      <c r="AR8" s="492" t="s">
        <v>183</v>
      </c>
      <c r="AS8" s="240"/>
      <c r="AT8" s="240"/>
      <c r="AU8" s="240"/>
      <c r="AV8" s="246"/>
      <c r="AW8" s="491" t="s">
        <v>184</v>
      </c>
      <c r="AX8" s="240"/>
      <c r="AY8" s="240"/>
      <c r="AZ8" s="240"/>
      <c r="BA8" s="246"/>
      <c r="BB8" s="492" t="s">
        <v>185</v>
      </c>
      <c r="BC8" s="240"/>
      <c r="BD8" s="240"/>
      <c r="BE8" s="240"/>
      <c r="BF8" s="246"/>
      <c r="BG8" s="491" t="s">
        <v>186</v>
      </c>
      <c r="BH8" s="240"/>
      <c r="BI8" s="240"/>
      <c r="BJ8" s="240"/>
      <c r="BK8" s="246"/>
      <c r="BL8" s="1"/>
      <c r="BM8" s="1"/>
      <c r="BN8" s="1"/>
    </row>
    <row r="9" ht="18.0" customHeight="1">
      <c r="A9" s="247"/>
      <c r="B9" s="407"/>
      <c r="C9" s="110"/>
      <c r="D9" s="494" t="s">
        <v>20</v>
      </c>
      <c r="E9" s="495" t="s">
        <v>21</v>
      </c>
      <c r="F9" s="495" t="s">
        <v>22</v>
      </c>
      <c r="G9" s="495" t="s">
        <v>23</v>
      </c>
      <c r="H9" s="496" t="s">
        <v>49</v>
      </c>
      <c r="I9" s="497" t="s">
        <v>20</v>
      </c>
      <c r="J9" s="498" t="s">
        <v>21</v>
      </c>
      <c r="K9" s="498" t="s">
        <v>22</v>
      </c>
      <c r="L9" s="498" t="s">
        <v>23</v>
      </c>
      <c r="M9" s="499" t="s">
        <v>49</v>
      </c>
      <c r="N9" s="494" t="s">
        <v>20</v>
      </c>
      <c r="O9" s="495" t="s">
        <v>21</v>
      </c>
      <c r="P9" s="495" t="s">
        <v>22</v>
      </c>
      <c r="Q9" s="495" t="s">
        <v>23</v>
      </c>
      <c r="R9" s="496" t="s">
        <v>49</v>
      </c>
      <c r="S9" s="497" t="s">
        <v>20</v>
      </c>
      <c r="T9" s="498" t="s">
        <v>21</v>
      </c>
      <c r="U9" s="498" t="s">
        <v>22</v>
      </c>
      <c r="V9" s="498" t="s">
        <v>23</v>
      </c>
      <c r="W9" s="499" t="s">
        <v>49</v>
      </c>
      <c r="X9" s="494" t="s">
        <v>20</v>
      </c>
      <c r="Y9" s="495" t="s">
        <v>21</v>
      </c>
      <c r="Z9" s="495" t="s">
        <v>22</v>
      </c>
      <c r="AA9" s="495" t="s">
        <v>23</v>
      </c>
      <c r="AB9" s="496" t="s">
        <v>49</v>
      </c>
      <c r="AC9" s="497" t="s">
        <v>20</v>
      </c>
      <c r="AD9" s="498" t="s">
        <v>21</v>
      </c>
      <c r="AE9" s="498" t="s">
        <v>22</v>
      </c>
      <c r="AF9" s="498" t="s">
        <v>23</v>
      </c>
      <c r="AG9" s="499" t="s">
        <v>49</v>
      </c>
      <c r="AH9" s="494" t="s">
        <v>20</v>
      </c>
      <c r="AI9" s="495" t="s">
        <v>21</v>
      </c>
      <c r="AJ9" s="495" t="s">
        <v>22</v>
      </c>
      <c r="AK9" s="495" t="s">
        <v>23</v>
      </c>
      <c r="AL9" s="496" t="s">
        <v>49</v>
      </c>
      <c r="AM9" s="497" t="s">
        <v>20</v>
      </c>
      <c r="AN9" s="498" t="s">
        <v>21</v>
      </c>
      <c r="AO9" s="498" t="s">
        <v>22</v>
      </c>
      <c r="AP9" s="498" t="s">
        <v>23</v>
      </c>
      <c r="AQ9" s="499" t="s">
        <v>49</v>
      </c>
      <c r="AR9" s="494" t="s">
        <v>20</v>
      </c>
      <c r="AS9" s="495" t="s">
        <v>21</v>
      </c>
      <c r="AT9" s="495" t="s">
        <v>22</v>
      </c>
      <c r="AU9" s="495" t="s">
        <v>23</v>
      </c>
      <c r="AV9" s="496" t="s">
        <v>49</v>
      </c>
      <c r="AW9" s="497" t="s">
        <v>20</v>
      </c>
      <c r="AX9" s="498" t="s">
        <v>21</v>
      </c>
      <c r="AY9" s="498" t="s">
        <v>22</v>
      </c>
      <c r="AZ9" s="498" t="s">
        <v>23</v>
      </c>
      <c r="BA9" s="499" t="s">
        <v>49</v>
      </c>
      <c r="BB9" s="494" t="s">
        <v>20</v>
      </c>
      <c r="BC9" s="495" t="s">
        <v>21</v>
      </c>
      <c r="BD9" s="495" t="s">
        <v>22</v>
      </c>
      <c r="BE9" s="495" t="s">
        <v>23</v>
      </c>
      <c r="BF9" s="496" t="s">
        <v>49</v>
      </c>
      <c r="BG9" s="497" t="s">
        <v>20</v>
      </c>
      <c r="BH9" s="498" t="s">
        <v>21</v>
      </c>
      <c r="BI9" s="498" t="s">
        <v>22</v>
      </c>
      <c r="BJ9" s="498" t="s">
        <v>23</v>
      </c>
      <c r="BK9" s="499" t="s">
        <v>49</v>
      </c>
      <c r="BL9" s="1"/>
      <c r="BM9" s="1"/>
      <c r="BN9" s="1"/>
    </row>
    <row r="10" ht="6.0" customHeight="1">
      <c r="A10" s="324">
        <v>1.0</v>
      </c>
      <c r="B10" s="324" t="s">
        <v>187</v>
      </c>
      <c r="C10" s="500"/>
      <c r="D10" s="501"/>
      <c r="E10" s="502"/>
      <c r="F10" s="503"/>
      <c r="G10" s="504"/>
      <c r="H10" s="505"/>
      <c r="I10" s="506"/>
      <c r="J10" s="507"/>
      <c r="K10" s="507"/>
      <c r="L10" s="504"/>
      <c r="M10" s="505"/>
      <c r="N10" s="506"/>
      <c r="O10" s="507"/>
      <c r="P10" s="507"/>
      <c r="Q10" s="504"/>
      <c r="R10" s="505"/>
      <c r="S10" s="506"/>
      <c r="T10" s="504"/>
      <c r="U10" s="507"/>
      <c r="V10" s="504"/>
      <c r="W10" s="505"/>
      <c r="X10" s="506"/>
      <c r="Y10" s="507"/>
      <c r="Z10" s="504"/>
      <c r="AA10" s="507"/>
      <c r="AB10" s="505"/>
      <c r="AC10" s="506"/>
      <c r="AD10" s="507"/>
      <c r="AE10" s="504"/>
      <c r="AF10" s="507"/>
      <c r="AG10" s="505"/>
      <c r="AH10" s="506"/>
      <c r="AI10" s="504"/>
      <c r="AJ10" s="504"/>
      <c r="AK10" s="507"/>
      <c r="AL10" s="505"/>
      <c r="AM10" s="506"/>
      <c r="AN10" s="504"/>
      <c r="AO10" s="507"/>
      <c r="AP10" s="507"/>
      <c r="AQ10" s="508"/>
      <c r="AR10" s="506"/>
      <c r="AS10" s="504"/>
      <c r="AT10" s="507"/>
      <c r="AU10" s="507"/>
      <c r="AV10" s="508"/>
      <c r="AW10" s="509"/>
      <c r="AX10" s="507"/>
      <c r="AY10" s="507"/>
      <c r="AZ10" s="507"/>
      <c r="BA10" s="508"/>
      <c r="BB10" s="509"/>
      <c r="BC10" s="507"/>
      <c r="BD10" s="507"/>
      <c r="BE10" s="504"/>
      <c r="BF10" s="508"/>
      <c r="BG10" s="506"/>
      <c r="BH10" s="507"/>
      <c r="BI10" s="507"/>
      <c r="BJ10" s="507"/>
      <c r="BK10" s="508"/>
      <c r="BL10" s="1"/>
      <c r="BM10" s="1"/>
      <c r="BN10" s="1"/>
    </row>
    <row r="11" ht="18.0" customHeight="1">
      <c r="A11" s="242"/>
      <c r="B11" s="242"/>
      <c r="C11" s="510" t="s">
        <v>188</v>
      </c>
      <c r="D11" s="511">
        <v>7.0</v>
      </c>
      <c r="E11" s="512"/>
      <c r="F11" s="513">
        <v>23.0</v>
      </c>
      <c r="G11" s="512"/>
      <c r="H11" s="514"/>
      <c r="I11" s="515">
        <v>4.0</v>
      </c>
      <c r="J11" s="512"/>
      <c r="K11" s="513">
        <v>17.0</v>
      </c>
      <c r="L11" s="512"/>
      <c r="M11" s="516">
        <v>31.0</v>
      </c>
      <c r="N11" s="517"/>
      <c r="O11" s="512"/>
      <c r="P11" s="513">
        <v>14.0</v>
      </c>
      <c r="Q11" s="512"/>
      <c r="R11" s="516">
        <v>28.0</v>
      </c>
      <c r="S11" s="517"/>
      <c r="T11" s="513">
        <v>13.0</v>
      </c>
      <c r="U11" s="512"/>
      <c r="V11" s="518">
        <v>27.0</v>
      </c>
      <c r="W11" s="514"/>
      <c r="X11" s="517"/>
      <c r="Y11" s="519">
        <v>10.0</v>
      </c>
      <c r="Z11" s="512"/>
      <c r="AA11" s="518">
        <v>24.0</v>
      </c>
      <c r="AB11" s="514"/>
      <c r="AC11" s="520"/>
      <c r="AD11" s="513">
        <v>8.0</v>
      </c>
      <c r="AE11" s="512"/>
      <c r="AF11" s="518">
        <v>22.0</v>
      </c>
      <c r="AG11" s="514"/>
      <c r="AH11" s="521">
        <v>5.0</v>
      </c>
      <c r="AI11" s="522"/>
      <c r="AJ11" s="518">
        <v>19.0</v>
      </c>
      <c r="AK11" s="512"/>
      <c r="AL11" s="514"/>
      <c r="AM11" s="523">
        <v>3.0</v>
      </c>
      <c r="AN11" s="522"/>
      <c r="AO11" s="518">
        <v>17.0</v>
      </c>
      <c r="AP11" s="512"/>
      <c r="AQ11" s="524">
        <v>31.0</v>
      </c>
      <c r="AR11" s="517"/>
      <c r="AS11" s="522"/>
      <c r="AT11" s="518">
        <v>14.0</v>
      </c>
      <c r="AU11" s="512"/>
      <c r="AV11" s="524">
        <v>28.0</v>
      </c>
      <c r="AW11" s="525"/>
      <c r="AX11" s="518">
        <v>11.0</v>
      </c>
      <c r="AY11" s="522"/>
      <c r="AZ11" s="519">
        <v>25.0</v>
      </c>
      <c r="BA11" s="514"/>
      <c r="BB11" s="525"/>
      <c r="BC11" s="518">
        <v>9.0</v>
      </c>
      <c r="BD11" s="522"/>
      <c r="BE11" s="513">
        <v>23.0</v>
      </c>
      <c r="BF11" s="514"/>
      <c r="BG11" s="511">
        <v>6.0</v>
      </c>
      <c r="BH11" s="522"/>
      <c r="BI11" s="513">
        <v>20.0</v>
      </c>
      <c r="BJ11" s="512"/>
      <c r="BK11" s="514"/>
      <c r="BL11" s="1"/>
      <c r="BM11" s="1"/>
      <c r="BN11" s="1"/>
    </row>
    <row r="12" ht="6.0" customHeight="1">
      <c r="A12" s="242"/>
      <c r="B12" s="242"/>
      <c r="C12" s="526"/>
      <c r="D12" s="527"/>
      <c r="E12" s="528"/>
      <c r="F12" s="529"/>
      <c r="G12" s="528"/>
      <c r="H12" s="530"/>
      <c r="I12" s="527"/>
      <c r="J12" s="528"/>
      <c r="K12" s="529"/>
      <c r="L12" s="528"/>
      <c r="M12" s="531"/>
      <c r="N12" s="532"/>
      <c r="O12" s="528"/>
      <c r="P12" s="529"/>
      <c r="Q12" s="528"/>
      <c r="R12" s="531"/>
      <c r="S12" s="532"/>
      <c r="T12" s="529"/>
      <c r="U12" s="528"/>
      <c r="V12" s="529"/>
      <c r="W12" s="530"/>
      <c r="X12" s="532"/>
      <c r="Y12" s="529"/>
      <c r="Z12" s="528"/>
      <c r="AA12" s="529"/>
      <c r="AB12" s="530"/>
      <c r="AC12" s="527"/>
      <c r="AD12" s="529"/>
      <c r="AE12" s="528"/>
      <c r="AF12" s="529"/>
      <c r="AG12" s="530"/>
      <c r="AH12" s="527"/>
      <c r="AI12" s="528"/>
      <c r="AJ12" s="529"/>
      <c r="AK12" s="528"/>
      <c r="AL12" s="530"/>
      <c r="AM12" s="527"/>
      <c r="AN12" s="528"/>
      <c r="AO12" s="529"/>
      <c r="AP12" s="528"/>
      <c r="AQ12" s="531"/>
      <c r="AR12" s="532"/>
      <c r="AS12" s="528"/>
      <c r="AT12" s="529"/>
      <c r="AU12" s="528"/>
      <c r="AV12" s="531"/>
      <c r="AW12" s="532"/>
      <c r="AX12" s="529"/>
      <c r="AY12" s="528"/>
      <c r="AZ12" s="529"/>
      <c r="BA12" s="530"/>
      <c r="BB12" s="532"/>
      <c r="BC12" s="529"/>
      <c r="BD12" s="528"/>
      <c r="BE12" s="529"/>
      <c r="BF12" s="530"/>
      <c r="BG12" s="527"/>
      <c r="BH12" s="528"/>
      <c r="BI12" s="529"/>
      <c r="BJ12" s="528"/>
      <c r="BK12" s="530"/>
      <c r="BL12" s="1"/>
      <c r="BM12" s="1"/>
      <c r="BN12" s="1"/>
    </row>
    <row r="13" ht="30.0" customHeight="1">
      <c r="A13" s="247"/>
      <c r="B13" s="247"/>
      <c r="C13" s="526" t="s">
        <v>189</v>
      </c>
      <c r="D13" s="533"/>
      <c r="E13" s="534"/>
      <c r="F13" s="535"/>
      <c r="G13" s="534"/>
      <c r="H13" s="536"/>
      <c r="I13" s="533"/>
      <c r="J13" s="534"/>
      <c r="K13" s="535"/>
      <c r="L13" s="534"/>
      <c r="M13" s="537"/>
      <c r="N13" s="538"/>
      <c r="O13" s="534"/>
      <c r="P13" s="535"/>
      <c r="Q13" s="534"/>
      <c r="R13" s="537"/>
      <c r="S13" s="538"/>
      <c r="T13" s="535"/>
      <c r="U13" s="534"/>
      <c r="V13" s="535"/>
      <c r="W13" s="536"/>
      <c r="X13" s="538"/>
      <c r="Y13" s="535"/>
      <c r="Z13" s="534"/>
      <c r="AA13" s="535"/>
      <c r="AB13" s="536"/>
      <c r="AC13" s="533"/>
      <c r="AD13" s="535"/>
      <c r="AE13" s="534"/>
      <c r="AF13" s="535"/>
      <c r="AG13" s="536"/>
      <c r="AH13" s="533"/>
      <c r="AI13" s="534"/>
      <c r="AJ13" s="535"/>
      <c r="AK13" s="534"/>
      <c r="AL13" s="536"/>
      <c r="AM13" s="533"/>
      <c r="AN13" s="534"/>
      <c r="AO13" s="535"/>
      <c r="AP13" s="534"/>
      <c r="AQ13" s="537"/>
      <c r="AR13" s="538"/>
      <c r="AS13" s="534"/>
      <c r="AT13" s="535"/>
      <c r="AU13" s="534"/>
      <c r="AV13" s="537"/>
      <c r="AW13" s="538"/>
      <c r="AX13" s="535"/>
      <c r="AY13" s="534"/>
      <c r="AZ13" s="535"/>
      <c r="BA13" s="536"/>
      <c r="BB13" s="538"/>
      <c r="BC13" s="535"/>
      <c r="BD13" s="534"/>
      <c r="BE13" s="535"/>
      <c r="BF13" s="536"/>
      <c r="BG13" s="533"/>
      <c r="BH13" s="534"/>
      <c r="BI13" s="535"/>
      <c r="BJ13" s="534"/>
      <c r="BK13" s="536"/>
      <c r="BL13" s="1"/>
      <c r="BM13" s="1"/>
      <c r="BN13" s="1"/>
    </row>
    <row r="14" ht="6.0" customHeight="1">
      <c r="A14" s="539"/>
      <c r="B14" s="324" t="s">
        <v>190</v>
      </c>
      <c r="C14" s="540" t="s">
        <v>188</v>
      </c>
      <c r="D14" s="541"/>
      <c r="E14" s="542"/>
      <c r="F14" s="529"/>
      <c r="G14" s="542"/>
      <c r="H14" s="530"/>
      <c r="I14" s="541"/>
      <c r="J14" s="528"/>
      <c r="K14" s="543"/>
      <c r="L14" s="528"/>
      <c r="M14" s="544"/>
      <c r="N14" s="545"/>
      <c r="O14" s="528"/>
      <c r="P14" s="543"/>
      <c r="Q14" s="528"/>
      <c r="R14" s="544"/>
      <c r="S14" s="532"/>
      <c r="T14" s="543"/>
      <c r="U14" s="528"/>
      <c r="V14" s="543"/>
      <c r="W14" s="546"/>
      <c r="X14" s="532"/>
      <c r="Y14" s="543"/>
      <c r="Z14" s="528"/>
      <c r="AA14" s="543"/>
      <c r="AB14" s="530"/>
      <c r="AC14" s="541"/>
      <c r="AD14" s="543"/>
      <c r="AE14" s="528"/>
      <c r="AF14" s="543"/>
      <c r="AG14" s="530"/>
      <c r="AH14" s="541"/>
      <c r="AI14" s="528"/>
      <c r="AJ14" s="543"/>
      <c r="AK14" s="528"/>
      <c r="AL14" s="546"/>
      <c r="AM14" s="541"/>
      <c r="AN14" s="528"/>
      <c r="AO14" s="543"/>
      <c r="AP14" s="528"/>
      <c r="AQ14" s="544"/>
      <c r="AR14" s="545"/>
      <c r="AS14" s="528"/>
      <c r="AT14" s="543"/>
      <c r="AU14" s="528"/>
      <c r="AV14" s="544"/>
      <c r="AW14" s="532"/>
      <c r="AX14" s="543"/>
      <c r="AY14" s="528"/>
      <c r="AZ14" s="543"/>
      <c r="BA14" s="546"/>
      <c r="BB14" s="532"/>
      <c r="BC14" s="543"/>
      <c r="BD14" s="528"/>
      <c r="BE14" s="543"/>
      <c r="BF14" s="530"/>
      <c r="BG14" s="541"/>
      <c r="BH14" s="528"/>
      <c r="BI14" s="543"/>
      <c r="BJ14" s="528"/>
      <c r="BK14" s="546"/>
      <c r="BL14" s="1"/>
      <c r="BM14" s="1"/>
      <c r="BN14" s="1"/>
    </row>
    <row r="15" ht="18.0" customHeight="1">
      <c r="A15" s="267">
        <v>2.0</v>
      </c>
      <c r="B15" s="242"/>
      <c r="C15" s="243"/>
      <c r="D15" s="520"/>
      <c r="E15" s="547"/>
      <c r="F15" s="518">
        <v>12.0</v>
      </c>
      <c r="G15" s="547"/>
      <c r="H15" s="516">
        <v>26.0</v>
      </c>
      <c r="I15" s="517"/>
      <c r="J15" s="518">
        <v>9.0</v>
      </c>
      <c r="K15" s="512"/>
      <c r="L15" s="518">
        <v>24.0</v>
      </c>
      <c r="M15" s="514"/>
      <c r="N15" s="517"/>
      <c r="O15" s="518">
        <v>6.0</v>
      </c>
      <c r="P15" s="512"/>
      <c r="Q15" s="519">
        <v>20.0</v>
      </c>
      <c r="R15" s="514"/>
      <c r="S15" s="511">
        <v>5.0</v>
      </c>
      <c r="T15" s="512"/>
      <c r="U15" s="518">
        <v>19.0</v>
      </c>
      <c r="V15" s="512"/>
      <c r="W15" s="514"/>
      <c r="X15" s="511">
        <v>2.0</v>
      </c>
      <c r="Y15" s="512"/>
      <c r="Z15" s="518">
        <v>16.0</v>
      </c>
      <c r="AA15" s="512"/>
      <c r="AB15" s="516">
        <v>30.0</v>
      </c>
      <c r="AC15" s="520"/>
      <c r="AD15" s="512"/>
      <c r="AE15" s="519">
        <v>14.0</v>
      </c>
      <c r="AF15" s="512"/>
      <c r="AG15" s="516">
        <v>28.0</v>
      </c>
      <c r="AH15" s="517"/>
      <c r="AI15" s="518">
        <v>11.0</v>
      </c>
      <c r="AJ15" s="512"/>
      <c r="AK15" s="518">
        <v>25.0</v>
      </c>
      <c r="AL15" s="514"/>
      <c r="AM15" s="517"/>
      <c r="AN15" s="518">
        <v>9.0</v>
      </c>
      <c r="AO15" s="512"/>
      <c r="AP15" s="518">
        <v>23.0</v>
      </c>
      <c r="AQ15" s="514"/>
      <c r="AR15" s="517"/>
      <c r="AS15" s="519">
        <v>6.0</v>
      </c>
      <c r="AT15" s="512"/>
      <c r="AU15" s="518">
        <v>20.0</v>
      </c>
      <c r="AV15" s="514"/>
      <c r="AW15" s="511">
        <v>3.0</v>
      </c>
      <c r="AX15" s="512"/>
      <c r="AY15" s="518">
        <v>17.0</v>
      </c>
      <c r="AZ15" s="512"/>
      <c r="BA15" s="514"/>
      <c r="BB15" s="511">
        <v>1.0</v>
      </c>
      <c r="BC15" s="512"/>
      <c r="BD15" s="518">
        <v>15.0</v>
      </c>
      <c r="BE15" s="512"/>
      <c r="BF15" s="548">
        <v>29.0</v>
      </c>
      <c r="BG15" s="517"/>
      <c r="BH15" s="518">
        <v>12.0</v>
      </c>
      <c r="BI15" s="512"/>
      <c r="BJ15" s="518">
        <v>26.0</v>
      </c>
      <c r="BK15" s="514"/>
      <c r="BL15" s="1"/>
      <c r="BM15" s="1"/>
      <c r="BN15" s="1"/>
    </row>
    <row r="16" ht="6.0" customHeight="1">
      <c r="A16" s="242"/>
      <c r="B16" s="242"/>
      <c r="C16" s="248"/>
      <c r="D16" s="527"/>
      <c r="E16" s="529"/>
      <c r="F16" s="529"/>
      <c r="G16" s="529"/>
      <c r="H16" s="531"/>
      <c r="I16" s="532"/>
      <c r="J16" s="529"/>
      <c r="K16" s="528"/>
      <c r="L16" s="529"/>
      <c r="M16" s="530"/>
      <c r="N16" s="532"/>
      <c r="O16" s="529"/>
      <c r="P16" s="528"/>
      <c r="Q16" s="529"/>
      <c r="R16" s="530"/>
      <c r="S16" s="527"/>
      <c r="T16" s="528"/>
      <c r="U16" s="529"/>
      <c r="V16" s="528"/>
      <c r="W16" s="530"/>
      <c r="X16" s="527"/>
      <c r="Y16" s="528"/>
      <c r="Z16" s="529"/>
      <c r="AA16" s="528"/>
      <c r="AB16" s="531"/>
      <c r="AC16" s="527"/>
      <c r="AD16" s="528"/>
      <c r="AE16" s="529"/>
      <c r="AF16" s="528"/>
      <c r="AG16" s="531"/>
      <c r="AH16" s="532"/>
      <c r="AI16" s="529"/>
      <c r="AJ16" s="528"/>
      <c r="AK16" s="529"/>
      <c r="AL16" s="530"/>
      <c r="AM16" s="532"/>
      <c r="AN16" s="529"/>
      <c r="AO16" s="528"/>
      <c r="AP16" s="529"/>
      <c r="AQ16" s="530"/>
      <c r="AR16" s="532"/>
      <c r="AS16" s="529"/>
      <c r="AT16" s="528"/>
      <c r="AU16" s="529"/>
      <c r="AV16" s="530"/>
      <c r="AW16" s="527"/>
      <c r="AX16" s="528"/>
      <c r="AY16" s="529"/>
      <c r="AZ16" s="528"/>
      <c r="BA16" s="530"/>
      <c r="BB16" s="527"/>
      <c r="BC16" s="528"/>
      <c r="BD16" s="529"/>
      <c r="BE16" s="528"/>
      <c r="BF16" s="531"/>
      <c r="BG16" s="532"/>
      <c r="BH16" s="529"/>
      <c r="BI16" s="528"/>
      <c r="BJ16" s="529"/>
      <c r="BK16" s="530"/>
      <c r="BL16" s="1"/>
      <c r="BM16" s="1"/>
      <c r="BN16" s="1"/>
    </row>
    <row r="17" ht="6.0" customHeight="1">
      <c r="A17" s="242"/>
      <c r="B17" s="242"/>
      <c r="C17" s="540" t="s">
        <v>189</v>
      </c>
      <c r="D17" s="541"/>
      <c r="E17" s="543"/>
      <c r="F17" s="543"/>
      <c r="G17" s="543"/>
      <c r="H17" s="544"/>
      <c r="I17" s="545"/>
      <c r="J17" s="543"/>
      <c r="K17" s="542"/>
      <c r="L17" s="543"/>
      <c r="M17" s="546"/>
      <c r="N17" s="545"/>
      <c r="O17" s="543"/>
      <c r="P17" s="542"/>
      <c r="Q17" s="543"/>
      <c r="R17" s="546"/>
      <c r="S17" s="541"/>
      <c r="T17" s="542"/>
      <c r="U17" s="543"/>
      <c r="V17" s="542"/>
      <c r="W17" s="546"/>
      <c r="X17" s="541"/>
      <c r="Y17" s="542"/>
      <c r="Z17" s="543"/>
      <c r="AA17" s="542"/>
      <c r="AB17" s="544"/>
      <c r="AC17" s="541"/>
      <c r="AD17" s="542"/>
      <c r="AE17" s="543"/>
      <c r="AF17" s="542"/>
      <c r="AG17" s="544"/>
      <c r="AH17" s="545"/>
      <c r="AI17" s="543"/>
      <c r="AJ17" s="542"/>
      <c r="AK17" s="543"/>
      <c r="AL17" s="546"/>
      <c r="AM17" s="545"/>
      <c r="AN17" s="543"/>
      <c r="AO17" s="542"/>
      <c r="AP17" s="543"/>
      <c r="AQ17" s="546"/>
      <c r="AR17" s="545"/>
      <c r="AS17" s="543"/>
      <c r="AT17" s="542"/>
      <c r="AU17" s="543"/>
      <c r="AV17" s="546"/>
      <c r="AW17" s="541"/>
      <c r="AX17" s="542"/>
      <c r="AY17" s="543"/>
      <c r="AZ17" s="542"/>
      <c r="BA17" s="546"/>
      <c r="BB17" s="541"/>
      <c r="BC17" s="542"/>
      <c r="BD17" s="543"/>
      <c r="BE17" s="542"/>
      <c r="BF17" s="544"/>
      <c r="BG17" s="545"/>
      <c r="BH17" s="543"/>
      <c r="BI17" s="542"/>
      <c r="BJ17" s="543"/>
      <c r="BK17" s="546"/>
      <c r="BL17" s="1"/>
      <c r="BM17" s="1"/>
      <c r="BN17" s="1"/>
    </row>
    <row r="18" ht="18.0" customHeight="1">
      <c r="A18" s="242"/>
      <c r="B18" s="549"/>
      <c r="C18" s="243"/>
      <c r="D18" s="541"/>
      <c r="E18" s="543"/>
      <c r="F18" s="543"/>
      <c r="G18" s="543"/>
      <c r="H18" s="544"/>
      <c r="I18" s="545"/>
      <c r="J18" s="543"/>
      <c r="K18" s="542"/>
      <c r="L18" s="543"/>
      <c r="M18" s="546"/>
      <c r="N18" s="545"/>
      <c r="O18" s="543"/>
      <c r="P18" s="542"/>
      <c r="Q18" s="543"/>
      <c r="R18" s="546"/>
      <c r="S18" s="541"/>
      <c r="T18" s="542"/>
      <c r="U18" s="543"/>
      <c r="V18" s="542"/>
      <c r="W18" s="546"/>
      <c r="X18" s="541"/>
      <c r="Y18" s="542"/>
      <c r="Z18" s="543"/>
      <c r="AA18" s="542"/>
      <c r="AB18" s="544"/>
      <c r="AC18" s="541"/>
      <c r="AD18" s="542"/>
      <c r="AE18" s="543"/>
      <c r="AF18" s="542"/>
      <c r="AG18" s="544"/>
      <c r="AH18" s="545"/>
      <c r="AI18" s="543"/>
      <c r="AJ18" s="542"/>
      <c r="AK18" s="543"/>
      <c r="AL18" s="546"/>
      <c r="AM18" s="545"/>
      <c r="AN18" s="543"/>
      <c r="AO18" s="542"/>
      <c r="AP18" s="543"/>
      <c r="AQ18" s="546"/>
      <c r="AR18" s="545"/>
      <c r="AS18" s="543"/>
      <c r="AT18" s="542"/>
      <c r="AU18" s="543"/>
      <c r="AV18" s="546"/>
      <c r="AW18" s="541"/>
      <c r="AX18" s="542"/>
      <c r="AY18" s="543"/>
      <c r="AZ18" s="542"/>
      <c r="BA18" s="546"/>
      <c r="BB18" s="541"/>
      <c r="BC18" s="542"/>
      <c r="BD18" s="543"/>
      <c r="BE18" s="542"/>
      <c r="BF18" s="544"/>
      <c r="BG18" s="545"/>
      <c r="BH18" s="543"/>
      <c r="BI18" s="542"/>
      <c r="BJ18" s="543"/>
      <c r="BK18" s="546"/>
      <c r="BL18" s="1"/>
      <c r="BM18" s="1"/>
      <c r="BN18" s="1"/>
    </row>
    <row r="19" ht="6.0" customHeight="1">
      <c r="A19" s="247"/>
      <c r="B19" s="550"/>
      <c r="C19" s="248"/>
      <c r="D19" s="527"/>
      <c r="E19" s="529"/>
      <c r="F19" s="529"/>
      <c r="G19" s="529"/>
      <c r="H19" s="531"/>
      <c r="I19" s="532"/>
      <c r="J19" s="529"/>
      <c r="K19" s="528"/>
      <c r="L19" s="529"/>
      <c r="M19" s="530"/>
      <c r="N19" s="532"/>
      <c r="O19" s="529"/>
      <c r="P19" s="528"/>
      <c r="Q19" s="529"/>
      <c r="R19" s="530"/>
      <c r="S19" s="527"/>
      <c r="T19" s="528"/>
      <c r="U19" s="529"/>
      <c r="V19" s="528"/>
      <c r="W19" s="530"/>
      <c r="X19" s="527"/>
      <c r="Y19" s="528"/>
      <c r="Z19" s="529"/>
      <c r="AA19" s="528"/>
      <c r="AB19" s="531"/>
      <c r="AC19" s="527"/>
      <c r="AD19" s="528"/>
      <c r="AE19" s="529"/>
      <c r="AF19" s="528"/>
      <c r="AG19" s="531"/>
      <c r="AH19" s="532"/>
      <c r="AI19" s="529"/>
      <c r="AJ19" s="528"/>
      <c r="AK19" s="529"/>
      <c r="AL19" s="530"/>
      <c r="AM19" s="532"/>
      <c r="AN19" s="529"/>
      <c r="AO19" s="528"/>
      <c r="AP19" s="529"/>
      <c r="AQ19" s="530"/>
      <c r="AR19" s="532"/>
      <c r="AS19" s="529"/>
      <c r="AT19" s="528"/>
      <c r="AU19" s="529"/>
      <c r="AV19" s="530"/>
      <c r="AW19" s="527"/>
      <c r="AX19" s="528"/>
      <c r="AY19" s="529"/>
      <c r="AZ19" s="528"/>
      <c r="BA19" s="530"/>
      <c r="BB19" s="527"/>
      <c r="BC19" s="528"/>
      <c r="BD19" s="529"/>
      <c r="BE19" s="528"/>
      <c r="BF19" s="531"/>
      <c r="BG19" s="532"/>
      <c r="BH19" s="529"/>
      <c r="BI19" s="528"/>
      <c r="BJ19" s="529"/>
      <c r="BK19" s="530"/>
      <c r="BL19" s="1"/>
      <c r="BM19" s="1"/>
      <c r="BN19" s="1"/>
    </row>
    <row r="20" ht="6.75" customHeight="1">
      <c r="A20" s="551">
        <v>3.0</v>
      </c>
      <c r="B20" s="324" t="s">
        <v>191</v>
      </c>
      <c r="C20" s="540" t="s">
        <v>188</v>
      </c>
      <c r="D20" s="527"/>
      <c r="E20" s="543"/>
      <c r="F20" s="543"/>
      <c r="G20" s="543"/>
      <c r="H20" s="544"/>
      <c r="I20" s="545"/>
      <c r="J20" s="543"/>
      <c r="K20" s="542"/>
      <c r="L20" s="543"/>
      <c r="M20" s="546"/>
      <c r="N20" s="545"/>
      <c r="O20" s="543"/>
      <c r="P20" s="542"/>
      <c r="Q20" s="543"/>
      <c r="R20" s="546"/>
      <c r="S20" s="541"/>
      <c r="T20" s="542"/>
      <c r="U20" s="543"/>
      <c r="V20" s="542"/>
      <c r="W20" s="546"/>
      <c r="X20" s="541"/>
      <c r="Y20" s="542"/>
      <c r="Z20" s="543"/>
      <c r="AA20" s="542"/>
      <c r="AB20" s="544"/>
      <c r="AC20" s="541"/>
      <c r="AD20" s="542"/>
      <c r="AE20" s="543"/>
      <c r="AF20" s="542"/>
      <c r="AG20" s="544"/>
      <c r="AH20" s="545"/>
      <c r="AI20" s="543"/>
      <c r="AJ20" s="542"/>
      <c r="AK20" s="543"/>
      <c r="AL20" s="546"/>
      <c r="AM20" s="545"/>
      <c r="AN20" s="543"/>
      <c r="AO20" s="542"/>
      <c r="AP20" s="543"/>
      <c r="AQ20" s="546"/>
      <c r="AR20" s="545"/>
      <c r="AS20" s="543"/>
      <c r="AT20" s="542"/>
      <c r="AU20" s="543"/>
      <c r="AV20" s="546"/>
      <c r="AW20" s="541"/>
      <c r="AX20" s="542"/>
      <c r="AY20" s="543"/>
      <c r="AZ20" s="542"/>
      <c r="BA20" s="546"/>
      <c r="BB20" s="541"/>
      <c r="BC20" s="542"/>
      <c r="BD20" s="543"/>
      <c r="BE20" s="542"/>
      <c r="BF20" s="544"/>
      <c r="BG20" s="545"/>
      <c r="BH20" s="543"/>
      <c r="BI20" s="542"/>
      <c r="BJ20" s="543"/>
      <c r="BK20" s="546"/>
      <c r="BL20" s="1"/>
      <c r="BM20" s="1"/>
      <c r="BN20" s="1"/>
    </row>
    <row r="21" ht="18.0" customHeight="1">
      <c r="A21" s="552"/>
      <c r="B21" s="242"/>
      <c r="C21" s="243"/>
      <c r="D21" s="511">
        <v>2.0</v>
      </c>
      <c r="E21" s="512"/>
      <c r="F21" s="513">
        <v>18.0</v>
      </c>
      <c r="G21" s="512"/>
      <c r="H21" s="544"/>
      <c r="I21" s="511">
        <v>2.0</v>
      </c>
      <c r="J21" s="547"/>
      <c r="K21" s="513">
        <v>16.0</v>
      </c>
      <c r="L21" s="547"/>
      <c r="M21" s="516">
        <v>29.0</v>
      </c>
      <c r="N21" s="517"/>
      <c r="O21" s="512"/>
      <c r="P21" s="513">
        <v>12.0</v>
      </c>
      <c r="Q21" s="512"/>
      <c r="R21" s="516">
        <v>26.0</v>
      </c>
      <c r="S21" s="517"/>
      <c r="T21" s="513">
        <v>11.0</v>
      </c>
      <c r="U21" s="512"/>
      <c r="V21" s="518">
        <v>25.0</v>
      </c>
      <c r="W21" s="514"/>
      <c r="X21" s="517"/>
      <c r="Y21" s="553">
        <v>8.0</v>
      </c>
      <c r="Z21" s="512"/>
      <c r="AA21" s="518">
        <v>22.0</v>
      </c>
      <c r="AB21" s="514"/>
      <c r="AC21" s="520"/>
      <c r="AD21" s="513">
        <v>6.0</v>
      </c>
      <c r="AE21" s="512"/>
      <c r="AF21" s="518">
        <v>20.0</v>
      </c>
      <c r="AG21" s="514"/>
      <c r="AH21" s="554"/>
      <c r="AI21" s="513">
        <v>3.0</v>
      </c>
      <c r="AJ21" s="543"/>
      <c r="AK21" s="555">
        <v>17.0</v>
      </c>
      <c r="AL21" s="556"/>
      <c r="AM21" s="521">
        <v>1.0</v>
      </c>
      <c r="AN21" s="512"/>
      <c r="AO21" s="518">
        <v>15.0</v>
      </c>
      <c r="AP21" s="512"/>
      <c r="AQ21" s="524">
        <v>29.0</v>
      </c>
      <c r="AR21" s="517"/>
      <c r="AS21" s="512"/>
      <c r="AT21" s="518">
        <v>12.0</v>
      </c>
      <c r="AU21" s="512"/>
      <c r="AV21" s="524">
        <v>26.0</v>
      </c>
      <c r="AW21" s="517"/>
      <c r="AX21" s="518">
        <v>9.0</v>
      </c>
      <c r="AY21" s="512"/>
      <c r="AZ21" s="557">
        <v>23.0</v>
      </c>
      <c r="BA21" s="514"/>
      <c r="BB21" s="517"/>
      <c r="BC21" s="518">
        <v>7.0</v>
      </c>
      <c r="BD21" s="512"/>
      <c r="BE21" s="513">
        <v>21.0</v>
      </c>
      <c r="BF21" s="514"/>
      <c r="BG21" s="541"/>
      <c r="BH21" s="558">
        <v>3.0</v>
      </c>
      <c r="BI21" s="543"/>
      <c r="BJ21" s="513">
        <v>18.0</v>
      </c>
      <c r="BK21" s="556"/>
      <c r="BL21" s="1"/>
      <c r="BM21" s="1"/>
      <c r="BN21" s="1">
        <f>BI21+14</f>
        <v>14</v>
      </c>
    </row>
    <row r="22" ht="6.75" customHeight="1">
      <c r="A22" s="552"/>
      <c r="B22" s="242"/>
      <c r="C22" s="248"/>
      <c r="D22" s="541"/>
      <c r="E22" s="542"/>
      <c r="F22" s="543"/>
      <c r="G22" s="542"/>
      <c r="H22" s="544"/>
      <c r="I22" s="545"/>
      <c r="J22" s="543"/>
      <c r="K22" s="543"/>
      <c r="L22" s="543"/>
      <c r="M22" s="544"/>
      <c r="N22" s="545"/>
      <c r="O22" s="542"/>
      <c r="P22" s="543"/>
      <c r="Q22" s="542"/>
      <c r="R22" s="544"/>
      <c r="S22" s="545"/>
      <c r="T22" s="543"/>
      <c r="U22" s="542"/>
      <c r="V22" s="543"/>
      <c r="W22" s="546"/>
      <c r="X22" s="545"/>
      <c r="Y22" s="543"/>
      <c r="Z22" s="542"/>
      <c r="AA22" s="543"/>
      <c r="AB22" s="546"/>
      <c r="AC22" s="541"/>
      <c r="AD22" s="543"/>
      <c r="AE22" s="542"/>
      <c r="AF22" s="543"/>
      <c r="AG22" s="546"/>
      <c r="AH22" s="541"/>
      <c r="AI22" s="542"/>
      <c r="AJ22" s="543"/>
      <c r="AK22" s="542"/>
      <c r="AL22" s="544"/>
      <c r="AM22" s="545"/>
      <c r="AN22" s="542"/>
      <c r="AO22" s="543"/>
      <c r="AP22" s="542"/>
      <c r="AQ22" s="544"/>
      <c r="AR22" s="545"/>
      <c r="AS22" s="542"/>
      <c r="AT22" s="543"/>
      <c r="AU22" s="542"/>
      <c r="AV22" s="544"/>
      <c r="AW22" s="545"/>
      <c r="AX22" s="543"/>
      <c r="AY22" s="542"/>
      <c r="AZ22" s="543"/>
      <c r="BA22" s="546"/>
      <c r="BB22" s="545"/>
      <c r="BC22" s="543"/>
      <c r="BD22" s="542"/>
      <c r="BE22" s="543"/>
      <c r="BF22" s="546"/>
      <c r="BG22" s="541"/>
      <c r="BH22" s="542"/>
      <c r="BI22" s="543"/>
      <c r="BJ22" s="542"/>
      <c r="BK22" s="544"/>
      <c r="BL22" s="1"/>
      <c r="BM22" s="1"/>
      <c r="BN22" s="1"/>
    </row>
    <row r="23" ht="6.0" customHeight="1">
      <c r="A23" s="552"/>
      <c r="B23" s="242"/>
      <c r="C23" s="540" t="s">
        <v>189</v>
      </c>
      <c r="D23" s="509"/>
      <c r="E23" s="507"/>
      <c r="F23" s="504"/>
      <c r="G23" s="507"/>
      <c r="H23" s="508"/>
      <c r="I23" s="506"/>
      <c r="J23" s="504"/>
      <c r="K23" s="504"/>
      <c r="L23" s="504"/>
      <c r="M23" s="508"/>
      <c r="N23" s="506"/>
      <c r="O23" s="507"/>
      <c r="P23" s="504"/>
      <c r="Q23" s="507"/>
      <c r="R23" s="508"/>
      <c r="S23" s="506"/>
      <c r="T23" s="504"/>
      <c r="U23" s="507"/>
      <c r="V23" s="504"/>
      <c r="W23" s="505"/>
      <c r="X23" s="506"/>
      <c r="Y23" s="504"/>
      <c r="Z23" s="507"/>
      <c r="AA23" s="504"/>
      <c r="AB23" s="505"/>
      <c r="AC23" s="509"/>
      <c r="AD23" s="504"/>
      <c r="AE23" s="507"/>
      <c r="AF23" s="504"/>
      <c r="AG23" s="505"/>
      <c r="AH23" s="509"/>
      <c r="AI23" s="507"/>
      <c r="AJ23" s="504"/>
      <c r="AK23" s="507"/>
      <c r="AL23" s="508"/>
      <c r="AM23" s="506"/>
      <c r="AN23" s="507"/>
      <c r="AO23" s="504"/>
      <c r="AP23" s="507"/>
      <c r="AQ23" s="508"/>
      <c r="AR23" s="506"/>
      <c r="AS23" s="507"/>
      <c r="AT23" s="504"/>
      <c r="AU23" s="507"/>
      <c r="AV23" s="508"/>
      <c r="AW23" s="506"/>
      <c r="AX23" s="504"/>
      <c r="AY23" s="507"/>
      <c r="AZ23" s="504"/>
      <c r="BA23" s="505"/>
      <c r="BB23" s="506"/>
      <c r="BC23" s="504"/>
      <c r="BD23" s="507"/>
      <c r="BE23" s="504"/>
      <c r="BF23" s="505"/>
      <c r="BG23" s="509"/>
      <c r="BH23" s="507"/>
      <c r="BI23" s="504"/>
      <c r="BJ23" s="507"/>
      <c r="BK23" s="508"/>
      <c r="BL23" s="1"/>
      <c r="BM23" s="1"/>
      <c r="BN23" s="1"/>
    </row>
    <row r="24" ht="18.0" customHeight="1">
      <c r="A24" s="552"/>
      <c r="B24" s="242"/>
      <c r="C24" s="243"/>
      <c r="D24" s="541"/>
      <c r="E24" s="542"/>
      <c r="F24" s="543"/>
      <c r="G24" s="542"/>
      <c r="H24" s="544"/>
      <c r="I24" s="545"/>
      <c r="J24" s="543"/>
      <c r="K24" s="543"/>
      <c r="L24" s="543"/>
      <c r="M24" s="544"/>
      <c r="N24" s="545"/>
      <c r="O24" s="542"/>
      <c r="P24" s="543"/>
      <c r="Q24" s="542"/>
      <c r="R24" s="544"/>
      <c r="S24" s="545"/>
      <c r="T24" s="543"/>
      <c r="U24" s="542"/>
      <c r="V24" s="543"/>
      <c r="W24" s="546"/>
      <c r="X24" s="545"/>
      <c r="Y24" s="543"/>
      <c r="Z24" s="542"/>
      <c r="AA24" s="543"/>
      <c r="AB24" s="546"/>
      <c r="AC24" s="541"/>
      <c r="AD24" s="543"/>
      <c r="AE24" s="542"/>
      <c r="AF24" s="543"/>
      <c r="AG24" s="546"/>
      <c r="AH24" s="541"/>
      <c r="AI24" s="542"/>
      <c r="AJ24" s="543"/>
      <c r="AK24" s="542"/>
      <c r="AL24" s="544"/>
      <c r="AM24" s="545"/>
      <c r="AN24" s="542"/>
      <c r="AO24" s="543"/>
      <c r="AP24" s="542"/>
      <c r="AQ24" s="544"/>
      <c r="AR24" s="545"/>
      <c r="AS24" s="542"/>
      <c r="AT24" s="543"/>
      <c r="AU24" s="542"/>
      <c r="AV24" s="544"/>
      <c r="AW24" s="545"/>
      <c r="AX24" s="543"/>
      <c r="AY24" s="542"/>
      <c r="AZ24" s="543"/>
      <c r="BA24" s="546"/>
      <c r="BB24" s="545"/>
      <c r="BC24" s="543"/>
      <c r="BD24" s="542"/>
      <c r="BE24" s="543"/>
      <c r="BF24" s="546"/>
      <c r="BG24" s="541"/>
      <c r="BH24" s="542"/>
      <c r="BI24" s="543"/>
      <c r="BJ24" s="542"/>
      <c r="BK24" s="544"/>
      <c r="BL24" s="1"/>
      <c r="BM24" s="1"/>
      <c r="BN24" s="1"/>
    </row>
    <row r="25" ht="6.0" customHeight="1">
      <c r="A25" s="559"/>
      <c r="B25" s="247"/>
      <c r="C25" s="248"/>
      <c r="D25" s="541"/>
      <c r="E25" s="542"/>
      <c r="F25" s="543"/>
      <c r="G25" s="542"/>
      <c r="H25" s="544"/>
      <c r="I25" s="545"/>
      <c r="J25" s="543"/>
      <c r="K25" s="543"/>
      <c r="L25" s="543"/>
      <c r="M25" s="544"/>
      <c r="N25" s="545"/>
      <c r="O25" s="542"/>
      <c r="P25" s="543"/>
      <c r="Q25" s="542"/>
      <c r="R25" s="544"/>
      <c r="S25" s="545"/>
      <c r="T25" s="543"/>
      <c r="U25" s="542"/>
      <c r="V25" s="543"/>
      <c r="W25" s="546"/>
      <c r="X25" s="545"/>
      <c r="Y25" s="543"/>
      <c r="Z25" s="542"/>
      <c r="AA25" s="543"/>
      <c r="AB25" s="546"/>
      <c r="AC25" s="541"/>
      <c r="AD25" s="543"/>
      <c r="AE25" s="542"/>
      <c r="AF25" s="543"/>
      <c r="AG25" s="546"/>
      <c r="AH25" s="541"/>
      <c r="AI25" s="542"/>
      <c r="AJ25" s="543"/>
      <c r="AK25" s="542"/>
      <c r="AL25" s="544"/>
      <c r="AM25" s="545"/>
      <c r="AN25" s="542"/>
      <c r="AO25" s="543"/>
      <c r="AP25" s="542"/>
      <c r="AQ25" s="544"/>
      <c r="AR25" s="545"/>
      <c r="AS25" s="542"/>
      <c r="AT25" s="543"/>
      <c r="AU25" s="542"/>
      <c r="AV25" s="544"/>
      <c r="AW25" s="545"/>
      <c r="AX25" s="543"/>
      <c r="AY25" s="542"/>
      <c r="AZ25" s="543"/>
      <c r="BA25" s="546"/>
      <c r="BB25" s="545"/>
      <c r="BC25" s="543"/>
      <c r="BD25" s="542"/>
      <c r="BE25" s="543"/>
      <c r="BF25" s="546"/>
      <c r="BG25" s="541"/>
      <c r="BH25" s="542"/>
      <c r="BI25" s="543"/>
      <c r="BJ25" s="542"/>
      <c r="BK25" s="544"/>
      <c r="BL25" s="1"/>
      <c r="BM25" s="1"/>
      <c r="BN25" s="1"/>
    </row>
    <row r="26" ht="6.0" customHeight="1">
      <c r="A26" s="551">
        <v>4.0</v>
      </c>
      <c r="B26" s="324" t="s">
        <v>192</v>
      </c>
      <c r="C26" s="540" t="s">
        <v>188</v>
      </c>
      <c r="D26" s="509"/>
      <c r="E26" s="507"/>
      <c r="F26" s="504"/>
      <c r="G26" s="507"/>
      <c r="H26" s="508"/>
      <c r="I26" s="506"/>
      <c r="J26" s="504"/>
      <c r="K26" s="504"/>
      <c r="L26" s="504"/>
      <c r="M26" s="508"/>
      <c r="N26" s="506"/>
      <c r="O26" s="507"/>
      <c r="P26" s="504"/>
      <c r="Q26" s="507"/>
      <c r="R26" s="508"/>
      <c r="S26" s="506"/>
      <c r="T26" s="504"/>
      <c r="U26" s="507"/>
      <c r="V26" s="504"/>
      <c r="W26" s="505"/>
      <c r="X26" s="506"/>
      <c r="Y26" s="504"/>
      <c r="Z26" s="507"/>
      <c r="AA26" s="504"/>
      <c r="AB26" s="505"/>
      <c r="AC26" s="509"/>
      <c r="AD26" s="504"/>
      <c r="AE26" s="507"/>
      <c r="AF26" s="504"/>
      <c r="AG26" s="505"/>
      <c r="AH26" s="509"/>
      <c r="AI26" s="507"/>
      <c r="AJ26" s="504"/>
      <c r="AK26" s="507"/>
      <c r="AL26" s="508"/>
      <c r="AM26" s="506"/>
      <c r="AN26" s="507"/>
      <c r="AO26" s="504"/>
      <c r="AP26" s="507"/>
      <c r="AQ26" s="508"/>
      <c r="AR26" s="506"/>
      <c r="AS26" s="507"/>
      <c r="AT26" s="504"/>
      <c r="AU26" s="507"/>
      <c r="AV26" s="508"/>
      <c r="AW26" s="506"/>
      <c r="AX26" s="504"/>
      <c r="AY26" s="507"/>
      <c r="AZ26" s="504"/>
      <c r="BA26" s="505"/>
      <c r="BB26" s="506"/>
      <c r="BC26" s="504"/>
      <c r="BD26" s="507"/>
      <c r="BE26" s="504"/>
      <c r="BF26" s="505"/>
      <c r="BG26" s="509"/>
      <c r="BH26" s="507"/>
      <c r="BI26" s="504"/>
      <c r="BJ26" s="507"/>
      <c r="BK26" s="508"/>
      <c r="BL26" s="1"/>
      <c r="BM26" s="1"/>
      <c r="BN26" s="1"/>
    </row>
    <row r="27" ht="18.0" customHeight="1">
      <c r="A27" s="552"/>
      <c r="B27" s="242"/>
      <c r="C27" s="243"/>
      <c r="D27" s="511">
        <v>3.0</v>
      </c>
      <c r="E27" s="512"/>
      <c r="F27" s="513">
        <v>17.0</v>
      </c>
      <c r="G27" s="512" t="s">
        <v>193</v>
      </c>
      <c r="H27" s="516">
        <v>31.0</v>
      </c>
      <c r="I27" s="517"/>
      <c r="J27" s="512"/>
      <c r="K27" s="513">
        <v>14.0</v>
      </c>
      <c r="L27" s="547"/>
      <c r="M27" s="516">
        <v>28.0</v>
      </c>
      <c r="N27" s="517"/>
      <c r="O27" s="512"/>
      <c r="P27" s="513">
        <v>11.0</v>
      </c>
      <c r="Q27" s="512"/>
      <c r="R27" s="516">
        <v>25.0</v>
      </c>
      <c r="S27" s="517"/>
      <c r="T27" s="513">
        <v>10.0</v>
      </c>
      <c r="U27" s="512"/>
      <c r="V27" s="518">
        <v>24.0</v>
      </c>
      <c r="W27" s="514"/>
      <c r="X27" s="517"/>
      <c r="Y27" s="557">
        <v>7.0</v>
      </c>
      <c r="Z27" s="512"/>
      <c r="AA27" s="518">
        <v>21.0</v>
      </c>
      <c r="AB27" s="514"/>
      <c r="AC27" s="520"/>
      <c r="AD27" s="513">
        <v>5.0</v>
      </c>
      <c r="AE27" s="512"/>
      <c r="AF27" s="518">
        <v>19.0</v>
      </c>
      <c r="AG27" s="514"/>
      <c r="AH27" s="521">
        <v>2.0</v>
      </c>
      <c r="AI27" s="512"/>
      <c r="AJ27" s="518">
        <v>16.0</v>
      </c>
      <c r="AK27" s="512"/>
      <c r="AL27" s="513">
        <v>30.0</v>
      </c>
      <c r="AM27" s="512"/>
      <c r="AN27" s="512"/>
      <c r="AO27" s="518">
        <v>14.0</v>
      </c>
      <c r="AP27" s="512"/>
      <c r="AQ27" s="524">
        <v>28.0</v>
      </c>
      <c r="AR27" s="517"/>
      <c r="AS27" s="512"/>
      <c r="AT27" s="518">
        <v>11.0</v>
      </c>
      <c r="AU27" s="512"/>
      <c r="AV27" s="524">
        <v>25.0</v>
      </c>
      <c r="AW27" s="517"/>
      <c r="AX27" s="518">
        <v>8.0</v>
      </c>
      <c r="AY27" s="512"/>
      <c r="AZ27" s="557">
        <v>22.0</v>
      </c>
      <c r="BA27" s="514"/>
      <c r="BB27" s="517"/>
      <c r="BC27" s="518">
        <v>6.0</v>
      </c>
      <c r="BD27" s="512"/>
      <c r="BE27" s="513">
        <v>20.0</v>
      </c>
      <c r="BF27" s="514"/>
      <c r="BG27" s="511">
        <v>3.0</v>
      </c>
      <c r="BH27" s="512"/>
      <c r="BI27" s="513">
        <v>17.0</v>
      </c>
      <c r="BJ27" s="512"/>
      <c r="BK27" s="516">
        <v>30.0</v>
      </c>
      <c r="BL27" s="1"/>
      <c r="BM27" s="1"/>
      <c r="BN27" s="1"/>
    </row>
    <row r="28" ht="6.0" customHeight="1">
      <c r="A28" s="552"/>
      <c r="B28" s="242"/>
      <c r="C28" s="248"/>
      <c r="D28" s="527"/>
      <c r="E28" s="528"/>
      <c r="F28" s="529"/>
      <c r="G28" s="528"/>
      <c r="H28" s="531"/>
      <c r="I28" s="532"/>
      <c r="J28" s="528"/>
      <c r="K28" s="529"/>
      <c r="L28" s="529"/>
      <c r="M28" s="531"/>
      <c r="N28" s="532"/>
      <c r="O28" s="528"/>
      <c r="P28" s="529"/>
      <c r="Q28" s="528"/>
      <c r="R28" s="531"/>
      <c r="S28" s="532"/>
      <c r="T28" s="529"/>
      <c r="U28" s="528"/>
      <c r="V28" s="529"/>
      <c r="W28" s="530"/>
      <c r="X28" s="532"/>
      <c r="Y28" s="529"/>
      <c r="Z28" s="528"/>
      <c r="AA28" s="529"/>
      <c r="AB28" s="530"/>
      <c r="AC28" s="527"/>
      <c r="AD28" s="529"/>
      <c r="AE28" s="528"/>
      <c r="AF28" s="529"/>
      <c r="AG28" s="530"/>
      <c r="AH28" s="527"/>
      <c r="AI28" s="528"/>
      <c r="AJ28" s="529"/>
      <c r="AK28" s="528"/>
      <c r="AL28" s="531"/>
      <c r="AM28" s="532"/>
      <c r="AN28" s="528"/>
      <c r="AO28" s="529"/>
      <c r="AP28" s="528"/>
      <c r="AQ28" s="531"/>
      <c r="AR28" s="532"/>
      <c r="AS28" s="528"/>
      <c r="AT28" s="529"/>
      <c r="AU28" s="528"/>
      <c r="AV28" s="531"/>
      <c r="AW28" s="532"/>
      <c r="AX28" s="529"/>
      <c r="AY28" s="528"/>
      <c r="AZ28" s="529"/>
      <c r="BA28" s="530"/>
      <c r="BB28" s="532"/>
      <c r="BC28" s="529"/>
      <c r="BD28" s="528"/>
      <c r="BE28" s="529"/>
      <c r="BF28" s="530"/>
      <c r="BG28" s="527"/>
      <c r="BH28" s="528"/>
      <c r="BI28" s="529"/>
      <c r="BJ28" s="528"/>
      <c r="BK28" s="531"/>
      <c r="BL28" s="1"/>
      <c r="BM28" s="1"/>
      <c r="BN28" s="1"/>
    </row>
    <row r="29" ht="6.0" customHeight="1">
      <c r="A29" s="552"/>
      <c r="B29" s="242"/>
      <c r="C29" s="540" t="s">
        <v>189</v>
      </c>
      <c r="D29" s="509"/>
      <c r="E29" s="507"/>
      <c r="F29" s="504"/>
      <c r="G29" s="507"/>
      <c r="H29" s="508"/>
      <c r="I29" s="560"/>
      <c r="J29" s="507"/>
      <c r="K29" s="504"/>
      <c r="L29" s="504"/>
      <c r="M29" s="561"/>
      <c r="N29" s="506"/>
      <c r="O29" s="507"/>
      <c r="P29" s="504"/>
      <c r="Q29" s="507"/>
      <c r="R29" s="508"/>
      <c r="S29" s="560"/>
      <c r="T29" s="504"/>
      <c r="U29" s="507"/>
      <c r="V29" s="504"/>
      <c r="W29" s="562"/>
      <c r="X29" s="506"/>
      <c r="Y29" s="504"/>
      <c r="Z29" s="507"/>
      <c r="AA29" s="504"/>
      <c r="AB29" s="505"/>
      <c r="AC29" s="563"/>
      <c r="AD29" s="504"/>
      <c r="AE29" s="507"/>
      <c r="AF29" s="504"/>
      <c r="AG29" s="562"/>
      <c r="AH29" s="509"/>
      <c r="AI29" s="507"/>
      <c r="AJ29" s="504"/>
      <c r="AK29" s="507"/>
      <c r="AL29" s="508"/>
      <c r="AM29" s="560"/>
      <c r="AN29" s="507"/>
      <c r="AO29" s="504"/>
      <c r="AP29" s="507"/>
      <c r="AQ29" s="561"/>
      <c r="AR29" s="506"/>
      <c r="AS29" s="507"/>
      <c r="AT29" s="504"/>
      <c r="AU29" s="507"/>
      <c r="AV29" s="508"/>
      <c r="AW29" s="560"/>
      <c r="AX29" s="504"/>
      <c r="AY29" s="507"/>
      <c r="AZ29" s="504"/>
      <c r="BA29" s="562"/>
      <c r="BB29" s="506"/>
      <c r="BC29" s="504"/>
      <c r="BD29" s="507"/>
      <c r="BE29" s="504"/>
      <c r="BF29" s="505"/>
      <c r="BG29" s="509"/>
      <c r="BH29" s="507"/>
      <c r="BI29" s="504"/>
      <c r="BJ29" s="507"/>
      <c r="BK29" s="508"/>
      <c r="BL29" s="1"/>
      <c r="BM29" s="1"/>
      <c r="BN29" s="1"/>
    </row>
    <row r="30" ht="18.0" customHeight="1">
      <c r="A30" s="552"/>
      <c r="B30" s="242"/>
      <c r="C30" s="243"/>
      <c r="D30" s="541"/>
      <c r="E30" s="542"/>
      <c r="F30" s="543"/>
      <c r="G30" s="542"/>
      <c r="H30" s="544"/>
      <c r="I30" s="564"/>
      <c r="J30" s="542"/>
      <c r="K30" s="543"/>
      <c r="L30" s="543"/>
      <c r="M30" s="565"/>
      <c r="N30" s="545"/>
      <c r="O30" s="542"/>
      <c r="P30" s="543"/>
      <c r="Q30" s="542"/>
      <c r="R30" s="544"/>
      <c r="S30" s="564"/>
      <c r="T30" s="543"/>
      <c r="U30" s="542"/>
      <c r="V30" s="543"/>
      <c r="W30" s="566"/>
      <c r="X30" s="545"/>
      <c r="Y30" s="543"/>
      <c r="Z30" s="542"/>
      <c r="AA30" s="543"/>
      <c r="AB30" s="546"/>
      <c r="AC30" s="567"/>
      <c r="AD30" s="543"/>
      <c r="AE30" s="542"/>
      <c r="AF30" s="543"/>
      <c r="AG30" s="566"/>
      <c r="AH30" s="541"/>
      <c r="AI30" s="542"/>
      <c r="AJ30" s="543"/>
      <c r="AK30" s="542"/>
      <c r="AL30" s="544"/>
      <c r="AM30" s="564"/>
      <c r="AN30" s="542"/>
      <c r="AO30" s="543"/>
      <c r="AP30" s="542"/>
      <c r="AQ30" s="565"/>
      <c r="AR30" s="545"/>
      <c r="AS30" s="542"/>
      <c r="AT30" s="543"/>
      <c r="AU30" s="542"/>
      <c r="AV30" s="544"/>
      <c r="AW30" s="564"/>
      <c r="AX30" s="543"/>
      <c r="AY30" s="542"/>
      <c r="AZ30" s="543"/>
      <c r="BA30" s="566"/>
      <c r="BB30" s="545"/>
      <c r="BC30" s="543"/>
      <c r="BD30" s="542"/>
      <c r="BE30" s="543"/>
      <c r="BF30" s="546"/>
      <c r="BG30" s="541"/>
      <c r="BH30" s="542"/>
      <c r="BI30" s="543"/>
      <c r="BJ30" s="542"/>
      <c r="BK30" s="544"/>
      <c r="BL30" s="1"/>
      <c r="BM30" s="1"/>
      <c r="BN30" s="1"/>
    </row>
    <row r="31" ht="6.0" customHeight="1">
      <c r="A31" s="559"/>
      <c r="B31" s="247"/>
      <c r="C31" s="248"/>
      <c r="D31" s="532"/>
      <c r="E31" s="528"/>
      <c r="F31" s="568"/>
      <c r="G31" s="568"/>
      <c r="H31" s="530"/>
      <c r="I31" s="569"/>
      <c r="J31" s="529"/>
      <c r="K31" s="528"/>
      <c r="L31" s="528"/>
      <c r="M31" s="570"/>
      <c r="N31" s="532"/>
      <c r="O31" s="529"/>
      <c r="P31" s="528"/>
      <c r="Q31" s="528"/>
      <c r="R31" s="530"/>
      <c r="S31" s="569"/>
      <c r="T31" s="528"/>
      <c r="U31" s="528"/>
      <c r="V31" s="528"/>
      <c r="W31" s="571"/>
      <c r="X31" s="532"/>
      <c r="Y31" s="528"/>
      <c r="Z31" s="529"/>
      <c r="AA31" s="529"/>
      <c r="AB31" s="530"/>
      <c r="AC31" s="572"/>
      <c r="AD31" s="528"/>
      <c r="AE31" s="528"/>
      <c r="AF31" s="528"/>
      <c r="AG31" s="571"/>
      <c r="AH31" s="573"/>
      <c r="AI31" s="528"/>
      <c r="AJ31" s="528"/>
      <c r="AK31" s="528"/>
      <c r="AL31" s="530"/>
      <c r="AM31" s="569"/>
      <c r="AN31" s="529"/>
      <c r="AO31" s="528"/>
      <c r="AP31" s="528"/>
      <c r="AQ31" s="570"/>
      <c r="AR31" s="532"/>
      <c r="AS31" s="529"/>
      <c r="AT31" s="528"/>
      <c r="AU31" s="528"/>
      <c r="AV31" s="530"/>
      <c r="AW31" s="572"/>
      <c r="AX31" s="528"/>
      <c r="AY31" s="529"/>
      <c r="AZ31" s="528"/>
      <c r="BA31" s="571"/>
      <c r="BB31" s="532"/>
      <c r="BC31" s="528"/>
      <c r="BD31" s="528"/>
      <c r="BE31" s="528"/>
      <c r="BF31" s="530"/>
      <c r="BG31" s="527"/>
      <c r="BH31" s="529"/>
      <c r="BI31" s="528"/>
      <c r="BJ31" s="528"/>
      <c r="BK31" s="530"/>
      <c r="BL31" s="574"/>
      <c r="BM31" s="574"/>
      <c r="BN31" s="574"/>
    </row>
    <row r="32" ht="7.5" customHeight="1">
      <c r="A32" s="575"/>
      <c r="B32" s="575"/>
      <c r="C32" s="575"/>
      <c r="D32" s="358"/>
      <c r="E32" s="358"/>
      <c r="F32" s="575"/>
      <c r="G32" s="575"/>
      <c r="H32" s="358"/>
      <c r="I32" s="358"/>
      <c r="J32" s="364"/>
      <c r="K32" s="358"/>
      <c r="L32" s="358"/>
      <c r="M32" s="358"/>
      <c r="N32" s="358"/>
      <c r="O32" s="364"/>
      <c r="P32" s="358"/>
      <c r="Q32" s="358"/>
      <c r="R32" s="358"/>
      <c r="S32" s="358"/>
      <c r="T32" s="358"/>
      <c r="U32" s="358"/>
      <c r="V32" s="358"/>
      <c r="W32" s="364"/>
      <c r="X32" s="358"/>
      <c r="Y32" s="358"/>
      <c r="Z32" s="364"/>
      <c r="AA32" s="364"/>
      <c r="AB32" s="358"/>
      <c r="AC32" s="364"/>
      <c r="AD32" s="358"/>
      <c r="AE32" s="358"/>
      <c r="AF32" s="358"/>
      <c r="AG32" s="364"/>
      <c r="AH32" s="575"/>
      <c r="AI32" s="358"/>
      <c r="AJ32" s="358"/>
      <c r="AK32" s="358"/>
      <c r="AL32" s="358"/>
      <c r="AM32" s="358"/>
      <c r="AN32" s="364"/>
      <c r="AO32" s="358"/>
      <c r="AP32" s="358"/>
      <c r="AQ32" s="358"/>
      <c r="AR32" s="358"/>
      <c r="AS32" s="364"/>
      <c r="AT32" s="358"/>
      <c r="AU32" s="358"/>
      <c r="AV32" s="358"/>
      <c r="AW32" s="364"/>
      <c r="AX32" s="358"/>
      <c r="AY32" s="364"/>
      <c r="AZ32" s="358"/>
      <c r="BA32" s="364"/>
      <c r="BB32" s="358"/>
      <c r="BC32" s="358"/>
      <c r="BD32" s="358"/>
      <c r="BE32" s="358"/>
      <c r="BF32" s="358"/>
      <c r="BG32" s="364"/>
      <c r="BH32" s="364"/>
      <c r="BI32" s="358"/>
      <c r="BJ32" s="358"/>
      <c r="BK32" s="358"/>
      <c r="BL32" s="1"/>
      <c r="BM32" s="1"/>
      <c r="BN32" s="1"/>
    </row>
    <row r="33" ht="15.75" customHeight="1">
      <c r="A33" s="358"/>
      <c r="B33" s="576" t="s">
        <v>194</v>
      </c>
      <c r="C33" s="576"/>
      <c r="D33" s="577"/>
      <c r="E33" s="363" t="s">
        <v>195</v>
      </c>
      <c r="F33" s="363"/>
      <c r="G33" s="364"/>
      <c r="H33" s="364"/>
      <c r="I33" s="358"/>
      <c r="J33" s="358"/>
      <c r="K33" s="578"/>
      <c r="L33" s="363" t="s">
        <v>196</v>
      </c>
      <c r="M33" s="358"/>
      <c r="N33" s="363"/>
      <c r="O33" s="363"/>
      <c r="P33" s="579"/>
      <c r="Q33" s="564"/>
      <c r="R33" s="580"/>
      <c r="S33" s="363" t="s">
        <v>197</v>
      </c>
      <c r="T33" s="579"/>
      <c r="U33" s="579"/>
      <c r="V33" s="579"/>
      <c r="W33" s="579"/>
      <c r="X33" s="564"/>
      <c r="Y33" s="581"/>
      <c r="Z33" s="363" t="s">
        <v>198</v>
      </c>
      <c r="AA33" s="579"/>
      <c r="AB33" s="579"/>
      <c r="AC33" s="579"/>
      <c r="AD33" s="579"/>
      <c r="AE33" s="564"/>
      <c r="AF33" s="582"/>
      <c r="AG33" s="363" t="s">
        <v>199</v>
      </c>
      <c r="AH33" s="358"/>
      <c r="AI33" s="358"/>
      <c r="AJ33" s="358"/>
      <c r="AK33" s="358"/>
      <c r="AL33" s="564"/>
      <c r="AM33" s="583"/>
      <c r="AN33" s="363" t="s">
        <v>200</v>
      </c>
      <c r="AO33" s="579"/>
      <c r="AP33" s="579"/>
      <c r="AQ33" s="579"/>
      <c r="AR33" s="358"/>
      <c r="AS33" s="564"/>
      <c r="AT33" s="584"/>
      <c r="AU33" s="363" t="s">
        <v>201</v>
      </c>
      <c r="AV33" s="579"/>
      <c r="AW33" s="579"/>
      <c r="AX33" s="579"/>
      <c r="AY33" s="358"/>
      <c r="AZ33" s="358"/>
      <c r="BA33" s="358"/>
      <c r="BB33" s="358"/>
      <c r="BC33" s="358"/>
      <c r="BD33" s="358"/>
      <c r="BE33" s="358"/>
      <c r="BF33" s="358"/>
      <c r="BG33" s="579"/>
      <c r="BH33" s="358"/>
      <c r="BI33" s="358"/>
      <c r="BJ33" s="358"/>
      <c r="BK33" s="358"/>
      <c r="BL33" s="1"/>
      <c r="BM33" s="1"/>
      <c r="BN33" s="1"/>
    </row>
    <row r="34" ht="6.0" customHeight="1">
      <c r="A34" s="358"/>
      <c r="B34" s="358"/>
      <c r="C34" s="358"/>
      <c r="D34" s="585"/>
      <c r="E34" s="358"/>
      <c r="F34" s="364"/>
      <c r="G34" s="364"/>
      <c r="H34" s="364"/>
      <c r="I34" s="358"/>
      <c r="J34" s="358"/>
      <c r="K34" s="358"/>
      <c r="L34" s="358"/>
      <c r="M34" s="358"/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  <c r="AF34" s="358"/>
      <c r="AG34" s="358"/>
      <c r="AH34" s="358"/>
      <c r="AI34" s="358"/>
      <c r="AJ34" s="358"/>
      <c r="AK34" s="358"/>
      <c r="AL34" s="358"/>
      <c r="AM34" s="358"/>
      <c r="AN34" s="358"/>
      <c r="AO34" s="358"/>
      <c r="AP34" s="358"/>
      <c r="AQ34" s="358"/>
      <c r="AR34" s="358"/>
      <c r="AS34" s="358"/>
      <c r="AT34" s="358"/>
      <c r="AU34" s="358"/>
      <c r="AV34" s="358"/>
      <c r="AW34" s="358"/>
      <c r="AX34" s="358"/>
      <c r="AY34" s="358"/>
      <c r="AZ34" s="358"/>
      <c r="BA34" s="358"/>
      <c r="BB34" s="358"/>
      <c r="BC34" s="358"/>
      <c r="BD34" s="358"/>
      <c r="BE34" s="358"/>
      <c r="BF34" s="358"/>
      <c r="BG34" s="358"/>
      <c r="BH34" s="358"/>
      <c r="BI34" s="358"/>
      <c r="BJ34" s="358"/>
      <c r="BK34" s="358"/>
      <c r="BL34" s="586"/>
      <c r="BM34" s="1"/>
      <c r="BN34" s="1"/>
    </row>
    <row r="35" ht="16.5" customHeight="1">
      <c r="A35" s="587" t="s">
        <v>95</v>
      </c>
      <c r="B35" s="588"/>
      <c r="C35" s="588"/>
      <c r="D35" s="588"/>
      <c r="E35" s="588"/>
      <c r="F35" s="589"/>
      <c r="G35" s="589"/>
      <c r="H35" s="589"/>
      <c r="I35" s="588"/>
      <c r="J35" s="588"/>
      <c r="K35" s="588"/>
      <c r="L35" s="588"/>
      <c r="M35" s="588"/>
      <c r="N35" s="588"/>
      <c r="O35" s="588"/>
      <c r="P35" s="588"/>
      <c r="Q35" s="588"/>
      <c r="R35" s="590"/>
      <c r="S35" s="591"/>
      <c r="T35" s="587"/>
      <c r="U35" s="588" t="s">
        <v>111</v>
      </c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  <c r="AF35" s="588"/>
      <c r="AG35" s="588"/>
      <c r="AH35" s="588"/>
      <c r="AI35" s="588"/>
      <c r="AJ35" s="588"/>
      <c r="AK35" s="588"/>
      <c r="AL35" s="588"/>
      <c r="AM35" s="589"/>
      <c r="AN35" s="592"/>
      <c r="AO35" s="593"/>
      <c r="AP35" s="594"/>
      <c r="AQ35" s="588" t="s">
        <v>202</v>
      </c>
      <c r="AR35" s="588"/>
      <c r="AS35" s="588"/>
      <c r="AT35" s="588"/>
      <c r="AU35" s="589"/>
      <c r="AV35" s="595"/>
      <c r="AW35" s="595"/>
      <c r="AX35" s="585"/>
      <c r="AY35" s="585"/>
      <c r="AZ35" s="585"/>
      <c r="BA35" s="585"/>
      <c r="BB35" s="585"/>
      <c r="BC35" s="585"/>
      <c r="BD35" s="585"/>
      <c r="BE35" s="585"/>
      <c r="BF35" s="585"/>
      <c r="BG35" s="585"/>
      <c r="BH35" s="585"/>
      <c r="BI35" s="585"/>
      <c r="BJ35" s="585"/>
      <c r="BK35" s="560"/>
      <c r="BL35" s="586"/>
      <c r="BM35" s="1"/>
      <c r="BN35" s="1"/>
    </row>
    <row r="36" ht="16.5" customHeight="1">
      <c r="A36" s="596" t="s">
        <v>96</v>
      </c>
      <c r="B36" s="358"/>
      <c r="C36" s="358"/>
      <c r="D36" s="597"/>
      <c r="E36" s="358"/>
      <c r="F36" s="364"/>
      <c r="G36" s="364"/>
      <c r="H36" s="364"/>
      <c r="I36" s="358"/>
      <c r="J36" s="358"/>
      <c r="K36" s="358"/>
      <c r="L36" s="358"/>
      <c r="M36" s="358"/>
      <c r="N36" s="358"/>
      <c r="O36" s="358"/>
      <c r="P36" s="358"/>
      <c r="Q36" s="597"/>
      <c r="R36" s="564"/>
      <c r="S36" s="564"/>
      <c r="T36" s="596"/>
      <c r="U36" s="597" t="s">
        <v>112</v>
      </c>
      <c r="V36" s="358"/>
      <c r="W36" s="358"/>
      <c r="X36" s="597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597"/>
      <c r="AM36" s="364"/>
      <c r="AN36" s="567"/>
      <c r="AO36" s="1"/>
      <c r="AP36" s="598"/>
      <c r="AQ36" s="597" t="s">
        <v>96</v>
      </c>
      <c r="AR36" s="358"/>
      <c r="AS36" s="597"/>
      <c r="AT36" s="358"/>
      <c r="AU36" s="364"/>
      <c r="AV36" s="364"/>
      <c r="AW36" s="364"/>
      <c r="AX36" s="358"/>
      <c r="AY36" s="358"/>
      <c r="AZ36" s="358"/>
      <c r="BA36" s="358"/>
      <c r="BB36" s="358"/>
      <c r="BC36" s="358"/>
      <c r="BD36" s="358"/>
      <c r="BE36" s="358"/>
      <c r="BF36" s="358"/>
      <c r="BG36" s="358"/>
      <c r="BH36" s="358"/>
      <c r="BI36" s="358"/>
      <c r="BJ36" s="358"/>
      <c r="BK36" s="564"/>
      <c r="BL36" s="586"/>
      <c r="BM36" s="1"/>
      <c r="BN36" s="1"/>
    </row>
    <row r="37" ht="16.5" customHeight="1">
      <c r="A37" s="599" t="s">
        <v>195</v>
      </c>
      <c r="B37" s="600"/>
      <c r="C37" s="600"/>
      <c r="D37" s="363"/>
      <c r="E37" s="358"/>
      <c r="F37" s="364"/>
      <c r="G37" s="364"/>
      <c r="H37" s="364"/>
      <c r="I37" s="358"/>
      <c r="J37" s="358"/>
      <c r="K37" s="358"/>
      <c r="L37" s="358"/>
      <c r="M37" s="358"/>
      <c r="N37" s="358"/>
      <c r="O37" s="358"/>
      <c r="P37" s="358"/>
      <c r="Q37" s="363"/>
      <c r="R37" s="564"/>
      <c r="S37" s="564"/>
      <c r="T37" s="601"/>
      <c r="U37" s="600" t="s">
        <v>195</v>
      </c>
      <c r="V37" s="600"/>
      <c r="W37" s="600"/>
      <c r="X37" s="600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63"/>
      <c r="AM37" s="364"/>
      <c r="AN37" s="567"/>
      <c r="AO37" s="1"/>
      <c r="AP37" s="598"/>
      <c r="AQ37" s="600" t="s">
        <v>195</v>
      </c>
      <c r="AR37" s="600"/>
      <c r="AS37" s="600"/>
      <c r="AT37" s="600"/>
      <c r="AU37" s="364"/>
      <c r="AV37" s="364"/>
      <c r="AW37" s="364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/>
      <c r="BI37" s="358"/>
      <c r="BJ37" s="358"/>
      <c r="BK37" s="564"/>
      <c r="BL37" s="586"/>
      <c r="BM37" s="1"/>
      <c r="BN37" s="1"/>
    </row>
    <row r="38" ht="16.5" customHeight="1">
      <c r="A38" s="566">
        <v>1.0</v>
      </c>
      <c r="B38" s="602" t="s">
        <v>103</v>
      </c>
      <c r="C38" s="602"/>
      <c r="D38" s="358"/>
      <c r="E38" s="602"/>
      <c r="F38" s="364"/>
      <c r="G38" s="364"/>
      <c r="H38" s="364"/>
      <c r="I38" s="358"/>
      <c r="J38" s="358"/>
      <c r="K38" s="358"/>
      <c r="L38" s="358"/>
      <c r="M38" s="358"/>
      <c r="N38" s="358"/>
      <c r="O38" s="358"/>
      <c r="P38" s="358">
        <v>2.0</v>
      </c>
      <c r="Q38" s="358" t="s">
        <v>203</v>
      </c>
      <c r="R38" s="603"/>
      <c r="S38" s="564"/>
      <c r="T38" s="566"/>
      <c r="U38" s="358">
        <v>1.0</v>
      </c>
      <c r="V38" s="602" t="s">
        <v>113</v>
      </c>
      <c r="W38" s="358"/>
      <c r="X38" s="358"/>
      <c r="Y38" s="602"/>
      <c r="Z38" s="358"/>
      <c r="AA38" s="358"/>
      <c r="AB38" s="358"/>
      <c r="AC38" s="358"/>
      <c r="AD38" s="358"/>
      <c r="AE38" s="358"/>
      <c r="AF38" s="358"/>
      <c r="AG38" s="358"/>
      <c r="AH38" s="364"/>
      <c r="AI38" s="364"/>
      <c r="AJ38" s="576">
        <v>185.0</v>
      </c>
      <c r="AL38" s="358" t="s">
        <v>204</v>
      </c>
      <c r="AM38" s="364"/>
      <c r="AN38" s="567"/>
      <c r="AO38" s="1"/>
      <c r="AP38" s="598"/>
      <c r="AQ38" s="358">
        <v>1.0</v>
      </c>
      <c r="AR38" s="602" t="s">
        <v>124</v>
      </c>
      <c r="AS38" s="358"/>
      <c r="AT38" s="602"/>
      <c r="AU38" s="364"/>
      <c r="AV38" s="364"/>
      <c r="AW38" s="364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>
        <v>1.0</v>
      </c>
      <c r="BI38" s="358" t="s">
        <v>203</v>
      </c>
      <c r="BJ38" s="358"/>
      <c r="BK38" s="564"/>
      <c r="BL38" s="586"/>
      <c r="BM38" s="1"/>
      <c r="BN38" s="1"/>
    </row>
    <row r="39" ht="16.5" customHeight="1">
      <c r="A39" s="604" t="s">
        <v>196</v>
      </c>
      <c r="B39" s="605"/>
      <c r="C39" s="605"/>
      <c r="D39" s="363"/>
      <c r="E39" s="358"/>
      <c r="F39" s="364"/>
      <c r="G39" s="364"/>
      <c r="H39" s="364"/>
      <c r="I39" s="358"/>
      <c r="J39" s="358"/>
      <c r="K39" s="358"/>
      <c r="L39" s="358"/>
      <c r="M39" s="358"/>
      <c r="N39" s="358"/>
      <c r="O39" s="358"/>
      <c r="P39" s="358"/>
      <c r="Q39" s="358"/>
      <c r="R39" s="603"/>
      <c r="S39" s="564"/>
      <c r="T39" s="566"/>
      <c r="U39" s="358">
        <v>2.0</v>
      </c>
      <c r="V39" s="602" t="s">
        <v>100</v>
      </c>
      <c r="W39" s="358"/>
      <c r="X39" s="358"/>
      <c r="Y39" s="602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58">
        <v>5.0</v>
      </c>
      <c r="AL39" s="358" t="s">
        <v>136</v>
      </c>
      <c r="AM39" s="364"/>
      <c r="AN39" s="567"/>
      <c r="AO39" s="1"/>
      <c r="AP39" s="598"/>
      <c r="AQ39" s="605" t="s">
        <v>196</v>
      </c>
      <c r="AR39" s="605"/>
      <c r="AS39" s="605"/>
      <c r="AT39" s="605"/>
      <c r="AU39" s="364"/>
      <c r="AV39" s="364"/>
      <c r="AW39" s="364"/>
      <c r="AX39" s="358"/>
      <c r="AY39" s="358"/>
      <c r="AZ39" s="358"/>
      <c r="BA39" s="358"/>
      <c r="BB39" s="358"/>
      <c r="BC39" s="358"/>
      <c r="BD39" s="358"/>
      <c r="BE39" s="358"/>
      <c r="BF39" s="358"/>
      <c r="BG39" s="358"/>
      <c r="BH39" s="358"/>
      <c r="BI39" s="358"/>
      <c r="BJ39" s="358"/>
      <c r="BK39" s="564"/>
      <c r="BL39" s="586"/>
      <c r="BM39" s="1"/>
      <c r="BN39" s="1"/>
    </row>
    <row r="40" ht="16.5" customHeight="1">
      <c r="A40" s="566">
        <v>1.0</v>
      </c>
      <c r="B40" s="602" t="s">
        <v>205</v>
      </c>
      <c r="C40" s="602"/>
      <c r="D40" s="358"/>
      <c r="E40" s="602"/>
      <c r="F40" s="364"/>
      <c r="G40" s="364"/>
      <c r="H40" s="364"/>
      <c r="I40" s="358"/>
      <c r="J40" s="358"/>
      <c r="K40" s="358"/>
      <c r="L40" s="358"/>
      <c r="M40" s="358"/>
      <c r="N40" s="358"/>
      <c r="O40" s="576">
        <v>185.0</v>
      </c>
      <c r="Q40" s="358" t="s">
        <v>204</v>
      </c>
      <c r="R40" s="603"/>
      <c r="S40" s="564"/>
      <c r="T40" s="566"/>
      <c r="U40" s="358">
        <v>3.0</v>
      </c>
      <c r="V40" s="602" t="s">
        <v>102</v>
      </c>
      <c r="W40" s="358"/>
      <c r="X40" s="358"/>
      <c r="Y40" s="602"/>
      <c r="Z40" s="358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>
        <v>2.0</v>
      </c>
      <c r="AL40" s="358" t="s">
        <v>136</v>
      </c>
      <c r="AM40" s="364"/>
      <c r="AN40" s="567"/>
      <c r="AO40" s="1"/>
      <c r="AP40" s="598"/>
      <c r="AQ40" s="358">
        <v>1.0</v>
      </c>
      <c r="AR40" s="602" t="s">
        <v>205</v>
      </c>
      <c r="AS40" s="358"/>
      <c r="AT40" s="602"/>
      <c r="AU40" s="364"/>
      <c r="AV40" s="364"/>
      <c r="AW40" s="364"/>
      <c r="AX40" s="358"/>
      <c r="AY40" s="358"/>
      <c r="AZ40" s="358"/>
      <c r="BA40" s="358"/>
      <c r="BB40" s="358"/>
      <c r="BC40" s="358"/>
      <c r="BD40" s="358"/>
      <c r="BE40" s="358"/>
      <c r="BF40" s="358"/>
      <c r="BG40" s="576">
        <v>200.0</v>
      </c>
      <c r="BI40" s="358" t="s">
        <v>204</v>
      </c>
      <c r="BJ40" s="358"/>
      <c r="BK40" s="564"/>
      <c r="BL40" s="586"/>
      <c r="BM40" s="1"/>
      <c r="BN40" s="1"/>
    </row>
    <row r="41" ht="16.5" customHeight="1">
      <c r="A41" s="566">
        <v>2.0</v>
      </c>
      <c r="B41" s="602" t="s">
        <v>100</v>
      </c>
      <c r="C41" s="602"/>
      <c r="D41" s="358"/>
      <c r="E41" s="602"/>
      <c r="F41" s="364"/>
      <c r="G41" s="364"/>
      <c r="H41" s="364"/>
      <c r="I41" s="358"/>
      <c r="J41" s="358"/>
      <c r="K41" s="358"/>
      <c r="L41" s="358"/>
      <c r="M41" s="358"/>
      <c r="N41" s="358"/>
      <c r="O41" s="358"/>
      <c r="P41" s="358">
        <v>5.0</v>
      </c>
      <c r="Q41" s="358" t="s">
        <v>136</v>
      </c>
      <c r="R41" s="603"/>
      <c r="S41" s="564"/>
      <c r="T41" s="566"/>
      <c r="U41" s="358">
        <v>4.0</v>
      </c>
      <c r="V41" s="602" t="s">
        <v>103</v>
      </c>
      <c r="W41" s="358"/>
      <c r="X41" s="358"/>
      <c r="Y41" s="602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>
        <v>2.0</v>
      </c>
      <c r="AL41" s="358" t="s">
        <v>136</v>
      </c>
      <c r="AM41" s="364"/>
      <c r="AN41" s="567"/>
      <c r="AO41" s="1"/>
      <c r="AP41" s="598"/>
      <c r="AQ41" s="358">
        <v>2.0</v>
      </c>
      <c r="AR41" s="602" t="s">
        <v>126</v>
      </c>
      <c r="AS41" s="358"/>
      <c r="AT41" s="602"/>
      <c r="AU41" s="364"/>
      <c r="AV41" s="364"/>
      <c r="AW41" s="364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>
        <v>4.0</v>
      </c>
      <c r="BI41" s="358" t="s">
        <v>136</v>
      </c>
      <c r="BJ41" s="358"/>
      <c r="BK41" s="564"/>
      <c r="BL41" s="586"/>
      <c r="BM41" s="1"/>
      <c r="BN41" s="1"/>
    </row>
    <row r="42" ht="16.5" customHeight="1">
      <c r="A42" s="566">
        <v>3.0</v>
      </c>
      <c r="B42" s="602" t="s">
        <v>102</v>
      </c>
      <c r="C42" s="602"/>
      <c r="D42" s="358"/>
      <c r="E42" s="602"/>
      <c r="F42" s="364"/>
      <c r="G42" s="364"/>
      <c r="H42" s="364"/>
      <c r="I42" s="358"/>
      <c r="J42" s="358"/>
      <c r="K42" s="358"/>
      <c r="L42" s="358"/>
      <c r="M42" s="358"/>
      <c r="N42" s="358"/>
      <c r="O42" s="358"/>
      <c r="P42" s="358">
        <v>2.0</v>
      </c>
      <c r="Q42" s="358" t="s">
        <v>136</v>
      </c>
      <c r="R42" s="564"/>
      <c r="S42" s="564"/>
      <c r="T42" s="601"/>
      <c r="U42" s="606" t="s">
        <v>198</v>
      </c>
      <c r="V42" s="606"/>
      <c r="W42" s="606"/>
      <c r="X42" s="606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  <c r="AM42" s="364"/>
      <c r="AN42" s="567"/>
      <c r="AO42" s="1"/>
      <c r="AP42" s="598"/>
      <c r="AQ42" s="358">
        <v>3.0</v>
      </c>
      <c r="AR42" s="602" t="s">
        <v>127</v>
      </c>
      <c r="AS42" s="358"/>
      <c r="AT42" s="602"/>
      <c r="AU42" s="364"/>
      <c r="AV42" s="364"/>
      <c r="AW42" s="364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>
        <v>3.0</v>
      </c>
      <c r="BI42" s="358" t="s">
        <v>136</v>
      </c>
      <c r="BJ42" s="358"/>
      <c r="BK42" s="564"/>
      <c r="BL42" s="586"/>
      <c r="BM42" s="1"/>
      <c r="BN42" s="1"/>
    </row>
    <row r="43" ht="16.5" customHeight="1">
      <c r="A43" s="607" t="s">
        <v>198</v>
      </c>
      <c r="B43" s="608"/>
      <c r="C43" s="608"/>
      <c r="D43" s="363"/>
      <c r="E43" s="602"/>
      <c r="F43" s="364"/>
      <c r="G43" s="364"/>
      <c r="H43" s="364"/>
      <c r="I43" s="358"/>
      <c r="J43" s="358"/>
      <c r="K43" s="358"/>
      <c r="L43" s="358"/>
      <c r="M43" s="358"/>
      <c r="N43" s="358"/>
      <c r="O43" s="358"/>
      <c r="P43" s="358"/>
      <c r="Q43" s="358"/>
      <c r="R43" s="603"/>
      <c r="S43" s="564"/>
      <c r="T43" s="566"/>
      <c r="U43" s="358">
        <v>1.0</v>
      </c>
      <c r="V43" s="602" t="s">
        <v>114</v>
      </c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58">
        <v>2.0</v>
      </c>
      <c r="AL43" s="358" t="s">
        <v>136</v>
      </c>
      <c r="AM43" s="364"/>
      <c r="AN43" s="567"/>
      <c r="AO43" s="1"/>
      <c r="AP43" s="598"/>
      <c r="AQ43" s="358">
        <v>4.0</v>
      </c>
      <c r="AR43" s="602" t="s">
        <v>105</v>
      </c>
      <c r="AS43" s="363"/>
      <c r="AT43" s="602"/>
      <c r="AU43" s="364"/>
      <c r="AV43" s="364"/>
      <c r="AW43" s="364"/>
      <c r="AX43" s="358"/>
      <c r="AY43" s="358"/>
      <c r="AZ43" s="358"/>
      <c r="BA43" s="358"/>
      <c r="BB43" s="358"/>
      <c r="BC43" s="358"/>
      <c r="BD43" s="358"/>
      <c r="BE43" s="358"/>
      <c r="BF43" s="358"/>
      <c r="BG43" s="358"/>
      <c r="BH43" s="358">
        <v>2.0</v>
      </c>
      <c r="BI43" s="358" t="s">
        <v>136</v>
      </c>
      <c r="BJ43" s="358"/>
      <c r="BK43" s="564"/>
      <c r="BL43" s="586"/>
      <c r="BM43" s="1"/>
      <c r="BN43" s="1"/>
    </row>
    <row r="44" ht="16.5" customHeight="1">
      <c r="A44" s="566">
        <v>1.0</v>
      </c>
      <c r="B44" s="602" t="s">
        <v>104</v>
      </c>
      <c r="C44" s="602"/>
      <c r="D44" s="358"/>
      <c r="E44" s="602"/>
      <c r="F44" s="364"/>
      <c r="G44" s="364"/>
      <c r="H44" s="364"/>
      <c r="I44" s="358"/>
      <c r="J44" s="358"/>
      <c r="K44" s="358"/>
      <c r="L44" s="358"/>
      <c r="M44" s="358"/>
      <c r="N44" s="358"/>
      <c r="O44" s="358"/>
      <c r="P44" s="358">
        <v>2.0</v>
      </c>
      <c r="Q44" s="358" t="s">
        <v>136</v>
      </c>
      <c r="R44" s="603"/>
      <c r="S44" s="564"/>
      <c r="T44" s="566"/>
      <c r="U44" s="358">
        <v>2.0</v>
      </c>
      <c r="V44" s="602" t="s">
        <v>115</v>
      </c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>
        <v>2.0</v>
      </c>
      <c r="AL44" s="358" t="s">
        <v>136</v>
      </c>
      <c r="AM44" s="364"/>
      <c r="AN44" s="567"/>
      <c r="AO44" s="1"/>
      <c r="AP44" s="598"/>
      <c r="AQ44" s="609" t="s">
        <v>200</v>
      </c>
      <c r="AR44" s="610"/>
      <c r="AS44" s="609"/>
      <c r="AT44" s="610"/>
      <c r="AU44" s="364"/>
      <c r="AV44" s="364"/>
      <c r="AW44" s="364"/>
      <c r="AX44" s="358"/>
      <c r="AY44" s="358"/>
      <c r="AZ44" s="358"/>
      <c r="BA44" s="358"/>
      <c r="BB44" s="358"/>
      <c r="BC44" s="358"/>
      <c r="BD44" s="358"/>
      <c r="BE44" s="358"/>
      <c r="BF44" s="358"/>
      <c r="BG44" s="358"/>
      <c r="BH44" s="358"/>
      <c r="BI44" s="358"/>
      <c r="BJ44" s="358"/>
      <c r="BK44" s="564"/>
      <c r="BL44" s="586"/>
      <c r="BM44" s="1"/>
      <c r="BN44" s="1"/>
    </row>
    <row r="45" ht="16.5" customHeight="1">
      <c r="A45" s="566">
        <v>2.0</v>
      </c>
      <c r="B45" s="602" t="s">
        <v>105</v>
      </c>
      <c r="C45" s="602"/>
      <c r="D45" s="358"/>
      <c r="E45" s="602"/>
      <c r="F45" s="364"/>
      <c r="G45" s="364"/>
      <c r="H45" s="364"/>
      <c r="I45" s="358"/>
      <c r="J45" s="358"/>
      <c r="K45" s="358"/>
      <c r="L45" s="358"/>
      <c r="M45" s="358"/>
      <c r="N45" s="358"/>
      <c r="O45" s="358"/>
      <c r="P45" s="358">
        <v>2.0</v>
      </c>
      <c r="Q45" s="358" t="s">
        <v>136</v>
      </c>
      <c r="R45" s="564"/>
      <c r="S45" s="564"/>
      <c r="T45" s="566"/>
      <c r="U45" s="358"/>
      <c r="V45" s="358"/>
      <c r="W45" s="358"/>
      <c r="X45" s="358"/>
      <c r="Y45" s="358"/>
      <c r="Z45" s="358"/>
      <c r="AA45" s="358"/>
      <c r="AB45" s="358"/>
      <c r="AC45" s="358"/>
      <c r="AD45" s="358"/>
      <c r="AE45" s="358"/>
      <c r="AF45" s="358"/>
      <c r="AG45" s="358"/>
      <c r="AH45" s="358"/>
      <c r="AI45" s="358"/>
      <c r="AJ45" s="358"/>
      <c r="AK45" s="358"/>
      <c r="AL45" s="602"/>
      <c r="AM45" s="364"/>
      <c r="AN45" s="567"/>
      <c r="AO45" s="1"/>
      <c r="AP45" s="598"/>
      <c r="AQ45" s="358">
        <v>1.0</v>
      </c>
      <c r="AR45" s="602" t="s">
        <v>122</v>
      </c>
      <c r="AS45" s="358"/>
      <c r="AT45" s="602"/>
      <c r="AU45" s="364"/>
      <c r="AV45" s="364"/>
      <c r="AW45" s="364"/>
      <c r="AX45" s="358"/>
      <c r="AY45" s="358"/>
      <c r="AZ45" s="358"/>
      <c r="BA45" s="358"/>
      <c r="BB45" s="358"/>
      <c r="BC45" s="358"/>
      <c r="BD45" s="358"/>
      <c r="BE45" s="358"/>
      <c r="BF45" s="358"/>
      <c r="BG45" s="358"/>
      <c r="BH45" s="358">
        <v>2.0</v>
      </c>
      <c r="BI45" s="358" t="s">
        <v>136</v>
      </c>
      <c r="BJ45" s="358"/>
      <c r="BK45" s="564"/>
      <c r="BL45" s="586"/>
      <c r="BM45" s="1"/>
      <c r="BN45" s="1"/>
    </row>
    <row r="46" ht="16.5" customHeight="1">
      <c r="A46" s="570"/>
      <c r="B46" s="611"/>
      <c r="C46" s="611"/>
      <c r="D46" s="611"/>
      <c r="E46" s="611"/>
      <c r="F46" s="612"/>
      <c r="G46" s="612"/>
      <c r="H46" s="612"/>
      <c r="I46" s="611"/>
      <c r="J46" s="611"/>
      <c r="K46" s="611"/>
      <c r="L46" s="611"/>
      <c r="M46" s="611"/>
      <c r="N46" s="611"/>
      <c r="O46" s="611"/>
      <c r="P46" s="611"/>
      <c r="Q46" s="611"/>
      <c r="R46" s="569"/>
      <c r="S46" s="564"/>
      <c r="T46" s="570"/>
      <c r="U46" s="611"/>
      <c r="V46" s="611"/>
      <c r="W46" s="611"/>
      <c r="X46" s="611"/>
      <c r="Y46" s="611"/>
      <c r="Z46" s="611"/>
      <c r="AA46" s="611"/>
      <c r="AB46" s="611"/>
      <c r="AC46" s="611"/>
      <c r="AD46" s="611"/>
      <c r="AE46" s="611"/>
      <c r="AF46" s="611"/>
      <c r="AG46" s="611"/>
      <c r="AH46" s="611"/>
      <c r="AI46" s="611"/>
      <c r="AJ46" s="611"/>
      <c r="AK46" s="611"/>
      <c r="AL46" s="611"/>
      <c r="AM46" s="612"/>
      <c r="AN46" s="572"/>
      <c r="AO46" s="1"/>
      <c r="AP46" s="613"/>
      <c r="AQ46" s="612"/>
      <c r="AR46" s="611"/>
      <c r="AS46" s="611"/>
      <c r="AT46" s="611"/>
      <c r="AU46" s="611"/>
      <c r="AV46" s="611"/>
      <c r="AW46" s="611"/>
      <c r="AX46" s="611"/>
      <c r="AY46" s="611"/>
      <c r="AZ46" s="611"/>
      <c r="BA46" s="611"/>
      <c r="BB46" s="611"/>
      <c r="BC46" s="611"/>
      <c r="BD46" s="611"/>
      <c r="BE46" s="611"/>
      <c r="BF46" s="611"/>
      <c r="BG46" s="611"/>
      <c r="BH46" s="611"/>
      <c r="BI46" s="611"/>
      <c r="BJ46" s="611"/>
      <c r="BK46" s="569"/>
      <c r="BL46" s="586"/>
      <c r="BM46" s="1"/>
      <c r="BN46" s="1"/>
    </row>
    <row r="47" ht="16.5" customHeight="1">
      <c r="A47" s="358"/>
      <c r="B47" s="358"/>
      <c r="C47" s="358"/>
      <c r="D47" s="358"/>
      <c r="E47" s="358"/>
      <c r="F47" s="364"/>
      <c r="G47" s="364"/>
      <c r="H47" s="364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  <c r="AD47" s="358"/>
      <c r="AE47" s="358"/>
      <c r="AF47" s="358"/>
      <c r="AG47" s="358"/>
      <c r="AH47" s="358"/>
      <c r="AI47" s="358"/>
      <c r="AJ47" s="358"/>
      <c r="AK47" s="358"/>
      <c r="AL47" s="358"/>
      <c r="AM47" s="358"/>
      <c r="AN47" s="358"/>
      <c r="AO47" s="358"/>
      <c r="AP47" s="358"/>
      <c r="AQ47" s="358"/>
      <c r="AR47" s="358"/>
      <c r="AS47" s="358"/>
      <c r="AT47" s="358"/>
      <c r="AU47" s="358"/>
      <c r="AV47" s="358"/>
      <c r="AW47" s="358"/>
      <c r="AX47" s="358"/>
      <c r="AY47" s="358"/>
      <c r="AZ47" s="358"/>
      <c r="BA47" s="358"/>
      <c r="BB47" s="358"/>
      <c r="BC47" s="358"/>
      <c r="BD47" s="358"/>
      <c r="BE47" s="358"/>
      <c r="BF47" s="358"/>
      <c r="BG47" s="358"/>
      <c r="BH47" s="358"/>
      <c r="BI47" s="358"/>
      <c r="BJ47" s="358"/>
      <c r="BK47" s="358"/>
      <c r="BL47" s="586"/>
      <c r="BM47" s="1"/>
      <c r="BN47" s="1"/>
    </row>
    <row r="48" ht="16.5" customHeight="1">
      <c r="A48" s="587" t="s">
        <v>206</v>
      </c>
      <c r="B48" s="585"/>
      <c r="C48" s="585"/>
      <c r="D48" s="585"/>
      <c r="E48" s="585"/>
      <c r="F48" s="595"/>
      <c r="G48" s="595"/>
      <c r="H48" s="59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5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5"/>
      <c r="BD48" s="585"/>
      <c r="BE48" s="585"/>
      <c r="BF48" s="585"/>
      <c r="BG48" s="585"/>
      <c r="BH48" s="585"/>
      <c r="BI48" s="585"/>
      <c r="BJ48" s="585"/>
      <c r="BK48" s="560"/>
      <c r="BL48" s="586"/>
      <c r="BM48" s="1"/>
      <c r="BN48" s="1"/>
    </row>
    <row r="49" ht="16.5" customHeight="1">
      <c r="A49" s="596" t="s">
        <v>129</v>
      </c>
      <c r="B49" s="358"/>
      <c r="C49" s="358"/>
      <c r="D49" s="358"/>
      <c r="E49" s="358"/>
      <c r="F49" s="364"/>
      <c r="G49" s="364"/>
      <c r="H49" s="36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  <c r="AQ49" s="358"/>
      <c r="AR49" s="358"/>
      <c r="AS49" s="358"/>
      <c r="AT49" s="358"/>
      <c r="AU49" s="358"/>
      <c r="AV49" s="358"/>
      <c r="AW49" s="358"/>
      <c r="AX49" s="358"/>
      <c r="AY49" s="358"/>
      <c r="AZ49" s="358"/>
      <c r="BA49" s="358"/>
      <c r="BB49" s="358"/>
      <c r="BC49" s="358"/>
      <c r="BD49" s="358"/>
      <c r="BE49" s="358"/>
      <c r="BF49" s="358"/>
      <c r="BG49" s="358"/>
      <c r="BH49" s="358"/>
      <c r="BI49" s="358"/>
      <c r="BJ49" s="358"/>
      <c r="BK49" s="564"/>
      <c r="BL49" s="586"/>
      <c r="BM49" s="1"/>
      <c r="BN49" s="1"/>
    </row>
    <row r="50" ht="16.5" customHeight="1">
      <c r="A50" s="604" t="s">
        <v>196</v>
      </c>
      <c r="B50" s="605"/>
      <c r="C50" s="605"/>
      <c r="D50" s="358"/>
      <c r="E50" s="358"/>
      <c r="F50" s="364"/>
      <c r="G50" s="364"/>
      <c r="H50" s="364"/>
      <c r="I50" s="358"/>
      <c r="J50" s="358"/>
      <c r="K50" s="358"/>
      <c r="L50" s="358"/>
      <c r="M50" s="358"/>
      <c r="N50" s="358"/>
      <c r="O50" s="358"/>
      <c r="P50" s="358"/>
      <c r="Q50" s="358"/>
      <c r="R50" s="614" t="s">
        <v>197</v>
      </c>
      <c r="S50" s="614"/>
      <c r="T50" s="614"/>
      <c r="U50" s="614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615" t="s">
        <v>199</v>
      </c>
      <c r="AG50" s="615"/>
      <c r="AH50" s="615"/>
      <c r="AI50" s="615"/>
      <c r="AJ50" s="358"/>
      <c r="AK50" s="358"/>
      <c r="AL50" s="358"/>
      <c r="AM50" s="358"/>
      <c r="AN50" s="358"/>
      <c r="AO50" s="358"/>
      <c r="AP50" s="358"/>
      <c r="AQ50" s="358"/>
      <c r="AR50" s="358"/>
      <c r="AS50" s="358"/>
      <c r="AT50" s="358"/>
      <c r="AU50" s="358"/>
      <c r="AV50" s="616" t="s">
        <v>201</v>
      </c>
      <c r="AW50" s="616"/>
      <c r="AX50" s="616"/>
      <c r="AY50" s="616"/>
      <c r="AZ50" s="358"/>
      <c r="BA50" s="358"/>
      <c r="BB50" s="358"/>
      <c r="BC50" s="358"/>
      <c r="BD50" s="358"/>
      <c r="BE50" s="358"/>
      <c r="BF50" s="358"/>
      <c r="BG50" s="358"/>
      <c r="BH50" s="358"/>
      <c r="BI50" s="358"/>
      <c r="BJ50" s="358"/>
      <c r="BK50" s="564"/>
      <c r="BL50" s="586"/>
      <c r="BM50" s="1"/>
      <c r="BN50" s="1"/>
    </row>
    <row r="51" ht="16.5" customHeight="1">
      <c r="A51" s="617">
        <v>1.0</v>
      </c>
      <c r="B51" s="618" t="s">
        <v>130</v>
      </c>
      <c r="C51" s="618"/>
      <c r="D51" s="364"/>
      <c r="E51" s="364"/>
      <c r="F51" s="364"/>
      <c r="G51" s="364"/>
      <c r="H51" s="364"/>
      <c r="I51" s="358"/>
      <c r="J51" s="358"/>
      <c r="K51" s="358"/>
      <c r="L51" s="358"/>
      <c r="M51" s="619">
        <v>40.0</v>
      </c>
      <c r="O51" s="602" t="s">
        <v>131</v>
      </c>
      <c r="P51" s="602"/>
      <c r="Q51" s="602"/>
      <c r="R51" s="602">
        <v>1.0</v>
      </c>
      <c r="S51" s="602" t="s">
        <v>135</v>
      </c>
      <c r="T51" s="358"/>
      <c r="U51" s="358"/>
      <c r="V51" s="358"/>
      <c r="W51" s="358"/>
      <c r="X51" s="358"/>
      <c r="Y51" s="358"/>
      <c r="Z51" s="358"/>
      <c r="AA51" s="358"/>
      <c r="AB51" s="358">
        <v>2.0</v>
      </c>
      <c r="AC51" s="358" t="s">
        <v>136</v>
      </c>
      <c r="AD51" s="358"/>
      <c r="AE51" s="358"/>
      <c r="AF51" s="602">
        <v>1.0</v>
      </c>
      <c r="AG51" s="602" t="s">
        <v>138</v>
      </c>
      <c r="AH51" s="358"/>
      <c r="AI51" s="358"/>
      <c r="AJ51" s="358"/>
      <c r="AK51" s="358"/>
      <c r="AL51" s="358"/>
      <c r="AM51" s="358"/>
      <c r="AN51" s="358"/>
      <c r="AO51" s="358"/>
      <c r="AP51" s="358"/>
      <c r="AQ51" s="602">
        <v>2.0</v>
      </c>
      <c r="AR51" s="602" t="s">
        <v>136</v>
      </c>
      <c r="AS51" s="358"/>
      <c r="AT51" s="358"/>
      <c r="AU51" s="358"/>
      <c r="AV51" s="602">
        <v>1.0</v>
      </c>
      <c r="AW51" s="620" t="s">
        <v>143</v>
      </c>
      <c r="AX51" s="358"/>
      <c r="AY51" s="358"/>
      <c r="AZ51" s="358"/>
      <c r="BA51" s="358"/>
      <c r="BB51" s="358"/>
      <c r="BC51" s="358"/>
      <c r="BD51" s="358"/>
      <c r="BE51" s="358"/>
      <c r="BF51" s="358"/>
      <c r="BG51" s="358"/>
      <c r="BH51" s="602">
        <v>1.0</v>
      </c>
      <c r="BI51" s="602" t="s">
        <v>136</v>
      </c>
      <c r="BJ51" s="358"/>
      <c r="BK51" s="564"/>
      <c r="BL51" s="1"/>
      <c r="BM51" s="1"/>
      <c r="BN51" s="1"/>
    </row>
    <row r="52" ht="16.5" customHeight="1">
      <c r="A52" s="617">
        <v>2.0</v>
      </c>
      <c r="B52" s="620" t="s">
        <v>132</v>
      </c>
      <c r="C52" s="620"/>
      <c r="D52" s="388"/>
      <c r="E52" s="388"/>
      <c r="F52" s="388"/>
      <c r="G52" s="388"/>
      <c r="H52" s="388"/>
      <c r="I52" s="388"/>
      <c r="J52" s="388"/>
      <c r="K52" s="388"/>
      <c r="L52" s="388"/>
      <c r="M52" s="388"/>
      <c r="N52" s="602">
        <v>2.0</v>
      </c>
      <c r="O52" s="602" t="s">
        <v>101</v>
      </c>
      <c r="P52" s="602"/>
      <c r="Q52" s="602"/>
      <c r="R52" s="602">
        <v>2.0</v>
      </c>
      <c r="S52" s="602" t="s">
        <v>137</v>
      </c>
      <c r="T52" s="358"/>
      <c r="U52" s="358"/>
      <c r="V52" s="358"/>
      <c r="W52" s="358"/>
      <c r="X52" s="358"/>
      <c r="Y52" s="358"/>
      <c r="Z52" s="358"/>
      <c r="AA52" s="576">
        <v>18.0</v>
      </c>
      <c r="AC52" s="358" t="s">
        <v>204</v>
      </c>
      <c r="AD52" s="358"/>
      <c r="AE52" s="358"/>
      <c r="AF52" s="602">
        <v>2.0</v>
      </c>
      <c r="AG52" s="620" t="s">
        <v>139</v>
      </c>
      <c r="AH52" s="358"/>
      <c r="AI52" s="358"/>
      <c r="AJ52" s="358"/>
      <c r="AK52" s="358"/>
      <c r="AL52" s="358"/>
      <c r="AM52" s="358"/>
      <c r="AN52" s="358"/>
      <c r="AO52" s="358"/>
      <c r="AP52" s="358"/>
      <c r="AQ52" s="620">
        <v>1.0</v>
      </c>
      <c r="AR52" s="620" t="s">
        <v>136</v>
      </c>
      <c r="AS52" s="358"/>
      <c r="AT52" s="358"/>
      <c r="AU52" s="358"/>
      <c r="AV52" s="602">
        <v>2.0</v>
      </c>
      <c r="AW52" s="620" t="s">
        <v>144</v>
      </c>
      <c r="AX52" s="358"/>
      <c r="AY52" s="358"/>
      <c r="AZ52" s="358"/>
      <c r="BA52" s="358"/>
      <c r="BB52" s="358"/>
      <c r="BC52" s="358"/>
      <c r="BD52" s="358"/>
      <c r="BE52" s="358"/>
      <c r="BF52" s="358"/>
      <c r="BG52" s="358"/>
      <c r="BH52" s="602">
        <v>8.0</v>
      </c>
      <c r="BI52" s="602" t="s">
        <v>145</v>
      </c>
      <c r="BJ52" s="358"/>
      <c r="BK52" s="564"/>
      <c r="BL52" s="1"/>
      <c r="BM52" s="1"/>
      <c r="BN52" s="1"/>
    </row>
    <row r="53" ht="16.5" customHeight="1">
      <c r="A53" s="617">
        <v>3.0</v>
      </c>
      <c r="B53" s="620" t="s">
        <v>133</v>
      </c>
      <c r="C53" s="620"/>
      <c r="D53" s="387"/>
      <c r="E53" s="387"/>
      <c r="F53" s="387"/>
      <c r="G53" s="387"/>
      <c r="H53" s="387"/>
      <c r="I53" s="387"/>
      <c r="J53" s="387"/>
      <c r="K53" s="387"/>
      <c r="L53" s="387"/>
      <c r="M53" s="387"/>
      <c r="N53" s="602">
        <v>2.0</v>
      </c>
      <c r="O53" s="602" t="s">
        <v>101</v>
      </c>
      <c r="P53" s="602"/>
      <c r="Q53" s="602"/>
      <c r="R53" s="387"/>
      <c r="S53" s="387"/>
      <c r="T53" s="358"/>
      <c r="U53" s="358"/>
      <c r="V53" s="358"/>
      <c r="W53" s="358"/>
      <c r="X53" s="364"/>
      <c r="Y53" s="364"/>
      <c r="Z53" s="364"/>
      <c r="AA53" s="364"/>
      <c r="AB53" s="364"/>
      <c r="AC53" s="364"/>
      <c r="AD53" s="364"/>
      <c r="AE53" s="364"/>
      <c r="AF53" s="602">
        <v>3.0</v>
      </c>
      <c r="AG53" s="620" t="s">
        <v>140</v>
      </c>
      <c r="AH53" s="358"/>
      <c r="AI53" s="358"/>
      <c r="AJ53" s="358"/>
      <c r="AK53" s="358"/>
      <c r="AL53" s="358"/>
      <c r="AM53" s="358"/>
      <c r="AN53" s="358"/>
      <c r="AO53" s="358"/>
      <c r="AP53" s="364"/>
      <c r="AQ53" s="620">
        <v>2.0</v>
      </c>
      <c r="AR53" s="620" t="s">
        <v>136</v>
      </c>
      <c r="AS53" s="364"/>
      <c r="AT53" s="364"/>
      <c r="AU53" s="364"/>
      <c r="AV53" s="602">
        <v>3.0</v>
      </c>
      <c r="AW53" s="602" t="s">
        <v>146</v>
      </c>
      <c r="AX53" s="364"/>
      <c r="AY53" s="364"/>
      <c r="AZ53" s="364"/>
      <c r="BA53" s="364"/>
      <c r="BB53" s="364"/>
      <c r="BC53" s="364"/>
      <c r="BD53" s="364"/>
      <c r="BE53" s="364"/>
      <c r="BF53" s="364"/>
      <c r="BG53" s="364"/>
      <c r="BH53" s="602">
        <v>1.0</v>
      </c>
      <c r="BI53" s="602" t="s">
        <v>136</v>
      </c>
      <c r="BJ53" s="364"/>
      <c r="BK53" s="564"/>
      <c r="BL53" s="1"/>
      <c r="BM53" s="1"/>
      <c r="BN53" s="1"/>
    </row>
    <row r="54" ht="16.5" customHeight="1">
      <c r="A54" s="617">
        <v>4.0</v>
      </c>
      <c r="B54" s="620" t="s">
        <v>134</v>
      </c>
      <c r="C54" s="620"/>
      <c r="D54" s="364"/>
      <c r="E54" s="364"/>
      <c r="F54" s="364"/>
      <c r="G54" s="364"/>
      <c r="H54" s="364"/>
      <c r="I54" s="358"/>
      <c r="J54" s="358"/>
      <c r="K54" s="358"/>
      <c r="L54" s="358"/>
      <c r="M54" s="358"/>
      <c r="N54" s="388">
        <v>1.0</v>
      </c>
      <c r="O54" s="388" t="s">
        <v>101</v>
      </c>
      <c r="P54" s="388"/>
      <c r="Q54" s="38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  <c r="AD54" s="358"/>
      <c r="AE54" s="358"/>
      <c r="AF54" s="602">
        <v>4.0</v>
      </c>
      <c r="AG54" s="620" t="s">
        <v>141</v>
      </c>
      <c r="AH54" s="358"/>
      <c r="AI54" s="358"/>
      <c r="AJ54" s="358"/>
      <c r="AK54" s="358"/>
      <c r="AL54" s="358"/>
      <c r="AM54" s="358"/>
      <c r="AN54" s="358"/>
      <c r="AO54" s="358"/>
      <c r="AP54" s="358"/>
      <c r="AQ54" s="620">
        <v>1.0</v>
      </c>
      <c r="AR54" s="620" t="s">
        <v>136</v>
      </c>
      <c r="AS54" s="358"/>
      <c r="AT54" s="358"/>
      <c r="AU54" s="358"/>
      <c r="AV54" s="602">
        <v>4.0</v>
      </c>
      <c r="AW54" s="602" t="s">
        <v>147</v>
      </c>
      <c r="AX54" s="358"/>
      <c r="AY54" s="358"/>
      <c r="AZ54" s="358"/>
      <c r="BA54" s="358"/>
      <c r="BB54" s="358"/>
      <c r="BC54" s="358"/>
      <c r="BD54" s="358"/>
      <c r="BE54" s="358"/>
      <c r="BF54" s="358"/>
      <c r="BG54" s="358"/>
      <c r="BH54" s="620">
        <v>1.0</v>
      </c>
      <c r="BI54" s="620" t="s">
        <v>136</v>
      </c>
      <c r="BJ54" s="358"/>
      <c r="BK54" s="564"/>
      <c r="BL54" s="1"/>
      <c r="BM54" s="1"/>
      <c r="BN54" s="1"/>
    </row>
    <row r="55" ht="16.5" customHeight="1">
      <c r="A55" s="621"/>
      <c r="B55" s="622"/>
      <c r="C55" s="622"/>
      <c r="D55" s="623"/>
      <c r="E55" s="623"/>
      <c r="F55" s="623"/>
      <c r="G55" s="623"/>
      <c r="H55" s="623"/>
      <c r="I55" s="622"/>
      <c r="J55" s="622"/>
      <c r="K55" s="622"/>
      <c r="L55" s="622"/>
      <c r="M55" s="622"/>
      <c r="N55" s="622"/>
      <c r="O55" s="622"/>
      <c r="P55" s="622"/>
      <c r="Q55" s="622"/>
      <c r="R55" s="622"/>
      <c r="S55" s="622"/>
      <c r="T55" s="622"/>
      <c r="U55" s="622"/>
      <c r="V55" s="622"/>
      <c r="W55" s="622"/>
      <c r="X55" s="622"/>
      <c r="Y55" s="622"/>
      <c r="Z55" s="622"/>
      <c r="AA55" s="622"/>
      <c r="AB55" s="622"/>
      <c r="AC55" s="622"/>
      <c r="AD55" s="622"/>
      <c r="AE55" s="622"/>
      <c r="AF55" s="622">
        <v>5.0</v>
      </c>
      <c r="AG55" s="622" t="s">
        <v>142</v>
      </c>
      <c r="AH55" s="622"/>
      <c r="AI55" s="622"/>
      <c r="AJ55" s="622"/>
      <c r="AK55" s="622"/>
      <c r="AL55" s="622"/>
      <c r="AM55" s="622"/>
      <c r="AN55" s="622"/>
      <c r="AO55" s="622"/>
      <c r="AP55" s="622"/>
      <c r="AQ55" s="622">
        <v>2.0</v>
      </c>
      <c r="AR55" s="622" t="s">
        <v>136</v>
      </c>
      <c r="AS55" s="622"/>
      <c r="AT55" s="622"/>
      <c r="AU55" s="622"/>
      <c r="AV55" s="622"/>
      <c r="AW55" s="622"/>
      <c r="AX55" s="622"/>
      <c r="AY55" s="622"/>
      <c r="AZ55" s="622"/>
      <c r="BA55" s="622"/>
      <c r="BB55" s="622"/>
      <c r="BC55" s="622"/>
      <c r="BD55" s="622"/>
      <c r="BE55" s="622"/>
      <c r="BF55" s="622"/>
      <c r="BG55" s="622"/>
      <c r="BH55" s="622"/>
      <c r="BI55" s="622"/>
      <c r="BJ55" s="622"/>
      <c r="BK55" s="624"/>
      <c r="BL55" s="625"/>
      <c r="BM55" s="625"/>
      <c r="BN55" s="625"/>
    </row>
    <row r="56" ht="10.5" customHeight="1">
      <c r="A56" s="358"/>
      <c r="B56" s="626"/>
      <c r="C56" s="626"/>
      <c r="D56" s="626"/>
      <c r="E56" s="626"/>
      <c r="F56" s="626"/>
      <c r="G56" s="626"/>
      <c r="H56" s="626"/>
      <c r="I56" s="626"/>
      <c r="J56" s="626"/>
      <c r="K56" s="626"/>
      <c r="L56" s="626"/>
      <c r="M56" s="626"/>
      <c r="N56" s="626"/>
      <c r="O56" s="626"/>
      <c r="P56" s="626"/>
      <c r="Q56" s="626"/>
      <c r="R56" s="626"/>
      <c r="S56" s="626"/>
      <c r="T56" s="627"/>
      <c r="U56" s="627"/>
      <c r="V56" s="386"/>
      <c r="W56" s="386"/>
      <c r="X56" s="386"/>
      <c r="Y56" s="386"/>
      <c r="Z56" s="386"/>
      <c r="AA56" s="386"/>
      <c r="AB56" s="386"/>
      <c r="AC56" s="386"/>
      <c r="AD56" s="386"/>
      <c r="AE56" s="386"/>
      <c r="AF56" s="386"/>
      <c r="AG56" s="386"/>
      <c r="AH56" s="386"/>
      <c r="AI56" s="386"/>
      <c r="AJ56" s="386"/>
      <c r="AK56" s="386"/>
      <c r="AL56" s="386"/>
      <c r="AM56" s="386"/>
      <c r="AN56" s="627"/>
      <c r="AO56" s="627"/>
      <c r="AP56" s="386"/>
      <c r="AQ56" s="386"/>
      <c r="AR56" s="386"/>
      <c r="AS56" s="386"/>
      <c r="AT56" s="386"/>
      <c r="AU56" s="386"/>
      <c r="AV56" s="386"/>
      <c r="AW56" s="386"/>
      <c r="AX56" s="627"/>
      <c r="AY56" s="627"/>
      <c r="AZ56" s="627"/>
      <c r="BA56" s="627"/>
      <c r="BB56" s="386"/>
      <c r="BC56" s="386"/>
      <c r="BD56" s="386"/>
      <c r="BE56" s="386"/>
      <c r="BF56" s="386"/>
      <c r="BG56" s="386"/>
      <c r="BH56" s="386"/>
      <c r="BI56" s="386"/>
      <c r="BJ56" s="358"/>
      <c r="BK56" s="358"/>
      <c r="BL56" s="1"/>
      <c r="BM56" s="1"/>
      <c r="BN56" s="1"/>
    </row>
    <row r="57" ht="15.75" customHeight="1">
      <c r="A57" s="358"/>
      <c r="B57" s="358"/>
      <c r="C57" s="358"/>
      <c r="D57" s="364" t="s">
        <v>207</v>
      </c>
      <c r="V57" s="358"/>
      <c r="W57" s="358"/>
      <c r="X57" s="358"/>
      <c r="Y57" s="358"/>
      <c r="Z57" s="358"/>
      <c r="AA57" s="358"/>
      <c r="AB57" s="358"/>
      <c r="AC57" s="358"/>
      <c r="AD57" s="358"/>
      <c r="AE57" s="358"/>
      <c r="AF57" s="358"/>
      <c r="AG57" s="358"/>
      <c r="AH57" s="358"/>
      <c r="AI57" s="364" t="s">
        <v>208</v>
      </c>
      <c r="BK57" s="358"/>
      <c r="BL57" s="1"/>
      <c r="BM57" s="1"/>
      <c r="BN57" s="1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358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</row>
    <row r="59" ht="15.75" customHeight="1">
      <c r="A59" s="1"/>
      <c r="B59" s="1"/>
      <c r="C59" s="1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358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</row>
    <row r="60" ht="15.75" customHeight="1">
      <c r="A60" s="1"/>
      <c r="B60" s="1"/>
      <c r="C60" s="1"/>
      <c r="D60" s="3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</row>
    <row r="61" ht="15.75" customHeight="1">
      <c r="A61" s="1"/>
      <c r="B61" s="1"/>
      <c r="C61" s="1"/>
      <c r="D61" s="3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</row>
    <row r="62" ht="15.75" customHeight="1">
      <c r="A62" s="1"/>
      <c r="B62" s="1"/>
      <c r="C62" s="1"/>
      <c r="D62" s="385" t="s">
        <v>209</v>
      </c>
      <c r="L62" s="1"/>
      <c r="M62" s="1"/>
      <c r="N62" s="1"/>
      <c r="O62" s="385" t="s">
        <v>210</v>
      </c>
      <c r="V62" s="386"/>
      <c r="W62" s="386"/>
      <c r="X62" s="386"/>
      <c r="Y62" s="386"/>
      <c r="Z62" s="386"/>
      <c r="AA62" s="386"/>
      <c r="AB62" s="386"/>
      <c r="AC62" s="1"/>
      <c r="AD62" s="1"/>
      <c r="AE62" s="1"/>
      <c r="AF62" s="1"/>
      <c r="AG62" s="1"/>
      <c r="AH62" s="3"/>
      <c r="AI62" s="385" t="s">
        <v>151</v>
      </c>
      <c r="AO62" s="386"/>
      <c r="AP62" s="386"/>
      <c r="AQ62" s="386"/>
      <c r="AR62" s="385" t="s">
        <v>152</v>
      </c>
      <c r="AY62" s="386"/>
      <c r="AZ62" s="386"/>
      <c r="BA62" s="385" t="s">
        <v>153</v>
      </c>
      <c r="BK62" s="3"/>
      <c r="BL62" s="3"/>
      <c r="BM62" s="3"/>
      <c r="BN62" s="3"/>
    </row>
    <row r="63" ht="15.75" customHeight="1">
      <c r="A63" s="1"/>
      <c r="B63" s="1"/>
      <c r="C63" s="1"/>
      <c r="D63" s="387" t="s">
        <v>211</v>
      </c>
      <c r="L63" s="1"/>
      <c r="M63" s="1"/>
      <c r="N63" s="1"/>
      <c r="O63" s="471" t="s">
        <v>212</v>
      </c>
      <c r="V63" s="388"/>
      <c r="W63" s="388"/>
      <c r="X63" s="388"/>
      <c r="Y63" s="388"/>
      <c r="Z63" s="388"/>
      <c r="AA63" s="388"/>
      <c r="AB63" s="388"/>
      <c r="AC63" s="1"/>
      <c r="AD63" s="1"/>
      <c r="AE63" s="1"/>
      <c r="AF63" s="1"/>
      <c r="AG63" s="1"/>
      <c r="AH63" s="3"/>
      <c r="AI63" s="471" t="s">
        <v>155</v>
      </c>
      <c r="AO63" s="388"/>
      <c r="AP63" s="388"/>
      <c r="AQ63" s="388"/>
      <c r="AR63" s="471" t="s">
        <v>156</v>
      </c>
      <c r="AY63" s="388"/>
      <c r="AZ63" s="388"/>
      <c r="BA63" s="471" t="s">
        <v>157</v>
      </c>
      <c r="BK63" s="3"/>
      <c r="BL63" s="3"/>
      <c r="BM63" s="3"/>
      <c r="BN63" s="3"/>
    </row>
    <row r="64" ht="15.75" customHeight="1">
      <c r="A64" s="1"/>
      <c r="B64" s="1"/>
      <c r="C64" s="1"/>
      <c r="D64" s="364" t="s">
        <v>213</v>
      </c>
      <c r="L64" s="1"/>
      <c r="M64" s="1"/>
      <c r="N64" s="1"/>
      <c r="O64" s="364" t="s">
        <v>213</v>
      </c>
      <c r="V64" s="358"/>
      <c r="W64" s="358"/>
      <c r="X64" s="358"/>
      <c r="Y64" s="358"/>
      <c r="Z64" s="358"/>
      <c r="AA64" s="358"/>
      <c r="AB64" s="358"/>
      <c r="AC64" s="1"/>
      <c r="AD64" s="1"/>
      <c r="AE64" s="1"/>
      <c r="AF64" s="1"/>
      <c r="AG64" s="1"/>
      <c r="AH64" s="3"/>
      <c r="AI64" s="364" t="s">
        <v>214</v>
      </c>
      <c r="AO64" s="358"/>
      <c r="AP64" s="358"/>
      <c r="AQ64" s="358"/>
      <c r="AR64" s="364" t="s">
        <v>214</v>
      </c>
      <c r="AY64" s="358"/>
      <c r="AZ64" s="358"/>
      <c r="BA64" s="364" t="s">
        <v>214</v>
      </c>
      <c r="BK64" s="3"/>
      <c r="BL64" s="3"/>
      <c r="BM64" s="3"/>
      <c r="BN64" s="3"/>
    </row>
    <row r="65" ht="15.75" customHeight="1">
      <c r="A65" s="1"/>
      <c r="B65" s="1"/>
      <c r="C65" s="1"/>
      <c r="D65" s="3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</row>
    <row r="66" ht="15.75" customHeight="1">
      <c r="A66" s="1"/>
      <c r="B66" s="1"/>
      <c r="C66" s="1"/>
      <c r="D66" s="3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</row>
    <row r="67" ht="15.75" customHeight="1">
      <c r="A67" s="1"/>
      <c r="B67" s="1"/>
      <c r="C67" s="1"/>
      <c r="D67" s="3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</row>
    <row r="68" ht="15.75" customHeight="1">
      <c r="A68" s="1"/>
      <c r="B68" s="1"/>
      <c r="C68" s="1"/>
      <c r="D68" s="3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</row>
    <row r="69" ht="15.75" customHeight="1">
      <c r="A69" s="1"/>
      <c r="B69" s="1"/>
      <c r="C69" s="1"/>
      <c r="D69" s="3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</row>
    <row r="70" ht="15.75" customHeight="1">
      <c r="A70" s="1"/>
      <c r="B70" s="1"/>
      <c r="C70" s="1"/>
      <c r="D70" s="3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</row>
    <row r="71" ht="15.75" customHeight="1">
      <c r="A71" s="1"/>
      <c r="B71" s="1"/>
      <c r="C71" s="1"/>
      <c r="D71" s="3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 ht="15.75" customHeight="1">
      <c r="A72" s="1"/>
      <c r="B72" s="1"/>
      <c r="C72" s="1"/>
      <c r="D72" s="3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 ht="15.75" customHeight="1">
      <c r="A73" s="1"/>
      <c r="B73" s="1"/>
      <c r="C73" s="1"/>
      <c r="D73" s="3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 ht="15.75" customHeight="1">
      <c r="A74" s="1"/>
      <c r="B74" s="1"/>
      <c r="C74" s="1"/>
      <c r="D74" s="3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 ht="15.75" customHeight="1">
      <c r="A75" s="1"/>
      <c r="B75" s="1"/>
      <c r="C75" s="1"/>
      <c r="D75" s="3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 ht="15.75" customHeight="1">
      <c r="A76" s="1"/>
      <c r="B76" s="1"/>
      <c r="C76" s="1"/>
      <c r="D76" s="3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</row>
    <row r="77" ht="15.75" customHeight="1">
      <c r="A77" s="1"/>
      <c r="B77" s="1"/>
      <c r="C77" s="1"/>
      <c r="D77" s="3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</row>
    <row r="78" ht="15.75" customHeight="1">
      <c r="A78" s="1"/>
      <c r="B78" s="1"/>
      <c r="C78" s="1"/>
      <c r="D78" s="3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</row>
    <row r="79" ht="15.75" customHeight="1">
      <c r="A79" s="1"/>
      <c r="B79" s="1"/>
      <c r="C79" s="1"/>
      <c r="D79" s="3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</row>
    <row r="80" ht="15.75" customHeight="1">
      <c r="A80" s="1"/>
      <c r="B80" s="1"/>
      <c r="C80" s="1"/>
      <c r="D80" s="3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>
        <v>12.0</v>
      </c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</row>
    <row r="81" ht="15.75" customHeight="1">
      <c r="A81" s="1"/>
      <c r="B81" s="1"/>
      <c r="C81" s="1"/>
      <c r="D81" s="3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>
        <v>18.0</v>
      </c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</row>
    <row r="82" ht="15.75" customHeight="1">
      <c r="A82" s="1"/>
      <c r="B82" s="1"/>
      <c r="C82" s="1"/>
      <c r="D82" s="3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>
        <f>SUM(AK80:AK81)</f>
        <v>30</v>
      </c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</row>
    <row r="83" ht="15.75" customHeight="1">
      <c r="A83" s="1"/>
      <c r="B83" s="1"/>
      <c r="C83" s="1"/>
      <c r="D83" s="3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 ht="15.75" customHeight="1">
      <c r="A84" s="1"/>
      <c r="B84" s="1"/>
      <c r="C84" s="1"/>
      <c r="D84" s="3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 ht="15.75" customHeight="1">
      <c r="A85" s="1"/>
      <c r="B85" s="1"/>
      <c r="C85" s="1"/>
      <c r="D85" s="3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 ht="15.75" customHeight="1">
      <c r="A86" s="1"/>
      <c r="B86" s="1"/>
      <c r="C86" s="1"/>
      <c r="D86" s="3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 ht="15.75" customHeight="1">
      <c r="A87" s="1"/>
      <c r="B87" s="1"/>
      <c r="C87" s="1"/>
      <c r="D87" s="3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 ht="15.75" customHeight="1">
      <c r="A88" s="1"/>
      <c r="B88" s="1"/>
      <c r="C88" s="1"/>
      <c r="D88" s="3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 ht="15.75" customHeight="1">
      <c r="A89" s="1"/>
      <c r="B89" s="1"/>
      <c r="C89" s="1"/>
      <c r="D89" s="3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 ht="15.75" customHeight="1">
      <c r="A90" s="1"/>
      <c r="B90" s="1"/>
      <c r="C90" s="1"/>
      <c r="D90" s="3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 ht="15.75" customHeight="1">
      <c r="A91" s="1"/>
      <c r="B91" s="1"/>
      <c r="C91" s="1"/>
      <c r="D91" s="3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 ht="15.75" customHeight="1">
      <c r="A92" s="1"/>
      <c r="B92" s="1"/>
      <c r="C92" s="1"/>
      <c r="D92" s="3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 ht="15.75" customHeight="1">
      <c r="A93" s="1"/>
      <c r="B93" s="1"/>
      <c r="C93" s="1"/>
      <c r="D93" s="3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 ht="15.75" customHeight="1">
      <c r="A94" s="1"/>
      <c r="B94" s="1"/>
      <c r="C94" s="1"/>
      <c r="D94" s="3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 ht="15.75" customHeight="1">
      <c r="A95" s="1"/>
      <c r="B95" s="1"/>
      <c r="C95" s="1"/>
      <c r="D95" s="3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 ht="15.75" customHeight="1">
      <c r="A96" s="1"/>
      <c r="B96" s="1"/>
      <c r="C96" s="1"/>
      <c r="D96" s="3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 ht="15.75" customHeight="1">
      <c r="A97" s="1"/>
      <c r="B97" s="1"/>
      <c r="C97" s="1"/>
      <c r="D97" s="3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 ht="15.75" customHeight="1">
      <c r="A98" s="1"/>
      <c r="B98" s="1"/>
      <c r="C98" s="1"/>
      <c r="D98" s="3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 ht="15.75" customHeight="1">
      <c r="A99" s="1"/>
      <c r="B99" s="1"/>
      <c r="C99" s="1"/>
      <c r="D99" s="3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 ht="15.75" customHeight="1">
      <c r="A100" s="1"/>
      <c r="B100" s="1"/>
      <c r="C100" s="1"/>
      <c r="D100" s="3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 ht="15.75" customHeight="1">
      <c r="A101" s="1"/>
      <c r="B101" s="1"/>
      <c r="C101" s="1"/>
      <c r="D101" s="3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 ht="15.75" customHeight="1">
      <c r="A102" s="1"/>
      <c r="B102" s="1"/>
      <c r="C102" s="1"/>
      <c r="D102" s="3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ht="15.75" customHeight="1">
      <c r="A103" s="1"/>
      <c r="B103" s="1"/>
      <c r="C103" s="1"/>
      <c r="D103" s="3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ht="15.75" customHeight="1">
      <c r="A104" s="1"/>
      <c r="B104" s="1"/>
      <c r="C104" s="1"/>
      <c r="D104" s="3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ht="15.75" customHeight="1">
      <c r="A105" s="1"/>
      <c r="B105" s="1"/>
      <c r="C105" s="1"/>
      <c r="D105" s="3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ht="15.75" customHeight="1">
      <c r="A106" s="1"/>
      <c r="B106" s="1"/>
      <c r="C106" s="1"/>
      <c r="D106" s="3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ht="15.75" customHeight="1">
      <c r="A107" s="1"/>
      <c r="B107" s="1"/>
      <c r="C107" s="1"/>
      <c r="D107" s="3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ht="15.75" customHeight="1">
      <c r="A108" s="1"/>
      <c r="B108" s="1"/>
      <c r="C108" s="1"/>
      <c r="D108" s="3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ht="15.75" customHeight="1">
      <c r="A109" s="1"/>
      <c r="B109" s="1"/>
      <c r="C109" s="1"/>
      <c r="D109" s="3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ht="15.75" customHeight="1">
      <c r="A110" s="1"/>
      <c r="B110" s="1"/>
      <c r="C110" s="1"/>
      <c r="D110" s="3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ht="15.75" customHeight="1">
      <c r="A111" s="1"/>
      <c r="B111" s="1"/>
      <c r="C111" s="1"/>
      <c r="D111" s="3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 ht="15.75" customHeight="1">
      <c r="A112" s="1"/>
      <c r="B112" s="1"/>
      <c r="C112" s="1"/>
      <c r="D112" s="3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 ht="15.75" customHeight="1">
      <c r="A113" s="1"/>
      <c r="B113" s="1"/>
      <c r="C113" s="1"/>
      <c r="D113" s="3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 ht="15.75" customHeight="1">
      <c r="A114" s="1"/>
      <c r="B114" s="1"/>
      <c r="C114" s="1"/>
      <c r="D114" s="3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 ht="15.75" customHeight="1">
      <c r="A115" s="1"/>
      <c r="B115" s="1"/>
      <c r="C115" s="1"/>
      <c r="D115" s="3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 ht="15.75" customHeight="1">
      <c r="A116" s="1"/>
      <c r="B116" s="1"/>
      <c r="C116" s="1"/>
      <c r="D116" s="3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 ht="15.75" customHeight="1">
      <c r="A117" s="1"/>
      <c r="B117" s="1"/>
      <c r="C117" s="1"/>
      <c r="D117" s="3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 ht="15.75" customHeight="1">
      <c r="A118" s="1"/>
      <c r="B118" s="1"/>
      <c r="C118" s="1"/>
      <c r="D118" s="3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 ht="15.75" customHeight="1">
      <c r="A119" s="1"/>
      <c r="B119" s="1"/>
      <c r="C119" s="1"/>
      <c r="D119" s="3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ht="15.75" customHeight="1">
      <c r="A120" s="1"/>
      <c r="B120" s="1"/>
      <c r="C120" s="1"/>
      <c r="D120" s="3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ht="15.75" customHeight="1">
      <c r="A121" s="1"/>
      <c r="B121" s="1"/>
      <c r="C121" s="1"/>
      <c r="D121" s="3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ht="15.75" customHeight="1">
      <c r="A122" s="1"/>
      <c r="B122" s="1"/>
      <c r="C122" s="1"/>
      <c r="D122" s="3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ht="15.75" customHeight="1">
      <c r="A123" s="1"/>
      <c r="B123" s="1"/>
      <c r="C123" s="1"/>
      <c r="D123" s="3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ht="15.75" customHeight="1">
      <c r="A124" s="1"/>
      <c r="B124" s="1"/>
      <c r="C124" s="1"/>
      <c r="D124" s="3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ht="15.75" customHeight="1">
      <c r="A125" s="1"/>
      <c r="B125" s="1"/>
      <c r="C125" s="1"/>
      <c r="D125" s="3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ht="15.75" customHeight="1">
      <c r="A126" s="1"/>
      <c r="B126" s="1"/>
      <c r="C126" s="1"/>
      <c r="D126" s="3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ht="15.75" customHeight="1">
      <c r="A127" s="1"/>
      <c r="B127" s="1"/>
      <c r="C127" s="1"/>
      <c r="D127" s="3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ht="15.75" customHeight="1">
      <c r="A128" s="1"/>
      <c r="B128" s="1"/>
      <c r="C128" s="1"/>
      <c r="D128" s="3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ht="15.75" customHeight="1">
      <c r="A129" s="1"/>
      <c r="B129" s="1"/>
      <c r="C129" s="1"/>
      <c r="D129" s="3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ht="15.75" customHeight="1">
      <c r="A130" s="1"/>
      <c r="B130" s="1"/>
      <c r="C130" s="1"/>
      <c r="D130" s="3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 ht="15.75" customHeight="1">
      <c r="A131" s="1"/>
      <c r="B131" s="1"/>
      <c r="C131" s="1"/>
      <c r="D131" s="3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 ht="15.75" customHeight="1">
      <c r="A132" s="1"/>
      <c r="B132" s="1"/>
      <c r="C132" s="1"/>
      <c r="D132" s="3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 ht="15.75" customHeight="1">
      <c r="A133" s="1"/>
      <c r="B133" s="1"/>
      <c r="C133" s="1"/>
      <c r="D133" s="3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 ht="15.75" customHeight="1">
      <c r="A134" s="1"/>
      <c r="B134" s="1"/>
      <c r="C134" s="1"/>
      <c r="D134" s="3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 ht="15.75" customHeight="1">
      <c r="A135" s="1"/>
      <c r="B135" s="1"/>
      <c r="C135" s="1"/>
      <c r="D135" s="3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 ht="15.75" customHeight="1">
      <c r="A136" s="1"/>
      <c r="B136" s="1"/>
      <c r="C136" s="1"/>
      <c r="D136" s="3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 ht="15.75" customHeight="1">
      <c r="A137" s="1"/>
      <c r="B137" s="1"/>
      <c r="C137" s="1"/>
      <c r="D137" s="3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 ht="15.75" customHeight="1">
      <c r="A138" s="1"/>
      <c r="B138" s="1"/>
      <c r="C138" s="1"/>
      <c r="D138" s="3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 ht="15.75" customHeight="1">
      <c r="A139" s="1"/>
      <c r="B139" s="1"/>
      <c r="C139" s="1"/>
      <c r="D139" s="3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 ht="15.75" customHeight="1">
      <c r="A140" s="1"/>
      <c r="B140" s="1"/>
      <c r="C140" s="1"/>
      <c r="D140" s="3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 ht="15.75" customHeight="1">
      <c r="A141" s="1"/>
      <c r="B141" s="1"/>
      <c r="C141" s="1"/>
      <c r="D141" s="3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 ht="15.75" customHeight="1">
      <c r="A142" s="1"/>
      <c r="B142" s="1"/>
      <c r="C142" s="1"/>
      <c r="D142" s="3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 ht="15.75" customHeight="1">
      <c r="A143" s="1"/>
      <c r="B143" s="1"/>
      <c r="C143" s="1"/>
      <c r="D143" s="3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 ht="15.75" customHeight="1">
      <c r="A144" s="1"/>
      <c r="B144" s="1"/>
      <c r="C144" s="1"/>
      <c r="D144" s="3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 ht="15.75" customHeight="1">
      <c r="A145" s="1"/>
      <c r="B145" s="1"/>
      <c r="C145" s="1"/>
      <c r="D145" s="3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 ht="15.75" customHeight="1">
      <c r="A146" s="1"/>
      <c r="B146" s="1"/>
      <c r="C146" s="1"/>
      <c r="D146" s="3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</row>
    <row r="147" ht="15.75" customHeight="1">
      <c r="A147" s="1"/>
      <c r="B147" s="1"/>
      <c r="C147" s="1"/>
      <c r="D147" s="3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</row>
    <row r="148" ht="15.75" customHeight="1">
      <c r="A148" s="1"/>
      <c r="B148" s="1"/>
      <c r="C148" s="1"/>
      <c r="D148" s="3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</row>
    <row r="149" ht="15.75" customHeight="1">
      <c r="A149" s="1"/>
      <c r="B149" s="1"/>
      <c r="C149" s="1"/>
      <c r="D149" s="3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</row>
    <row r="150" ht="15.75" customHeight="1">
      <c r="A150" s="1"/>
      <c r="B150" s="1"/>
      <c r="C150" s="1"/>
      <c r="D150" s="3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</row>
    <row r="151" ht="15.75" customHeight="1">
      <c r="A151" s="1"/>
      <c r="B151" s="1"/>
      <c r="C151" s="1"/>
      <c r="D151" s="3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</row>
    <row r="152" ht="15.75" customHeight="1">
      <c r="A152" s="1"/>
      <c r="B152" s="1"/>
      <c r="C152" s="1"/>
      <c r="D152" s="3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</row>
    <row r="153" ht="15.75" customHeight="1">
      <c r="A153" s="1"/>
      <c r="B153" s="1"/>
      <c r="C153" s="1"/>
      <c r="D153" s="3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</row>
    <row r="154" ht="15.75" customHeight="1">
      <c r="A154" s="1"/>
      <c r="B154" s="1"/>
      <c r="C154" s="1"/>
      <c r="D154" s="3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</row>
    <row r="155" ht="15.75" customHeight="1">
      <c r="A155" s="1"/>
      <c r="B155" s="1"/>
      <c r="C155" s="1"/>
      <c r="D155" s="3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</row>
    <row r="156" ht="15.75" customHeight="1">
      <c r="A156" s="1"/>
      <c r="B156" s="1"/>
      <c r="C156" s="1"/>
      <c r="D156" s="3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</row>
    <row r="157" ht="15.75" customHeight="1">
      <c r="A157" s="1"/>
      <c r="B157" s="1"/>
      <c r="C157" s="1"/>
      <c r="D157" s="3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</row>
    <row r="158" ht="15.75" customHeight="1">
      <c r="A158" s="1"/>
      <c r="B158" s="1"/>
      <c r="C158" s="1"/>
      <c r="D158" s="3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</row>
    <row r="159" ht="15.75" customHeight="1">
      <c r="A159" s="1"/>
      <c r="B159" s="1"/>
      <c r="C159" s="1"/>
      <c r="D159" s="3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 ht="15.75" customHeight="1">
      <c r="A160" s="1"/>
      <c r="B160" s="1"/>
      <c r="C160" s="1"/>
      <c r="D160" s="3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 ht="15.75" customHeight="1">
      <c r="A161" s="1"/>
      <c r="B161" s="1"/>
      <c r="C161" s="1"/>
      <c r="D161" s="3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 ht="15.75" customHeight="1">
      <c r="A162" s="1"/>
      <c r="B162" s="1"/>
      <c r="C162" s="1"/>
      <c r="D162" s="3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 ht="15.75" customHeight="1">
      <c r="A163" s="1"/>
      <c r="B163" s="1"/>
      <c r="C163" s="1"/>
      <c r="D163" s="3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 ht="15.75" customHeight="1">
      <c r="A164" s="1"/>
      <c r="B164" s="1"/>
      <c r="C164" s="1"/>
      <c r="D164" s="3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 ht="15.75" customHeight="1">
      <c r="A165" s="1"/>
      <c r="B165" s="1"/>
      <c r="C165" s="1"/>
      <c r="D165" s="3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 ht="15.75" customHeight="1">
      <c r="A166" s="1"/>
      <c r="B166" s="1"/>
      <c r="C166" s="1"/>
      <c r="D166" s="3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 ht="15.75" customHeight="1">
      <c r="A167" s="1"/>
      <c r="B167" s="1"/>
      <c r="C167" s="1"/>
      <c r="D167" s="3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 ht="15.75" customHeight="1">
      <c r="A168" s="1"/>
      <c r="B168" s="1"/>
      <c r="C168" s="1"/>
      <c r="D168" s="3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 ht="15.75" customHeight="1">
      <c r="A169" s="1"/>
      <c r="B169" s="1"/>
      <c r="C169" s="1"/>
      <c r="D169" s="3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 ht="15.75" customHeight="1">
      <c r="A170" s="1"/>
      <c r="B170" s="1"/>
      <c r="C170" s="1"/>
      <c r="D170" s="3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 ht="15.75" customHeight="1">
      <c r="A171" s="1"/>
      <c r="B171" s="1"/>
      <c r="C171" s="1"/>
      <c r="D171" s="3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 ht="15.75" customHeight="1">
      <c r="A172" s="1"/>
      <c r="B172" s="1"/>
      <c r="C172" s="1"/>
      <c r="D172" s="3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 ht="15.75" customHeight="1">
      <c r="A173" s="1"/>
      <c r="B173" s="1"/>
      <c r="C173" s="1"/>
      <c r="D173" s="3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 ht="15.75" customHeight="1">
      <c r="A174" s="1"/>
      <c r="B174" s="1"/>
      <c r="C174" s="1"/>
      <c r="D174" s="3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 ht="15.75" customHeight="1">
      <c r="A175" s="1"/>
      <c r="B175" s="1"/>
      <c r="C175" s="1"/>
      <c r="D175" s="3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 ht="15.75" customHeight="1">
      <c r="A176" s="1"/>
      <c r="B176" s="1"/>
      <c r="C176" s="1"/>
      <c r="D176" s="3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 ht="15.75" customHeight="1">
      <c r="A177" s="1"/>
      <c r="B177" s="1"/>
      <c r="C177" s="1"/>
      <c r="D177" s="3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 ht="15.75" customHeight="1">
      <c r="A178" s="1"/>
      <c r="B178" s="1"/>
      <c r="C178" s="1"/>
      <c r="D178" s="3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ht="15.75" customHeight="1">
      <c r="A179" s="1"/>
      <c r="B179" s="1"/>
      <c r="C179" s="1"/>
      <c r="D179" s="3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ht="15.75" customHeight="1">
      <c r="A180" s="1"/>
      <c r="B180" s="1"/>
      <c r="C180" s="1"/>
      <c r="D180" s="3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ht="15.75" customHeight="1">
      <c r="A181" s="1"/>
      <c r="B181" s="1"/>
      <c r="C181" s="1"/>
      <c r="D181" s="3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ht="15.75" customHeight="1">
      <c r="A182" s="1"/>
      <c r="B182" s="1"/>
      <c r="C182" s="1"/>
      <c r="D182" s="3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ht="15.75" customHeight="1">
      <c r="A183" s="1"/>
      <c r="B183" s="1"/>
      <c r="C183" s="1"/>
      <c r="D183" s="3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ht="15.75" customHeight="1">
      <c r="A184" s="1"/>
      <c r="B184" s="1"/>
      <c r="C184" s="1"/>
      <c r="D184" s="3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ht="15.75" customHeight="1">
      <c r="A185" s="1"/>
      <c r="B185" s="1"/>
      <c r="C185" s="1"/>
      <c r="D185" s="3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ht="15.75" customHeight="1">
      <c r="A186" s="1"/>
      <c r="B186" s="1"/>
      <c r="C186" s="1"/>
      <c r="D186" s="3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ht="15.75" customHeight="1">
      <c r="A187" s="1"/>
      <c r="B187" s="1"/>
      <c r="C187" s="1"/>
      <c r="D187" s="3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ht="15.75" customHeight="1">
      <c r="A188" s="1"/>
      <c r="B188" s="1"/>
      <c r="C188" s="1"/>
      <c r="D188" s="3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ht="15.75" customHeight="1">
      <c r="A189" s="1"/>
      <c r="B189" s="1"/>
      <c r="C189" s="1"/>
      <c r="D189" s="3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ht="15.75" customHeight="1">
      <c r="A190" s="1"/>
      <c r="B190" s="1"/>
      <c r="C190" s="1"/>
      <c r="D190" s="3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ht="15.75" customHeight="1">
      <c r="A191" s="1"/>
      <c r="B191" s="1"/>
      <c r="C191" s="1"/>
      <c r="D191" s="3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ht="15.75" customHeight="1">
      <c r="A192" s="1"/>
      <c r="B192" s="1"/>
      <c r="C192" s="1"/>
      <c r="D192" s="3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ht="15.75" customHeight="1">
      <c r="A193" s="1"/>
      <c r="B193" s="1"/>
      <c r="C193" s="1"/>
      <c r="D193" s="3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ht="15.75" customHeight="1">
      <c r="A194" s="1"/>
      <c r="B194" s="1"/>
      <c r="C194" s="1"/>
      <c r="D194" s="3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ht="15.75" customHeight="1">
      <c r="A195" s="1"/>
      <c r="B195" s="1"/>
      <c r="C195" s="1"/>
      <c r="D195" s="3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ht="15.75" customHeight="1">
      <c r="A196" s="1"/>
      <c r="B196" s="1"/>
      <c r="C196" s="1"/>
      <c r="D196" s="3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ht="15.75" customHeight="1">
      <c r="A197" s="1"/>
      <c r="B197" s="1"/>
      <c r="C197" s="1"/>
      <c r="D197" s="3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ht="15.75" customHeight="1">
      <c r="A198" s="1"/>
      <c r="B198" s="1"/>
      <c r="C198" s="1"/>
      <c r="D198" s="3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ht="15.75" customHeight="1">
      <c r="A199" s="1"/>
      <c r="B199" s="1"/>
      <c r="C199" s="1"/>
      <c r="D199" s="3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ht="15.75" customHeight="1">
      <c r="A200" s="1"/>
      <c r="B200" s="1"/>
      <c r="C200" s="1"/>
      <c r="D200" s="3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ht="15.75" customHeight="1">
      <c r="A201" s="1"/>
      <c r="B201" s="1"/>
      <c r="C201" s="1"/>
      <c r="D201" s="3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ht="15.75" customHeight="1">
      <c r="A202" s="1"/>
      <c r="B202" s="1"/>
      <c r="C202" s="1"/>
      <c r="D202" s="3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ht="15.75" customHeight="1">
      <c r="A203" s="1"/>
      <c r="B203" s="1"/>
      <c r="C203" s="1"/>
      <c r="D203" s="3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ht="15.75" customHeight="1">
      <c r="A204" s="1"/>
      <c r="B204" s="1"/>
      <c r="C204" s="1"/>
      <c r="D204" s="3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ht="15.75" customHeight="1">
      <c r="A205" s="1"/>
      <c r="B205" s="1"/>
      <c r="C205" s="1"/>
      <c r="D205" s="3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ht="15.75" customHeight="1">
      <c r="A206" s="1"/>
      <c r="B206" s="1"/>
      <c r="C206" s="1"/>
      <c r="D206" s="3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ht="15.75" customHeight="1">
      <c r="A207" s="1"/>
      <c r="B207" s="1"/>
      <c r="C207" s="1"/>
      <c r="D207" s="3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ht="15.75" customHeight="1">
      <c r="A208" s="1"/>
      <c r="B208" s="1"/>
      <c r="C208" s="1"/>
      <c r="D208" s="3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ht="15.75" customHeight="1">
      <c r="A209" s="1"/>
      <c r="B209" s="1"/>
      <c r="C209" s="1"/>
      <c r="D209" s="3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ht="15.75" customHeight="1">
      <c r="A210" s="1"/>
      <c r="B210" s="1"/>
      <c r="C210" s="1"/>
      <c r="D210" s="3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ht="15.75" customHeight="1">
      <c r="A211" s="1"/>
      <c r="B211" s="1"/>
      <c r="C211" s="1"/>
      <c r="D211" s="3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ht="15.75" customHeight="1">
      <c r="A212" s="1"/>
      <c r="B212" s="1"/>
      <c r="C212" s="1"/>
      <c r="D212" s="3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ht="15.75" customHeight="1">
      <c r="A213" s="1"/>
      <c r="B213" s="1"/>
      <c r="C213" s="1"/>
      <c r="D213" s="3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ht="15.75" customHeight="1">
      <c r="A214" s="1"/>
      <c r="B214" s="1"/>
      <c r="C214" s="1"/>
      <c r="D214" s="3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ht="15.75" customHeight="1">
      <c r="A215" s="1"/>
      <c r="B215" s="1"/>
      <c r="C215" s="1"/>
      <c r="D215" s="3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ht="15.75" customHeight="1">
      <c r="A216" s="1"/>
      <c r="B216" s="1"/>
      <c r="C216" s="1"/>
      <c r="D216" s="3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ht="15.75" customHeight="1">
      <c r="A217" s="1"/>
      <c r="B217" s="1"/>
      <c r="C217" s="1"/>
      <c r="D217" s="3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ht="15.75" customHeight="1">
      <c r="A218" s="1"/>
      <c r="B218" s="1"/>
      <c r="C218" s="1"/>
      <c r="D218" s="3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ht="15.75" customHeight="1">
      <c r="A219" s="1"/>
      <c r="B219" s="1"/>
      <c r="C219" s="1"/>
      <c r="D219" s="3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ht="15.75" customHeight="1">
      <c r="A220" s="1"/>
      <c r="B220" s="1"/>
      <c r="C220" s="1"/>
      <c r="D220" s="3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ht="15.75" customHeight="1">
      <c r="A221" s="1"/>
      <c r="B221" s="1"/>
      <c r="C221" s="1"/>
      <c r="D221" s="3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ht="15.75" customHeight="1">
      <c r="A222" s="1"/>
      <c r="B222" s="1"/>
      <c r="C222" s="1"/>
      <c r="D222" s="3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ht="15.75" customHeight="1">
      <c r="A223" s="1"/>
      <c r="B223" s="1"/>
      <c r="C223" s="1"/>
      <c r="D223" s="3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ht="15.75" customHeight="1">
      <c r="A224" s="1"/>
      <c r="B224" s="1"/>
      <c r="C224" s="1"/>
      <c r="D224" s="3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ht="15.75" customHeight="1">
      <c r="A225" s="1"/>
      <c r="B225" s="1"/>
      <c r="C225" s="1"/>
      <c r="D225" s="3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ht="15.75" customHeight="1">
      <c r="A226" s="1"/>
      <c r="B226" s="1"/>
      <c r="C226" s="1"/>
      <c r="D226" s="3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ht="15.75" customHeight="1">
      <c r="A227" s="1"/>
      <c r="B227" s="1"/>
      <c r="C227" s="1"/>
      <c r="D227" s="3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ht="15.75" customHeight="1">
      <c r="A228" s="1"/>
      <c r="B228" s="1"/>
      <c r="C228" s="1"/>
      <c r="D228" s="3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ht="15.75" customHeight="1">
      <c r="A229" s="1"/>
      <c r="B229" s="1"/>
      <c r="C229" s="1"/>
      <c r="D229" s="3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ht="15.75" customHeight="1">
      <c r="A230" s="1"/>
      <c r="B230" s="1"/>
      <c r="C230" s="1"/>
      <c r="D230" s="3"/>
      <c r="E230" s="3"/>
      <c r="F230" s="3"/>
      <c r="G230" s="3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ht="15.75" customHeight="1">
      <c r="A231" s="1"/>
      <c r="B231" s="1"/>
      <c r="C231" s="1"/>
      <c r="D231" s="3"/>
      <c r="E231" s="3"/>
      <c r="F231" s="3"/>
      <c r="G231" s="3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ht="15.75" customHeight="1">
      <c r="A232" s="1"/>
      <c r="B232" s="1"/>
      <c r="C232" s="1"/>
      <c r="D232" s="3"/>
      <c r="E232" s="3"/>
      <c r="F232" s="3"/>
      <c r="G232" s="3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ht="15.75" customHeight="1">
      <c r="A233" s="1"/>
      <c r="B233" s="1"/>
      <c r="C233" s="1"/>
      <c r="D233" s="3"/>
      <c r="E233" s="3"/>
      <c r="F233" s="3"/>
      <c r="G233" s="3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ht="15.75" customHeight="1">
      <c r="A234" s="1"/>
      <c r="B234" s="1"/>
      <c r="C234" s="1"/>
      <c r="D234" s="3"/>
      <c r="E234" s="3"/>
      <c r="F234" s="3"/>
      <c r="G234" s="3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ht="15.75" customHeight="1">
      <c r="A235" s="1"/>
      <c r="B235" s="1"/>
      <c r="C235" s="1"/>
      <c r="D235" s="3"/>
      <c r="E235" s="3"/>
      <c r="F235" s="3"/>
      <c r="G235" s="3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ht="15.75" customHeight="1">
      <c r="A236" s="1"/>
      <c r="B236" s="1"/>
      <c r="C236" s="1"/>
      <c r="D236" s="3"/>
      <c r="E236" s="3"/>
      <c r="F236" s="3"/>
      <c r="G236" s="3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ht="15.75" customHeight="1">
      <c r="A237" s="1"/>
      <c r="B237" s="1"/>
      <c r="C237" s="1"/>
      <c r="D237" s="3"/>
      <c r="E237" s="3"/>
      <c r="F237" s="3"/>
      <c r="G237" s="3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ht="15.75" customHeight="1">
      <c r="A238" s="1"/>
      <c r="B238" s="1"/>
      <c r="C238" s="1"/>
      <c r="D238" s="3"/>
      <c r="E238" s="3"/>
      <c r="F238" s="3"/>
      <c r="G238" s="3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ht="15.75" customHeight="1">
      <c r="A239" s="1"/>
      <c r="B239" s="1"/>
      <c r="C239" s="1"/>
      <c r="D239" s="3"/>
      <c r="E239" s="3"/>
      <c r="F239" s="3"/>
      <c r="G239" s="3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ht="15.75" customHeight="1">
      <c r="A240" s="1"/>
      <c r="B240" s="1"/>
      <c r="C240" s="1"/>
      <c r="D240" s="3"/>
      <c r="E240" s="3"/>
      <c r="F240" s="3"/>
      <c r="G240" s="3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ht="15.75" customHeight="1">
      <c r="A241" s="1"/>
      <c r="B241" s="1"/>
      <c r="C241" s="1"/>
      <c r="D241" s="3"/>
      <c r="E241" s="3"/>
      <c r="F241" s="3"/>
      <c r="G241" s="3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ht="15.75" customHeight="1">
      <c r="A242" s="1"/>
      <c r="B242" s="1"/>
      <c r="C242" s="1"/>
      <c r="D242" s="3"/>
      <c r="E242" s="3"/>
      <c r="F242" s="3"/>
      <c r="G242" s="3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ht="15.75" customHeight="1">
      <c r="A243" s="1"/>
      <c r="B243" s="1"/>
      <c r="C243" s="1"/>
      <c r="D243" s="3"/>
      <c r="E243" s="3"/>
      <c r="F243" s="3"/>
      <c r="G243" s="3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ht="15.75" customHeight="1">
      <c r="A244" s="1"/>
      <c r="B244" s="1"/>
      <c r="C244" s="1"/>
      <c r="D244" s="3"/>
      <c r="E244" s="3"/>
      <c r="F244" s="3"/>
      <c r="G244" s="3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ht="15.75" customHeight="1">
      <c r="A245" s="1"/>
      <c r="B245" s="1"/>
      <c r="C245" s="1"/>
      <c r="D245" s="3"/>
      <c r="E245" s="3"/>
      <c r="F245" s="3"/>
      <c r="G245" s="3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ht="15.75" customHeight="1">
      <c r="A246" s="1"/>
      <c r="B246" s="1"/>
      <c r="C246" s="1"/>
      <c r="D246" s="3"/>
      <c r="E246" s="3"/>
      <c r="F246" s="3"/>
      <c r="G246" s="3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ht="15.75" customHeight="1">
      <c r="A247" s="1"/>
      <c r="B247" s="1"/>
      <c r="C247" s="1"/>
      <c r="D247" s="3"/>
      <c r="E247" s="3"/>
      <c r="F247" s="3"/>
      <c r="G247" s="3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ht="15.75" customHeight="1">
      <c r="A248" s="1"/>
      <c r="B248" s="1"/>
      <c r="C248" s="1"/>
      <c r="D248" s="3"/>
      <c r="E248" s="3"/>
      <c r="F248" s="3"/>
      <c r="G248" s="3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ht="15.75" customHeight="1">
      <c r="A249" s="1"/>
      <c r="B249" s="1"/>
      <c r="C249" s="1"/>
      <c r="D249" s="3"/>
      <c r="E249" s="3"/>
      <c r="F249" s="3"/>
      <c r="G249" s="3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ht="15.75" customHeight="1">
      <c r="A250" s="1"/>
      <c r="B250" s="1"/>
      <c r="C250" s="1"/>
      <c r="D250" s="3"/>
      <c r="E250" s="3"/>
      <c r="F250" s="3"/>
      <c r="G250" s="3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ht="15.75" customHeight="1">
      <c r="A251" s="1"/>
      <c r="B251" s="1"/>
      <c r="C251" s="1"/>
      <c r="D251" s="3"/>
      <c r="E251" s="3"/>
      <c r="F251" s="3"/>
      <c r="G251" s="3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ht="15.75" customHeight="1">
      <c r="A252" s="1"/>
      <c r="B252" s="1"/>
      <c r="C252" s="1"/>
      <c r="D252" s="3"/>
      <c r="E252" s="3"/>
      <c r="F252" s="3"/>
      <c r="G252" s="3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ht="15.75" customHeight="1">
      <c r="A253" s="1"/>
      <c r="B253" s="1"/>
      <c r="C253" s="1"/>
      <c r="D253" s="3"/>
      <c r="E253" s="3"/>
      <c r="F253" s="3"/>
      <c r="G253" s="3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ht="15.75" customHeight="1">
      <c r="A254" s="1"/>
      <c r="B254" s="1"/>
      <c r="C254" s="1"/>
      <c r="D254" s="3"/>
      <c r="E254" s="3"/>
      <c r="F254" s="3"/>
      <c r="G254" s="3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ht="15.75" customHeight="1">
      <c r="A255" s="1"/>
      <c r="B255" s="1"/>
      <c r="C255" s="1"/>
      <c r="D255" s="3"/>
      <c r="E255" s="3"/>
      <c r="F255" s="3"/>
      <c r="G255" s="3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ht="15.75" customHeight="1">
      <c r="A256" s="1"/>
      <c r="B256" s="1"/>
      <c r="C256" s="1"/>
      <c r="D256" s="3"/>
      <c r="E256" s="3"/>
      <c r="F256" s="3"/>
      <c r="G256" s="3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ht="15.75" customHeight="1">
      <c r="A257" s="1"/>
      <c r="B257" s="1"/>
      <c r="C257" s="1"/>
      <c r="D257" s="3"/>
      <c r="E257" s="3"/>
      <c r="F257" s="3"/>
      <c r="G257" s="3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ht="15.75" customHeight="1">
      <c r="A258" s="1"/>
      <c r="B258" s="1"/>
      <c r="C258" s="1"/>
      <c r="D258" s="3"/>
      <c r="E258" s="3"/>
      <c r="F258" s="3"/>
      <c r="G258" s="3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ht="15.75" customHeight="1">
      <c r="A259" s="1"/>
      <c r="B259" s="1"/>
      <c r="C259" s="1"/>
      <c r="D259" s="3"/>
      <c r="E259" s="3"/>
      <c r="F259" s="3"/>
      <c r="G259" s="3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ht="15.75" customHeight="1">
      <c r="A260" s="1"/>
      <c r="B260" s="1"/>
      <c r="C260" s="1"/>
      <c r="D260" s="3"/>
      <c r="E260" s="3"/>
      <c r="F260" s="3"/>
      <c r="G260" s="3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ht="15.75" customHeight="1">
      <c r="A261" s="1"/>
      <c r="B261" s="1"/>
      <c r="C261" s="1"/>
      <c r="D261" s="3"/>
      <c r="E261" s="3"/>
      <c r="F261" s="3"/>
      <c r="G261" s="3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ht="15.75" customHeight="1">
      <c r="A262" s="1"/>
      <c r="B262" s="1"/>
      <c r="C262" s="1"/>
      <c r="D262" s="3"/>
      <c r="E262" s="3"/>
      <c r="F262" s="3"/>
      <c r="G262" s="3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ht="15.75" customHeight="1">
      <c r="A263" s="1"/>
      <c r="B263" s="1"/>
      <c r="C263" s="1"/>
      <c r="D263" s="3"/>
      <c r="E263" s="3"/>
      <c r="F263" s="3"/>
      <c r="G263" s="3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ht="15.75" customHeight="1">
      <c r="A264" s="1"/>
      <c r="B264" s="1"/>
      <c r="C264" s="1"/>
      <c r="D264" s="3"/>
      <c r="E264" s="3"/>
      <c r="F264" s="3"/>
      <c r="G264" s="3"/>
      <c r="H264" s="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ht="15.75" customHeight="1">
      <c r="A265" s="1"/>
      <c r="B265" s="1"/>
      <c r="C265" s="1"/>
      <c r="D265" s="3"/>
      <c r="E265" s="3"/>
      <c r="F265" s="3"/>
      <c r="G265" s="3"/>
      <c r="H265" s="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ht="15.75" customHeight="1">
      <c r="A266" s="1"/>
      <c r="B266" s="1"/>
      <c r="C266" s="1"/>
      <c r="D266" s="3"/>
      <c r="E266" s="3"/>
      <c r="F266" s="3"/>
      <c r="G266" s="3"/>
      <c r="H266" s="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ht="15.75" customHeight="1">
      <c r="A267" s="1"/>
      <c r="B267" s="1"/>
      <c r="C267" s="1"/>
      <c r="D267" s="3"/>
      <c r="E267" s="3"/>
      <c r="F267" s="3"/>
      <c r="G267" s="3"/>
      <c r="H267" s="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ht="15.75" customHeight="1">
      <c r="A268" s="1"/>
      <c r="B268" s="1"/>
      <c r="C268" s="1"/>
      <c r="D268" s="3"/>
      <c r="E268" s="3"/>
      <c r="F268" s="3"/>
      <c r="G268" s="3"/>
      <c r="H268" s="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ht="15.75" customHeight="1">
      <c r="A269" s="1"/>
      <c r="B269" s="1"/>
      <c r="C269" s="1"/>
      <c r="D269" s="3"/>
      <c r="E269" s="3"/>
      <c r="F269" s="3"/>
      <c r="G269" s="3"/>
      <c r="H269" s="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ht="15.75" customHeight="1">
      <c r="A270" s="1"/>
      <c r="B270" s="1"/>
      <c r="C270" s="1"/>
      <c r="D270" s="3"/>
      <c r="E270" s="3"/>
      <c r="F270" s="3"/>
      <c r="G270" s="3"/>
      <c r="H270" s="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ht="15.75" customHeight="1">
      <c r="A271" s="1"/>
      <c r="B271" s="1"/>
      <c r="C271" s="1"/>
      <c r="D271" s="3"/>
      <c r="E271" s="3"/>
      <c r="F271" s="3"/>
      <c r="G271" s="3"/>
      <c r="H271" s="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ht="15.75" customHeight="1">
      <c r="A272" s="1"/>
      <c r="B272" s="1"/>
      <c r="C272" s="1"/>
      <c r="D272" s="3"/>
      <c r="E272" s="3"/>
      <c r="F272" s="3"/>
      <c r="G272" s="3"/>
      <c r="H272" s="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ht="15.75" customHeight="1">
      <c r="A273" s="1"/>
      <c r="B273" s="1"/>
      <c r="C273" s="1"/>
      <c r="D273" s="3"/>
      <c r="E273" s="3"/>
      <c r="F273" s="3"/>
      <c r="G273" s="3"/>
      <c r="H273" s="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ht="15.75" customHeight="1">
      <c r="A274" s="1"/>
      <c r="B274" s="1"/>
      <c r="C274" s="1"/>
      <c r="D274" s="3"/>
      <c r="E274" s="3"/>
      <c r="F274" s="3"/>
      <c r="G274" s="3"/>
      <c r="H274" s="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ht="15.75" customHeight="1">
      <c r="A275" s="1"/>
      <c r="B275" s="1"/>
      <c r="C275" s="1"/>
      <c r="D275" s="3"/>
      <c r="E275" s="3"/>
      <c r="F275" s="3"/>
      <c r="G275" s="3"/>
      <c r="H275" s="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ht="15.75" customHeight="1">
      <c r="A276" s="1"/>
      <c r="B276" s="1"/>
      <c r="C276" s="1"/>
      <c r="D276" s="3"/>
      <c r="E276" s="3"/>
      <c r="F276" s="3"/>
      <c r="G276" s="3"/>
      <c r="H276" s="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ht="15.75" customHeight="1">
      <c r="A277" s="1"/>
      <c r="B277" s="1"/>
      <c r="C277" s="1"/>
      <c r="D277" s="3"/>
      <c r="E277" s="3"/>
      <c r="F277" s="3"/>
      <c r="G277" s="3"/>
      <c r="H277" s="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ht="15.75" customHeight="1">
      <c r="A278" s="1"/>
      <c r="B278" s="1"/>
      <c r="C278" s="1"/>
      <c r="D278" s="3"/>
      <c r="E278" s="3"/>
      <c r="F278" s="3"/>
      <c r="G278" s="3"/>
      <c r="H278" s="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ht="15.75" customHeight="1">
      <c r="A279" s="1"/>
      <c r="B279" s="1"/>
      <c r="C279" s="1"/>
      <c r="D279" s="3"/>
      <c r="E279" s="3"/>
      <c r="F279" s="3"/>
      <c r="G279" s="3"/>
      <c r="H279" s="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ht="15.75" customHeight="1">
      <c r="A280" s="1"/>
      <c r="B280" s="1"/>
      <c r="C280" s="1"/>
      <c r="D280" s="3"/>
      <c r="E280" s="3"/>
      <c r="F280" s="3"/>
      <c r="G280" s="3"/>
      <c r="H280" s="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ht="15.75" customHeight="1">
      <c r="A281" s="1"/>
      <c r="B281" s="1"/>
      <c r="C281" s="1"/>
      <c r="D281" s="3"/>
      <c r="E281" s="3"/>
      <c r="F281" s="3"/>
      <c r="G281" s="3"/>
      <c r="H281" s="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ht="15.75" customHeight="1">
      <c r="A282" s="1"/>
      <c r="B282" s="1"/>
      <c r="C282" s="1"/>
      <c r="D282" s="3"/>
      <c r="E282" s="3"/>
      <c r="F282" s="3"/>
      <c r="G282" s="3"/>
      <c r="H282" s="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ht="15.75" customHeight="1">
      <c r="A283" s="1"/>
      <c r="B283" s="1"/>
      <c r="C283" s="1"/>
      <c r="D283" s="3"/>
      <c r="E283" s="3"/>
      <c r="F283" s="3"/>
      <c r="G283" s="3"/>
      <c r="H283" s="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ht="15.75" customHeight="1">
      <c r="A284" s="1"/>
      <c r="B284" s="1"/>
      <c r="C284" s="1"/>
      <c r="D284" s="3"/>
      <c r="E284" s="3"/>
      <c r="F284" s="3"/>
      <c r="G284" s="3"/>
      <c r="H284" s="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ht="15.75" customHeight="1">
      <c r="A285" s="1"/>
      <c r="B285" s="1"/>
      <c r="C285" s="1"/>
      <c r="D285" s="3"/>
      <c r="E285" s="3"/>
      <c r="F285" s="3"/>
      <c r="G285" s="3"/>
      <c r="H285" s="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ht="15.75" customHeight="1">
      <c r="A286" s="1"/>
      <c r="B286" s="1"/>
      <c r="C286" s="1"/>
      <c r="D286" s="3"/>
      <c r="E286" s="3"/>
      <c r="F286" s="3"/>
      <c r="G286" s="3"/>
      <c r="H286" s="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ht="15.75" customHeight="1">
      <c r="A287" s="1"/>
      <c r="B287" s="1"/>
      <c r="C287" s="1"/>
      <c r="D287" s="3"/>
      <c r="E287" s="3"/>
      <c r="F287" s="3"/>
      <c r="G287" s="3"/>
      <c r="H287" s="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ht="15.75" customHeight="1">
      <c r="A288" s="1"/>
      <c r="B288" s="1"/>
      <c r="C288" s="1"/>
      <c r="D288" s="3"/>
      <c r="E288" s="3"/>
      <c r="F288" s="3"/>
      <c r="G288" s="3"/>
      <c r="H288" s="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ht="15.75" customHeight="1">
      <c r="A289" s="1"/>
      <c r="B289" s="1"/>
      <c r="C289" s="1"/>
      <c r="D289" s="3"/>
      <c r="E289" s="3"/>
      <c r="F289" s="3"/>
      <c r="G289" s="3"/>
      <c r="H289" s="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ht="15.75" customHeight="1">
      <c r="A290" s="1"/>
      <c r="B290" s="1"/>
      <c r="C290" s="1"/>
      <c r="D290" s="3"/>
      <c r="E290" s="3"/>
      <c r="F290" s="3"/>
      <c r="G290" s="3"/>
      <c r="H290" s="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ht="15.75" customHeight="1">
      <c r="A291" s="1"/>
      <c r="B291" s="1"/>
      <c r="C291" s="1"/>
      <c r="D291" s="3"/>
      <c r="E291" s="3"/>
      <c r="F291" s="3"/>
      <c r="G291" s="3"/>
      <c r="H291" s="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ht="15.75" customHeight="1">
      <c r="A292" s="1"/>
      <c r="B292" s="1"/>
      <c r="C292" s="1"/>
      <c r="D292" s="3"/>
      <c r="E292" s="3"/>
      <c r="F292" s="3"/>
      <c r="G292" s="3"/>
      <c r="H292" s="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ht="15.75" customHeight="1">
      <c r="A293" s="1"/>
      <c r="B293" s="1"/>
      <c r="C293" s="1"/>
      <c r="D293" s="3"/>
      <c r="E293" s="3"/>
      <c r="F293" s="3"/>
      <c r="G293" s="3"/>
      <c r="H293" s="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ht="15.75" customHeight="1">
      <c r="A294" s="1"/>
      <c r="B294" s="1"/>
      <c r="C294" s="1"/>
      <c r="D294" s="3"/>
      <c r="E294" s="3"/>
      <c r="F294" s="3"/>
      <c r="G294" s="3"/>
      <c r="H294" s="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ht="15.75" customHeight="1">
      <c r="A295" s="1"/>
      <c r="B295" s="1"/>
      <c r="C295" s="1"/>
      <c r="D295" s="3"/>
      <c r="E295" s="3"/>
      <c r="F295" s="3"/>
      <c r="G295" s="3"/>
      <c r="H295" s="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ht="15.75" customHeight="1">
      <c r="A296" s="1"/>
      <c r="B296" s="1"/>
      <c r="C296" s="1"/>
      <c r="D296" s="3"/>
      <c r="E296" s="3"/>
      <c r="F296" s="3"/>
      <c r="G296" s="3"/>
      <c r="H296" s="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ht="15.75" customHeight="1">
      <c r="A297" s="1"/>
      <c r="B297" s="1"/>
      <c r="C297" s="1"/>
      <c r="D297" s="3"/>
      <c r="E297" s="3"/>
      <c r="F297" s="3"/>
      <c r="G297" s="3"/>
      <c r="H297" s="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ht="15.75" customHeight="1">
      <c r="A298" s="1"/>
      <c r="B298" s="1"/>
      <c r="C298" s="1"/>
      <c r="D298" s="3"/>
      <c r="E298" s="3"/>
      <c r="F298" s="3"/>
      <c r="G298" s="3"/>
      <c r="H298" s="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ht="15.75" customHeight="1">
      <c r="A299" s="1"/>
      <c r="B299" s="1"/>
      <c r="C299" s="1"/>
      <c r="D299" s="3"/>
      <c r="E299" s="3"/>
      <c r="F299" s="3"/>
      <c r="G299" s="3"/>
      <c r="H299" s="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ht="15.75" customHeight="1">
      <c r="A300" s="1"/>
      <c r="B300" s="1"/>
      <c r="C300" s="1"/>
      <c r="D300" s="3"/>
      <c r="E300" s="3"/>
      <c r="F300" s="3"/>
      <c r="G300" s="3"/>
      <c r="H300" s="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ht="15.75" customHeight="1">
      <c r="A301" s="1"/>
      <c r="B301" s="1"/>
      <c r="C301" s="1"/>
      <c r="D301" s="3"/>
      <c r="E301" s="3"/>
      <c r="F301" s="3"/>
      <c r="G301" s="3"/>
      <c r="H301" s="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ht="15.75" customHeight="1">
      <c r="A302" s="1"/>
      <c r="B302" s="1"/>
      <c r="C302" s="1"/>
      <c r="D302" s="3"/>
      <c r="E302" s="3"/>
      <c r="F302" s="3"/>
      <c r="G302" s="3"/>
      <c r="H302" s="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ht="15.75" customHeight="1">
      <c r="A303" s="1"/>
      <c r="B303" s="1"/>
      <c r="C303" s="1"/>
      <c r="D303" s="3"/>
      <c r="E303" s="3"/>
      <c r="F303" s="3"/>
      <c r="G303" s="3"/>
      <c r="H303" s="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ht="15.75" customHeight="1">
      <c r="A304" s="1"/>
      <c r="B304" s="1"/>
      <c r="C304" s="1"/>
      <c r="D304" s="3"/>
      <c r="E304" s="3"/>
      <c r="F304" s="3"/>
      <c r="G304" s="3"/>
      <c r="H304" s="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ht="15.75" customHeight="1">
      <c r="A305" s="1"/>
      <c r="B305" s="1"/>
      <c r="C305" s="1"/>
      <c r="D305" s="3"/>
      <c r="E305" s="3"/>
      <c r="F305" s="3"/>
      <c r="G305" s="3"/>
      <c r="H305" s="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ht="15.75" customHeight="1">
      <c r="A306" s="1"/>
      <c r="B306" s="1"/>
      <c r="C306" s="1"/>
      <c r="D306" s="3"/>
      <c r="E306" s="3"/>
      <c r="F306" s="3"/>
      <c r="G306" s="3"/>
      <c r="H306" s="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ht="15.75" customHeight="1">
      <c r="A307" s="1"/>
      <c r="B307" s="1"/>
      <c r="C307" s="1"/>
      <c r="D307" s="3"/>
      <c r="E307" s="3"/>
      <c r="F307" s="3"/>
      <c r="G307" s="3"/>
      <c r="H307" s="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ht="15.75" customHeight="1">
      <c r="A308" s="1"/>
      <c r="B308" s="1"/>
      <c r="C308" s="1"/>
      <c r="D308" s="3"/>
      <c r="E308" s="3"/>
      <c r="F308" s="3"/>
      <c r="G308" s="3"/>
      <c r="H308" s="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ht="15.75" customHeight="1">
      <c r="A309" s="1"/>
      <c r="B309" s="1"/>
      <c r="C309" s="1"/>
      <c r="D309" s="3"/>
      <c r="E309" s="3"/>
      <c r="F309" s="3"/>
      <c r="G309" s="3"/>
      <c r="H309" s="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ht="15.75" customHeight="1">
      <c r="A310" s="1"/>
      <c r="B310" s="1"/>
      <c r="C310" s="1"/>
      <c r="D310" s="3"/>
      <c r="E310" s="3"/>
      <c r="F310" s="3"/>
      <c r="G310" s="3"/>
      <c r="H310" s="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ht="15.75" customHeight="1">
      <c r="A311" s="1"/>
      <c r="B311" s="1"/>
      <c r="C311" s="1"/>
      <c r="D311" s="3"/>
      <c r="E311" s="3"/>
      <c r="F311" s="3"/>
      <c r="G311" s="3"/>
      <c r="H311" s="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ht="15.75" customHeight="1">
      <c r="A312" s="1"/>
      <c r="B312" s="1"/>
      <c r="C312" s="1"/>
      <c r="D312" s="3"/>
      <c r="E312" s="3"/>
      <c r="F312" s="3"/>
      <c r="G312" s="3"/>
      <c r="H312" s="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ht="15.75" customHeight="1">
      <c r="A313" s="1"/>
      <c r="B313" s="1"/>
      <c r="C313" s="1"/>
      <c r="D313" s="3"/>
      <c r="E313" s="3"/>
      <c r="F313" s="3"/>
      <c r="G313" s="3"/>
      <c r="H313" s="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ht="15.75" customHeight="1">
      <c r="A314" s="1"/>
      <c r="B314" s="1"/>
      <c r="C314" s="1"/>
      <c r="D314" s="3"/>
      <c r="E314" s="3"/>
      <c r="F314" s="3"/>
      <c r="G314" s="3"/>
      <c r="H314" s="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ht="15.75" customHeight="1">
      <c r="A315" s="1"/>
      <c r="B315" s="1"/>
      <c r="C315" s="1"/>
      <c r="D315" s="3"/>
      <c r="E315" s="3"/>
      <c r="F315" s="3"/>
      <c r="G315" s="3"/>
      <c r="H315" s="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ht="15.75" customHeight="1">
      <c r="A316" s="1"/>
      <c r="B316" s="1"/>
      <c r="C316" s="1"/>
      <c r="D316" s="3"/>
      <c r="E316" s="3"/>
      <c r="F316" s="3"/>
      <c r="G316" s="3"/>
      <c r="H316" s="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ht="15.75" customHeight="1">
      <c r="A317" s="1"/>
      <c r="B317" s="1"/>
      <c r="C317" s="1"/>
      <c r="D317" s="3"/>
      <c r="E317" s="3"/>
      <c r="F317" s="3"/>
      <c r="G317" s="3"/>
      <c r="H317" s="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ht="15.75" customHeight="1">
      <c r="A318" s="1"/>
      <c r="B318" s="1"/>
      <c r="C318" s="1"/>
      <c r="D318" s="3"/>
      <c r="E318" s="3"/>
      <c r="F318" s="3"/>
      <c r="G318" s="3"/>
      <c r="H318" s="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ht="15.75" customHeight="1">
      <c r="A319" s="1"/>
      <c r="B319" s="1"/>
      <c r="C319" s="1"/>
      <c r="D319" s="3"/>
      <c r="E319" s="3"/>
      <c r="F319" s="3"/>
      <c r="G319" s="3"/>
      <c r="H319" s="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ht="15.75" customHeight="1">
      <c r="A320" s="1"/>
      <c r="B320" s="1"/>
      <c r="C320" s="1"/>
      <c r="D320" s="3"/>
      <c r="E320" s="3"/>
      <c r="F320" s="3"/>
      <c r="G320" s="3"/>
      <c r="H320" s="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ht="15.75" customHeight="1">
      <c r="A321" s="1"/>
      <c r="B321" s="1"/>
      <c r="C321" s="1"/>
      <c r="D321" s="3"/>
      <c r="E321" s="3"/>
      <c r="F321" s="3"/>
      <c r="G321" s="3"/>
      <c r="H321" s="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ht="15.75" customHeight="1">
      <c r="A322" s="1"/>
      <c r="B322" s="1"/>
      <c r="C322" s="1"/>
      <c r="D322" s="3"/>
      <c r="E322" s="3"/>
      <c r="F322" s="3"/>
      <c r="G322" s="3"/>
      <c r="H322" s="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ht="15.75" customHeight="1">
      <c r="A323" s="1"/>
      <c r="B323" s="1"/>
      <c r="C323" s="1"/>
      <c r="D323" s="3"/>
      <c r="E323" s="3"/>
      <c r="F323" s="3"/>
      <c r="G323" s="3"/>
      <c r="H323" s="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ht="15.75" customHeight="1">
      <c r="A324" s="1"/>
      <c r="B324" s="1"/>
      <c r="C324" s="1"/>
      <c r="D324" s="3"/>
      <c r="E324" s="3"/>
      <c r="F324" s="3"/>
      <c r="G324" s="3"/>
      <c r="H324" s="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ht="15.75" customHeight="1">
      <c r="A325" s="1"/>
      <c r="B325" s="1"/>
      <c r="C325" s="1"/>
      <c r="D325" s="3"/>
      <c r="E325" s="3"/>
      <c r="F325" s="3"/>
      <c r="G325" s="3"/>
      <c r="H325" s="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ht="15.75" customHeight="1">
      <c r="A326" s="1"/>
      <c r="B326" s="1"/>
      <c r="C326" s="1"/>
      <c r="D326" s="3"/>
      <c r="E326" s="3"/>
      <c r="F326" s="3"/>
      <c r="G326" s="3"/>
      <c r="H326" s="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ht="15.75" customHeight="1">
      <c r="A327" s="1"/>
      <c r="B327" s="1"/>
      <c r="C327" s="1"/>
      <c r="D327" s="3"/>
      <c r="E327" s="3"/>
      <c r="F327" s="3"/>
      <c r="G327" s="3"/>
      <c r="H327" s="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ht="15.75" customHeight="1">
      <c r="A328" s="1"/>
      <c r="B328" s="1"/>
      <c r="C328" s="1"/>
      <c r="D328" s="3"/>
      <c r="E328" s="3"/>
      <c r="F328" s="3"/>
      <c r="G328" s="3"/>
      <c r="H328" s="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ht="15.75" customHeight="1">
      <c r="A329" s="1"/>
      <c r="B329" s="1"/>
      <c r="C329" s="1"/>
      <c r="D329" s="3"/>
      <c r="E329" s="3"/>
      <c r="F329" s="3"/>
      <c r="G329" s="3"/>
      <c r="H329" s="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ht="15.75" customHeight="1">
      <c r="A330" s="1"/>
      <c r="B330" s="1"/>
      <c r="C330" s="1"/>
      <c r="D330" s="3"/>
      <c r="E330" s="3"/>
      <c r="F330" s="3"/>
      <c r="G330" s="3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ht="15.75" customHeight="1">
      <c r="A331" s="1"/>
      <c r="B331" s="1"/>
      <c r="C331" s="1"/>
      <c r="D331" s="3"/>
      <c r="E331" s="3"/>
      <c r="F331" s="3"/>
      <c r="G331" s="3"/>
      <c r="H331" s="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ht="15.75" customHeight="1">
      <c r="A332" s="1"/>
      <c r="B332" s="1"/>
      <c r="C332" s="1"/>
      <c r="D332" s="3"/>
      <c r="E332" s="3"/>
      <c r="F332" s="3"/>
      <c r="G332" s="3"/>
      <c r="H332" s="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ht="15.75" customHeight="1">
      <c r="A333" s="1"/>
      <c r="B333" s="1"/>
      <c r="C333" s="1"/>
      <c r="D333" s="3"/>
      <c r="E333" s="3"/>
      <c r="F333" s="3"/>
      <c r="G333" s="3"/>
      <c r="H333" s="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ht="15.75" customHeight="1">
      <c r="A334" s="1"/>
      <c r="B334" s="1"/>
      <c r="C334" s="1"/>
      <c r="D334" s="3"/>
      <c r="E334" s="3"/>
      <c r="F334" s="3"/>
      <c r="G334" s="3"/>
      <c r="H334" s="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ht="15.75" customHeight="1">
      <c r="A335" s="1"/>
      <c r="B335" s="1"/>
      <c r="C335" s="1"/>
      <c r="D335" s="3"/>
      <c r="E335" s="3"/>
      <c r="F335" s="3"/>
      <c r="G335" s="3"/>
      <c r="H335" s="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ht="15.75" customHeight="1">
      <c r="A336" s="1"/>
      <c r="B336" s="1"/>
      <c r="C336" s="1"/>
      <c r="D336" s="3"/>
      <c r="E336" s="3"/>
      <c r="F336" s="3"/>
      <c r="G336" s="3"/>
      <c r="H336" s="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ht="15.75" customHeight="1">
      <c r="A337" s="1"/>
      <c r="B337" s="1"/>
      <c r="C337" s="1"/>
      <c r="D337" s="3"/>
      <c r="E337" s="3"/>
      <c r="F337" s="3"/>
      <c r="G337" s="3"/>
      <c r="H337" s="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ht="15.75" customHeight="1">
      <c r="A338" s="1"/>
      <c r="B338" s="1"/>
      <c r="C338" s="1"/>
      <c r="D338" s="3"/>
      <c r="E338" s="3"/>
      <c r="F338" s="3"/>
      <c r="G338" s="3"/>
      <c r="H338" s="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ht="15.75" customHeight="1">
      <c r="A339" s="1"/>
      <c r="B339" s="1"/>
      <c r="C339" s="1"/>
      <c r="D339" s="3"/>
      <c r="E339" s="3"/>
      <c r="F339" s="3"/>
      <c r="G339" s="3"/>
      <c r="H339" s="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ht="15.75" customHeight="1">
      <c r="A340" s="1"/>
      <c r="B340" s="1"/>
      <c r="C340" s="1"/>
      <c r="D340" s="3"/>
      <c r="E340" s="3"/>
      <c r="F340" s="3"/>
      <c r="G340" s="3"/>
      <c r="H340" s="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ht="15.75" customHeight="1">
      <c r="A341" s="1"/>
      <c r="B341" s="1"/>
      <c r="C341" s="1"/>
      <c r="D341" s="3"/>
      <c r="E341" s="3"/>
      <c r="F341" s="3"/>
      <c r="G341" s="3"/>
      <c r="H341" s="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ht="15.75" customHeight="1">
      <c r="A342" s="1"/>
      <c r="B342" s="1"/>
      <c r="C342" s="1"/>
      <c r="D342" s="3"/>
      <c r="E342" s="3"/>
      <c r="F342" s="3"/>
      <c r="G342" s="3"/>
      <c r="H342" s="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ht="15.75" customHeight="1">
      <c r="A343" s="1"/>
      <c r="B343" s="1"/>
      <c r="C343" s="1"/>
      <c r="D343" s="3"/>
      <c r="E343" s="3"/>
      <c r="F343" s="3"/>
      <c r="G343" s="3"/>
      <c r="H343" s="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ht="15.75" customHeight="1">
      <c r="A344" s="1"/>
      <c r="B344" s="1"/>
      <c r="C344" s="1"/>
      <c r="D344" s="3"/>
      <c r="E344" s="3"/>
      <c r="F344" s="3"/>
      <c r="G344" s="3"/>
      <c r="H344" s="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ht="15.75" customHeight="1">
      <c r="A345" s="1"/>
      <c r="B345" s="1"/>
      <c r="C345" s="1"/>
      <c r="D345" s="3"/>
      <c r="E345" s="3"/>
      <c r="F345" s="3"/>
      <c r="G345" s="3"/>
      <c r="H345" s="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ht="15.75" customHeight="1">
      <c r="A346" s="1"/>
      <c r="B346" s="1"/>
      <c r="C346" s="1"/>
      <c r="D346" s="3"/>
      <c r="E346" s="3"/>
      <c r="F346" s="3"/>
      <c r="G346" s="3"/>
      <c r="H346" s="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ht="15.75" customHeight="1">
      <c r="A347" s="1"/>
      <c r="B347" s="1"/>
      <c r="C347" s="1"/>
      <c r="D347" s="3"/>
      <c r="E347" s="3"/>
      <c r="F347" s="3"/>
      <c r="G347" s="3"/>
      <c r="H347" s="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ht="15.75" customHeight="1">
      <c r="A348" s="1"/>
      <c r="B348" s="1"/>
      <c r="C348" s="1"/>
      <c r="D348" s="3"/>
      <c r="E348" s="3"/>
      <c r="F348" s="3"/>
      <c r="G348" s="3"/>
      <c r="H348" s="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ht="15.75" customHeight="1">
      <c r="A349" s="1"/>
      <c r="B349" s="1"/>
      <c r="C349" s="1"/>
      <c r="D349" s="3"/>
      <c r="E349" s="3"/>
      <c r="F349" s="3"/>
      <c r="G349" s="3"/>
      <c r="H349" s="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ht="15.75" customHeight="1">
      <c r="A350" s="1"/>
      <c r="B350" s="1"/>
      <c r="C350" s="1"/>
      <c r="D350" s="3"/>
      <c r="E350" s="3"/>
      <c r="F350" s="3"/>
      <c r="G350" s="3"/>
      <c r="H350" s="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ht="15.75" customHeight="1">
      <c r="A351" s="1"/>
      <c r="B351" s="1"/>
      <c r="C351" s="1"/>
      <c r="D351" s="3"/>
      <c r="E351" s="3"/>
      <c r="F351" s="3"/>
      <c r="G351" s="3"/>
      <c r="H351" s="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ht="15.75" customHeight="1">
      <c r="A352" s="1"/>
      <c r="B352" s="1"/>
      <c r="C352" s="1"/>
      <c r="D352" s="3"/>
      <c r="E352" s="3"/>
      <c r="F352" s="3"/>
      <c r="G352" s="3"/>
      <c r="H352" s="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ht="15.75" customHeight="1">
      <c r="A353" s="1"/>
      <c r="B353" s="1"/>
      <c r="C353" s="1"/>
      <c r="D353" s="3"/>
      <c r="E353" s="3"/>
      <c r="F353" s="3"/>
      <c r="G353" s="3"/>
      <c r="H353" s="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ht="15.75" customHeight="1">
      <c r="A354" s="1"/>
      <c r="B354" s="1"/>
      <c r="C354" s="1"/>
      <c r="D354" s="3"/>
      <c r="E354" s="3"/>
      <c r="F354" s="3"/>
      <c r="G354" s="3"/>
      <c r="H354" s="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ht="15.75" customHeight="1">
      <c r="A355" s="1"/>
      <c r="B355" s="1"/>
      <c r="C355" s="1"/>
      <c r="D355" s="3"/>
      <c r="E355" s="3"/>
      <c r="F355" s="3"/>
      <c r="G355" s="3"/>
      <c r="H355" s="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ht="15.75" customHeight="1">
      <c r="A356" s="1"/>
      <c r="B356" s="1"/>
      <c r="C356" s="1"/>
      <c r="D356" s="3"/>
      <c r="E356" s="3"/>
      <c r="F356" s="3"/>
      <c r="G356" s="3"/>
      <c r="H356" s="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ht="15.75" customHeight="1">
      <c r="A357" s="1"/>
      <c r="B357" s="1"/>
      <c r="C357" s="1"/>
      <c r="D357" s="3"/>
      <c r="E357" s="3"/>
      <c r="F357" s="3"/>
      <c r="G357" s="3"/>
      <c r="H357" s="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ht="15.75" customHeight="1">
      <c r="A358" s="1"/>
      <c r="B358" s="1"/>
      <c r="C358" s="1"/>
      <c r="D358" s="3"/>
      <c r="E358" s="3"/>
      <c r="F358" s="3"/>
      <c r="G358" s="3"/>
      <c r="H358" s="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ht="15.75" customHeight="1">
      <c r="A359" s="1"/>
      <c r="B359" s="1"/>
      <c r="C359" s="1"/>
      <c r="D359" s="3"/>
      <c r="E359" s="3"/>
      <c r="F359" s="3"/>
      <c r="G359" s="3"/>
      <c r="H359" s="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ht="15.75" customHeight="1">
      <c r="A360" s="1"/>
      <c r="B360" s="1"/>
      <c r="C360" s="1"/>
      <c r="D360" s="3"/>
      <c r="E360" s="3"/>
      <c r="F360" s="3"/>
      <c r="G360" s="3"/>
      <c r="H360" s="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ht="15.75" customHeight="1">
      <c r="A361" s="1"/>
      <c r="B361" s="1"/>
      <c r="C361" s="1"/>
      <c r="D361" s="3"/>
      <c r="E361" s="3"/>
      <c r="F361" s="3"/>
      <c r="G361" s="3"/>
      <c r="H361" s="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ht="15.75" customHeight="1">
      <c r="A362" s="1"/>
      <c r="B362" s="1"/>
      <c r="C362" s="1"/>
      <c r="D362" s="3"/>
      <c r="E362" s="3"/>
      <c r="F362" s="3"/>
      <c r="G362" s="3"/>
      <c r="H362" s="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ht="15.75" customHeight="1">
      <c r="A363" s="1"/>
      <c r="B363" s="1"/>
      <c r="C363" s="1"/>
      <c r="D363" s="3"/>
      <c r="E363" s="3"/>
      <c r="F363" s="3"/>
      <c r="G363" s="3"/>
      <c r="H363" s="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ht="15.75" customHeight="1">
      <c r="A364" s="1"/>
      <c r="B364" s="1"/>
      <c r="C364" s="1"/>
      <c r="D364" s="3"/>
      <c r="E364" s="3"/>
      <c r="F364" s="3"/>
      <c r="G364" s="3"/>
      <c r="H364" s="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ht="15.75" customHeight="1">
      <c r="A365" s="1"/>
      <c r="B365" s="1"/>
      <c r="C365" s="1"/>
      <c r="D365" s="3"/>
      <c r="E365" s="3"/>
      <c r="F365" s="3"/>
      <c r="G365" s="3"/>
      <c r="H365" s="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ht="15.75" customHeight="1">
      <c r="A366" s="1"/>
      <c r="B366" s="1"/>
      <c r="C366" s="1"/>
      <c r="D366" s="3"/>
      <c r="E366" s="3"/>
      <c r="F366" s="3"/>
      <c r="G366" s="3"/>
      <c r="H366" s="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ht="15.75" customHeight="1">
      <c r="A367" s="1"/>
      <c r="B367" s="1"/>
      <c r="C367" s="1"/>
      <c r="D367" s="3"/>
      <c r="E367" s="3"/>
      <c r="F367" s="3"/>
      <c r="G367" s="3"/>
      <c r="H367" s="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ht="15.75" customHeight="1">
      <c r="A368" s="1"/>
      <c r="B368" s="1"/>
      <c r="C368" s="1"/>
      <c r="D368" s="3"/>
      <c r="E368" s="3"/>
      <c r="F368" s="3"/>
      <c r="G368" s="3"/>
      <c r="H368" s="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ht="15.75" customHeight="1">
      <c r="A369" s="1"/>
      <c r="B369" s="1"/>
      <c r="C369" s="1"/>
      <c r="D369" s="3"/>
      <c r="E369" s="3"/>
      <c r="F369" s="3"/>
      <c r="G369" s="3"/>
      <c r="H369" s="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ht="15.75" customHeight="1">
      <c r="A370" s="1"/>
      <c r="B370" s="1"/>
      <c r="C370" s="1"/>
      <c r="D370" s="3"/>
      <c r="E370" s="3"/>
      <c r="F370" s="3"/>
      <c r="G370" s="3"/>
      <c r="H370" s="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ht="15.75" customHeight="1">
      <c r="A371" s="1"/>
      <c r="B371" s="1"/>
      <c r="C371" s="1"/>
      <c r="D371" s="3"/>
      <c r="E371" s="3"/>
      <c r="F371" s="3"/>
      <c r="G371" s="3"/>
      <c r="H371" s="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 ht="15.75" customHeight="1">
      <c r="A372" s="1"/>
      <c r="B372" s="1"/>
      <c r="C372" s="1"/>
      <c r="D372" s="3"/>
      <c r="E372" s="3"/>
      <c r="F372" s="3"/>
      <c r="G372" s="3"/>
      <c r="H372" s="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 ht="15.75" customHeight="1">
      <c r="A373" s="1"/>
      <c r="B373" s="1"/>
      <c r="C373" s="1"/>
      <c r="D373" s="3"/>
      <c r="E373" s="3"/>
      <c r="F373" s="3"/>
      <c r="G373" s="3"/>
      <c r="H373" s="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 ht="15.75" customHeight="1">
      <c r="A374" s="1"/>
      <c r="B374" s="1"/>
      <c r="C374" s="1"/>
      <c r="D374" s="3"/>
      <c r="E374" s="3"/>
      <c r="F374" s="3"/>
      <c r="G374" s="3"/>
      <c r="H374" s="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 ht="15.75" customHeight="1">
      <c r="A375" s="1"/>
      <c r="B375" s="1"/>
      <c r="C375" s="1"/>
      <c r="D375" s="3"/>
      <c r="E375" s="3"/>
      <c r="F375" s="3"/>
      <c r="G375" s="3"/>
      <c r="H375" s="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 ht="15.75" customHeight="1">
      <c r="A376" s="1"/>
      <c r="B376" s="1"/>
      <c r="C376" s="1"/>
      <c r="D376" s="3"/>
      <c r="E376" s="3"/>
      <c r="F376" s="3"/>
      <c r="G376" s="3"/>
      <c r="H376" s="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 ht="15.75" customHeight="1">
      <c r="A377" s="1"/>
      <c r="B377" s="1"/>
      <c r="C377" s="1"/>
      <c r="D377" s="3"/>
      <c r="E377" s="3"/>
      <c r="F377" s="3"/>
      <c r="G377" s="3"/>
      <c r="H377" s="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 ht="15.75" customHeight="1">
      <c r="A378" s="1"/>
      <c r="B378" s="1"/>
      <c r="C378" s="1"/>
      <c r="D378" s="3"/>
      <c r="E378" s="3"/>
      <c r="F378" s="3"/>
      <c r="G378" s="3"/>
      <c r="H378" s="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 ht="15.75" customHeight="1">
      <c r="A379" s="1"/>
      <c r="B379" s="1"/>
      <c r="C379" s="1"/>
      <c r="D379" s="3"/>
      <c r="E379" s="3"/>
      <c r="F379" s="3"/>
      <c r="G379" s="3"/>
      <c r="H379" s="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 ht="15.75" customHeight="1">
      <c r="A380" s="1"/>
      <c r="B380" s="1"/>
      <c r="C380" s="1"/>
      <c r="D380" s="3"/>
      <c r="E380" s="3"/>
      <c r="F380" s="3"/>
      <c r="G380" s="3"/>
      <c r="H380" s="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 ht="15.75" customHeight="1">
      <c r="A381" s="1"/>
      <c r="B381" s="1"/>
      <c r="C381" s="1"/>
      <c r="D381" s="3"/>
      <c r="E381" s="3"/>
      <c r="F381" s="3"/>
      <c r="G381" s="3"/>
      <c r="H381" s="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 ht="15.75" customHeight="1">
      <c r="A382" s="1"/>
      <c r="B382" s="1"/>
      <c r="C382" s="1"/>
      <c r="D382" s="3"/>
      <c r="E382" s="3"/>
      <c r="F382" s="3"/>
      <c r="G382" s="3"/>
      <c r="H382" s="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 ht="15.75" customHeight="1">
      <c r="A383" s="1"/>
      <c r="B383" s="1"/>
      <c r="C383" s="1"/>
      <c r="D383" s="3"/>
      <c r="E383" s="3"/>
      <c r="F383" s="3"/>
      <c r="G383" s="3"/>
      <c r="H383" s="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 ht="15.75" customHeight="1">
      <c r="A384" s="1"/>
      <c r="B384" s="1"/>
      <c r="C384" s="1"/>
      <c r="D384" s="3"/>
      <c r="E384" s="3"/>
      <c r="F384" s="3"/>
      <c r="G384" s="3"/>
      <c r="H384" s="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 ht="15.75" customHeight="1">
      <c r="A385" s="1"/>
      <c r="B385" s="1"/>
      <c r="C385" s="1"/>
      <c r="D385" s="3"/>
      <c r="E385" s="3"/>
      <c r="F385" s="3"/>
      <c r="G385" s="3"/>
      <c r="H385" s="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 ht="15.75" customHeight="1">
      <c r="A386" s="1"/>
      <c r="B386" s="1"/>
      <c r="C386" s="1"/>
      <c r="D386" s="3"/>
      <c r="E386" s="3"/>
      <c r="F386" s="3"/>
      <c r="G386" s="3"/>
      <c r="H386" s="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 ht="15.75" customHeight="1">
      <c r="A387" s="1"/>
      <c r="B387" s="1"/>
      <c r="C387" s="1"/>
      <c r="D387" s="3"/>
      <c r="E387" s="3"/>
      <c r="F387" s="3"/>
      <c r="G387" s="3"/>
      <c r="H387" s="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 ht="15.75" customHeight="1">
      <c r="A388" s="1"/>
      <c r="B388" s="1"/>
      <c r="C388" s="1"/>
      <c r="D388" s="3"/>
      <c r="E388" s="3"/>
      <c r="F388" s="3"/>
      <c r="G388" s="3"/>
      <c r="H388" s="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 ht="15.75" customHeight="1">
      <c r="A389" s="1"/>
      <c r="B389" s="1"/>
      <c r="C389" s="1"/>
      <c r="D389" s="3"/>
      <c r="E389" s="3"/>
      <c r="F389" s="3"/>
      <c r="G389" s="3"/>
      <c r="H389" s="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 ht="15.75" customHeight="1">
      <c r="A390" s="1"/>
      <c r="B390" s="1"/>
      <c r="C390" s="1"/>
      <c r="D390" s="3"/>
      <c r="E390" s="3"/>
      <c r="F390" s="3"/>
      <c r="G390" s="3"/>
      <c r="H390" s="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 ht="15.75" customHeight="1">
      <c r="A391" s="1"/>
      <c r="B391" s="1"/>
      <c r="C391" s="1"/>
      <c r="D391" s="3"/>
      <c r="E391" s="3"/>
      <c r="F391" s="3"/>
      <c r="G391" s="3"/>
      <c r="H391" s="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 ht="15.75" customHeight="1">
      <c r="A392" s="1"/>
      <c r="B392" s="1"/>
      <c r="C392" s="1"/>
      <c r="D392" s="3"/>
      <c r="E392" s="3"/>
      <c r="F392" s="3"/>
      <c r="G392" s="3"/>
      <c r="H392" s="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 ht="15.75" customHeight="1">
      <c r="A393" s="1"/>
      <c r="B393" s="1"/>
      <c r="C393" s="1"/>
      <c r="D393" s="3"/>
      <c r="E393" s="3"/>
      <c r="F393" s="3"/>
      <c r="G393" s="3"/>
      <c r="H393" s="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ht="15.75" customHeight="1">
      <c r="A394" s="1"/>
      <c r="B394" s="1"/>
      <c r="C394" s="1"/>
      <c r="D394" s="3"/>
      <c r="E394" s="3"/>
      <c r="F394" s="3"/>
      <c r="G394" s="3"/>
      <c r="H394" s="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ht="15.75" customHeight="1">
      <c r="A395" s="1"/>
      <c r="B395" s="1"/>
      <c r="C395" s="1"/>
      <c r="D395" s="3"/>
      <c r="E395" s="3"/>
      <c r="F395" s="3"/>
      <c r="G395" s="3"/>
      <c r="H395" s="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ht="15.75" customHeight="1">
      <c r="A396" s="1"/>
      <c r="B396" s="1"/>
      <c r="C396" s="1"/>
      <c r="D396" s="3"/>
      <c r="E396" s="3"/>
      <c r="F396" s="3"/>
      <c r="G396" s="3"/>
      <c r="H396" s="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ht="15.75" customHeight="1">
      <c r="A397" s="1"/>
      <c r="B397" s="1"/>
      <c r="C397" s="1"/>
      <c r="D397" s="3"/>
      <c r="E397" s="3"/>
      <c r="F397" s="3"/>
      <c r="G397" s="3"/>
      <c r="H397" s="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ht="15.75" customHeight="1">
      <c r="A398" s="1"/>
      <c r="B398" s="1"/>
      <c r="C398" s="1"/>
      <c r="D398" s="3"/>
      <c r="E398" s="3"/>
      <c r="F398" s="3"/>
      <c r="G398" s="3"/>
      <c r="H398" s="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ht="15.75" customHeight="1">
      <c r="A399" s="1"/>
      <c r="B399" s="1"/>
      <c r="C399" s="1"/>
      <c r="D399" s="3"/>
      <c r="E399" s="3"/>
      <c r="F399" s="3"/>
      <c r="G399" s="3"/>
      <c r="H399" s="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ht="15.75" customHeight="1">
      <c r="A400" s="1"/>
      <c r="B400" s="1"/>
      <c r="C400" s="1"/>
      <c r="D400" s="3"/>
      <c r="E400" s="3"/>
      <c r="F400" s="3"/>
      <c r="G400" s="3"/>
      <c r="H400" s="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ht="15.75" customHeight="1">
      <c r="A401" s="1"/>
      <c r="B401" s="1"/>
      <c r="C401" s="1"/>
      <c r="D401" s="3"/>
      <c r="E401" s="3"/>
      <c r="F401" s="3"/>
      <c r="G401" s="3"/>
      <c r="H401" s="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ht="15.75" customHeight="1">
      <c r="A402" s="1"/>
      <c r="B402" s="1"/>
      <c r="C402" s="1"/>
      <c r="D402" s="3"/>
      <c r="E402" s="3"/>
      <c r="F402" s="3"/>
      <c r="G402" s="3"/>
      <c r="H402" s="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ht="15.75" customHeight="1">
      <c r="A403" s="1"/>
      <c r="B403" s="1"/>
      <c r="C403" s="1"/>
      <c r="D403" s="3"/>
      <c r="E403" s="3"/>
      <c r="F403" s="3"/>
      <c r="G403" s="3"/>
      <c r="H403" s="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ht="15.75" customHeight="1">
      <c r="A404" s="1"/>
      <c r="B404" s="1"/>
      <c r="C404" s="1"/>
      <c r="D404" s="3"/>
      <c r="E404" s="3"/>
      <c r="F404" s="3"/>
      <c r="G404" s="3"/>
      <c r="H404" s="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ht="15.75" customHeight="1">
      <c r="A405" s="1"/>
      <c r="B405" s="1"/>
      <c r="C405" s="1"/>
      <c r="D405" s="3"/>
      <c r="E405" s="3"/>
      <c r="F405" s="3"/>
      <c r="G405" s="3"/>
      <c r="H405" s="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ht="15.75" customHeight="1">
      <c r="A406" s="1"/>
      <c r="B406" s="1"/>
      <c r="C406" s="1"/>
      <c r="D406" s="3"/>
      <c r="E406" s="3"/>
      <c r="F406" s="3"/>
      <c r="G406" s="3"/>
      <c r="H406" s="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ht="15.75" customHeight="1">
      <c r="A407" s="1"/>
      <c r="B407" s="1"/>
      <c r="C407" s="1"/>
      <c r="D407" s="3"/>
      <c r="E407" s="3"/>
      <c r="F407" s="3"/>
      <c r="G407" s="3"/>
      <c r="H407" s="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ht="15.75" customHeight="1">
      <c r="A408" s="1"/>
      <c r="B408" s="1"/>
      <c r="C408" s="1"/>
      <c r="D408" s="3"/>
      <c r="E408" s="3"/>
      <c r="F408" s="3"/>
      <c r="G408" s="3"/>
      <c r="H408" s="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ht="15.75" customHeight="1">
      <c r="A409" s="1"/>
      <c r="B409" s="1"/>
      <c r="C409" s="1"/>
      <c r="D409" s="3"/>
      <c r="E409" s="3"/>
      <c r="F409" s="3"/>
      <c r="G409" s="3"/>
      <c r="H409" s="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ht="15.75" customHeight="1">
      <c r="A410" s="1"/>
      <c r="B410" s="1"/>
      <c r="C410" s="1"/>
      <c r="D410" s="3"/>
      <c r="E410" s="3"/>
      <c r="F410" s="3"/>
      <c r="G410" s="3"/>
      <c r="H410" s="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ht="15.75" customHeight="1">
      <c r="A411" s="1"/>
      <c r="B411" s="1"/>
      <c r="C411" s="1"/>
      <c r="D411" s="3"/>
      <c r="E411" s="3"/>
      <c r="F411" s="3"/>
      <c r="G411" s="3"/>
      <c r="H411" s="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ht="15.75" customHeight="1">
      <c r="A412" s="1"/>
      <c r="B412" s="1"/>
      <c r="C412" s="1"/>
      <c r="D412" s="3"/>
      <c r="E412" s="3"/>
      <c r="F412" s="3"/>
      <c r="G412" s="3"/>
      <c r="H412" s="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ht="15.75" customHeight="1">
      <c r="A413" s="1"/>
      <c r="B413" s="1"/>
      <c r="C413" s="1"/>
      <c r="D413" s="3"/>
      <c r="E413" s="3"/>
      <c r="F413" s="3"/>
      <c r="G413" s="3"/>
      <c r="H413" s="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ht="15.75" customHeight="1">
      <c r="A414" s="1"/>
      <c r="B414" s="1"/>
      <c r="C414" s="1"/>
      <c r="D414" s="3"/>
      <c r="E414" s="3"/>
      <c r="F414" s="3"/>
      <c r="G414" s="3"/>
      <c r="H414" s="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ht="15.75" customHeight="1">
      <c r="A415" s="1"/>
      <c r="B415" s="1"/>
      <c r="C415" s="1"/>
      <c r="D415" s="3"/>
      <c r="E415" s="3"/>
      <c r="F415" s="3"/>
      <c r="G415" s="3"/>
      <c r="H415" s="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ht="15.75" customHeight="1">
      <c r="A416" s="1"/>
      <c r="B416" s="1"/>
      <c r="C416" s="1"/>
      <c r="D416" s="3"/>
      <c r="E416" s="3"/>
      <c r="F416" s="3"/>
      <c r="G416" s="3"/>
      <c r="H416" s="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ht="15.75" customHeight="1">
      <c r="A417" s="1"/>
      <c r="B417" s="1"/>
      <c r="C417" s="1"/>
      <c r="D417" s="3"/>
      <c r="E417" s="3"/>
      <c r="F417" s="3"/>
      <c r="G417" s="3"/>
      <c r="H417" s="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ht="15.75" customHeight="1">
      <c r="A418" s="1"/>
      <c r="B418" s="1"/>
      <c r="C418" s="1"/>
      <c r="D418" s="3"/>
      <c r="E418" s="3"/>
      <c r="F418" s="3"/>
      <c r="G418" s="3"/>
      <c r="H418" s="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ht="15.75" customHeight="1">
      <c r="A419" s="1"/>
      <c r="B419" s="1"/>
      <c r="C419" s="1"/>
      <c r="D419" s="3"/>
      <c r="E419" s="3"/>
      <c r="F419" s="3"/>
      <c r="G419" s="3"/>
      <c r="H419" s="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ht="15.75" customHeight="1">
      <c r="A420" s="1"/>
      <c r="B420" s="1"/>
      <c r="C420" s="1"/>
      <c r="D420" s="3"/>
      <c r="E420" s="3"/>
      <c r="F420" s="3"/>
      <c r="G420" s="3"/>
      <c r="H420" s="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ht="15.75" customHeight="1">
      <c r="A421" s="1"/>
      <c r="B421" s="1"/>
      <c r="C421" s="1"/>
      <c r="D421" s="3"/>
      <c r="E421" s="3"/>
      <c r="F421" s="3"/>
      <c r="G421" s="3"/>
      <c r="H421" s="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ht="15.75" customHeight="1">
      <c r="A422" s="1"/>
      <c r="B422" s="1"/>
      <c r="C422" s="1"/>
      <c r="D422" s="3"/>
      <c r="E422" s="3"/>
      <c r="F422" s="3"/>
      <c r="G422" s="3"/>
      <c r="H422" s="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ht="15.75" customHeight="1">
      <c r="A423" s="1"/>
      <c r="B423" s="1"/>
      <c r="C423" s="1"/>
      <c r="D423" s="3"/>
      <c r="E423" s="3"/>
      <c r="F423" s="3"/>
      <c r="G423" s="3"/>
      <c r="H423" s="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ht="15.75" customHeight="1">
      <c r="A424" s="1"/>
      <c r="B424" s="1"/>
      <c r="C424" s="1"/>
      <c r="D424" s="3"/>
      <c r="E424" s="3"/>
      <c r="F424" s="3"/>
      <c r="G424" s="3"/>
      <c r="H424" s="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ht="15.75" customHeight="1">
      <c r="A425" s="1"/>
      <c r="B425" s="1"/>
      <c r="C425" s="1"/>
      <c r="D425" s="3"/>
      <c r="E425" s="3"/>
      <c r="F425" s="3"/>
      <c r="G425" s="3"/>
      <c r="H425" s="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ht="15.75" customHeight="1">
      <c r="A426" s="1"/>
      <c r="B426" s="1"/>
      <c r="C426" s="1"/>
      <c r="D426" s="3"/>
      <c r="E426" s="3"/>
      <c r="F426" s="3"/>
      <c r="G426" s="3"/>
      <c r="H426" s="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ht="15.75" customHeight="1">
      <c r="A427" s="1"/>
      <c r="B427" s="1"/>
      <c r="C427" s="1"/>
      <c r="D427" s="3"/>
      <c r="E427" s="3"/>
      <c r="F427" s="3"/>
      <c r="G427" s="3"/>
      <c r="H427" s="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ht="15.75" customHeight="1">
      <c r="A428" s="1"/>
      <c r="B428" s="1"/>
      <c r="C428" s="1"/>
      <c r="D428" s="3"/>
      <c r="E428" s="3"/>
      <c r="F428" s="3"/>
      <c r="G428" s="3"/>
      <c r="H428" s="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ht="15.75" customHeight="1">
      <c r="A429" s="1"/>
      <c r="B429" s="1"/>
      <c r="C429" s="1"/>
      <c r="D429" s="3"/>
      <c r="E429" s="3"/>
      <c r="F429" s="3"/>
      <c r="G429" s="3"/>
      <c r="H429" s="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ht="15.75" customHeight="1">
      <c r="A430" s="1"/>
      <c r="B430" s="1"/>
      <c r="C430" s="1"/>
      <c r="D430" s="3"/>
      <c r="E430" s="3"/>
      <c r="F430" s="3"/>
      <c r="G430" s="3"/>
      <c r="H430" s="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ht="15.75" customHeight="1">
      <c r="A431" s="1"/>
      <c r="B431" s="1"/>
      <c r="C431" s="1"/>
      <c r="D431" s="3"/>
      <c r="E431" s="3"/>
      <c r="F431" s="3"/>
      <c r="G431" s="3"/>
      <c r="H431" s="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ht="15.75" customHeight="1">
      <c r="A432" s="1"/>
      <c r="B432" s="1"/>
      <c r="C432" s="1"/>
      <c r="D432" s="3"/>
      <c r="E432" s="3"/>
      <c r="F432" s="3"/>
      <c r="G432" s="3"/>
      <c r="H432" s="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ht="15.75" customHeight="1">
      <c r="A433" s="1"/>
      <c r="B433" s="1"/>
      <c r="C433" s="1"/>
      <c r="D433" s="3"/>
      <c r="E433" s="3"/>
      <c r="F433" s="3"/>
      <c r="G433" s="3"/>
      <c r="H433" s="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ht="15.75" customHeight="1">
      <c r="A434" s="1"/>
      <c r="B434" s="1"/>
      <c r="C434" s="1"/>
      <c r="D434" s="3"/>
      <c r="E434" s="3"/>
      <c r="F434" s="3"/>
      <c r="G434" s="3"/>
      <c r="H434" s="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ht="15.75" customHeight="1">
      <c r="A435" s="1"/>
      <c r="B435" s="1"/>
      <c r="C435" s="1"/>
      <c r="D435" s="3"/>
      <c r="E435" s="3"/>
      <c r="F435" s="3"/>
      <c r="G435" s="3"/>
      <c r="H435" s="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ht="15.75" customHeight="1">
      <c r="A436" s="1"/>
      <c r="B436" s="1"/>
      <c r="C436" s="1"/>
      <c r="D436" s="3"/>
      <c r="E436" s="3"/>
      <c r="F436" s="3"/>
      <c r="G436" s="3"/>
      <c r="H436" s="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ht="15.75" customHeight="1">
      <c r="A437" s="1"/>
      <c r="B437" s="1"/>
      <c r="C437" s="1"/>
      <c r="D437" s="3"/>
      <c r="E437" s="3"/>
      <c r="F437" s="3"/>
      <c r="G437" s="3"/>
      <c r="H437" s="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ht="15.75" customHeight="1">
      <c r="A438" s="1"/>
      <c r="B438" s="1"/>
      <c r="C438" s="1"/>
      <c r="D438" s="3"/>
      <c r="E438" s="3"/>
      <c r="F438" s="3"/>
      <c r="G438" s="3"/>
      <c r="H438" s="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ht="15.75" customHeight="1">
      <c r="A439" s="1"/>
      <c r="B439" s="1"/>
      <c r="C439" s="1"/>
      <c r="D439" s="3"/>
      <c r="E439" s="3"/>
      <c r="F439" s="3"/>
      <c r="G439" s="3"/>
      <c r="H439" s="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ht="15.75" customHeight="1">
      <c r="A440" s="1"/>
      <c r="B440" s="1"/>
      <c r="C440" s="1"/>
      <c r="D440" s="3"/>
      <c r="E440" s="3"/>
      <c r="F440" s="3"/>
      <c r="G440" s="3"/>
      <c r="H440" s="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ht="15.75" customHeight="1">
      <c r="A441" s="1"/>
      <c r="B441" s="1"/>
      <c r="C441" s="1"/>
      <c r="D441" s="3"/>
      <c r="E441" s="3"/>
      <c r="F441" s="3"/>
      <c r="G441" s="3"/>
      <c r="H441" s="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ht="15.75" customHeight="1">
      <c r="A442" s="1"/>
      <c r="B442" s="1"/>
      <c r="C442" s="1"/>
      <c r="D442" s="3"/>
      <c r="E442" s="3"/>
      <c r="F442" s="3"/>
      <c r="G442" s="3"/>
      <c r="H442" s="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ht="15.75" customHeight="1">
      <c r="A443" s="1"/>
      <c r="B443" s="1"/>
      <c r="C443" s="1"/>
      <c r="D443" s="3"/>
      <c r="E443" s="3"/>
      <c r="F443" s="3"/>
      <c r="G443" s="3"/>
      <c r="H443" s="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ht="15.75" customHeight="1">
      <c r="A444" s="1"/>
      <c r="B444" s="1"/>
      <c r="C444" s="1"/>
      <c r="D444" s="3"/>
      <c r="E444" s="3"/>
      <c r="F444" s="3"/>
      <c r="G444" s="3"/>
      <c r="H444" s="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ht="15.75" customHeight="1">
      <c r="A445" s="1"/>
      <c r="B445" s="1"/>
      <c r="C445" s="1"/>
      <c r="D445" s="3"/>
      <c r="E445" s="3"/>
      <c r="F445" s="3"/>
      <c r="G445" s="3"/>
      <c r="H445" s="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ht="15.75" customHeight="1">
      <c r="A446" s="1"/>
      <c r="B446" s="1"/>
      <c r="C446" s="1"/>
      <c r="D446" s="3"/>
      <c r="E446" s="3"/>
      <c r="F446" s="3"/>
      <c r="G446" s="3"/>
      <c r="H446" s="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ht="15.75" customHeight="1">
      <c r="A447" s="1"/>
      <c r="B447" s="1"/>
      <c r="C447" s="1"/>
      <c r="D447" s="3"/>
      <c r="E447" s="3"/>
      <c r="F447" s="3"/>
      <c r="G447" s="3"/>
      <c r="H447" s="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ht="15.75" customHeight="1">
      <c r="A448" s="1"/>
      <c r="B448" s="1"/>
      <c r="C448" s="1"/>
      <c r="D448" s="3"/>
      <c r="E448" s="3"/>
      <c r="F448" s="3"/>
      <c r="G448" s="3"/>
      <c r="H448" s="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ht="15.75" customHeight="1">
      <c r="A449" s="1"/>
      <c r="B449" s="1"/>
      <c r="C449" s="1"/>
      <c r="D449" s="3"/>
      <c r="E449" s="3"/>
      <c r="F449" s="3"/>
      <c r="G449" s="3"/>
      <c r="H449" s="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ht="15.75" customHeight="1">
      <c r="A450" s="1"/>
      <c r="B450" s="1"/>
      <c r="C450" s="1"/>
      <c r="D450" s="3"/>
      <c r="E450" s="3"/>
      <c r="F450" s="3"/>
      <c r="G450" s="3"/>
      <c r="H450" s="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ht="15.75" customHeight="1">
      <c r="A451" s="1"/>
      <c r="B451" s="1"/>
      <c r="C451" s="1"/>
      <c r="D451" s="3"/>
      <c r="E451" s="3"/>
      <c r="F451" s="3"/>
      <c r="G451" s="3"/>
      <c r="H451" s="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ht="15.75" customHeight="1">
      <c r="A452" s="1"/>
      <c r="B452" s="1"/>
      <c r="C452" s="1"/>
      <c r="D452" s="3"/>
      <c r="E452" s="3"/>
      <c r="F452" s="3"/>
      <c r="G452" s="3"/>
      <c r="H452" s="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ht="15.75" customHeight="1">
      <c r="A453" s="1"/>
      <c r="B453" s="1"/>
      <c r="C453" s="1"/>
      <c r="D453" s="3"/>
      <c r="E453" s="3"/>
      <c r="F453" s="3"/>
      <c r="G453" s="3"/>
      <c r="H453" s="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ht="15.75" customHeight="1">
      <c r="A454" s="1"/>
      <c r="B454" s="1"/>
      <c r="C454" s="1"/>
      <c r="D454" s="3"/>
      <c r="E454" s="3"/>
      <c r="F454" s="3"/>
      <c r="G454" s="3"/>
      <c r="H454" s="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ht="15.75" customHeight="1">
      <c r="A455" s="1"/>
      <c r="B455" s="1"/>
      <c r="C455" s="1"/>
      <c r="D455" s="3"/>
      <c r="E455" s="3"/>
      <c r="F455" s="3"/>
      <c r="G455" s="3"/>
      <c r="H455" s="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ht="15.75" customHeight="1">
      <c r="A456" s="1"/>
      <c r="B456" s="1"/>
      <c r="C456" s="1"/>
      <c r="D456" s="3"/>
      <c r="E456" s="3"/>
      <c r="F456" s="3"/>
      <c r="G456" s="3"/>
      <c r="H456" s="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ht="15.75" customHeight="1">
      <c r="A457" s="1"/>
      <c r="B457" s="1"/>
      <c r="C457" s="1"/>
      <c r="D457" s="3"/>
      <c r="E457" s="3"/>
      <c r="F457" s="3"/>
      <c r="G457" s="3"/>
      <c r="H457" s="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ht="15.75" customHeight="1">
      <c r="A458" s="1"/>
      <c r="B458" s="1"/>
      <c r="C458" s="1"/>
      <c r="D458" s="3"/>
      <c r="E458" s="3"/>
      <c r="F458" s="3"/>
      <c r="G458" s="3"/>
      <c r="H458" s="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ht="15.75" customHeight="1">
      <c r="A459" s="1"/>
      <c r="B459" s="1"/>
      <c r="C459" s="1"/>
      <c r="D459" s="3"/>
      <c r="E459" s="3"/>
      <c r="F459" s="3"/>
      <c r="G459" s="3"/>
      <c r="H459" s="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ht="15.75" customHeight="1">
      <c r="A460" s="1"/>
      <c r="B460" s="1"/>
      <c r="C460" s="1"/>
      <c r="D460" s="3"/>
      <c r="E460" s="3"/>
      <c r="F460" s="3"/>
      <c r="G460" s="3"/>
      <c r="H460" s="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ht="15.75" customHeight="1">
      <c r="A461" s="1"/>
      <c r="B461" s="1"/>
      <c r="C461" s="1"/>
      <c r="D461" s="3"/>
      <c r="E461" s="3"/>
      <c r="F461" s="3"/>
      <c r="G461" s="3"/>
      <c r="H461" s="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ht="15.75" customHeight="1">
      <c r="A462" s="1"/>
      <c r="B462" s="1"/>
      <c r="C462" s="1"/>
      <c r="D462" s="3"/>
      <c r="E462" s="3"/>
      <c r="F462" s="3"/>
      <c r="G462" s="3"/>
      <c r="H462" s="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ht="15.75" customHeight="1">
      <c r="A463" s="1"/>
      <c r="B463" s="1"/>
      <c r="C463" s="1"/>
      <c r="D463" s="3"/>
      <c r="E463" s="3"/>
      <c r="F463" s="3"/>
      <c r="G463" s="3"/>
      <c r="H463" s="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ht="15.75" customHeight="1">
      <c r="A464" s="1"/>
      <c r="B464" s="1"/>
      <c r="C464" s="1"/>
      <c r="D464" s="3"/>
      <c r="E464" s="3"/>
      <c r="F464" s="3"/>
      <c r="G464" s="3"/>
      <c r="H464" s="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ht="15.75" customHeight="1">
      <c r="A465" s="1"/>
      <c r="B465" s="1"/>
      <c r="C465" s="1"/>
      <c r="D465" s="3"/>
      <c r="E465" s="3"/>
      <c r="F465" s="3"/>
      <c r="G465" s="3"/>
      <c r="H465" s="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ht="15.75" customHeight="1">
      <c r="A466" s="1"/>
      <c r="B466" s="1"/>
      <c r="C466" s="1"/>
      <c r="D466" s="3"/>
      <c r="E466" s="3"/>
      <c r="F466" s="3"/>
      <c r="G466" s="3"/>
      <c r="H466" s="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ht="15.75" customHeight="1">
      <c r="A467" s="1"/>
      <c r="B467" s="1"/>
      <c r="C467" s="1"/>
      <c r="D467" s="3"/>
      <c r="E467" s="3"/>
      <c r="F467" s="3"/>
      <c r="G467" s="3"/>
      <c r="H467" s="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ht="15.75" customHeight="1">
      <c r="A468" s="1"/>
      <c r="B468" s="1"/>
      <c r="C468" s="1"/>
      <c r="D468" s="3"/>
      <c r="E468" s="3"/>
      <c r="F468" s="3"/>
      <c r="G468" s="3"/>
      <c r="H468" s="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ht="15.75" customHeight="1">
      <c r="A469" s="1"/>
      <c r="B469" s="1"/>
      <c r="C469" s="1"/>
      <c r="D469" s="3"/>
      <c r="E469" s="3"/>
      <c r="F469" s="3"/>
      <c r="G469" s="3"/>
      <c r="H469" s="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ht="15.75" customHeight="1">
      <c r="A470" s="1"/>
      <c r="B470" s="1"/>
      <c r="C470" s="1"/>
      <c r="D470" s="3"/>
      <c r="E470" s="3"/>
      <c r="F470" s="3"/>
      <c r="G470" s="3"/>
      <c r="H470" s="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ht="15.75" customHeight="1">
      <c r="A471" s="1"/>
      <c r="B471" s="1"/>
      <c r="C471" s="1"/>
      <c r="D471" s="3"/>
      <c r="E471" s="3"/>
      <c r="F471" s="3"/>
      <c r="G471" s="3"/>
      <c r="H471" s="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ht="15.75" customHeight="1">
      <c r="A472" s="1"/>
      <c r="B472" s="1"/>
      <c r="C472" s="1"/>
      <c r="D472" s="3"/>
      <c r="E472" s="3"/>
      <c r="F472" s="3"/>
      <c r="G472" s="3"/>
      <c r="H472" s="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ht="15.75" customHeight="1">
      <c r="A473" s="1"/>
      <c r="B473" s="1"/>
      <c r="C473" s="1"/>
      <c r="D473" s="3"/>
      <c r="E473" s="3"/>
      <c r="F473" s="3"/>
      <c r="G473" s="3"/>
      <c r="H473" s="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ht="15.75" customHeight="1">
      <c r="A474" s="1"/>
      <c r="B474" s="1"/>
      <c r="C474" s="1"/>
      <c r="D474" s="3"/>
      <c r="E474" s="3"/>
      <c r="F474" s="3"/>
      <c r="G474" s="3"/>
      <c r="H474" s="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ht="15.75" customHeight="1">
      <c r="A475" s="1"/>
      <c r="B475" s="1"/>
      <c r="C475" s="1"/>
      <c r="D475" s="3"/>
      <c r="E475" s="3"/>
      <c r="F475" s="3"/>
      <c r="G475" s="3"/>
      <c r="H475" s="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ht="15.75" customHeight="1">
      <c r="A476" s="1"/>
      <c r="B476" s="1"/>
      <c r="C476" s="1"/>
      <c r="D476" s="3"/>
      <c r="E476" s="3"/>
      <c r="F476" s="3"/>
      <c r="G476" s="3"/>
      <c r="H476" s="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ht="15.75" customHeight="1">
      <c r="A477" s="1"/>
      <c r="B477" s="1"/>
      <c r="C477" s="1"/>
      <c r="D477" s="3"/>
      <c r="E477" s="3"/>
      <c r="F477" s="3"/>
      <c r="G477" s="3"/>
      <c r="H477" s="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ht="15.75" customHeight="1">
      <c r="A478" s="1"/>
      <c r="B478" s="1"/>
      <c r="C478" s="1"/>
      <c r="D478" s="3"/>
      <c r="E478" s="3"/>
      <c r="F478" s="3"/>
      <c r="G478" s="3"/>
      <c r="H478" s="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ht="15.75" customHeight="1">
      <c r="A479" s="1"/>
      <c r="B479" s="1"/>
      <c r="C479" s="1"/>
      <c r="D479" s="3"/>
      <c r="E479" s="3"/>
      <c r="F479" s="3"/>
      <c r="G479" s="3"/>
      <c r="H479" s="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ht="15.75" customHeight="1">
      <c r="A480" s="1"/>
      <c r="B480" s="1"/>
      <c r="C480" s="1"/>
      <c r="D480" s="3"/>
      <c r="E480" s="3"/>
      <c r="F480" s="3"/>
      <c r="G480" s="3"/>
      <c r="H480" s="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ht="15.75" customHeight="1">
      <c r="A481" s="1"/>
      <c r="B481" s="1"/>
      <c r="C481" s="1"/>
      <c r="D481" s="3"/>
      <c r="E481" s="3"/>
      <c r="F481" s="3"/>
      <c r="G481" s="3"/>
      <c r="H481" s="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ht="15.75" customHeight="1">
      <c r="A482" s="1"/>
      <c r="B482" s="1"/>
      <c r="C482" s="1"/>
      <c r="D482" s="3"/>
      <c r="E482" s="3"/>
      <c r="F482" s="3"/>
      <c r="G482" s="3"/>
      <c r="H482" s="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ht="15.75" customHeight="1">
      <c r="A483" s="1"/>
      <c r="B483" s="1"/>
      <c r="C483" s="1"/>
      <c r="D483" s="3"/>
      <c r="E483" s="3"/>
      <c r="F483" s="3"/>
      <c r="G483" s="3"/>
      <c r="H483" s="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ht="15.75" customHeight="1">
      <c r="A484" s="1"/>
      <c r="B484" s="1"/>
      <c r="C484" s="1"/>
      <c r="D484" s="3"/>
      <c r="E484" s="3"/>
      <c r="F484" s="3"/>
      <c r="G484" s="3"/>
      <c r="H484" s="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ht="15.75" customHeight="1">
      <c r="A485" s="1"/>
      <c r="B485" s="1"/>
      <c r="C485" s="1"/>
      <c r="D485" s="3"/>
      <c r="E485" s="3"/>
      <c r="F485" s="3"/>
      <c r="G485" s="3"/>
      <c r="H485" s="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ht="15.75" customHeight="1">
      <c r="A486" s="1"/>
      <c r="B486" s="1"/>
      <c r="C486" s="1"/>
      <c r="D486" s="3"/>
      <c r="E486" s="3"/>
      <c r="F486" s="3"/>
      <c r="G486" s="3"/>
      <c r="H486" s="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ht="15.75" customHeight="1">
      <c r="A487" s="1"/>
      <c r="B487" s="1"/>
      <c r="C487" s="1"/>
      <c r="D487" s="3"/>
      <c r="E487" s="3"/>
      <c r="F487" s="3"/>
      <c r="G487" s="3"/>
      <c r="H487" s="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ht="15.75" customHeight="1">
      <c r="A488" s="1"/>
      <c r="B488" s="1"/>
      <c r="C488" s="1"/>
      <c r="D488" s="3"/>
      <c r="E488" s="3"/>
      <c r="F488" s="3"/>
      <c r="G488" s="3"/>
      <c r="H488" s="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ht="15.75" customHeight="1">
      <c r="A489" s="1"/>
      <c r="B489" s="1"/>
      <c r="C489" s="1"/>
      <c r="D489" s="3"/>
      <c r="E489" s="3"/>
      <c r="F489" s="3"/>
      <c r="G489" s="3"/>
      <c r="H489" s="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ht="15.75" customHeight="1">
      <c r="A490" s="1"/>
      <c r="B490" s="1"/>
      <c r="C490" s="1"/>
      <c r="D490" s="3"/>
      <c r="E490" s="3"/>
      <c r="F490" s="3"/>
      <c r="G490" s="3"/>
      <c r="H490" s="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ht="15.75" customHeight="1">
      <c r="A491" s="1"/>
      <c r="B491" s="1"/>
      <c r="C491" s="1"/>
      <c r="D491" s="3"/>
      <c r="E491" s="3"/>
      <c r="F491" s="3"/>
      <c r="G491" s="3"/>
      <c r="H491" s="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ht="15.75" customHeight="1">
      <c r="A492" s="1"/>
      <c r="B492" s="1"/>
      <c r="C492" s="1"/>
      <c r="D492" s="3"/>
      <c r="E492" s="3"/>
      <c r="F492" s="3"/>
      <c r="G492" s="3"/>
      <c r="H492" s="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ht="15.75" customHeight="1">
      <c r="A493" s="1"/>
      <c r="B493" s="1"/>
      <c r="C493" s="1"/>
      <c r="D493" s="3"/>
      <c r="E493" s="3"/>
      <c r="F493" s="3"/>
      <c r="G493" s="3"/>
      <c r="H493" s="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ht="15.75" customHeight="1">
      <c r="A494" s="1"/>
      <c r="B494" s="1"/>
      <c r="C494" s="1"/>
      <c r="D494" s="3"/>
      <c r="E494" s="3"/>
      <c r="F494" s="3"/>
      <c r="G494" s="3"/>
      <c r="H494" s="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ht="15.75" customHeight="1">
      <c r="A495" s="1"/>
      <c r="B495" s="1"/>
      <c r="C495" s="1"/>
      <c r="D495" s="3"/>
      <c r="E495" s="3"/>
      <c r="F495" s="3"/>
      <c r="G495" s="3"/>
      <c r="H495" s="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ht="15.75" customHeight="1">
      <c r="A496" s="1"/>
      <c r="B496" s="1"/>
      <c r="C496" s="1"/>
      <c r="D496" s="3"/>
      <c r="E496" s="3"/>
      <c r="F496" s="3"/>
      <c r="G496" s="3"/>
      <c r="H496" s="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ht="15.75" customHeight="1">
      <c r="A497" s="1"/>
      <c r="B497" s="1"/>
      <c r="C497" s="1"/>
      <c r="D497" s="3"/>
      <c r="E497" s="3"/>
      <c r="F497" s="3"/>
      <c r="G497" s="3"/>
      <c r="H497" s="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ht="15.75" customHeight="1">
      <c r="A498" s="1"/>
      <c r="B498" s="1"/>
      <c r="C498" s="1"/>
      <c r="D498" s="3"/>
      <c r="E498" s="3"/>
      <c r="F498" s="3"/>
      <c r="G498" s="3"/>
      <c r="H498" s="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ht="15.75" customHeight="1">
      <c r="A499" s="1"/>
      <c r="B499" s="1"/>
      <c r="C499" s="1"/>
      <c r="D499" s="3"/>
      <c r="E499" s="3"/>
      <c r="F499" s="3"/>
      <c r="G499" s="3"/>
      <c r="H499" s="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ht="15.75" customHeight="1">
      <c r="A500" s="1"/>
      <c r="B500" s="1"/>
      <c r="C500" s="1"/>
      <c r="D500" s="3"/>
      <c r="E500" s="3"/>
      <c r="F500" s="3"/>
      <c r="G500" s="3"/>
      <c r="H500" s="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ht="15.75" customHeight="1">
      <c r="A501" s="1"/>
      <c r="B501" s="1"/>
      <c r="C501" s="1"/>
      <c r="D501" s="3"/>
      <c r="E501" s="3"/>
      <c r="F501" s="3"/>
      <c r="G501" s="3"/>
      <c r="H501" s="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ht="15.75" customHeight="1">
      <c r="A502" s="1"/>
      <c r="B502" s="1"/>
      <c r="C502" s="1"/>
      <c r="D502" s="3"/>
      <c r="E502" s="3"/>
      <c r="F502" s="3"/>
      <c r="G502" s="3"/>
      <c r="H502" s="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ht="15.75" customHeight="1">
      <c r="A503" s="1"/>
      <c r="B503" s="1"/>
      <c r="C503" s="1"/>
      <c r="D503" s="3"/>
      <c r="E503" s="3"/>
      <c r="F503" s="3"/>
      <c r="G503" s="3"/>
      <c r="H503" s="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ht="15.75" customHeight="1">
      <c r="A504" s="1"/>
      <c r="B504" s="1"/>
      <c r="C504" s="1"/>
      <c r="D504" s="3"/>
      <c r="E504" s="3"/>
      <c r="F504" s="3"/>
      <c r="G504" s="3"/>
      <c r="H504" s="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ht="15.75" customHeight="1">
      <c r="A505" s="1"/>
      <c r="B505" s="1"/>
      <c r="C505" s="1"/>
      <c r="D505" s="3"/>
      <c r="E505" s="3"/>
      <c r="F505" s="3"/>
      <c r="G505" s="3"/>
      <c r="H505" s="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ht="15.75" customHeight="1">
      <c r="A506" s="1"/>
      <c r="B506" s="1"/>
      <c r="C506" s="1"/>
      <c r="D506" s="3"/>
      <c r="E506" s="3"/>
      <c r="F506" s="3"/>
      <c r="G506" s="3"/>
      <c r="H506" s="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ht="15.75" customHeight="1">
      <c r="A507" s="1"/>
      <c r="B507" s="1"/>
      <c r="C507" s="1"/>
      <c r="D507" s="3"/>
      <c r="E507" s="3"/>
      <c r="F507" s="3"/>
      <c r="G507" s="3"/>
      <c r="H507" s="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ht="15.75" customHeight="1">
      <c r="A508" s="1"/>
      <c r="B508" s="1"/>
      <c r="C508" s="1"/>
      <c r="D508" s="3"/>
      <c r="E508" s="3"/>
      <c r="F508" s="3"/>
      <c r="G508" s="3"/>
      <c r="H508" s="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ht="15.75" customHeight="1">
      <c r="A509" s="1"/>
      <c r="B509" s="1"/>
      <c r="C509" s="1"/>
      <c r="D509" s="3"/>
      <c r="E509" s="3"/>
      <c r="F509" s="3"/>
      <c r="G509" s="3"/>
      <c r="H509" s="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ht="15.75" customHeight="1">
      <c r="A510" s="1"/>
      <c r="B510" s="1"/>
      <c r="C510" s="1"/>
      <c r="D510" s="3"/>
      <c r="E510" s="3"/>
      <c r="F510" s="3"/>
      <c r="G510" s="3"/>
      <c r="H510" s="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ht="15.75" customHeight="1">
      <c r="A511" s="1"/>
      <c r="B511" s="1"/>
      <c r="C511" s="1"/>
      <c r="D511" s="3"/>
      <c r="E511" s="3"/>
      <c r="F511" s="3"/>
      <c r="G511" s="3"/>
      <c r="H511" s="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ht="15.75" customHeight="1">
      <c r="A512" s="1"/>
      <c r="B512" s="1"/>
      <c r="C512" s="1"/>
      <c r="D512" s="3"/>
      <c r="E512" s="3"/>
      <c r="F512" s="3"/>
      <c r="G512" s="3"/>
      <c r="H512" s="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ht="15.75" customHeight="1">
      <c r="A513" s="1"/>
      <c r="B513" s="1"/>
      <c r="C513" s="1"/>
      <c r="D513" s="3"/>
      <c r="E513" s="3"/>
      <c r="F513" s="3"/>
      <c r="G513" s="3"/>
      <c r="H513" s="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ht="15.75" customHeight="1">
      <c r="A514" s="1"/>
      <c r="B514" s="1"/>
      <c r="C514" s="1"/>
      <c r="D514" s="3"/>
      <c r="E514" s="3"/>
      <c r="F514" s="3"/>
      <c r="G514" s="3"/>
      <c r="H514" s="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ht="15.75" customHeight="1">
      <c r="A515" s="1"/>
      <c r="B515" s="1"/>
      <c r="C515" s="1"/>
      <c r="D515" s="3"/>
      <c r="E515" s="3"/>
      <c r="F515" s="3"/>
      <c r="G515" s="3"/>
      <c r="H515" s="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ht="15.75" customHeight="1">
      <c r="A516" s="1"/>
      <c r="B516" s="1"/>
      <c r="C516" s="1"/>
      <c r="D516" s="3"/>
      <c r="E516" s="3"/>
      <c r="F516" s="3"/>
      <c r="G516" s="3"/>
      <c r="H516" s="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ht="15.75" customHeight="1">
      <c r="A517" s="1"/>
      <c r="B517" s="1"/>
      <c r="C517" s="1"/>
      <c r="D517" s="3"/>
      <c r="E517" s="3"/>
      <c r="F517" s="3"/>
      <c r="G517" s="3"/>
      <c r="H517" s="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ht="15.75" customHeight="1">
      <c r="A518" s="1"/>
      <c r="B518" s="1"/>
      <c r="C518" s="1"/>
      <c r="D518" s="3"/>
      <c r="E518" s="3"/>
      <c r="F518" s="3"/>
      <c r="G518" s="3"/>
      <c r="H518" s="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ht="15.75" customHeight="1">
      <c r="A519" s="1"/>
      <c r="B519" s="1"/>
      <c r="C519" s="1"/>
      <c r="D519" s="3"/>
      <c r="E519" s="3"/>
      <c r="F519" s="3"/>
      <c r="G519" s="3"/>
      <c r="H519" s="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ht="15.75" customHeight="1">
      <c r="A520" s="1"/>
      <c r="B520" s="1"/>
      <c r="C520" s="1"/>
      <c r="D520" s="3"/>
      <c r="E520" s="3"/>
      <c r="F520" s="3"/>
      <c r="G520" s="3"/>
      <c r="H520" s="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ht="15.75" customHeight="1">
      <c r="A521" s="1"/>
      <c r="B521" s="1"/>
      <c r="C521" s="1"/>
      <c r="D521" s="3"/>
      <c r="E521" s="3"/>
      <c r="F521" s="3"/>
      <c r="G521" s="3"/>
      <c r="H521" s="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ht="15.75" customHeight="1">
      <c r="A522" s="1"/>
      <c r="B522" s="1"/>
      <c r="C522" s="1"/>
      <c r="D522" s="3"/>
      <c r="E522" s="3"/>
      <c r="F522" s="3"/>
      <c r="G522" s="3"/>
      <c r="H522" s="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ht="15.75" customHeight="1">
      <c r="A523" s="1"/>
      <c r="B523" s="1"/>
      <c r="C523" s="1"/>
      <c r="D523" s="3"/>
      <c r="E523" s="3"/>
      <c r="F523" s="3"/>
      <c r="G523" s="3"/>
      <c r="H523" s="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ht="15.75" customHeight="1">
      <c r="A524" s="1"/>
      <c r="B524" s="1"/>
      <c r="C524" s="1"/>
      <c r="D524" s="3"/>
      <c r="E524" s="3"/>
      <c r="F524" s="3"/>
      <c r="G524" s="3"/>
      <c r="H524" s="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ht="15.75" customHeight="1">
      <c r="A525" s="1"/>
      <c r="B525" s="1"/>
      <c r="C525" s="1"/>
      <c r="D525" s="3"/>
      <c r="E525" s="3"/>
      <c r="F525" s="3"/>
      <c r="G525" s="3"/>
      <c r="H525" s="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ht="15.75" customHeight="1">
      <c r="A526" s="1"/>
      <c r="B526" s="1"/>
      <c r="C526" s="1"/>
      <c r="D526" s="3"/>
      <c r="E526" s="3"/>
      <c r="F526" s="3"/>
      <c r="G526" s="3"/>
      <c r="H526" s="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ht="15.75" customHeight="1">
      <c r="A527" s="1"/>
      <c r="B527" s="1"/>
      <c r="C527" s="1"/>
      <c r="D527" s="3"/>
      <c r="E527" s="3"/>
      <c r="F527" s="3"/>
      <c r="G527" s="3"/>
      <c r="H527" s="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ht="15.75" customHeight="1">
      <c r="A528" s="1"/>
      <c r="B528" s="1"/>
      <c r="C528" s="1"/>
      <c r="D528" s="3"/>
      <c r="E528" s="3"/>
      <c r="F528" s="3"/>
      <c r="G528" s="3"/>
      <c r="H528" s="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ht="15.75" customHeight="1">
      <c r="A529" s="1"/>
      <c r="B529" s="1"/>
      <c r="C529" s="1"/>
      <c r="D529" s="3"/>
      <c r="E529" s="3"/>
      <c r="F529" s="3"/>
      <c r="G529" s="3"/>
      <c r="H529" s="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ht="15.75" customHeight="1">
      <c r="A530" s="1"/>
      <c r="B530" s="1"/>
      <c r="C530" s="1"/>
      <c r="D530" s="3"/>
      <c r="E530" s="3"/>
      <c r="F530" s="3"/>
      <c r="G530" s="3"/>
      <c r="H530" s="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ht="15.75" customHeight="1">
      <c r="A531" s="1"/>
      <c r="B531" s="1"/>
      <c r="C531" s="1"/>
      <c r="D531" s="3"/>
      <c r="E531" s="3"/>
      <c r="F531" s="3"/>
      <c r="G531" s="3"/>
      <c r="H531" s="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ht="15.75" customHeight="1">
      <c r="A532" s="1"/>
      <c r="B532" s="1"/>
      <c r="C532" s="1"/>
      <c r="D532" s="3"/>
      <c r="E532" s="3"/>
      <c r="F532" s="3"/>
      <c r="G532" s="3"/>
      <c r="H532" s="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ht="15.75" customHeight="1">
      <c r="A533" s="1"/>
      <c r="B533" s="1"/>
      <c r="C533" s="1"/>
      <c r="D533" s="3"/>
      <c r="E533" s="3"/>
      <c r="F533" s="3"/>
      <c r="G533" s="3"/>
      <c r="H533" s="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ht="15.75" customHeight="1">
      <c r="A534" s="1"/>
      <c r="B534" s="1"/>
      <c r="C534" s="1"/>
      <c r="D534" s="3"/>
      <c r="E534" s="3"/>
      <c r="F534" s="3"/>
      <c r="G534" s="3"/>
      <c r="H534" s="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ht="15.75" customHeight="1">
      <c r="A535" s="1"/>
      <c r="B535" s="1"/>
      <c r="C535" s="1"/>
      <c r="D535" s="3"/>
      <c r="E535" s="3"/>
      <c r="F535" s="3"/>
      <c r="G535" s="3"/>
      <c r="H535" s="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ht="15.75" customHeight="1">
      <c r="A536" s="1"/>
      <c r="B536" s="1"/>
      <c r="C536" s="1"/>
      <c r="D536" s="3"/>
      <c r="E536" s="3"/>
      <c r="F536" s="3"/>
      <c r="G536" s="3"/>
      <c r="H536" s="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ht="15.75" customHeight="1">
      <c r="A537" s="1"/>
      <c r="B537" s="1"/>
      <c r="C537" s="1"/>
      <c r="D537" s="3"/>
      <c r="E537" s="3"/>
      <c r="F537" s="3"/>
      <c r="G537" s="3"/>
      <c r="H537" s="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ht="15.75" customHeight="1">
      <c r="A538" s="1"/>
      <c r="B538" s="1"/>
      <c r="C538" s="1"/>
      <c r="D538" s="3"/>
      <c r="E538" s="3"/>
      <c r="F538" s="3"/>
      <c r="G538" s="3"/>
      <c r="H538" s="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ht="15.75" customHeight="1">
      <c r="A539" s="1"/>
      <c r="B539" s="1"/>
      <c r="C539" s="1"/>
      <c r="D539" s="3"/>
      <c r="E539" s="3"/>
      <c r="F539" s="3"/>
      <c r="G539" s="3"/>
      <c r="H539" s="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ht="15.75" customHeight="1">
      <c r="A540" s="1"/>
      <c r="B540" s="1"/>
      <c r="C540" s="1"/>
      <c r="D540" s="3"/>
      <c r="E540" s="3"/>
      <c r="F540" s="3"/>
      <c r="G540" s="3"/>
      <c r="H540" s="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ht="15.75" customHeight="1">
      <c r="A541" s="1"/>
      <c r="B541" s="1"/>
      <c r="C541" s="1"/>
      <c r="D541" s="3"/>
      <c r="E541" s="3"/>
      <c r="F541" s="3"/>
      <c r="G541" s="3"/>
      <c r="H541" s="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ht="15.75" customHeight="1">
      <c r="A542" s="1"/>
      <c r="B542" s="1"/>
      <c r="C542" s="1"/>
      <c r="D542" s="3"/>
      <c r="E542" s="3"/>
      <c r="F542" s="3"/>
      <c r="G542" s="3"/>
      <c r="H542" s="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ht="15.75" customHeight="1">
      <c r="A543" s="1"/>
      <c r="B543" s="1"/>
      <c r="C543" s="1"/>
      <c r="D543" s="3"/>
      <c r="E543" s="3"/>
      <c r="F543" s="3"/>
      <c r="G543" s="3"/>
      <c r="H543" s="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ht="15.75" customHeight="1">
      <c r="A544" s="1"/>
      <c r="B544" s="1"/>
      <c r="C544" s="1"/>
      <c r="D544" s="3"/>
      <c r="E544" s="3"/>
      <c r="F544" s="3"/>
      <c r="G544" s="3"/>
      <c r="H544" s="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ht="15.75" customHeight="1">
      <c r="A545" s="1"/>
      <c r="B545" s="1"/>
      <c r="C545" s="1"/>
      <c r="D545" s="3"/>
      <c r="E545" s="3"/>
      <c r="F545" s="3"/>
      <c r="G545" s="3"/>
      <c r="H545" s="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ht="15.75" customHeight="1">
      <c r="A546" s="1"/>
      <c r="B546" s="1"/>
      <c r="C546" s="1"/>
      <c r="D546" s="3"/>
      <c r="E546" s="3"/>
      <c r="F546" s="3"/>
      <c r="G546" s="3"/>
      <c r="H546" s="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ht="15.75" customHeight="1">
      <c r="A547" s="1"/>
      <c r="B547" s="1"/>
      <c r="C547" s="1"/>
      <c r="D547" s="3"/>
      <c r="E547" s="3"/>
      <c r="F547" s="3"/>
      <c r="G547" s="3"/>
      <c r="H547" s="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ht="15.75" customHeight="1">
      <c r="A548" s="1"/>
      <c r="B548" s="1"/>
      <c r="C548" s="1"/>
      <c r="D548" s="3"/>
      <c r="E548" s="3"/>
      <c r="F548" s="3"/>
      <c r="G548" s="3"/>
      <c r="H548" s="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ht="15.75" customHeight="1">
      <c r="A549" s="1"/>
      <c r="B549" s="1"/>
      <c r="C549" s="1"/>
      <c r="D549" s="3"/>
      <c r="E549" s="3"/>
      <c r="F549" s="3"/>
      <c r="G549" s="3"/>
      <c r="H549" s="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ht="15.75" customHeight="1">
      <c r="A550" s="1"/>
      <c r="B550" s="1"/>
      <c r="C550" s="1"/>
      <c r="D550" s="3"/>
      <c r="E550" s="3"/>
      <c r="F550" s="3"/>
      <c r="G550" s="3"/>
      <c r="H550" s="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ht="15.75" customHeight="1">
      <c r="A551" s="1"/>
      <c r="B551" s="1"/>
      <c r="C551" s="1"/>
      <c r="D551" s="3"/>
      <c r="E551" s="3"/>
      <c r="F551" s="3"/>
      <c r="G551" s="3"/>
      <c r="H551" s="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ht="15.75" customHeight="1">
      <c r="A552" s="1"/>
      <c r="B552" s="1"/>
      <c r="C552" s="1"/>
      <c r="D552" s="3"/>
      <c r="E552" s="3"/>
      <c r="F552" s="3"/>
      <c r="G552" s="3"/>
      <c r="H552" s="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ht="15.75" customHeight="1">
      <c r="A553" s="1"/>
      <c r="B553" s="1"/>
      <c r="C553" s="1"/>
      <c r="D553" s="3"/>
      <c r="E553" s="3"/>
      <c r="F553" s="3"/>
      <c r="G553" s="3"/>
      <c r="H553" s="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ht="15.75" customHeight="1">
      <c r="A554" s="1"/>
      <c r="B554" s="1"/>
      <c r="C554" s="1"/>
      <c r="D554" s="3"/>
      <c r="E554" s="3"/>
      <c r="F554" s="3"/>
      <c r="G554" s="3"/>
      <c r="H554" s="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ht="15.75" customHeight="1">
      <c r="A555" s="1"/>
      <c r="B555" s="1"/>
      <c r="C555" s="1"/>
      <c r="D555" s="3"/>
      <c r="E555" s="3"/>
      <c r="F555" s="3"/>
      <c r="G555" s="3"/>
      <c r="H555" s="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ht="15.75" customHeight="1">
      <c r="A556" s="1"/>
      <c r="B556" s="1"/>
      <c r="C556" s="1"/>
      <c r="D556" s="3"/>
      <c r="E556" s="3"/>
      <c r="F556" s="3"/>
      <c r="G556" s="3"/>
      <c r="H556" s="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ht="15.75" customHeight="1">
      <c r="A557" s="1"/>
      <c r="B557" s="1"/>
      <c r="C557" s="1"/>
      <c r="D557" s="3"/>
      <c r="E557" s="3"/>
      <c r="F557" s="3"/>
      <c r="G557" s="3"/>
      <c r="H557" s="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ht="15.75" customHeight="1">
      <c r="A558" s="1"/>
      <c r="B558" s="1"/>
      <c r="C558" s="1"/>
      <c r="D558" s="3"/>
      <c r="E558" s="3"/>
      <c r="F558" s="3"/>
      <c r="G558" s="3"/>
      <c r="H558" s="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ht="15.75" customHeight="1">
      <c r="A559" s="1"/>
      <c r="B559" s="1"/>
      <c r="C559" s="1"/>
      <c r="D559" s="3"/>
      <c r="E559" s="3"/>
      <c r="F559" s="3"/>
      <c r="G559" s="3"/>
      <c r="H559" s="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ht="15.75" customHeight="1">
      <c r="A560" s="1"/>
      <c r="B560" s="1"/>
      <c r="C560" s="1"/>
      <c r="D560" s="3"/>
      <c r="E560" s="3"/>
      <c r="F560" s="3"/>
      <c r="G560" s="3"/>
      <c r="H560" s="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ht="15.75" customHeight="1">
      <c r="A561" s="1"/>
      <c r="B561" s="1"/>
      <c r="C561" s="1"/>
      <c r="D561" s="3"/>
      <c r="E561" s="3"/>
      <c r="F561" s="3"/>
      <c r="G561" s="3"/>
      <c r="H561" s="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ht="15.75" customHeight="1">
      <c r="A562" s="1"/>
      <c r="B562" s="1"/>
      <c r="C562" s="1"/>
      <c r="D562" s="3"/>
      <c r="E562" s="3"/>
      <c r="F562" s="3"/>
      <c r="G562" s="3"/>
      <c r="H562" s="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ht="15.75" customHeight="1">
      <c r="A563" s="1"/>
      <c r="B563" s="1"/>
      <c r="C563" s="1"/>
      <c r="D563" s="3"/>
      <c r="E563" s="3"/>
      <c r="F563" s="3"/>
      <c r="G563" s="3"/>
      <c r="H563" s="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ht="15.75" customHeight="1">
      <c r="A564" s="1"/>
      <c r="B564" s="1"/>
      <c r="C564" s="1"/>
      <c r="D564" s="3"/>
      <c r="E564" s="3"/>
      <c r="F564" s="3"/>
      <c r="G564" s="3"/>
      <c r="H564" s="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ht="15.75" customHeight="1">
      <c r="A565" s="1"/>
      <c r="B565" s="1"/>
      <c r="C565" s="1"/>
      <c r="D565" s="3"/>
      <c r="E565" s="3"/>
      <c r="F565" s="3"/>
      <c r="G565" s="3"/>
      <c r="H565" s="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ht="15.75" customHeight="1">
      <c r="A566" s="1"/>
      <c r="B566" s="1"/>
      <c r="C566" s="1"/>
      <c r="D566" s="3"/>
      <c r="E566" s="3"/>
      <c r="F566" s="3"/>
      <c r="G566" s="3"/>
      <c r="H566" s="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ht="15.75" customHeight="1">
      <c r="A567" s="1"/>
      <c r="B567" s="1"/>
      <c r="C567" s="1"/>
      <c r="D567" s="3"/>
      <c r="E567" s="3"/>
      <c r="F567" s="3"/>
      <c r="G567" s="3"/>
      <c r="H567" s="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ht="15.75" customHeight="1">
      <c r="A568" s="1"/>
      <c r="B568" s="1"/>
      <c r="C568" s="1"/>
      <c r="D568" s="3"/>
      <c r="E568" s="3"/>
      <c r="F568" s="3"/>
      <c r="G568" s="3"/>
      <c r="H568" s="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ht="15.75" customHeight="1">
      <c r="A569" s="1"/>
      <c r="B569" s="1"/>
      <c r="C569" s="1"/>
      <c r="D569" s="3"/>
      <c r="E569" s="3"/>
      <c r="F569" s="3"/>
      <c r="G569" s="3"/>
      <c r="H569" s="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ht="15.75" customHeight="1">
      <c r="A570" s="1"/>
      <c r="B570" s="1"/>
      <c r="C570" s="1"/>
      <c r="D570" s="3"/>
      <c r="E570" s="3"/>
      <c r="F570" s="3"/>
      <c r="G570" s="3"/>
      <c r="H570" s="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ht="15.75" customHeight="1">
      <c r="A571" s="1"/>
      <c r="B571" s="1"/>
      <c r="C571" s="1"/>
      <c r="D571" s="3"/>
      <c r="E571" s="3"/>
      <c r="F571" s="3"/>
      <c r="G571" s="3"/>
      <c r="H571" s="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ht="15.75" customHeight="1">
      <c r="A572" s="1"/>
      <c r="B572" s="1"/>
      <c r="C572" s="1"/>
      <c r="D572" s="3"/>
      <c r="E572" s="3"/>
      <c r="F572" s="3"/>
      <c r="G572" s="3"/>
      <c r="H572" s="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ht="15.75" customHeight="1">
      <c r="A573" s="1"/>
      <c r="B573" s="1"/>
      <c r="C573" s="1"/>
      <c r="D573" s="3"/>
      <c r="E573" s="3"/>
      <c r="F573" s="3"/>
      <c r="G573" s="3"/>
      <c r="H573" s="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ht="15.75" customHeight="1">
      <c r="A574" s="1"/>
      <c r="B574" s="1"/>
      <c r="C574" s="1"/>
      <c r="D574" s="3"/>
      <c r="E574" s="3"/>
      <c r="F574" s="3"/>
      <c r="G574" s="3"/>
      <c r="H574" s="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ht="15.75" customHeight="1">
      <c r="A575" s="1"/>
      <c r="B575" s="1"/>
      <c r="C575" s="1"/>
      <c r="D575" s="3"/>
      <c r="E575" s="3"/>
      <c r="F575" s="3"/>
      <c r="G575" s="3"/>
      <c r="H575" s="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ht="15.75" customHeight="1">
      <c r="A576" s="1"/>
      <c r="B576" s="1"/>
      <c r="C576" s="1"/>
      <c r="D576" s="3"/>
      <c r="E576" s="3"/>
      <c r="F576" s="3"/>
      <c r="G576" s="3"/>
      <c r="H576" s="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ht="15.75" customHeight="1">
      <c r="A577" s="1"/>
      <c r="B577" s="1"/>
      <c r="C577" s="1"/>
      <c r="D577" s="3"/>
      <c r="E577" s="3"/>
      <c r="F577" s="3"/>
      <c r="G577" s="3"/>
      <c r="H577" s="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ht="15.75" customHeight="1">
      <c r="A578" s="1"/>
      <c r="B578" s="1"/>
      <c r="C578" s="1"/>
      <c r="D578" s="3"/>
      <c r="E578" s="3"/>
      <c r="F578" s="3"/>
      <c r="G578" s="3"/>
      <c r="H578" s="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ht="15.75" customHeight="1">
      <c r="A579" s="1"/>
      <c r="B579" s="1"/>
      <c r="C579" s="1"/>
      <c r="D579" s="3"/>
      <c r="E579" s="3"/>
      <c r="F579" s="3"/>
      <c r="G579" s="3"/>
      <c r="H579" s="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ht="15.75" customHeight="1">
      <c r="A580" s="1"/>
      <c r="B580" s="1"/>
      <c r="C580" s="1"/>
      <c r="D580" s="3"/>
      <c r="E580" s="3"/>
      <c r="F580" s="3"/>
      <c r="G580" s="3"/>
      <c r="H580" s="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ht="15.75" customHeight="1">
      <c r="A581" s="1"/>
      <c r="B581" s="1"/>
      <c r="C581" s="1"/>
      <c r="D581" s="3"/>
      <c r="E581" s="3"/>
      <c r="F581" s="3"/>
      <c r="G581" s="3"/>
      <c r="H581" s="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ht="15.75" customHeight="1">
      <c r="A582" s="1"/>
      <c r="B582" s="1"/>
      <c r="C582" s="1"/>
      <c r="D582" s="3"/>
      <c r="E582" s="3"/>
      <c r="F582" s="3"/>
      <c r="G582" s="3"/>
      <c r="H582" s="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ht="15.75" customHeight="1">
      <c r="A583" s="1"/>
      <c r="B583" s="1"/>
      <c r="C583" s="1"/>
      <c r="D583" s="3"/>
      <c r="E583" s="3"/>
      <c r="F583" s="3"/>
      <c r="G583" s="3"/>
      <c r="H583" s="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ht="15.75" customHeight="1">
      <c r="A584" s="1"/>
      <c r="B584" s="1"/>
      <c r="C584" s="1"/>
      <c r="D584" s="3"/>
      <c r="E584" s="3"/>
      <c r="F584" s="3"/>
      <c r="G584" s="3"/>
      <c r="H584" s="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ht="15.75" customHeight="1">
      <c r="A585" s="1"/>
      <c r="B585" s="1"/>
      <c r="C585" s="1"/>
      <c r="D585" s="3"/>
      <c r="E585" s="3"/>
      <c r="F585" s="3"/>
      <c r="G585" s="3"/>
      <c r="H585" s="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ht="15.75" customHeight="1">
      <c r="A586" s="1"/>
      <c r="B586" s="1"/>
      <c r="C586" s="1"/>
      <c r="D586" s="3"/>
      <c r="E586" s="3"/>
      <c r="F586" s="3"/>
      <c r="G586" s="3"/>
      <c r="H586" s="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ht="15.75" customHeight="1">
      <c r="A587" s="1"/>
      <c r="B587" s="1"/>
      <c r="C587" s="1"/>
      <c r="D587" s="3"/>
      <c r="E587" s="3"/>
      <c r="F587" s="3"/>
      <c r="G587" s="3"/>
      <c r="H587" s="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ht="15.75" customHeight="1">
      <c r="A588" s="1"/>
      <c r="B588" s="1"/>
      <c r="C588" s="1"/>
      <c r="D588" s="3"/>
      <c r="E588" s="3"/>
      <c r="F588" s="3"/>
      <c r="G588" s="3"/>
      <c r="H588" s="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ht="15.75" customHeight="1">
      <c r="A589" s="1"/>
      <c r="B589" s="1"/>
      <c r="C589" s="1"/>
      <c r="D589" s="3"/>
      <c r="E589" s="3"/>
      <c r="F589" s="3"/>
      <c r="G589" s="3"/>
      <c r="H589" s="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ht="15.75" customHeight="1">
      <c r="A590" s="1"/>
      <c r="B590" s="1"/>
      <c r="C590" s="1"/>
      <c r="D590" s="3"/>
      <c r="E590" s="3"/>
      <c r="F590" s="3"/>
      <c r="G590" s="3"/>
      <c r="H590" s="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ht="15.75" customHeight="1">
      <c r="A591" s="1"/>
      <c r="B591" s="1"/>
      <c r="C591" s="1"/>
      <c r="D591" s="3"/>
      <c r="E591" s="3"/>
      <c r="F591" s="3"/>
      <c r="G591" s="3"/>
      <c r="H591" s="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ht="15.75" customHeight="1">
      <c r="A592" s="1"/>
      <c r="B592" s="1"/>
      <c r="C592" s="1"/>
      <c r="D592" s="3"/>
      <c r="E592" s="3"/>
      <c r="F592" s="3"/>
      <c r="G592" s="3"/>
      <c r="H592" s="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ht="15.75" customHeight="1">
      <c r="A593" s="1"/>
      <c r="B593" s="1"/>
      <c r="C593" s="1"/>
      <c r="D593" s="3"/>
      <c r="E593" s="3"/>
      <c r="F593" s="3"/>
      <c r="G593" s="3"/>
      <c r="H593" s="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ht="15.75" customHeight="1">
      <c r="A594" s="1"/>
      <c r="B594" s="1"/>
      <c r="C594" s="1"/>
      <c r="D594" s="3"/>
      <c r="E594" s="3"/>
      <c r="F594" s="3"/>
      <c r="G594" s="3"/>
      <c r="H594" s="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ht="15.75" customHeight="1">
      <c r="A595" s="1"/>
      <c r="B595" s="1"/>
      <c r="C595" s="1"/>
      <c r="D595" s="3"/>
      <c r="E595" s="3"/>
      <c r="F595" s="3"/>
      <c r="G595" s="3"/>
      <c r="H595" s="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ht="15.75" customHeight="1">
      <c r="A596" s="1"/>
      <c r="B596" s="1"/>
      <c r="C596" s="1"/>
      <c r="D596" s="3"/>
      <c r="E596" s="3"/>
      <c r="F596" s="3"/>
      <c r="G596" s="3"/>
      <c r="H596" s="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ht="15.75" customHeight="1">
      <c r="A597" s="1"/>
      <c r="B597" s="1"/>
      <c r="C597" s="1"/>
      <c r="D597" s="3"/>
      <c r="E597" s="3"/>
      <c r="F597" s="3"/>
      <c r="G597" s="3"/>
      <c r="H597" s="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ht="15.75" customHeight="1">
      <c r="A598" s="1"/>
      <c r="B598" s="1"/>
      <c r="C598" s="1"/>
      <c r="D598" s="3"/>
      <c r="E598" s="3"/>
      <c r="F598" s="3"/>
      <c r="G598" s="3"/>
      <c r="H598" s="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ht="15.75" customHeight="1">
      <c r="A599" s="1"/>
      <c r="B599" s="1"/>
      <c r="C599" s="1"/>
      <c r="D599" s="3"/>
      <c r="E599" s="3"/>
      <c r="F599" s="3"/>
      <c r="G599" s="3"/>
      <c r="H599" s="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ht="15.75" customHeight="1">
      <c r="A600" s="1"/>
      <c r="B600" s="1"/>
      <c r="C600" s="1"/>
      <c r="D600" s="3"/>
      <c r="E600" s="3"/>
      <c r="F600" s="3"/>
      <c r="G600" s="3"/>
      <c r="H600" s="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ht="15.75" customHeight="1">
      <c r="A601" s="1"/>
      <c r="B601" s="1"/>
      <c r="C601" s="1"/>
      <c r="D601" s="3"/>
      <c r="E601" s="3"/>
      <c r="F601" s="3"/>
      <c r="G601" s="3"/>
      <c r="H601" s="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ht="15.75" customHeight="1">
      <c r="A602" s="1"/>
      <c r="B602" s="1"/>
      <c r="C602" s="1"/>
      <c r="D602" s="3"/>
      <c r="E602" s="3"/>
      <c r="F602" s="3"/>
      <c r="G602" s="3"/>
      <c r="H602" s="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ht="15.75" customHeight="1">
      <c r="A603" s="1"/>
      <c r="B603" s="1"/>
      <c r="C603" s="1"/>
      <c r="D603" s="3"/>
      <c r="E603" s="3"/>
      <c r="F603" s="3"/>
      <c r="G603" s="3"/>
      <c r="H603" s="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ht="15.75" customHeight="1">
      <c r="A604" s="1"/>
      <c r="B604" s="1"/>
      <c r="C604" s="1"/>
      <c r="D604" s="3"/>
      <c r="E604" s="3"/>
      <c r="F604" s="3"/>
      <c r="G604" s="3"/>
      <c r="H604" s="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ht="15.75" customHeight="1">
      <c r="A605" s="1"/>
      <c r="B605" s="1"/>
      <c r="C605" s="1"/>
      <c r="D605" s="3"/>
      <c r="E605" s="3"/>
      <c r="F605" s="3"/>
      <c r="G605" s="3"/>
      <c r="H605" s="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ht="15.75" customHeight="1">
      <c r="A606" s="1"/>
      <c r="B606" s="1"/>
      <c r="C606" s="1"/>
      <c r="D606" s="3"/>
      <c r="E606" s="3"/>
      <c r="F606" s="3"/>
      <c r="G606" s="3"/>
      <c r="H606" s="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ht="15.75" customHeight="1">
      <c r="A607" s="1"/>
      <c r="B607" s="1"/>
      <c r="C607" s="1"/>
      <c r="D607" s="3"/>
      <c r="E607" s="3"/>
      <c r="F607" s="3"/>
      <c r="G607" s="3"/>
      <c r="H607" s="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ht="15.75" customHeight="1">
      <c r="A608" s="1"/>
      <c r="B608" s="1"/>
      <c r="C608" s="1"/>
      <c r="D608" s="3"/>
      <c r="E608" s="3"/>
      <c r="F608" s="3"/>
      <c r="G608" s="3"/>
      <c r="H608" s="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ht="15.75" customHeight="1">
      <c r="A609" s="1"/>
      <c r="B609" s="1"/>
      <c r="C609" s="1"/>
      <c r="D609" s="3"/>
      <c r="E609" s="3"/>
      <c r="F609" s="3"/>
      <c r="G609" s="3"/>
      <c r="H609" s="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ht="15.75" customHeight="1">
      <c r="A610" s="1"/>
      <c r="B610" s="1"/>
      <c r="C610" s="1"/>
      <c r="D610" s="3"/>
      <c r="E610" s="3"/>
      <c r="F610" s="3"/>
      <c r="G610" s="3"/>
      <c r="H610" s="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ht="15.75" customHeight="1">
      <c r="A611" s="1"/>
      <c r="B611" s="1"/>
      <c r="C611" s="1"/>
      <c r="D611" s="3"/>
      <c r="E611" s="3"/>
      <c r="F611" s="3"/>
      <c r="G611" s="3"/>
      <c r="H611" s="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ht="15.75" customHeight="1">
      <c r="A612" s="1"/>
      <c r="B612" s="1"/>
      <c r="C612" s="1"/>
      <c r="D612" s="3"/>
      <c r="E612" s="3"/>
      <c r="F612" s="3"/>
      <c r="G612" s="3"/>
      <c r="H612" s="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ht="15.75" customHeight="1">
      <c r="A613" s="1"/>
      <c r="B613" s="1"/>
      <c r="C613" s="1"/>
      <c r="D613" s="3"/>
      <c r="E613" s="3"/>
      <c r="F613" s="3"/>
      <c r="G613" s="3"/>
      <c r="H613" s="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ht="15.75" customHeight="1">
      <c r="A614" s="1"/>
      <c r="B614" s="1"/>
      <c r="C614" s="1"/>
      <c r="D614" s="3"/>
      <c r="E614" s="3"/>
      <c r="F614" s="3"/>
      <c r="G614" s="3"/>
      <c r="H614" s="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ht="15.75" customHeight="1">
      <c r="A615" s="1"/>
      <c r="B615" s="1"/>
      <c r="C615" s="1"/>
      <c r="D615" s="3"/>
      <c r="E615" s="3"/>
      <c r="F615" s="3"/>
      <c r="G615" s="3"/>
      <c r="H615" s="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ht="15.75" customHeight="1">
      <c r="A616" s="1"/>
      <c r="B616" s="1"/>
      <c r="C616" s="1"/>
      <c r="D616" s="3"/>
      <c r="E616" s="3"/>
      <c r="F616" s="3"/>
      <c r="G616" s="3"/>
      <c r="H616" s="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ht="15.75" customHeight="1">
      <c r="A617" s="1"/>
      <c r="B617" s="1"/>
      <c r="C617" s="1"/>
      <c r="D617" s="3"/>
      <c r="E617" s="3"/>
      <c r="F617" s="3"/>
      <c r="G617" s="3"/>
      <c r="H617" s="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ht="15.75" customHeight="1">
      <c r="A618" s="1"/>
      <c r="B618" s="1"/>
      <c r="C618" s="1"/>
      <c r="D618" s="3"/>
      <c r="E618" s="3"/>
      <c r="F618" s="3"/>
      <c r="G618" s="3"/>
      <c r="H618" s="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ht="15.75" customHeight="1">
      <c r="A619" s="1"/>
      <c r="B619" s="1"/>
      <c r="C619" s="1"/>
      <c r="D619" s="3"/>
      <c r="E619" s="3"/>
      <c r="F619" s="3"/>
      <c r="G619" s="3"/>
      <c r="H619" s="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ht="15.75" customHeight="1">
      <c r="A620" s="1"/>
      <c r="B620" s="1"/>
      <c r="C620" s="1"/>
      <c r="D620" s="3"/>
      <c r="E620" s="3"/>
      <c r="F620" s="3"/>
      <c r="G620" s="3"/>
      <c r="H620" s="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ht="15.75" customHeight="1">
      <c r="A621" s="1"/>
      <c r="B621" s="1"/>
      <c r="C621" s="1"/>
      <c r="D621" s="3"/>
      <c r="E621" s="3"/>
      <c r="F621" s="3"/>
      <c r="G621" s="3"/>
      <c r="H621" s="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ht="15.75" customHeight="1">
      <c r="A622" s="1"/>
      <c r="B622" s="1"/>
      <c r="C622" s="1"/>
      <c r="D622" s="3"/>
      <c r="E622" s="3"/>
      <c r="F622" s="3"/>
      <c r="G622" s="3"/>
      <c r="H622" s="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ht="15.75" customHeight="1">
      <c r="A623" s="1"/>
      <c r="B623" s="1"/>
      <c r="C623" s="1"/>
      <c r="D623" s="3"/>
      <c r="E623" s="3"/>
      <c r="F623" s="3"/>
      <c r="G623" s="3"/>
      <c r="H623" s="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ht="15.75" customHeight="1">
      <c r="A624" s="1"/>
      <c r="B624" s="1"/>
      <c r="C624" s="1"/>
      <c r="D624" s="3"/>
      <c r="E624" s="3"/>
      <c r="F624" s="3"/>
      <c r="G624" s="3"/>
      <c r="H624" s="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ht="15.75" customHeight="1">
      <c r="A625" s="1"/>
      <c r="B625" s="1"/>
      <c r="C625" s="1"/>
      <c r="D625" s="3"/>
      <c r="E625" s="3"/>
      <c r="F625" s="3"/>
      <c r="G625" s="3"/>
      <c r="H625" s="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ht="15.75" customHeight="1">
      <c r="A626" s="1"/>
      <c r="B626" s="1"/>
      <c r="C626" s="1"/>
      <c r="D626" s="3"/>
      <c r="E626" s="3"/>
      <c r="F626" s="3"/>
      <c r="G626" s="3"/>
      <c r="H626" s="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ht="15.75" customHeight="1">
      <c r="A627" s="1"/>
      <c r="B627" s="1"/>
      <c r="C627" s="1"/>
      <c r="D627" s="3"/>
      <c r="E627" s="3"/>
      <c r="F627" s="3"/>
      <c r="G627" s="3"/>
      <c r="H627" s="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ht="15.75" customHeight="1">
      <c r="A628" s="1"/>
      <c r="B628" s="1"/>
      <c r="C628" s="1"/>
      <c r="D628" s="3"/>
      <c r="E628" s="3"/>
      <c r="F628" s="3"/>
      <c r="G628" s="3"/>
      <c r="H628" s="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ht="15.75" customHeight="1">
      <c r="A629" s="1"/>
      <c r="B629" s="1"/>
      <c r="C629" s="1"/>
      <c r="D629" s="3"/>
      <c r="E629" s="3"/>
      <c r="F629" s="3"/>
      <c r="G629" s="3"/>
      <c r="H629" s="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ht="15.75" customHeight="1">
      <c r="A630" s="1"/>
      <c r="B630" s="1"/>
      <c r="C630" s="1"/>
      <c r="D630" s="3"/>
      <c r="E630" s="3"/>
      <c r="F630" s="3"/>
      <c r="G630" s="3"/>
      <c r="H630" s="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ht="15.75" customHeight="1">
      <c r="A631" s="1"/>
      <c r="B631" s="1"/>
      <c r="C631" s="1"/>
      <c r="D631" s="3"/>
      <c r="E631" s="3"/>
      <c r="F631" s="3"/>
      <c r="G631" s="3"/>
      <c r="H631" s="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ht="15.75" customHeight="1">
      <c r="A632" s="1"/>
      <c r="B632" s="1"/>
      <c r="C632" s="1"/>
      <c r="D632" s="3"/>
      <c r="E632" s="3"/>
      <c r="F632" s="3"/>
      <c r="G632" s="3"/>
      <c r="H632" s="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ht="15.75" customHeight="1">
      <c r="A633" s="1"/>
      <c r="B633" s="1"/>
      <c r="C633" s="1"/>
      <c r="D633" s="3"/>
      <c r="E633" s="3"/>
      <c r="F633" s="3"/>
      <c r="G633" s="3"/>
      <c r="H633" s="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ht="15.75" customHeight="1">
      <c r="A634" s="1"/>
      <c r="B634" s="1"/>
      <c r="C634" s="1"/>
      <c r="D634" s="3"/>
      <c r="E634" s="3"/>
      <c r="F634" s="3"/>
      <c r="G634" s="3"/>
      <c r="H634" s="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ht="15.75" customHeight="1">
      <c r="A635" s="1"/>
      <c r="B635" s="1"/>
      <c r="C635" s="1"/>
      <c r="D635" s="3"/>
      <c r="E635" s="3"/>
      <c r="F635" s="3"/>
      <c r="G635" s="3"/>
      <c r="H635" s="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ht="15.75" customHeight="1">
      <c r="A636" s="1"/>
      <c r="B636" s="1"/>
      <c r="C636" s="1"/>
      <c r="D636" s="3"/>
      <c r="E636" s="3"/>
      <c r="F636" s="3"/>
      <c r="G636" s="3"/>
      <c r="H636" s="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ht="15.75" customHeight="1">
      <c r="A637" s="1"/>
      <c r="B637" s="1"/>
      <c r="C637" s="1"/>
      <c r="D637" s="3"/>
      <c r="E637" s="3"/>
      <c r="F637" s="3"/>
      <c r="G637" s="3"/>
      <c r="H637" s="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ht="15.75" customHeight="1">
      <c r="A638" s="1"/>
      <c r="B638" s="1"/>
      <c r="C638" s="1"/>
      <c r="D638" s="3"/>
      <c r="E638" s="3"/>
      <c r="F638" s="3"/>
      <c r="G638" s="3"/>
      <c r="H638" s="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ht="15.75" customHeight="1">
      <c r="A639" s="1"/>
      <c r="B639" s="1"/>
      <c r="C639" s="1"/>
      <c r="D639" s="3"/>
      <c r="E639" s="3"/>
      <c r="F639" s="3"/>
      <c r="G639" s="3"/>
      <c r="H639" s="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ht="15.75" customHeight="1">
      <c r="A640" s="1"/>
      <c r="B640" s="1"/>
      <c r="C640" s="1"/>
      <c r="D640" s="3"/>
      <c r="E640" s="3"/>
      <c r="F640" s="3"/>
      <c r="G640" s="3"/>
      <c r="H640" s="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ht="15.75" customHeight="1">
      <c r="A641" s="1"/>
      <c r="B641" s="1"/>
      <c r="C641" s="1"/>
      <c r="D641" s="3"/>
      <c r="E641" s="3"/>
      <c r="F641" s="3"/>
      <c r="G641" s="3"/>
      <c r="H641" s="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ht="15.75" customHeight="1">
      <c r="A642" s="1"/>
      <c r="B642" s="1"/>
      <c r="C642" s="1"/>
      <c r="D642" s="3"/>
      <c r="E642" s="3"/>
      <c r="F642" s="3"/>
      <c r="G642" s="3"/>
      <c r="H642" s="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ht="15.75" customHeight="1">
      <c r="A643" s="1"/>
      <c r="B643" s="1"/>
      <c r="C643" s="1"/>
      <c r="D643" s="3"/>
      <c r="E643" s="3"/>
      <c r="F643" s="3"/>
      <c r="G643" s="3"/>
      <c r="H643" s="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ht="15.75" customHeight="1">
      <c r="A644" s="1"/>
      <c r="B644" s="1"/>
      <c r="C644" s="1"/>
      <c r="D644" s="3"/>
      <c r="E644" s="3"/>
      <c r="F644" s="3"/>
      <c r="G644" s="3"/>
      <c r="H644" s="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ht="15.75" customHeight="1">
      <c r="A645" s="1"/>
      <c r="B645" s="1"/>
      <c r="C645" s="1"/>
      <c r="D645" s="3"/>
      <c r="E645" s="3"/>
      <c r="F645" s="3"/>
      <c r="G645" s="3"/>
      <c r="H645" s="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ht="15.75" customHeight="1">
      <c r="A646" s="1"/>
      <c r="B646" s="1"/>
      <c r="C646" s="1"/>
      <c r="D646" s="3"/>
      <c r="E646" s="3"/>
      <c r="F646" s="3"/>
      <c r="G646" s="3"/>
      <c r="H646" s="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ht="15.75" customHeight="1">
      <c r="A647" s="1"/>
      <c r="B647" s="1"/>
      <c r="C647" s="1"/>
      <c r="D647" s="3"/>
      <c r="E647" s="3"/>
      <c r="F647" s="3"/>
      <c r="G647" s="3"/>
      <c r="H647" s="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ht="15.75" customHeight="1">
      <c r="A648" s="1"/>
      <c r="B648" s="1"/>
      <c r="C648" s="1"/>
      <c r="D648" s="3"/>
      <c r="E648" s="3"/>
      <c r="F648" s="3"/>
      <c r="G648" s="3"/>
      <c r="H648" s="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ht="15.75" customHeight="1">
      <c r="A649" s="1"/>
      <c r="B649" s="1"/>
      <c r="C649" s="1"/>
      <c r="D649" s="3"/>
      <c r="E649" s="3"/>
      <c r="F649" s="3"/>
      <c r="G649" s="3"/>
      <c r="H649" s="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ht="15.75" customHeight="1">
      <c r="A650" s="1"/>
      <c r="B650" s="1"/>
      <c r="C650" s="1"/>
      <c r="D650" s="3"/>
      <c r="E650" s="3"/>
      <c r="F650" s="3"/>
      <c r="G650" s="3"/>
      <c r="H650" s="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ht="15.75" customHeight="1">
      <c r="A651" s="1"/>
      <c r="B651" s="1"/>
      <c r="C651" s="1"/>
      <c r="D651" s="3"/>
      <c r="E651" s="3"/>
      <c r="F651" s="3"/>
      <c r="G651" s="3"/>
      <c r="H651" s="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ht="15.75" customHeight="1">
      <c r="A652" s="1"/>
      <c r="B652" s="1"/>
      <c r="C652" s="1"/>
      <c r="D652" s="3"/>
      <c r="E652" s="3"/>
      <c r="F652" s="3"/>
      <c r="G652" s="3"/>
      <c r="H652" s="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ht="15.75" customHeight="1">
      <c r="A653" s="1"/>
      <c r="B653" s="1"/>
      <c r="C653" s="1"/>
      <c r="D653" s="3"/>
      <c r="E653" s="3"/>
      <c r="F653" s="3"/>
      <c r="G653" s="3"/>
      <c r="H653" s="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ht="15.75" customHeight="1">
      <c r="A654" s="1"/>
      <c r="B654" s="1"/>
      <c r="C654" s="1"/>
      <c r="D654" s="3"/>
      <c r="E654" s="3"/>
      <c r="F654" s="3"/>
      <c r="G654" s="3"/>
      <c r="H654" s="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ht="15.75" customHeight="1">
      <c r="A655" s="1"/>
      <c r="B655" s="1"/>
      <c r="C655" s="1"/>
      <c r="D655" s="3"/>
      <c r="E655" s="3"/>
      <c r="F655" s="3"/>
      <c r="G655" s="3"/>
      <c r="H655" s="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ht="15.75" customHeight="1">
      <c r="A656" s="1"/>
      <c r="B656" s="1"/>
      <c r="C656" s="1"/>
      <c r="D656" s="3"/>
      <c r="E656" s="3"/>
      <c r="F656" s="3"/>
      <c r="G656" s="3"/>
      <c r="H656" s="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ht="15.75" customHeight="1">
      <c r="A657" s="1"/>
      <c r="B657" s="1"/>
      <c r="C657" s="1"/>
      <c r="D657" s="3"/>
      <c r="E657" s="3"/>
      <c r="F657" s="3"/>
      <c r="G657" s="3"/>
      <c r="H657" s="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ht="15.75" customHeight="1">
      <c r="A658" s="1"/>
      <c r="B658" s="1"/>
      <c r="C658" s="1"/>
      <c r="D658" s="3"/>
      <c r="E658" s="3"/>
      <c r="F658" s="3"/>
      <c r="G658" s="3"/>
      <c r="H658" s="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ht="15.75" customHeight="1">
      <c r="A659" s="1"/>
      <c r="B659" s="1"/>
      <c r="C659" s="1"/>
      <c r="D659" s="3"/>
      <c r="E659" s="3"/>
      <c r="F659" s="3"/>
      <c r="G659" s="3"/>
      <c r="H659" s="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</row>
    <row r="660" ht="15.75" customHeight="1">
      <c r="A660" s="1"/>
      <c r="B660" s="1"/>
      <c r="C660" s="1"/>
      <c r="D660" s="3"/>
      <c r="E660" s="3"/>
      <c r="F660" s="3"/>
      <c r="G660" s="3"/>
      <c r="H660" s="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</row>
    <row r="661" ht="15.75" customHeight="1">
      <c r="A661" s="1"/>
      <c r="B661" s="1"/>
      <c r="C661" s="1"/>
      <c r="D661" s="3"/>
      <c r="E661" s="3"/>
      <c r="F661" s="3"/>
      <c r="G661" s="3"/>
      <c r="H661" s="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</row>
    <row r="662" ht="15.75" customHeight="1">
      <c r="A662" s="1"/>
      <c r="B662" s="1"/>
      <c r="C662" s="1"/>
      <c r="D662" s="3"/>
      <c r="E662" s="3"/>
      <c r="F662" s="3"/>
      <c r="G662" s="3"/>
      <c r="H662" s="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</row>
    <row r="663" ht="15.75" customHeight="1">
      <c r="A663" s="1"/>
      <c r="B663" s="1"/>
      <c r="C663" s="1"/>
      <c r="D663" s="3"/>
      <c r="E663" s="3"/>
      <c r="F663" s="3"/>
      <c r="G663" s="3"/>
      <c r="H663" s="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</row>
    <row r="664" ht="15.75" customHeight="1">
      <c r="A664" s="1"/>
      <c r="B664" s="1"/>
      <c r="C664" s="1"/>
      <c r="D664" s="3"/>
      <c r="E664" s="3"/>
      <c r="F664" s="3"/>
      <c r="G664" s="3"/>
      <c r="H664" s="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</row>
    <row r="665" ht="15.75" customHeight="1">
      <c r="A665" s="1"/>
      <c r="B665" s="1"/>
      <c r="C665" s="1"/>
      <c r="D665" s="3"/>
      <c r="E665" s="3"/>
      <c r="F665" s="3"/>
      <c r="G665" s="3"/>
      <c r="H665" s="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</row>
    <row r="666" ht="15.75" customHeight="1">
      <c r="A666" s="1"/>
      <c r="B666" s="1"/>
      <c r="C666" s="1"/>
      <c r="D666" s="3"/>
      <c r="E666" s="3"/>
      <c r="F666" s="3"/>
      <c r="G666" s="3"/>
      <c r="H666" s="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</row>
    <row r="667" ht="15.75" customHeight="1">
      <c r="A667" s="1"/>
      <c r="B667" s="1"/>
      <c r="C667" s="1"/>
      <c r="D667" s="3"/>
      <c r="E667" s="3"/>
      <c r="F667" s="3"/>
      <c r="G667" s="3"/>
      <c r="H667" s="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</row>
    <row r="668" ht="15.75" customHeight="1">
      <c r="A668" s="1"/>
      <c r="B668" s="1"/>
      <c r="C668" s="1"/>
      <c r="D668" s="3"/>
      <c r="E668" s="3"/>
      <c r="F668" s="3"/>
      <c r="G668" s="3"/>
      <c r="H668" s="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</row>
    <row r="669" ht="15.75" customHeight="1">
      <c r="A669" s="1"/>
      <c r="B669" s="1"/>
      <c r="C669" s="1"/>
      <c r="D669" s="3"/>
      <c r="E669" s="3"/>
      <c r="F669" s="3"/>
      <c r="G669" s="3"/>
      <c r="H669" s="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</row>
    <row r="670" ht="15.75" customHeight="1">
      <c r="A670" s="1"/>
      <c r="B670" s="1"/>
      <c r="C670" s="1"/>
      <c r="D670" s="3"/>
      <c r="E670" s="3"/>
      <c r="F670" s="3"/>
      <c r="G670" s="3"/>
      <c r="H670" s="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</row>
    <row r="671" ht="15.75" customHeight="1">
      <c r="A671" s="1"/>
      <c r="B671" s="1"/>
      <c r="C671" s="1"/>
      <c r="D671" s="3"/>
      <c r="E671" s="3"/>
      <c r="F671" s="3"/>
      <c r="G671" s="3"/>
      <c r="H671" s="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</row>
    <row r="672" ht="15.75" customHeight="1">
      <c r="A672" s="1"/>
      <c r="B672" s="1"/>
      <c r="C672" s="1"/>
      <c r="D672" s="3"/>
      <c r="E672" s="3"/>
      <c r="F672" s="3"/>
      <c r="G672" s="3"/>
      <c r="H672" s="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</row>
    <row r="673" ht="15.75" customHeight="1">
      <c r="A673" s="1"/>
      <c r="B673" s="1"/>
      <c r="C673" s="1"/>
      <c r="D673" s="3"/>
      <c r="E673" s="3"/>
      <c r="F673" s="3"/>
      <c r="G673" s="3"/>
      <c r="H673" s="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</row>
    <row r="674" ht="15.75" customHeight="1">
      <c r="A674" s="1"/>
      <c r="B674" s="1"/>
      <c r="C674" s="1"/>
      <c r="D674" s="3"/>
      <c r="E674" s="3"/>
      <c r="F674" s="3"/>
      <c r="G674" s="3"/>
      <c r="H674" s="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 ht="15.75" customHeight="1">
      <c r="A675" s="1"/>
      <c r="B675" s="1"/>
      <c r="C675" s="1"/>
      <c r="D675" s="3"/>
      <c r="E675" s="3"/>
      <c r="F675" s="3"/>
      <c r="G675" s="3"/>
      <c r="H675" s="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</row>
    <row r="676" ht="15.75" customHeight="1">
      <c r="A676" s="1"/>
      <c r="B676" s="1"/>
      <c r="C676" s="1"/>
      <c r="D676" s="3"/>
      <c r="E676" s="3"/>
      <c r="F676" s="3"/>
      <c r="G676" s="3"/>
      <c r="H676" s="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</row>
    <row r="677" ht="15.75" customHeight="1">
      <c r="A677" s="1"/>
      <c r="B677" s="1"/>
      <c r="C677" s="1"/>
      <c r="D677" s="3"/>
      <c r="E677" s="3"/>
      <c r="F677" s="3"/>
      <c r="G677" s="3"/>
      <c r="H677" s="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</row>
    <row r="678" ht="15.75" customHeight="1">
      <c r="A678" s="1"/>
      <c r="B678" s="1"/>
      <c r="C678" s="1"/>
      <c r="D678" s="3"/>
      <c r="E678" s="3"/>
      <c r="F678" s="3"/>
      <c r="G678" s="3"/>
      <c r="H678" s="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</row>
    <row r="679" ht="15.75" customHeight="1">
      <c r="A679" s="1"/>
      <c r="B679" s="1"/>
      <c r="C679" s="1"/>
      <c r="D679" s="3"/>
      <c r="E679" s="3"/>
      <c r="F679" s="3"/>
      <c r="G679" s="3"/>
      <c r="H679" s="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</row>
    <row r="680" ht="15.75" customHeight="1">
      <c r="A680" s="1"/>
      <c r="B680" s="1"/>
      <c r="C680" s="1"/>
      <c r="D680" s="3"/>
      <c r="E680" s="3"/>
      <c r="F680" s="3"/>
      <c r="G680" s="3"/>
      <c r="H680" s="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</row>
    <row r="681" ht="15.75" customHeight="1">
      <c r="A681" s="1"/>
      <c r="B681" s="1"/>
      <c r="C681" s="1"/>
      <c r="D681" s="3"/>
      <c r="E681" s="3"/>
      <c r="F681" s="3"/>
      <c r="G681" s="3"/>
      <c r="H681" s="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</row>
    <row r="682" ht="15.75" customHeight="1">
      <c r="A682" s="1"/>
      <c r="B682" s="1"/>
      <c r="C682" s="1"/>
      <c r="D682" s="3"/>
      <c r="E682" s="3"/>
      <c r="F682" s="3"/>
      <c r="G682" s="3"/>
      <c r="H682" s="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</row>
    <row r="683" ht="15.75" customHeight="1">
      <c r="A683" s="1"/>
      <c r="B683" s="1"/>
      <c r="C683" s="1"/>
      <c r="D683" s="3"/>
      <c r="E683" s="3"/>
      <c r="F683" s="3"/>
      <c r="G683" s="3"/>
      <c r="H683" s="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</row>
    <row r="684" ht="15.75" customHeight="1">
      <c r="A684" s="1"/>
      <c r="B684" s="1"/>
      <c r="C684" s="1"/>
      <c r="D684" s="3"/>
      <c r="E684" s="3"/>
      <c r="F684" s="3"/>
      <c r="G684" s="3"/>
      <c r="H684" s="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</row>
    <row r="685" ht="15.75" customHeight="1">
      <c r="A685" s="1"/>
      <c r="B685" s="1"/>
      <c r="C685" s="1"/>
      <c r="D685" s="3"/>
      <c r="E685" s="3"/>
      <c r="F685" s="3"/>
      <c r="G685" s="3"/>
      <c r="H685" s="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</row>
    <row r="686" ht="15.75" customHeight="1">
      <c r="A686" s="1"/>
      <c r="B686" s="1"/>
      <c r="C686" s="1"/>
      <c r="D686" s="3"/>
      <c r="E686" s="3"/>
      <c r="F686" s="3"/>
      <c r="G686" s="3"/>
      <c r="H686" s="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</row>
    <row r="687" ht="15.75" customHeight="1">
      <c r="A687" s="1"/>
      <c r="B687" s="1"/>
      <c r="C687" s="1"/>
      <c r="D687" s="3"/>
      <c r="E687" s="3"/>
      <c r="F687" s="3"/>
      <c r="G687" s="3"/>
      <c r="H687" s="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</row>
    <row r="688" ht="15.75" customHeight="1">
      <c r="A688" s="1"/>
      <c r="B688" s="1"/>
      <c r="C688" s="1"/>
      <c r="D688" s="3"/>
      <c r="E688" s="3"/>
      <c r="F688" s="3"/>
      <c r="G688" s="3"/>
      <c r="H688" s="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</row>
    <row r="689" ht="15.75" customHeight="1">
      <c r="A689" s="1"/>
      <c r="B689" s="1"/>
      <c r="C689" s="1"/>
      <c r="D689" s="3"/>
      <c r="E689" s="3"/>
      <c r="F689" s="3"/>
      <c r="G689" s="3"/>
      <c r="H689" s="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</row>
    <row r="690" ht="15.75" customHeight="1">
      <c r="A690" s="1"/>
      <c r="B690" s="1"/>
      <c r="C690" s="1"/>
      <c r="D690" s="3"/>
      <c r="E690" s="3"/>
      <c r="F690" s="3"/>
      <c r="G690" s="3"/>
      <c r="H690" s="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</row>
    <row r="691" ht="15.75" customHeight="1">
      <c r="A691" s="1"/>
      <c r="B691" s="1"/>
      <c r="C691" s="1"/>
      <c r="D691" s="3"/>
      <c r="E691" s="3"/>
      <c r="F691" s="3"/>
      <c r="G691" s="3"/>
      <c r="H691" s="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</row>
    <row r="692" ht="15.75" customHeight="1">
      <c r="A692" s="1"/>
      <c r="B692" s="1"/>
      <c r="C692" s="1"/>
      <c r="D692" s="3"/>
      <c r="E692" s="3"/>
      <c r="F692" s="3"/>
      <c r="G692" s="3"/>
      <c r="H692" s="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</row>
    <row r="693" ht="15.75" customHeight="1">
      <c r="A693" s="1"/>
      <c r="B693" s="1"/>
      <c r="C693" s="1"/>
      <c r="D693" s="3"/>
      <c r="E693" s="3"/>
      <c r="F693" s="3"/>
      <c r="G693" s="3"/>
      <c r="H693" s="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</row>
    <row r="694" ht="15.75" customHeight="1">
      <c r="A694" s="1"/>
      <c r="B694" s="1"/>
      <c r="C694" s="1"/>
      <c r="D694" s="3"/>
      <c r="E694" s="3"/>
      <c r="F694" s="3"/>
      <c r="G694" s="3"/>
      <c r="H694" s="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</row>
    <row r="695" ht="15.75" customHeight="1">
      <c r="A695" s="1"/>
      <c r="B695" s="1"/>
      <c r="C695" s="1"/>
      <c r="D695" s="3"/>
      <c r="E695" s="3"/>
      <c r="F695" s="3"/>
      <c r="G695" s="3"/>
      <c r="H695" s="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</row>
    <row r="696" ht="15.75" customHeight="1">
      <c r="A696" s="1"/>
      <c r="B696" s="1"/>
      <c r="C696" s="1"/>
      <c r="D696" s="3"/>
      <c r="E696" s="3"/>
      <c r="F696" s="3"/>
      <c r="G696" s="3"/>
      <c r="H696" s="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</row>
    <row r="697" ht="15.75" customHeight="1">
      <c r="A697" s="1"/>
      <c r="B697" s="1"/>
      <c r="C697" s="1"/>
      <c r="D697" s="3"/>
      <c r="E697" s="3"/>
      <c r="F697" s="3"/>
      <c r="G697" s="3"/>
      <c r="H697" s="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</row>
    <row r="698" ht="15.75" customHeight="1">
      <c r="A698" s="1"/>
      <c r="B698" s="1"/>
      <c r="C698" s="1"/>
      <c r="D698" s="3"/>
      <c r="E698" s="3"/>
      <c r="F698" s="3"/>
      <c r="G698" s="3"/>
      <c r="H698" s="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</row>
    <row r="699" ht="15.75" customHeight="1">
      <c r="A699" s="1"/>
      <c r="B699" s="1"/>
      <c r="C699" s="1"/>
      <c r="D699" s="3"/>
      <c r="E699" s="3"/>
      <c r="F699" s="3"/>
      <c r="G699" s="3"/>
      <c r="H699" s="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</row>
    <row r="700" ht="15.75" customHeight="1">
      <c r="A700" s="1"/>
      <c r="B700" s="1"/>
      <c r="C700" s="1"/>
      <c r="D700" s="3"/>
      <c r="E700" s="3"/>
      <c r="F700" s="3"/>
      <c r="G700" s="3"/>
      <c r="H700" s="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</row>
    <row r="701" ht="15.75" customHeight="1">
      <c r="A701" s="1"/>
      <c r="B701" s="1"/>
      <c r="C701" s="1"/>
      <c r="D701" s="3"/>
      <c r="E701" s="3"/>
      <c r="F701" s="3"/>
      <c r="G701" s="3"/>
      <c r="H701" s="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</row>
    <row r="702" ht="15.75" customHeight="1">
      <c r="A702" s="1"/>
      <c r="B702" s="1"/>
      <c r="C702" s="1"/>
      <c r="D702" s="3"/>
      <c r="E702" s="3"/>
      <c r="F702" s="3"/>
      <c r="G702" s="3"/>
      <c r="H702" s="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</row>
    <row r="703" ht="15.75" customHeight="1">
      <c r="A703" s="1"/>
      <c r="B703" s="1"/>
      <c r="C703" s="1"/>
      <c r="D703" s="3"/>
      <c r="E703" s="3"/>
      <c r="F703" s="3"/>
      <c r="G703" s="3"/>
      <c r="H703" s="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</row>
    <row r="704" ht="15.75" customHeight="1">
      <c r="A704" s="1"/>
      <c r="B704" s="1"/>
      <c r="C704" s="1"/>
      <c r="D704" s="3"/>
      <c r="E704" s="3"/>
      <c r="F704" s="3"/>
      <c r="G704" s="3"/>
      <c r="H704" s="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</row>
    <row r="705" ht="15.75" customHeight="1">
      <c r="A705" s="1"/>
      <c r="B705" s="1"/>
      <c r="C705" s="1"/>
      <c r="D705" s="3"/>
      <c r="E705" s="3"/>
      <c r="F705" s="3"/>
      <c r="G705" s="3"/>
      <c r="H705" s="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</row>
    <row r="706" ht="15.75" customHeight="1">
      <c r="A706" s="1"/>
      <c r="B706" s="1"/>
      <c r="C706" s="1"/>
      <c r="D706" s="3"/>
      <c r="E706" s="3"/>
      <c r="F706" s="3"/>
      <c r="G706" s="3"/>
      <c r="H706" s="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</row>
    <row r="707" ht="15.75" customHeight="1">
      <c r="A707" s="1"/>
      <c r="B707" s="1"/>
      <c r="C707" s="1"/>
      <c r="D707" s="3"/>
      <c r="E707" s="3"/>
      <c r="F707" s="3"/>
      <c r="G707" s="3"/>
      <c r="H707" s="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</row>
    <row r="708" ht="15.75" customHeight="1">
      <c r="A708" s="1"/>
      <c r="B708" s="1"/>
      <c r="C708" s="1"/>
      <c r="D708" s="3"/>
      <c r="E708" s="3"/>
      <c r="F708" s="3"/>
      <c r="G708" s="3"/>
      <c r="H708" s="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</row>
    <row r="709" ht="15.75" customHeight="1">
      <c r="A709" s="1"/>
      <c r="B709" s="1"/>
      <c r="C709" s="1"/>
      <c r="D709" s="3"/>
      <c r="E709" s="3"/>
      <c r="F709" s="3"/>
      <c r="G709" s="3"/>
      <c r="H709" s="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</row>
    <row r="710" ht="15.75" customHeight="1">
      <c r="A710" s="1"/>
      <c r="B710" s="1"/>
      <c r="C710" s="1"/>
      <c r="D710" s="3"/>
      <c r="E710" s="3"/>
      <c r="F710" s="3"/>
      <c r="G710" s="3"/>
      <c r="H710" s="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</row>
    <row r="711" ht="15.75" customHeight="1">
      <c r="A711" s="1"/>
      <c r="B711" s="1"/>
      <c r="C711" s="1"/>
      <c r="D711" s="3"/>
      <c r="E711" s="3"/>
      <c r="F711" s="3"/>
      <c r="G711" s="3"/>
      <c r="H711" s="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</row>
    <row r="712" ht="15.75" customHeight="1">
      <c r="A712" s="1"/>
      <c r="B712" s="1"/>
      <c r="C712" s="1"/>
      <c r="D712" s="3"/>
      <c r="E712" s="3"/>
      <c r="F712" s="3"/>
      <c r="G712" s="3"/>
      <c r="H712" s="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</row>
    <row r="713" ht="15.75" customHeight="1">
      <c r="A713" s="1"/>
      <c r="B713" s="1"/>
      <c r="C713" s="1"/>
      <c r="D713" s="3"/>
      <c r="E713" s="3"/>
      <c r="F713" s="3"/>
      <c r="G713" s="3"/>
      <c r="H713" s="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</row>
    <row r="714" ht="15.75" customHeight="1">
      <c r="A714" s="1"/>
      <c r="B714" s="1"/>
      <c r="C714" s="1"/>
      <c r="D714" s="3"/>
      <c r="E714" s="3"/>
      <c r="F714" s="3"/>
      <c r="G714" s="3"/>
      <c r="H714" s="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</row>
    <row r="715" ht="15.75" customHeight="1">
      <c r="A715" s="1"/>
      <c r="B715" s="1"/>
      <c r="C715" s="1"/>
      <c r="D715" s="3"/>
      <c r="E715" s="3"/>
      <c r="F715" s="3"/>
      <c r="G715" s="3"/>
      <c r="H715" s="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</row>
    <row r="716" ht="15.75" customHeight="1">
      <c r="A716" s="1"/>
      <c r="B716" s="1"/>
      <c r="C716" s="1"/>
      <c r="D716" s="3"/>
      <c r="E716" s="3"/>
      <c r="F716" s="3"/>
      <c r="G716" s="3"/>
      <c r="H716" s="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</row>
    <row r="717" ht="15.75" customHeight="1">
      <c r="A717" s="1"/>
      <c r="B717" s="1"/>
      <c r="C717" s="1"/>
      <c r="D717" s="3"/>
      <c r="E717" s="3"/>
      <c r="F717" s="3"/>
      <c r="G717" s="3"/>
      <c r="H717" s="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</row>
    <row r="718" ht="15.75" customHeight="1">
      <c r="A718" s="1"/>
      <c r="B718" s="1"/>
      <c r="C718" s="1"/>
      <c r="D718" s="3"/>
      <c r="E718" s="3"/>
      <c r="F718" s="3"/>
      <c r="G718" s="3"/>
      <c r="H718" s="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</row>
    <row r="719" ht="15.75" customHeight="1">
      <c r="A719" s="1"/>
      <c r="B719" s="1"/>
      <c r="C719" s="1"/>
      <c r="D719" s="3"/>
      <c r="E719" s="3"/>
      <c r="F719" s="3"/>
      <c r="G719" s="3"/>
      <c r="H719" s="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</row>
    <row r="720" ht="15.75" customHeight="1">
      <c r="A720" s="1"/>
      <c r="B720" s="1"/>
      <c r="C720" s="1"/>
      <c r="D720" s="3"/>
      <c r="E720" s="3"/>
      <c r="F720" s="3"/>
      <c r="G720" s="3"/>
      <c r="H720" s="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</row>
    <row r="721" ht="15.75" customHeight="1">
      <c r="A721" s="1"/>
      <c r="B721" s="1"/>
      <c r="C721" s="1"/>
      <c r="D721" s="3"/>
      <c r="E721" s="3"/>
      <c r="F721" s="3"/>
      <c r="G721" s="3"/>
      <c r="H721" s="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</row>
    <row r="722" ht="15.75" customHeight="1">
      <c r="A722" s="1"/>
      <c r="B722" s="1"/>
      <c r="C722" s="1"/>
      <c r="D722" s="3"/>
      <c r="E722" s="3"/>
      <c r="F722" s="3"/>
      <c r="G722" s="3"/>
      <c r="H722" s="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</row>
    <row r="723" ht="15.75" customHeight="1">
      <c r="A723" s="1"/>
      <c r="B723" s="1"/>
      <c r="C723" s="1"/>
      <c r="D723" s="3"/>
      <c r="E723" s="3"/>
      <c r="F723" s="3"/>
      <c r="G723" s="3"/>
      <c r="H723" s="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 ht="15.75" customHeight="1">
      <c r="A724" s="1"/>
      <c r="B724" s="1"/>
      <c r="C724" s="1"/>
      <c r="D724" s="3"/>
      <c r="E724" s="3"/>
      <c r="F724" s="3"/>
      <c r="G724" s="3"/>
      <c r="H724" s="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 ht="15.75" customHeight="1">
      <c r="A725" s="1"/>
      <c r="B725" s="1"/>
      <c r="C725" s="1"/>
      <c r="D725" s="3"/>
      <c r="E725" s="3"/>
      <c r="F725" s="3"/>
      <c r="G725" s="3"/>
      <c r="H725" s="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</row>
    <row r="726" ht="15.75" customHeight="1">
      <c r="A726" s="1"/>
      <c r="B726" s="1"/>
      <c r="C726" s="1"/>
      <c r="D726" s="3"/>
      <c r="E726" s="3"/>
      <c r="F726" s="3"/>
      <c r="G726" s="3"/>
      <c r="H726" s="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</row>
    <row r="727" ht="15.75" customHeight="1">
      <c r="A727" s="1"/>
      <c r="B727" s="1"/>
      <c r="C727" s="1"/>
      <c r="D727" s="3"/>
      <c r="E727" s="3"/>
      <c r="F727" s="3"/>
      <c r="G727" s="3"/>
      <c r="H727" s="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</row>
    <row r="728" ht="15.75" customHeight="1">
      <c r="A728" s="1"/>
      <c r="B728" s="1"/>
      <c r="C728" s="1"/>
      <c r="D728" s="3"/>
      <c r="E728" s="3"/>
      <c r="F728" s="3"/>
      <c r="G728" s="3"/>
      <c r="H728" s="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</row>
    <row r="729" ht="15.75" customHeight="1">
      <c r="A729" s="1"/>
      <c r="B729" s="1"/>
      <c r="C729" s="1"/>
      <c r="D729" s="3"/>
      <c r="E729" s="3"/>
      <c r="F729" s="3"/>
      <c r="G729" s="3"/>
      <c r="H729" s="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</row>
    <row r="730" ht="15.75" customHeight="1">
      <c r="A730" s="1"/>
      <c r="B730" s="1"/>
      <c r="C730" s="1"/>
      <c r="D730" s="3"/>
      <c r="E730" s="3"/>
      <c r="F730" s="3"/>
      <c r="G730" s="3"/>
      <c r="H730" s="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</row>
    <row r="731" ht="15.75" customHeight="1">
      <c r="A731" s="1"/>
      <c r="B731" s="1"/>
      <c r="C731" s="1"/>
      <c r="D731" s="3"/>
      <c r="E731" s="3"/>
      <c r="F731" s="3"/>
      <c r="G731" s="3"/>
      <c r="H731" s="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</row>
    <row r="732" ht="15.75" customHeight="1">
      <c r="A732" s="1"/>
      <c r="B732" s="1"/>
      <c r="C732" s="1"/>
      <c r="D732" s="3"/>
      <c r="E732" s="3"/>
      <c r="F732" s="3"/>
      <c r="G732" s="3"/>
      <c r="H732" s="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</row>
    <row r="733" ht="15.75" customHeight="1">
      <c r="A733" s="1"/>
      <c r="B733" s="1"/>
      <c r="C733" s="1"/>
      <c r="D733" s="3"/>
      <c r="E733" s="3"/>
      <c r="F733" s="3"/>
      <c r="G733" s="3"/>
      <c r="H733" s="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</row>
    <row r="734" ht="15.75" customHeight="1">
      <c r="A734" s="1"/>
      <c r="B734" s="1"/>
      <c r="C734" s="1"/>
      <c r="D734" s="3"/>
      <c r="E734" s="3"/>
      <c r="F734" s="3"/>
      <c r="G734" s="3"/>
      <c r="H734" s="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</row>
    <row r="735" ht="15.75" customHeight="1">
      <c r="A735" s="1"/>
      <c r="B735" s="1"/>
      <c r="C735" s="1"/>
      <c r="D735" s="3"/>
      <c r="E735" s="3"/>
      <c r="F735" s="3"/>
      <c r="G735" s="3"/>
      <c r="H735" s="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</row>
    <row r="736" ht="15.75" customHeight="1">
      <c r="A736" s="1"/>
      <c r="B736" s="1"/>
      <c r="C736" s="1"/>
      <c r="D736" s="3"/>
      <c r="E736" s="3"/>
      <c r="F736" s="3"/>
      <c r="G736" s="3"/>
      <c r="H736" s="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</row>
    <row r="737" ht="15.75" customHeight="1">
      <c r="A737" s="1"/>
      <c r="B737" s="1"/>
      <c r="C737" s="1"/>
      <c r="D737" s="3"/>
      <c r="E737" s="3"/>
      <c r="F737" s="3"/>
      <c r="G737" s="3"/>
      <c r="H737" s="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</row>
    <row r="738" ht="15.75" customHeight="1">
      <c r="A738" s="1"/>
      <c r="B738" s="1"/>
      <c r="C738" s="1"/>
      <c r="D738" s="3"/>
      <c r="E738" s="3"/>
      <c r="F738" s="3"/>
      <c r="G738" s="3"/>
      <c r="H738" s="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</row>
    <row r="739" ht="15.75" customHeight="1">
      <c r="A739" s="1"/>
      <c r="B739" s="1"/>
      <c r="C739" s="1"/>
      <c r="D739" s="3"/>
      <c r="E739" s="3"/>
      <c r="F739" s="3"/>
      <c r="G739" s="3"/>
      <c r="H739" s="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</row>
    <row r="740" ht="15.75" customHeight="1">
      <c r="A740" s="1"/>
      <c r="B740" s="1"/>
      <c r="C740" s="1"/>
      <c r="D740" s="3"/>
      <c r="E740" s="3"/>
      <c r="F740" s="3"/>
      <c r="G740" s="3"/>
      <c r="H740" s="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</row>
    <row r="741" ht="15.75" customHeight="1">
      <c r="A741" s="1"/>
      <c r="B741" s="1"/>
      <c r="C741" s="1"/>
      <c r="D741" s="3"/>
      <c r="E741" s="3"/>
      <c r="F741" s="3"/>
      <c r="G741" s="3"/>
      <c r="H741" s="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</row>
    <row r="742" ht="15.75" customHeight="1">
      <c r="A742" s="1"/>
      <c r="B742" s="1"/>
      <c r="C742" s="1"/>
      <c r="D742" s="3"/>
      <c r="E742" s="3"/>
      <c r="F742" s="3"/>
      <c r="G742" s="3"/>
      <c r="H742" s="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</row>
    <row r="743" ht="15.75" customHeight="1">
      <c r="A743" s="1"/>
      <c r="B743" s="1"/>
      <c r="C743" s="1"/>
      <c r="D743" s="3"/>
      <c r="E743" s="3"/>
      <c r="F743" s="3"/>
      <c r="G743" s="3"/>
      <c r="H743" s="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</row>
    <row r="744" ht="15.75" customHeight="1">
      <c r="A744" s="1"/>
      <c r="B744" s="1"/>
      <c r="C744" s="1"/>
      <c r="D744" s="3"/>
      <c r="E744" s="3"/>
      <c r="F744" s="3"/>
      <c r="G744" s="3"/>
      <c r="H744" s="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</row>
    <row r="745" ht="15.75" customHeight="1">
      <c r="A745" s="1"/>
      <c r="B745" s="1"/>
      <c r="C745" s="1"/>
      <c r="D745" s="3"/>
      <c r="E745" s="3"/>
      <c r="F745" s="3"/>
      <c r="G745" s="3"/>
      <c r="H745" s="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</row>
    <row r="746" ht="15.75" customHeight="1">
      <c r="A746" s="1"/>
      <c r="B746" s="1"/>
      <c r="C746" s="1"/>
      <c r="D746" s="3"/>
      <c r="E746" s="3"/>
      <c r="F746" s="3"/>
      <c r="G746" s="3"/>
      <c r="H746" s="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</row>
    <row r="747" ht="15.75" customHeight="1">
      <c r="A747" s="1"/>
      <c r="B747" s="1"/>
      <c r="C747" s="1"/>
      <c r="D747" s="3"/>
      <c r="E747" s="3"/>
      <c r="F747" s="3"/>
      <c r="G747" s="3"/>
      <c r="H747" s="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</row>
    <row r="748" ht="15.75" customHeight="1">
      <c r="A748" s="1"/>
      <c r="B748" s="1"/>
      <c r="C748" s="1"/>
      <c r="D748" s="3"/>
      <c r="E748" s="3"/>
      <c r="F748" s="3"/>
      <c r="G748" s="3"/>
      <c r="H748" s="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</row>
    <row r="749" ht="15.75" customHeight="1">
      <c r="A749" s="1"/>
      <c r="B749" s="1"/>
      <c r="C749" s="1"/>
      <c r="D749" s="3"/>
      <c r="E749" s="3"/>
      <c r="F749" s="3"/>
      <c r="G749" s="3"/>
      <c r="H749" s="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</row>
    <row r="750" ht="15.75" customHeight="1">
      <c r="A750" s="1"/>
      <c r="B750" s="1"/>
      <c r="C750" s="1"/>
      <c r="D750" s="3"/>
      <c r="E750" s="3"/>
      <c r="F750" s="3"/>
      <c r="G750" s="3"/>
      <c r="H750" s="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</row>
    <row r="751" ht="15.75" customHeight="1">
      <c r="A751" s="1"/>
      <c r="B751" s="1"/>
      <c r="C751" s="1"/>
      <c r="D751" s="3"/>
      <c r="E751" s="3"/>
      <c r="F751" s="3"/>
      <c r="G751" s="3"/>
      <c r="H751" s="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</row>
    <row r="752" ht="15.75" customHeight="1">
      <c r="A752" s="1"/>
      <c r="B752" s="1"/>
      <c r="C752" s="1"/>
      <c r="D752" s="3"/>
      <c r="E752" s="3"/>
      <c r="F752" s="3"/>
      <c r="G752" s="3"/>
      <c r="H752" s="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</row>
    <row r="753" ht="15.75" customHeight="1">
      <c r="A753" s="1"/>
      <c r="B753" s="1"/>
      <c r="C753" s="1"/>
      <c r="D753" s="3"/>
      <c r="E753" s="3"/>
      <c r="F753" s="3"/>
      <c r="G753" s="3"/>
      <c r="H753" s="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</row>
    <row r="754" ht="15.75" customHeight="1">
      <c r="A754" s="1"/>
      <c r="B754" s="1"/>
      <c r="C754" s="1"/>
      <c r="D754" s="3"/>
      <c r="E754" s="3"/>
      <c r="F754" s="3"/>
      <c r="G754" s="3"/>
      <c r="H754" s="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</row>
    <row r="755" ht="15.75" customHeight="1">
      <c r="A755" s="1"/>
      <c r="B755" s="1"/>
      <c r="C755" s="1"/>
      <c r="D755" s="3"/>
      <c r="E755" s="3"/>
      <c r="F755" s="3"/>
      <c r="G755" s="3"/>
      <c r="H755" s="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</row>
    <row r="756" ht="15.75" customHeight="1">
      <c r="A756" s="1"/>
      <c r="B756" s="1"/>
      <c r="C756" s="1"/>
      <c r="D756" s="3"/>
      <c r="E756" s="3"/>
      <c r="F756" s="3"/>
      <c r="G756" s="3"/>
      <c r="H756" s="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</row>
    <row r="757" ht="15.75" customHeight="1">
      <c r="A757" s="1"/>
      <c r="B757" s="1"/>
      <c r="C757" s="1"/>
      <c r="D757" s="3"/>
      <c r="E757" s="3"/>
      <c r="F757" s="3"/>
      <c r="G757" s="3"/>
      <c r="H757" s="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</row>
    <row r="758" ht="15.75" customHeight="1">
      <c r="A758" s="1"/>
      <c r="B758" s="1"/>
      <c r="C758" s="1"/>
      <c r="D758" s="3"/>
      <c r="E758" s="3"/>
      <c r="F758" s="3"/>
      <c r="G758" s="3"/>
      <c r="H758" s="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</row>
    <row r="759" ht="15.75" customHeight="1">
      <c r="A759" s="1"/>
      <c r="B759" s="1"/>
      <c r="C759" s="1"/>
      <c r="D759" s="3"/>
      <c r="E759" s="3"/>
      <c r="F759" s="3"/>
      <c r="G759" s="3"/>
      <c r="H759" s="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</row>
    <row r="760" ht="15.75" customHeight="1">
      <c r="A760" s="1"/>
      <c r="B760" s="1"/>
      <c r="C760" s="1"/>
      <c r="D760" s="3"/>
      <c r="E760" s="3"/>
      <c r="F760" s="3"/>
      <c r="G760" s="3"/>
      <c r="H760" s="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</row>
    <row r="761" ht="15.75" customHeight="1">
      <c r="A761" s="1"/>
      <c r="B761" s="1"/>
      <c r="C761" s="1"/>
      <c r="D761" s="3"/>
      <c r="E761" s="3"/>
      <c r="F761" s="3"/>
      <c r="G761" s="3"/>
      <c r="H761" s="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</row>
    <row r="762" ht="15.75" customHeight="1">
      <c r="A762" s="1"/>
      <c r="B762" s="1"/>
      <c r="C762" s="1"/>
      <c r="D762" s="3"/>
      <c r="E762" s="3"/>
      <c r="F762" s="3"/>
      <c r="G762" s="3"/>
      <c r="H762" s="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</row>
    <row r="763" ht="15.75" customHeight="1">
      <c r="A763" s="1"/>
      <c r="B763" s="1"/>
      <c r="C763" s="1"/>
      <c r="D763" s="3"/>
      <c r="E763" s="3"/>
      <c r="F763" s="3"/>
      <c r="G763" s="3"/>
      <c r="H763" s="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</row>
    <row r="764" ht="15.75" customHeight="1">
      <c r="A764" s="1"/>
      <c r="B764" s="1"/>
      <c r="C764" s="1"/>
      <c r="D764" s="3"/>
      <c r="E764" s="3"/>
      <c r="F764" s="3"/>
      <c r="G764" s="3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</row>
    <row r="765" ht="15.75" customHeight="1">
      <c r="A765" s="1"/>
      <c r="B765" s="1"/>
      <c r="C765" s="1"/>
      <c r="D765" s="3"/>
      <c r="E765" s="3"/>
      <c r="F765" s="3"/>
      <c r="G765" s="3"/>
      <c r="H765" s="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</row>
    <row r="766" ht="15.75" customHeight="1">
      <c r="A766" s="1"/>
      <c r="B766" s="1"/>
      <c r="C766" s="1"/>
      <c r="D766" s="3"/>
      <c r="E766" s="3"/>
      <c r="F766" s="3"/>
      <c r="G766" s="3"/>
      <c r="H766" s="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</row>
    <row r="767" ht="15.75" customHeight="1">
      <c r="A767" s="1"/>
      <c r="B767" s="1"/>
      <c r="C767" s="1"/>
      <c r="D767" s="3"/>
      <c r="E767" s="3"/>
      <c r="F767" s="3"/>
      <c r="G767" s="3"/>
      <c r="H767" s="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</row>
    <row r="768" ht="15.75" customHeight="1">
      <c r="A768" s="1"/>
      <c r="B768" s="1"/>
      <c r="C768" s="1"/>
      <c r="D768" s="3"/>
      <c r="E768" s="3"/>
      <c r="F768" s="3"/>
      <c r="G768" s="3"/>
      <c r="H768" s="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</row>
    <row r="769" ht="15.75" customHeight="1">
      <c r="A769" s="1"/>
      <c r="B769" s="1"/>
      <c r="C769" s="1"/>
      <c r="D769" s="3"/>
      <c r="E769" s="3"/>
      <c r="F769" s="3"/>
      <c r="G769" s="3"/>
      <c r="H769" s="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</row>
    <row r="770" ht="15.75" customHeight="1">
      <c r="A770" s="1"/>
      <c r="B770" s="1"/>
      <c r="C770" s="1"/>
      <c r="D770" s="3"/>
      <c r="E770" s="3"/>
      <c r="F770" s="3"/>
      <c r="G770" s="3"/>
      <c r="H770" s="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</row>
    <row r="771" ht="15.75" customHeight="1">
      <c r="A771" s="1"/>
      <c r="B771" s="1"/>
      <c r="C771" s="1"/>
      <c r="D771" s="3"/>
      <c r="E771" s="3"/>
      <c r="F771" s="3"/>
      <c r="G771" s="3"/>
      <c r="H771" s="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</row>
    <row r="772" ht="15.75" customHeight="1">
      <c r="A772" s="1"/>
      <c r="B772" s="1"/>
      <c r="C772" s="1"/>
      <c r="D772" s="3"/>
      <c r="E772" s="3"/>
      <c r="F772" s="3"/>
      <c r="G772" s="3"/>
      <c r="H772" s="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</row>
    <row r="773" ht="15.75" customHeight="1">
      <c r="A773" s="1"/>
      <c r="B773" s="1"/>
      <c r="C773" s="1"/>
      <c r="D773" s="3"/>
      <c r="E773" s="3"/>
      <c r="F773" s="3"/>
      <c r="G773" s="3"/>
      <c r="H773" s="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</row>
    <row r="774" ht="15.75" customHeight="1">
      <c r="A774" s="1"/>
      <c r="B774" s="1"/>
      <c r="C774" s="1"/>
      <c r="D774" s="3"/>
      <c r="E774" s="3"/>
      <c r="F774" s="3"/>
      <c r="G774" s="3"/>
      <c r="H774" s="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</row>
    <row r="775" ht="15.75" customHeight="1">
      <c r="A775" s="1"/>
      <c r="B775" s="1"/>
      <c r="C775" s="1"/>
      <c r="D775" s="3"/>
      <c r="E775" s="3"/>
      <c r="F775" s="3"/>
      <c r="G775" s="3"/>
      <c r="H775" s="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</row>
    <row r="776" ht="15.75" customHeight="1">
      <c r="A776" s="1"/>
      <c r="B776" s="1"/>
      <c r="C776" s="1"/>
      <c r="D776" s="3"/>
      <c r="E776" s="3"/>
      <c r="F776" s="3"/>
      <c r="G776" s="3"/>
      <c r="H776" s="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 ht="15.75" customHeight="1">
      <c r="A777" s="1"/>
      <c r="B777" s="1"/>
      <c r="C777" s="1"/>
      <c r="D777" s="3"/>
      <c r="E777" s="3"/>
      <c r="F777" s="3"/>
      <c r="G777" s="3"/>
      <c r="H777" s="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</row>
    <row r="778" ht="15.75" customHeight="1">
      <c r="A778" s="1"/>
      <c r="B778" s="1"/>
      <c r="C778" s="1"/>
      <c r="D778" s="3"/>
      <c r="E778" s="3"/>
      <c r="F778" s="3"/>
      <c r="G778" s="3"/>
      <c r="H778" s="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</row>
    <row r="779" ht="15.75" customHeight="1">
      <c r="A779" s="1"/>
      <c r="B779" s="1"/>
      <c r="C779" s="1"/>
      <c r="D779" s="3"/>
      <c r="E779" s="3"/>
      <c r="F779" s="3"/>
      <c r="G779" s="3"/>
      <c r="H779" s="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</row>
    <row r="780" ht="15.75" customHeight="1">
      <c r="A780" s="1"/>
      <c r="B780" s="1"/>
      <c r="C780" s="1"/>
      <c r="D780" s="3"/>
      <c r="E780" s="3"/>
      <c r="F780" s="3"/>
      <c r="G780" s="3"/>
      <c r="H780" s="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</row>
    <row r="781" ht="15.75" customHeight="1">
      <c r="A781" s="1"/>
      <c r="B781" s="1"/>
      <c r="C781" s="1"/>
      <c r="D781" s="3"/>
      <c r="E781" s="3"/>
      <c r="F781" s="3"/>
      <c r="G781" s="3"/>
      <c r="H781" s="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</row>
    <row r="782" ht="15.75" customHeight="1">
      <c r="A782" s="1"/>
      <c r="B782" s="1"/>
      <c r="C782" s="1"/>
      <c r="D782" s="3"/>
      <c r="E782" s="3"/>
      <c r="F782" s="3"/>
      <c r="G782" s="3"/>
      <c r="H782" s="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</row>
    <row r="783" ht="15.75" customHeight="1">
      <c r="A783" s="1"/>
      <c r="B783" s="1"/>
      <c r="C783" s="1"/>
      <c r="D783" s="3"/>
      <c r="E783" s="3"/>
      <c r="F783" s="3"/>
      <c r="G783" s="3"/>
      <c r="H783" s="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</row>
    <row r="784" ht="15.75" customHeight="1">
      <c r="A784" s="1"/>
      <c r="B784" s="1"/>
      <c r="C784" s="1"/>
      <c r="D784" s="3"/>
      <c r="E784" s="3"/>
      <c r="F784" s="3"/>
      <c r="G784" s="3"/>
      <c r="H784" s="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</row>
    <row r="785" ht="15.75" customHeight="1">
      <c r="A785" s="1"/>
      <c r="B785" s="1"/>
      <c r="C785" s="1"/>
      <c r="D785" s="3"/>
      <c r="E785" s="3"/>
      <c r="F785" s="3"/>
      <c r="G785" s="3"/>
      <c r="H785" s="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</row>
    <row r="786" ht="15.75" customHeight="1">
      <c r="A786" s="1"/>
      <c r="B786" s="1"/>
      <c r="C786" s="1"/>
      <c r="D786" s="3"/>
      <c r="E786" s="3"/>
      <c r="F786" s="3"/>
      <c r="G786" s="3"/>
      <c r="H786" s="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</row>
    <row r="787" ht="15.75" customHeight="1">
      <c r="A787" s="1"/>
      <c r="B787" s="1"/>
      <c r="C787" s="1"/>
      <c r="D787" s="3"/>
      <c r="E787" s="3"/>
      <c r="F787" s="3"/>
      <c r="G787" s="3"/>
      <c r="H787" s="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</row>
    <row r="788" ht="15.75" customHeight="1">
      <c r="A788" s="1"/>
      <c r="B788" s="1"/>
      <c r="C788" s="1"/>
      <c r="D788" s="3"/>
      <c r="E788" s="3"/>
      <c r="F788" s="3"/>
      <c r="G788" s="3"/>
      <c r="H788" s="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</row>
    <row r="789" ht="15.75" customHeight="1">
      <c r="A789" s="1"/>
      <c r="B789" s="1"/>
      <c r="C789" s="1"/>
      <c r="D789" s="3"/>
      <c r="E789" s="3"/>
      <c r="F789" s="3"/>
      <c r="G789" s="3"/>
      <c r="H789" s="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</row>
    <row r="790" ht="15.75" customHeight="1">
      <c r="A790" s="1"/>
      <c r="B790" s="1"/>
      <c r="C790" s="1"/>
      <c r="D790" s="3"/>
      <c r="E790" s="3"/>
      <c r="F790" s="3"/>
      <c r="G790" s="3"/>
      <c r="H790" s="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</row>
    <row r="791" ht="15.75" customHeight="1">
      <c r="A791" s="1"/>
      <c r="B791" s="1"/>
      <c r="C791" s="1"/>
      <c r="D791" s="3"/>
      <c r="E791" s="3"/>
      <c r="F791" s="3"/>
      <c r="G791" s="3"/>
      <c r="H791" s="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</row>
    <row r="792" ht="15.75" customHeight="1">
      <c r="A792" s="1"/>
      <c r="B792" s="1"/>
      <c r="C792" s="1"/>
      <c r="D792" s="3"/>
      <c r="E792" s="3"/>
      <c r="F792" s="3"/>
      <c r="G792" s="3"/>
      <c r="H792" s="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</row>
    <row r="793" ht="15.75" customHeight="1">
      <c r="A793" s="1"/>
      <c r="B793" s="1"/>
      <c r="C793" s="1"/>
      <c r="D793" s="3"/>
      <c r="E793" s="3"/>
      <c r="F793" s="3"/>
      <c r="G793" s="3"/>
      <c r="H793" s="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</row>
    <row r="794" ht="15.75" customHeight="1">
      <c r="A794" s="1"/>
      <c r="B794" s="1"/>
      <c r="C794" s="1"/>
      <c r="D794" s="3"/>
      <c r="E794" s="3"/>
      <c r="F794" s="3"/>
      <c r="G794" s="3"/>
      <c r="H794" s="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</row>
    <row r="795" ht="15.75" customHeight="1">
      <c r="A795" s="1"/>
      <c r="B795" s="1"/>
      <c r="C795" s="1"/>
      <c r="D795" s="3"/>
      <c r="E795" s="3"/>
      <c r="F795" s="3"/>
      <c r="G795" s="3"/>
      <c r="H795" s="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</row>
    <row r="796" ht="15.75" customHeight="1">
      <c r="A796" s="1"/>
      <c r="B796" s="1"/>
      <c r="C796" s="1"/>
      <c r="D796" s="3"/>
      <c r="E796" s="3"/>
      <c r="F796" s="3"/>
      <c r="G796" s="3"/>
      <c r="H796" s="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</row>
    <row r="797" ht="15.75" customHeight="1">
      <c r="A797" s="1"/>
      <c r="B797" s="1"/>
      <c r="C797" s="1"/>
      <c r="D797" s="3"/>
      <c r="E797" s="3"/>
      <c r="F797" s="3"/>
      <c r="G797" s="3"/>
      <c r="H797" s="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</row>
    <row r="798" ht="15.75" customHeight="1">
      <c r="A798" s="1"/>
      <c r="B798" s="1"/>
      <c r="C798" s="1"/>
      <c r="D798" s="3"/>
      <c r="E798" s="3"/>
      <c r="F798" s="3"/>
      <c r="G798" s="3"/>
      <c r="H798" s="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</row>
    <row r="799" ht="15.75" customHeight="1">
      <c r="A799" s="1"/>
      <c r="B799" s="1"/>
      <c r="C799" s="1"/>
      <c r="D799" s="3"/>
      <c r="E799" s="3"/>
      <c r="F799" s="3"/>
      <c r="G799" s="3"/>
      <c r="H799" s="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</row>
    <row r="800" ht="15.75" customHeight="1">
      <c r="A800" s="1"/>
      <c r="B800" s="1"/>
      <c r="C800" s="1"/>
      <c r="D800" s="3"/>
      <c r="E800" s="3"/>
      <c r="F800" s="3"/>
      <c r="G800" s="3"/>
      <c r="H800" s="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</row>
    <row r="801" ht="15.75" customHeight="1">
      <c r="A801" s="1"/>
      <c r="B801" s="1"/>
      <c r="C801" s="1"/>
      <c r="D801" s="3"/>
      <c r="E801" s="3"/>
      <c r="F801" s="3"/>
      <c r="G801" s="3"/>
      <c r="H801" s="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</row>
    <row r="802" ht="15.75" customHeight="1">
      <c r="A802" s="1"/>
      <c r="B802" s="1"/>
      <c r="C802" s="1"/>
      <c r="D802" s="3"/>
      <c r="E802" s="3"/>
      <c r="F802" s="3"/>
      <c r="G802" s="3"/>
      <c r="H802" s="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</row>
    <row r="803" ht="15.75" customHeight="1">
      <c r="A803" s="1"/>
      <c r="B803" s="1"/>
      <c r="C803" s="1"/>
      <c r="D803" s="3"/>
      <c r="E803" s="3"/>
      <c r="F803" s="3"/>
      <c r="G803" s="3"/>
      <c r="H803" s="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</row>
    <row r="804" ht="15.75" customHeight="1">
      <c r="A804" s="1"/>
      <c r="B804" s="1"/>
      <c r="C804" s="1"/>
      <c r="D804" s="3"/>
      <c r="E804" s="3"/>
      <c r="F804" s="3"/>
      <c r="G804" s="3"/>
      <c r="H804" s="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</row>
    <row r="805" ht="15.75" customHeight="1">
      <c r="A805" s="1"/>
      <c r="B805" s="1"/>
      <c r="C805" s="1"/>
      <c r="D805" s="3"/>
      <c r="E805" s="3"/>
      <c r="F805" s="3"/>
      <c r="G805" s="3"/>
      <c r="H805" s="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</row>
    <row r="806" ht="15.75" customHeight="1">
      <c r="A806" s="1"/>
      <c r="B806" s="1"/>
      <c r="C806" s="1"/>
      <c r="D806" s="3"/>
      <c r="E806" s="3"/>
      <c r="F806" s="3"/>
      <c r="G806" s="3"/>
      <c r="H806" s="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</row>
    <row r="807" ht="15.75" customHeight="1">
      <c r="A807" s="1"/>
      <c r="B807" s="1"/>
      <c r="C807" s="1"/>
      <c r="D807" s="3"/>
      <c r="E807" s="3"/>
      <c r="F807" s="3"/>
      <c r="G807" s="3"/>
      <c r="H807" s="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</row>
    <row r="808" ht="15.75" customHeight="1">
      <c r="A808" s="1"/>
      <c r="B808" s="1"/>
      <c r="C808" s="1"/>
      <c r="D808" s="3"/>
      <c r="E808" s="3"/>
      <c r="F808" s="3"/>
      <c r="G808" s="3"/>
      <c r="H808" s="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</row>
    <row r="809" ht="15.75" customHeight="1">
      <c r="A809" s="1"/>
      <c r="B809" s="1"/>
      <c r="C809" s="1"/>
      <c r="D809" s="3"/>
      <c r="E809" s="3"/>
      <c r="F809" s="3"/>
      <c r="G809" s="3"/>
      <c r="H809" s="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</row>
    <row r="810" ht="15.75" customHeight="1">
      <c r="A810" s="1"/>
      <c r="B810" s="1"/>
      <c r="C810" s="1"/>
      <c r="D810" s="3"/>
      <c r="E810" s="3"/>
      <c r="F810" s="3"/>
      <c r="G810" s="3"/>
      <c r="H810" s="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</row>
    <row r="811" ht="15.75" customHeight="1">
      <c r="A811" s="1"/>
      <c r="B811" s="1"/>
      <c r="C811" s="1"/>
      <c r="D811" s="3"/>
      <c r="E811" s="3"/>
      <c r="F811" s="3"/>
      <c r="G811" s="3"/>
      <c r="H811" s="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</row>
    <row r="812" ht="15.75" customHeight="1">
      <c r="A812" s="1"/>
      <c r="B812" s="1"/>
      <c r="C812" s="1"/>
      <c r="D812" s="3"/>
      <c r="E812" s="3"/>
      <c r="F812" s="3"/>
      <c r="G812" s="3"/>
      <c r="H812" s="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</row>
    <row r="813" ht="15.75" customHeight="1">
      <c r="A813" s="1"/>
      <c r="B813" s="1"/>
      <c r="C813" s="1"/>
      <c r="D813" s="3"/>
      <c r="E813" s="3"/>
      <c r="F813" s="3"/>
      <c r="G813" s="3"/>
      <c r="H813" s="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</row>
    <row r="814" ht="15.75" customHeight="1">
      <c r="A814" s="1"/>
      <c r="B814" s="1"/>
      <c r="C814" s="1"/>
      <c r="D814" s="3"/>
      <c r="E814" s="3"/>
      <c r="F814" s="3"/>
      <c r="G814" s="3"/>
      <c r="H814" s="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</row>
    <row r="815" ht="15.75" customHeight="1">
      <c r="A815" s="1"/>
      <c r="B815" s="1"/>
      <c r="C815" s="1"/>
      <c r="D815" s="3"/>
      <c r="E815" s="3"/>
      <c r="F815" s="3"/>
      <c r="G815" s="3"/>
      <c r="H815" s="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</row>
    <row r="816" ht="15.75" customHeight="1">
      <c r="A816" s="1"/>
      <c r="B816" s="1"/>
      <c r="C816" s="1"/>
      <c r="D816" s="3"/>
      <c r="E816" s="3"/>
      <c r="F816" s="3"/>
      <c r="G816" s="3"/>
      <c r="H816" s="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</row>
    <row r="817" ht="15.75" customHeight="1">
      <c r="A817" s="1"/>
      <c r="B817" s="1"/>
      <c r="C817" s="1"/>
      <c r="D817" s="3"/>
      <c r="E817" s="3"/>
      <c r="F817" s="3"/>
      <c r="G817" s="3"/>
      <c r="H817" s="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</row>
    <row r="818" ht="15.75" customHeight="1">
      <c r="A818" s="1"/>
      <c r="B818" s="1"/>
      <c r="C818" s="1"/>
      <c r="D818" s="3"/>
      <c r="E818" s="3"/>
      <c r="F818" s="3"/>
      <c r="G818" s="3"/>
      <c r="H818" s="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</row>
    <row r="819" ht="15.75" customHeight="1">
      <c r="A819" s="1"/>
      <c r="B819" s="1"/>
      <c r="C819" s="1"/>
      <c r="D819" s="3"/>
      <c r="E819" s="3"/>
      <c r="F819" s="3"/>
      <c r="G819" s="3"/>
      <c r="H819" s="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</row>
    <row r="820" ht="15.75" customHeight="1">
      <c r="A820" s="1"/>
      <c r="B820" s="1"/>
      <c r="C820" s="1"/>
      <c r="D820" s="3"/>
      <c r="E820" s="3"/>
      <c r="F820" s="3"/>
      <c r="G820" s="3"/>
      <c r="H820" s="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</row>
    <row r="821" ht="15.75" customHeight="1">
      <c r="A821" s="1"/>
      <c r="B821" s="1"/>
      <c r="C821" s="1"/>
      <c r="D821" s="3"/>
      <c r="E821" s="3"/>
      <c r="F821" s="3"/>
      <c r="G821" s="3"/>
      <c r="H821" s="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</row>
    <row r="822" ht="15.75" customHeight="1">
      <c r="A822" s="1"/>
      <c r="B822" s="1"/>
      <c r="C822" s="1"/>
      <c r="D822" s="3"/>
      <c r="E822" s="3"/>
      <c r="F822" s="3"/>
      <c r="G822" s="3"/>
      <c r="H822" s="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</row>
    <row r="823" ht="15.75" customHeight="1">
      <c r="A823" s="1"/>
      <c r="B823" s="1"/>
      <c r="C823" s="1"/>
      <c r="D823" s="3"/>
      <c r="E823" s="3"/>
      <c r="F823" s="3"/>
      <c r="G823" s="3"/>
      <c r="H823" s="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</row>
    <row r="824" ht="15.75" customHeight="1">
      <c r="A824" s="1"/>
      <c r="B824" s="1"/>
      <c r="C824" s="1"/>
      <c r="D824" s="3"/>
      <c r="E824" s="3"/>
      <c r="F824" s="3"/>
      <c r="G824" s="3"/>
      <c r="H824" s="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</row>
    <row r="825" ht="15.75" customHeight="1">
      <c r="A825" s="1"/>
      <c r="B825" s="1"/>
      <c r="C825" s="1"/>
      <c r="D825" s="3"/>
      <c r="E825" s="3"/>
      <c r="F825" s="3"/>
      <c r="G825" s="3"/>
      <c r="H825" s="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</row>
    <row r="826" ht="15.75" customHeight="1">
      <c r="A826" s="1"/>
      <c r="B826" s="1"/>
      <c r="C826" s="1"/>
      <c r="D826" s="3"/>
      <c r="E826" s="3"/>
      <c r="F826" s="3"/>
      <c r="G826" s="3"/>
      <c r="H826" s="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</row>
    <row r="827" ht="15.75" customHeight="1">
      <c r="A827" s="1"/>
      <c r="B827" s="1"/>
      <c r="C827" s="1"/>
      <c r="D827" s="3"/>
      <c r="E827" s="3"/>
      <c r="F827" s="3"/>
      <c r="G827" s="3"/>
      <c r="H827" s="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</row>
    <row r="828" ht="15.75" customHeight="1">
      <c r="A828" s="1"/>
      <c r="B828" s="1"/>
      <c r="C828" s="1"/>
      <c r="D828" s="3"/>
      <c r="E828" s="3"/>
      <c r="F828" s="3"/>
      <c r="G828" s="3"/>
      <c r="H828" s="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</row>
    <row r="829" ht="15.75" customHeight="1">
      <c r="A829" s="1"/>
      <c r="B829" s="1"/>
      <c r="C829" s="1"/>
      <c r="D829" s="3"/>
      <c r="E829" s="3"/>
      <c r="F829" s="3"/>
      <c r="G829" s="3"/>
      <c r="H829" s="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</row>
    <row r="830" ht="15.75" customHeight="1">
      <c r="A830" s="1"/>
      <c r="B830" s="1"/>
      <c r="C830" s="1"/>
      <c r="D830" s="3"/>
      <c r="E830" s="3"/>
      <c r="F830" s="3"/>
      <c r="G830" s="3"/>
      <c r="H830" s="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</row>
    <row r="831" ht="15.75" customHeight="1">
      <c r="A831" s="1"/>
      <c r="B831" s="1"/>
      <c r="C831" s="1"/>
      <c r="D831" s="3"/>
      <c r="E831" s="3"/>
      <c r="F831" s="3"/>
      <c r="G831" s="3"/>
      <c r="H831" s="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</row>
    <row r="832" ht="15.75" customHeight="1">
      <c r="A832" s="1"/>
      <c r="B832" s="1"/>
      <c r="C832" s="1"/>
      <c r="D832" s="3"/>
      <c r="E832" s="3"/>
      <c r="F832" s="3"/>
      <c r="G832" s="3"/>
      <c r="H832" s="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</row>
    <row r="833" ht="15.75" customHeight="1">
      <c r="A833" s="1"/>
      <c r="B833" s="1"/>
      <c r="C833" s="1"/>
      <c r="D833" s="3"/>
      <c r="E833" s="3"/>
      <c r="F833" s="3"/>
      <c r="G833" s="3"/>
      <c r="H833" s="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</row>
    <row r="834" ht="15.75" customHeight="1">
      <c r="A834" s="1"/>
      <c r="B834" s="1"/>
      <c r="C834" s="1"/>
      <c r="D834" s="3"/>
      <c r="E834" s="3"/>
      <c r="F834" s="3"/>
      <c r="G834" s="3"/>
      <c r="H834" s="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</row>
    <row r="835" ht="15.75" customHeight="1">
      <c r="A835" s="1"/>
      <c r="B835" s="1"/>
      <c r="C835" s="1"/>
      <c r="D835" s="3"/>
      <c r="E835" s="3"/>
      <c r="F835" s="3"/>
      <c r="G835" s="3"/>
      <c r="H835" s="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</row>
    <row r="836" ht="15.75" customHeight="1">
      <c r="A836" s="1"/>
      <c r="B836" s="1"/>
      <c r="C836" s="1"/>
      <c r="D836" s="3"/>
      <c r="E836" s="3"/>
      <c r="F836" s="3"/>
      <c r="G836" s="3"/>
      <c r="H836" s="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</row>
    <row r="837" ht="15.75" customHeight="1">
      <c r="A837" s="1"/>
      <c r="B837" s="1"/>
      <c r="C837" s="1"/>
      <c r="D837" s="3"/>
      <c r="E837" s="3"/>
      <c r="F837" s="3"/>
      <c r="G837" s="3"/>
      <c r="H837" s="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</row>
    <row r="838" ht="15.75" customHeight="1">
      <c r="A838" s="1"/>
      <c r="B838" s="1"/>
      <c r="C838" s="1"/>
      <c r="D838" s="3"/>
      <c r="E838" s="3"/>
      <c r="F838" s="3"/>
      <c r="G838" s="3"/>
      <c r="H838" s="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</row>
    <row r="839" ht="15.75" customHeight="1">
      <c r="A839" s="1"/>
      <c r="B839" s="1"/>
      <c r="C839" s="1"/>
      <c r="D839" s="3"/>
      <c r="E839" s="3"/>
      <c r="F839" s="3"/>
      <c r="G839" s="3"/>
      <c r="H839" s="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</row>
    <row r="840" ht="15.75" customHeight="1">
      <c r="A840" s="1"/>
      <c r="B840" s="1"/>
      <c r="C840" s="1"/>
      <c r="D840" s="3"/>
      <c r="E840" s="3"/>
      <c r="F840" s="3"/>
      <c r="G840" s="3"/>
      <c r="H840" s="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</row>
    <row r="841" ht="15.75" customHeight="1">
      <c r="A841" s="1"/>
      <c r="B841" s="1"/>
      <c r="C841" s="1"/>
      <c r="D841" s="3"/>
      <c r="E841" s="3"/>
      <c r="F841" s="3"/>
      <c r="G841" s="3"/>
      <c r="H841" s="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</row>
    <row r="842" ht="15.75" customHeight="1">
      <c r="A842" s="1"/>
      <c r="B842" s="1"/>
      <c r="C842" s="1"/>
      <c r="D842" s="3"/>
      <c r="E842" s="3"/>
      <c r="F842" s="3"/>
      <c r="G842" s="3"/>
      <c r="H842" s="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</row>
    <row r="843" ht="15.75" customHeight="1">
      <c r="A843" s="1"/>
      <c r="B843" s="1"/>
      <c r="C843" s="1"/>
      <c r="D843" s="3"/>
      <c r="E843" s="3"/>
      <c r="F843" s="3"/>
      <c r="G843" s="3"/>
      <c r="H843" s="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</row>
    <row r="844" ht="15.75" customHeight="1">
      <c r="A844" s="1"/>
      <c r="B844" s="1"/>
      <c r="C844" s="1"/>
      <c r="D844" s="3"/>
      <c r="E844" s="3"/>
      <c r="F844" s="3"/>
      <c r="G844" s="3"/>
      <c r="H844" s="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</row>
    <row r="845" ht="15.75" customHeight="1">
      <c r="A845" s="1"/>
      <c r="B845" s="1"/>
      <c r="C845" s="1"/>
      <c r="D845" s="3"/>
      <c r="E845" s="3"/>
      <c r="F845" s="3"/>
      <c r="G845" s="3"/>
      <c r="H845" s="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</row>
    <row r="846" ht="15.75" customHeight="1">
      <c r="A846" s="1"/>
      <c r="B846" s="1"/>
      <c r="C846" s="1"/>
      <c r="D846" s="3"/>
      <c r="E846" s="3"/>
      <c r="F846" s="3"/>
      <c r="G846" s="3"/>
      <c r="H846" s="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</row>
    <row r="847" ht="15.75" customHeight="1">
      <c r="A847" s="1"/>
      <c r="B847" s="1"/>
      <c r="C847" s="1"/>
      <c r="D847" s="3"/>
      <c r="E847" s="3"/>
      <c r="F847" s="3"/>
      <c r="G847" s="3"/>
      <c r="H847" s="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</row>
    <row r="848" ht="15.75" customHeight="1">
      <c r="A848" s="1"/>
      <c r="B848" s="1"/>
      <c r="C848" s="1"/>
      <c r="D848" s="3"/>
      <c r="E848" s="3"/>
      <c r="F848" s="3"/>
      <c r="G848" s="3"/>
      <c r="H848" s="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</row>
    <row r="849" ht="15.75" customHeight="1">
      <c r="A849" s="1"/>
      <c r="B849" s="1"/>
      <c r="C849" s="1"/>
      <c r="D849" s="3"/>
      <c r="E849" s="3"/>
      <c r="F849" s="3"/>
      <c r="G849" s="3"/>
      <c r="H849" s="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</row>
    <row r="850" ht="15.75" customHeight="1">
      <c r="A850" s="1"/>
      <c r="B850" s="1"/>
      <c r="C850" s="1"/>
      <c r="D850" s="3"/>
      <c r="E850" s="3"/>
      <c r="F850" s="3"/>
      <c r="G850" s="3"/>
      <c r="H850" s="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</row>
    <row r="851" ht="15.75" customHeight="1">
      <c r="A851" s="1"/>
      <c r="B851" s="1"/>
      <c r="C851" s="1"/>
      <c r="D851" s="3"/>
      <c r="E851" s="3"/>
      <c r="F851" s="3"/>
      <c r="G851" s="3"/>
      <c r="H851" s="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</row>
    <row r="852" ht="15.75" customHeight="1">
      <c r="A852" s="1"/>
      <c r="B852" s="1"/>
      <c r="C852" s="1"/>
      <c r="D852" s="3"/>
      <c r="E852" s="3"/>
      <c r="F852" s="3"/>
      <c r="G852" s="3"/>
      <c r="H852" s="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</row>
    <row r="853" ht="15.75" customHeight="1">
      <c r="A853" s="1"/>
      <c r="B853" s="1"/>
      <c r="C853" s="1"/>
      <c r="D853" s="3"/>
      <c r="E853" s="3"/>
      <c r="F853" s="3"/>
      <c r="G853" s="3"/>
      <c r="H853" s="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</row>
    <row r="854" ht="15.75" customHeight="1">
      <c r="A854" s="1"/>
      <c r="B854" s="1"/>
      <c r="C854" s="1"/>
      <c r="D854" s="3"/>
      <c r="E854" s="3"/>
      <c r="F854" s="3"/>
      <c r="G854" s="3"/>
      <c r="H854" s="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</row>
    <row r="855" ht="15.75" customHeight="1">
      <c r="A855" s="1"/>
      <c r="B855" s="1"/>
      <c r="C855" s="1"/>
      <c r="D855" s="3"/>
      <c r="E855" s="3"/>
      <c r="F855" s="3"/>
      <c r="G855" s="3"/>
      <c r="H855" s="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</row>
    <row r="856" ht="15.75" customHeight="1">
      <c r="A856" s="1"/>
      <c r="B856" s="1"/>
      <c r="C856" s="1"/>
      <c r="D856" s="3"/>
      <c r="E856" s="3"/>
      <c r="F856" s="3"/>
      <c r="G856" s="3"/>
      <c r="H856" s="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</row>
    <row r="857" ht="15.75" customHeight="1">
      <c r="A857" s="1"/>
      <c r="B857" s="1"/>
      <c r="C857" s="1"/>
      <c r="D857" s="3"/>
      <c r="E857" s="3"/>
      <c r="F857" s="3"/>
      <c r="G857" s="3"/>
      <c r="H857" s="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</row>
    <row r="858" ht="15.75" customHeight="1">
      <c r="A858" s="1"/>
      <c r="B858" s="1"/>
      <c r="C858" s="1"/>
      <c r="D858" s="3"/>
      <c r="E858" s="3"/>
      <c r="F858" s="3"/>
      <c r="G858" s="3"/>
      <c r="H858" s="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</row>
    <row r="859" ht="15.75" customHeight="1">
      <c r="A859" s="1"/>
      <c r="B859" s="1"/>
      <c r="C859" s="1"/>
      <c r="D859" s="3"/>
      <c r="E859" s="3"/>
      <c r="F859" s="3"/>
      <c r="G859" s="3"/>
      <c r="H859" s="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</row>
    <row r="860" ht="15.75" customHeight="1">
      <c r="A860" s="1"/>
      <c r="B860" s="1"/>
      <c r="C860" s="1"/>
      <c r="D860" s="3"/>
      <c r="E860" s="3"/>
      <c r="F860" s="3"/>
      <c r="G860" s="3"/>
      <c r="H860" s="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</row>
    <row r="861" ht="15.75" customHeight="1">
      <c r="A861" s="1"/>
      <c r="B861" s="1"/>
      <c r="C861" s="1"/>
      <c r="D861" s="3"/>
      <c r="E861" s="3"/>
      <c r="F861" s="3"/>
      <c r="G861" s="3"/>
      <c r="H861" s="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</row>
    <row r="862" ht="15.75" customHeight="1">
      <c r="A862" s="1"/>
      <c r="B862" s="1"/>
      <c r="C862" s="1"/>
      <c r="D862" s="3"/>
      <c r="E862" s="3"/>
      <c r="F862" s="3"/>
      <c r="G862" s="3"/>
      <c r="H862" s="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</row>
    <row r="863" ht="15.75" customHeight="1">
      <c r="A863" s="1"/>
      <c r="B863" s="1"/>
      <c r="C863" s="1"/>
      <c r="D863" s="3"/>
      <c r="E863" s="3"/>
      <c r="F863" s="3"/>
      <c r="G863" s="3"/>
      <c r="H863" s="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</row>
    <row r="864" ht="15.75" customHeight="1">
      <c r="A864" s="1"/>
      <c r="B864" s="1"/>
      <c r="C864" s="1"/>
      <c r="D864" s="3"/>
      <c r="E864" s="3"/>
      <c r="F864" s="3"/>
      <c r="G864" s="3"/>
      <c r="H864" s="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</row>
    <row r="865" ht="15.75" customHeight="1">
      <c r="A865" s="1"/>
      <c r="B865" s="1"/>
      <c r="C865" s="1"/>
      <c r="D865" s="3"/>
      <c r="E865" s="3"/>
      <c r="F865" s="3"/>
      <c r="G865" s="3"/>
      <c r="H865" s="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</row>
    <row r="866" ht="15.75" customHeight="1">
      <c r="A866" s="1"/>
      <c r="B866" s="1"/>
      <c r="C866" s="1"/>
      <c r="D866" s="3"/>
      <c r="E866" s="3"/>
      <c r="F866" s="3"/>
      <c r="G866" s="3"/>
      <c r="H866" s="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</row>
    <row r="867" ht="15.75" customHeight="1">
      <c r="A867" s="1"/>
      <c r="B867" s="1"/>
      <c r="C867" s="1"/>
      <c r="D867" s="3"/>
      <c r="E867" s="3"/>
      <c r="F867" s="3"/>
      <c r="G867" s="3"/>
      <c r="H867" s="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</row>
    <row r="868" ht="15.75" customHeight="1">
      <c r="A868" s="1"/>
      <c r="B868" s="1"/>
      <c r="C868" s="1"/>
      <c r="D868" s="3"/>
      <c r="E868" s="3"/>
      <c r="F868" s="3"/>
      <c r="G868" s="3"/>
      <c r="H868" s="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</row>
    <row r="869" ht="15.75" customHeight="1">
      <c r="A869" s="1"/>
      <c r="B869" s="1"/>
      <c r="C869" s="1"/>
      <c r="D869" s="3"/>
      <c r="E869" s="3"/>
      <c r="F869" s="3"/>
      <c r="G869" s="3"/>
      <c r="H869" s="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</row>
    <row r="870" ht="15.75" customHeight="1">
      <c r="A870" s="1"/>
      <c r="B870" s="1"/>
      <c r="C870" s="1"/>
      <c r="D870" s="3"/>
      <c r="E870" s="3"/>
      <c r="F870" s="3"/>
      <c r="G870" s="3"/>
      <c r="H870" s="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</row>
    <row r="871" ht="15.75" customHeight="1">
      <c r="A871" s="1"/>
      <c r="B871" s="1"/>
      <c r="C871" s="1"/>
      <c r="D871" s="3"/>
      <c r="E871" s="3"/>
      <c r="F871" s="3"/>
      <c r="G871" s="3"/>
      <c r="H871" s="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</row>
    <row r="872" ht="15.75" customHeight="1">
      <c r="A872" s="1"/>
      <c r="B872" s="1"/>
      <c r="C872" s="1"/>
      <c r="D872" s="3"/>
      <c r="E872" s="3"/>
      <c r="F872" s="3"/>
      <c r="G872" s="3"/>
      <c r="H872" s="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</row>
    <row r="873" ht="15.75" customHeight="1">
      <c r="A873" s="1"/>
      <c r="B873" s="1"/>
      <c r="C873" s="1"/>
      <c r="D873" s="3"/>
      <c r="E873" s="3"/>
      <c r="F873" s="3"/>
      <c r="G873" s="3"/>
      <c r="H873" s="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</row>
    <row r="874" ht="15.75" customHeight="1">
      <c r="A874" s="1"/>
      <c r="B874" s="1"/>
      <c r="C874" s="1"/>
      <c r="D874" s="3"/>
      <c r="E874" s="3"/>
      <c r="F874" s="3"/>
      <c r="G874" s="3"/>
      <c r="H874" s="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</row>
    <row r="875" ht="15.75" customHeight="1">
      <c r="A875" s="1"/>
      <c r="B875" s="1"/>
      <c r="C875" s="1"/>
      <c r="D875" s="3"/>
      <c r="E875" s="3"/>
      <c r="F875" s="3"/>
      <c r="G875" s="3"/>
      <c r="H875" s="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</row>
    <row r="876" ht="15.75" customHeight="1">
      <c r="A876" s="1"/>
      <c r="B876" s="1"/>
      <c r="C876" s="1"/>
      <c r="D876" s="3"/>
      <c r="E876" s="3"/>
      <c r="F876" s="3"/>
      <c r="G876" s="3"/>
      <c r="H876" s="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</row>
    <row r="877" ht="15.75" customHeight="1">
      <c r="A877" s="1"/>
      <c r="B877" s="1"/>
      <c r="C877" s="1"/>
      <c r="D877" s="3"/>
      <c r="E877" s="3"/>
      <c r="F877" s="3"/>
      <c r="G877" s="3"/>
      <c r="H877" s="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</row>
    <row r="878" ht="15.75" customHeight="1">
      <c r="A878" s="1"/>
      <c r="B878" s="1"/>
      <c r="C878" s="1"/>
      <c r="D878" s="3"/>
      <c r="E878" s="3"/>
      <c r="F878" s="3"/>
      <c r="G878" s="3"/>
      <c r="H878" s="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</row>
    <row r="879" ht="15.75" customHeight="1">
      <c r="A879" s="1"/>
      <c r="B879" s="1"/>
      <c r="C879" s="1"/>
      <c r="D879" s="3"/>
      <c r="E879" s="3"/>
      <c r="F879" s="3"/>
      <c r="G879" s="3"/>
      <c r="H879" s="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</row>
    <row r="880" ht="15.75" customHeight="1">
      <c r="A880" s="1"/>
      <c r="B880" s="1"/>
      <c r="C880" s="1"/>
      <c r="D880" s="3"/>
      <c r="E880" s="3"/>
      <c r="F880" s="3"/>
      <c r="G880" s="3"/>
      <c r="H880" s="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</row>
    <row r="881" ht="15.75" customHeight="1">
      <c r="A881" s="1"/>
      <c r="B881" s="1"/>
      <c r="C881" s="1"/>
      <c r="D881" s="3"/>
      <c r="E881" s="3"/>
      <c r="F881" s="3"/>
      <c r="G881" s="3"/>
      <c r="H881" s="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</row>
    <row r="882" ht="15.75" customHeight="1">
      <c r="A882" s="1"/>
      <c r="B882" s="1"/>
      <c r="C882" s="1"/>
      <c r="D882" s="3"/>
      <c r="E882" s="3"/>
      <c r="F882" s="3"/>
      <c r="G882" s="3"/>
      <c r="H882" s="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</row>
    <row r="883" ht="15.75" customHeight="1">
      <c r="A883" s="1"/>
      <c r="B883" s="1"/>
      <c r="C883" s="1"/>
      <c r="D883" s="3"/>
      <c r="E883" s="3"/>
      <c r="F883" s="3"/>
      <c r="G883" s="3"/>
      <c r="H883" s="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</row>
    <row r="884" ht="15.75" customHeight="1">
      <c r="A884" s="1"/>
      <c r="B884" s="1"/>
      <c r="C884" s="1"/>
      <c r="D884" s="3"/>
      <c r="E884" s="3"/>
      <c r="F884" s="3"/>
      <c r="G884" s="3"/>
      <c r="H884" s="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</row>
    <row r="885" ht="15.75" customHeight="1">
      <c r="A885" s="1"/>
      <c r="B885" s="1"/>
      <c r="C885" s="1"/>
      <c r="D885" s="3"/>
      <c r="E885" s="3"/>
      <c r="F885" s="3"/>
      <c r="G885" s="3"/>
      <c r="H885" s="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</row>
    <row r="886" ht="15.75" customHeight="1">
      <c r="A886" s="1"/>
      <c r="B886" s="1"/>
      <c r="C886" s="1"/>
      <c r="D886" s="3"/>
      <c r="E886" s="3"/>
      <c r="F886" s="3"/>
      <c r="G886" s="3"/>
      <c r="H886" s="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</row>
    <row r="887" ht="15.75" customHeight="1">
      <c r="A887" s="1"/>
      <c r="B887" s="1"/>
      <c r="C887" s="1"/>
      <c r="D887" s="3"/>
      <c r="E887" s="3"/>
      <c r="F887" s="3"/>
      <c r="G887" s="3"/>
      <c r="H887" s="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</row>
    <row r="888" ht="15.75" customHeight="1">
      <c r="A888" s="1"/>
      <c r="B888" s="1"/>
      <c r="C888" s="1"/>
      <c r="D888" s="3"/>
      <c r="E888" s="3"/>
      <c r="F888" s="3"/>
      <c r="G888" s="3"/>
      <c r="H888" s="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</row>
    <row r="889" ht="15.75" customHeight="1">
      <c r="A889" s="1"/>
      <c r="B889" s="1"/>
      <c r="C889" s="1"/>
      <c r="D889" s="3"/>
      <c r="E889" s="3"/>
      <c r="F889" s="3"/>
      <c r="G889" s="3"/>
      <c r="H889" s="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</row>
    <row r="890" ht="15.75" customHeight="1">
      <c r="A890" s="1"/>
      <c r="B890" s="1"/>
      <c r="C890" s="1"/>
      <c r="D890" s="3"/>
      <c r="E890" s="3"/>
      <c r="F890" s="3"/>
      <c r="G890" s="3"/>
      <c r="H890" s="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</row>
    <row r="891" ht="15.75" customHeight="1">
      <c r="A891" s="1"/>
      <c r="B891" s="1"/>
      <c r="C891" s="1"/>
      <c r="D891" s="3"/>
      <c r="E891" s="3"/>
      <c r="F891" s="3"/>
      <c r="G891" s="3"/>
      <c r="H891" s="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</row>
    <row r="892" ht="15.75" customHeight="1">
      <c r="A892" s="1"/>
      <c r="B892" s="1"/>
      <c r="C892" s="1"/>
      <c r="D892" s="3"/>
      <c r="E892" s="3"/>
      <c r="F892" s="3"/>
      <c r="G892" s="3"/>
      <c r="H892" s="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</row>
    <row r="893" ht="15.75" customHeight="1">
      <c r="A893" s="1"/>
      <c r="B893" s="1"/>
      <c r="C893" s="1"/>
      <c r="D893" s="3"/>
      <c r="E893" s="3"/>
      <c r="F893" s="3"/>
      <c r="G893" s="3"/>
      <c r="H893" s="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</row>
    <row r="894" ht="15.75" customHeight="1">
      <c r="A894" s="1"/>
      <c r="B894" s="1"/>
      <c r="C894" s="1"/>
      <c r="D894" s="3"/>
      <c r="E894" s="3"/>
      <c r="F894" s="3"/>
      <c r="G894" s="3"/>
      <c r="H894" s="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</row>
    <row r="895" ht="15.75" customHeight="1">
      <c r="A895" s="1"/>
      <c r="B895" s="1"/>
      <c r="C895" s="1"/>
      <c r="D895" s="3"/>
      <c r="E895" s="3"/>
      <c r="F895" s="3"/>
      <c r="G895" s="3"/>
      <c r="H895" s="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</row>
    <row r="896" ht="15.75" customHeight="1">
      <c r="A896" s="1"/>
      <c r="B896" s="1"/>
      <c r="C896" s="1"/>
      <c r="D896" s="3"/>
      <c r="E896" s="3"/>
      <c r="F896" s="3"/>
      <c r="G896" s="3"/>
      <c r="H896" s="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</row>
    <row r="897" ht="15.75" customHeight="1">
      <c r="A897" s="1"/>
      <c r="B897" s="1"/>
      <c r="C897" s="1"/>
      <c r="D897" s="3"/>
      <c r="E897" s="3"/>
      <c r="F897" s="3"/>
      <c r="G897" s="3"/>
      <c r="H897" s="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</row>
    <row r="898" ht="15.75" customHeight="1">
      <c r="A898" s="1"/>
      <c r="B898" s="1"/>
      <c r="C898" s="1"/>
      <c r="D898" s="3"/>
      <c r="E898" s="3"/>
      <c r="F898" s="3"/>
      <c r="G898" s="3"/>
      <c r="H898" s="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</row>
    <row r="899" ht="15.75" customHeight="1">
      <c r="A899" s="1"/>
      <c r="B899" s="1"/>
      <c r="C899" s="1"/>
      <c r="D899" s="3"/>
      <c r="E899" s="3"/>
      <c r="F899" s="3"/>
      <c r="G899" s="3"/>
      <c r="H899" s="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</row>
    <row r="900" ht="15.75" customHeight="1">
      <c r="A900" s="1"/>
      <c r="B900" s="1"/>
      <c r="C900" s="1"/>
      <c r="D900" s="3"/>
      <c r="E900" s="3"/>
      <c r="F900" s="3"/>
      <c r="G900" s="3"/>
      <c r="H900" s="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</row>
    <row r="901" ht="15.75" customHeight="1">
      <c r="A901" s="1"/>
      <c r="B901" s="1"/>
      <c r="C901" s="1"/>
      <c r="D901" s="3"/>
      <c r="E901" s="3"/>
      <c r="F901" s="3"/>
      <c r="G901" s="3"/>
      <c r="H901" s="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</row>
    <row r="902" ht="15.75" customHeight="1">
      <c r="A902" s="1"/>
      <c r="B902" s="1"/>
      <c r="C902" s="1"/>
      <c r="D902" s="3"/>
      <c r="E902" s="3"/>
      <c r="F902" s="3"/>
      <c r="G902" s="3"/>
      <c r="H902" s="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</row>
    <row r="903" ht="15.75" customHeight="1">
      <c r="A903" s="1"/>
      <c r="B903" s="1"/>
      <c r="C903" s="1"/>
      <c r="D903" s="3"/>
      <c r="E903" s="3"/>
      <c r="F903" s="3"/>
      <c r="G903" s="3"/>
      <c r="H903" s="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</row>
    <row r="904" ht="15.75" customHeight="1">
      <c r="A904" s="1"/>
      <c r="B904" s="1"/>
      <c r="C904" s="1"/>
      <c r="D904" s="3"/>
      <c r="E904" s="3"/>
      <c r="F904" s="3"/>
      <c r="G904" s="3"/>
      <c r="H904" s="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</row>
    <row r="905" ht="15.75" customHeight="1">
      <c r="A905" s="1"/>
      <c r="B905" s="1"/>
      <c r="C905" s="1"/>
      <c r="D905" s="3"/>
      <c r="E905" s="3"/>
      <c r="F905" s="3"/>
      <c r="G905" s="3"/>
      <c r="H905" s="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</row>
    <row r="906" ht="15.75" customHeight="1">
      <c r="A906" s="1"/>
      <c r="B906" s="1"/>
      <c r="C906" s="1"/>
      <c r="D906" s="3"/>
      <c r="E906" s="3"/>
      <c r="F906" s="3"/>
      <c r="G906" s="3"/>
      <c r="H906" s="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</row>
    <row r="907" ht="15.75" customHeight="1">
      <c r="A907" s="1"/>
      <c r="B907" s="1"/>
      <c r="C907" s="1"/>
      <c r="D907" s="3"/>
      <c r="E907" s="3"/>
      <c r="F907" s="3"/>
      <c r="G907" s="3"/>
      <c r="H907" s="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</row>
    <row r="908" ht="15.75" customHeight="1">
      <c r="A908" s="1"/>
      <c r="B908" s="1"/>
      <c r="C908" s="1"/>
      <c r="D908" s="3"/>
      <c r="E908" s="3"/>
      <c r="F908" s="3"/>
      <c r="G908" s="3"/>
      <c r="H908" s="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</row>
    <row r="909" ht="15.75" customHeight="1">
      <c r="A909" s="1"/>
      <c r="B909" s="1"/>
      <c r="C909" s="1"/>
      <c r="D909" s="3"/>
      <c r="E909" s="3"/>
      <c r="F909" s="3"/>
      <c r="G909" s="3"/>
      <c r="H909" s="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</row>
    <row r="910" ht="15.75" customHeight="1">
      <c r="A910" s="1"/>
      <c r="B910" s="1"/>
      <c r="C910" s="1"/>
      <c r="D910" s="3"/>
      <c r="E910" s="3"/>
      <c r="F910" s="3"/>
      <c r="G910" s="3"/>
      <c r="H910" s="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</row>
    <row r="911" ht="15.75" customHeight="1">
      <c r="A911" s="1"/>
      <c r="B911" s="1"/>
      <c r="C911" s="1"/>
      <c r="D911" s="3"/>
      <c r="E911" s="3"/>
      <c r="F911" s="3"/>
      <c r="G911" s="3"/>
      <c r="H911" s="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</row>
    <row r="912" ht="15.75" customHeight="1">
      <c r="A912" s="1"/>
      <c r="B912" s="1"/>
      <c r="C912" s="1"/>
      <c r="D912" s="3"/>
      <c r="E912" s="3"/>
      <c r="F912" s="3"/>
      <c r="G912" s="3"/>
      <c r="H912" s="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</row>
    <row r="913" ht="15.75" customHeight="1">
      <c r="A913" s="1"/>
      <c r="B913" s="1"/>
      <c r="C913" s="1"/>
      <c r="D913" s="3"/>
      <c r="E913" s="3"/>
      <c r="F913" s="3"/>
      <c r="G913" s="3"/>
      <c r="H913" s="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</row>
    <row r="914" ht="15.75" customHeight="1">
      <c r="A914" s="1"/>
      <c r="B914" s="1"/>
      <c r="C914" s="1"/>
      <c r="D914" s="3"/>
      <c r="E914" s="3"/>
      <c r="F914" s="3"/>
      <c r="G914" s="3"/>
      <c r="H914" s="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</row>
    <row r="915" ht="15.75" customHeight="1">
      <c r="A915" s="1"/>
      <c r="B915" s="1"/>
      <c r="C915" s="1"/>
      <c r="D915" s="3"/>
      <c r="E915" s="3"/>
      <c r="F915" s="3"/>
      <c r="G915" s="3"/>
      <c r="H915" s="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</row>
    <row r="916" ht="15.75" customHeight="1">
      <c r="A916" s="1"/>
      <c r="B916" s="1"/>
      <c r="C916" s="1"/>
      <c r="D916" s="3"/>
      <c r="E916" s="3"/>
      <c r="F916" s="3"/>
      <c r="G916" s="3"/>
      <c r="H916" s="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</row>
    <row r="917" ht="15.75" customHeight="1">
      <c r="A917" s="1"/>
      <c r="B917" s="1"/>
      <c r="C917" s="1"/>
      <c r="D917" s="3"/>
      <c r="E917" s="3"/>
      <c r="F917" s="3"/>
      <c r="G917" s="3"/>
      <c r="H917" s="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</row>
    <row r="918" ht="15.75" customHeight="1">
      <c r="A918" s="1"/>
      <c r="B918" s="1"/>
      <c r="C918" s="1"/>
      <c r="D918" s="3"/>
      <c r="E918" s="3"/>
      <c r="F918" s="3"/>
      <c r="G918" s="3"/>
      <c r="H918" s="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</row>
    <row r="919" ht="15.75" customHeight="1">
      <c r="A919" s="1"/>
      <c r="B919" s="1"/>
      <c r="C919" s="1"/>
      <c r="D919" s="3"/>
      <c r="E919" s="3"/>
      <c r="F919" s="3"/>
      <c r="G919" s="3"/>
      <c r="H919" s="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</row>
    <row r="920" ht="15.75" customHeight="1">
      <c r="A920" s="1"/>
      <c r="B920" s="1"/>
      <c r="C920" s="1"/>
      <c r="D920" s="3"/>
      <c r="E920" s="3"/>
      <c r="F920" s="3"/>
      <c r="G920" s="3"/>
      <c r="H920" s="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</row>
    <row r="921" ht="15.75" customHeight="1">
      <c r="A921" s="1"/>
      <c r="B921" s="1"/>
      <c r="C921" s="1"/>
      <c r="D921" s="3"/>
      <c r="E921" s="3"/>
      <c r="F921" s="3"/>
      <c r="G921" s="3"/>
      <c r="H921" s="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</row>
    <row r="922" ht="15.75" customHeight="1">
      <c r="A922" s="1"/>
      <c r="B922" s="1"/>
      <c r="C922" s="1"/>
      <c r="D922" s="3"/>
      <c r="E922" s="3"/>
      <c r="F922" s="3"/>
      <c r="G922" s="3"/>
      <c r="H922" s="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</row>
    <row r="923" ht="15.75" customHeight="1">
      <c r="A923" s="1"/>
      <c r="B923" s="1"/>
      <c r="C923" s="1"/>
      <c r="D923" s="3"/>
      <c r="E923" s="3"/>
      <c r="F923" s="3"/>
      <c r="G923" s="3"/>
      <c r="H923" s="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</row>
    <row r="924" ht="15.75" customHeight="1">
      <c r="A924" s="1"/>
      <c r="B924" s="1"/>
      <c r="C924" s="1"/>
      <c r="D924" s="3"/>
      <c r="E924" s="3"/>
      <c r="F924" s="3"/>
      <c r="G924" s="3"/>
      <c r="H924" s="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</row>
    <row r="925" ht="15.75" customHeight="1">
      <c r="A925" s="1"/>
      <c r="B925" s="1"/>
      <c r="C925" s="1"/>
      <c r="D925" s="3"/>
      <c r="E925" s="3"/>
      <c r="F925" s="3"/>
      <c r="G925" s="3"/>
      <c r="H925" s="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</row>
    <row r="926" ht="15.75" customHeight="1">
      <c r="A926" s="1"/>
      <c r="B926" s="1"/>
      <c r="C926" s="1"/>
      <c r="D926" s="3"/>
      <c r="E926" s="3"/>
      <c r="F926" s="3"/>
      <c r="G926" s="3"/>
      <c r="H926" s="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</row>
    <row r="927" ht="15.75" customHeight="1">
      <c r="A927" s="1"/>
      <c r="B927" s="1"/>
      <c r="C927" s="1"/>
      <c r="D927" s="3"/>
      <c r="E927" s="3"/>
      <c r="F927" s="3"/>
      <c r="G927" s="3"/>
      <c r="H927" s="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</row>
    <row r="928" ht="15.75" customHeight="1">
      <c r="A928" s="1"/>
      <c r="B928" s="1"/>
      <c r="C928" s="1"/>
      <c r="D928" s="3"/>
      <c r="E928" s="3"/>
      <c r="F928" s="3"/>
      <c r="G928" s="3"/>
      <c r="H928" s="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</row>
    <row r="929" ht="15.75" customHeight="1">
      <c r="A929" s="1"/>
      <c r="B929" s="1"/>
      <c r="C929" s="1"/>
      <c r="D929" s="3"/>
      <c r="E929" s="3"/>
      <c r="F929" s="3"/>
      <c r="G929" s="3"/>
      <c r="H929" s="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</row>
    <row r="930" ht="15.75" customHeight="1">
      <c r="A930" s="1"/>
      <c r="B930" s="1"/>
      <c r="C930" s="1"/>
      <c r="D930" s="3"/>
      <c r="E930" s="3"/>
      <c r="F930" s="3"/>
      <c r="G930" s="3"/>
      <c r="H930" s="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</row>
    <row r="931" ht="15.75" customHeight="1">
      <c r="A931" s="1"/>
      <c r="B931" s="1"/>
      <c r="C931" s="1"/>
      <c r="D931" s="3"/>
      <c r="E931" s="3"/>
      <c r="F931" s="3"/>
      <c r="G931" s="3"/>
      <c r="H931" s="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</row>
    <row r="932" ht="15.75" customHeight="1">
      <c r="A932" s="1"/>
      <c r="B932" s="1"/>
      <c r="C932" s="1"/>
      <c r="D932" s="3"/>
      <c r="E932" s="3"/>
      <c r="F932" s="3"/>
      <c r="G932" s="3"/>
      <c r="H932" s="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</row>
    <row r="933" ht="15.75" customHeight="1">
      <c r="A933" s="1"/>
      <c r="B933" s="1"/>
      <c r="C933" s="1"/>
      <c r="D933" s="3"/>
      <c r="E933" s="3"/>
      <c r="F933" s="3"/>
      <c r="G933" s="3"/>
      <c r="H933" s="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</row>
    <row r="934" ht="15.75" customHeight="1">
      <c r="A934" s="1"/>
      <c r="B934" s="1"/>
      <c r="C934" s="1"/>
      <c r="D934" s="3"/>
      <c r="E934" s="3"/>
      <c r="F934" s="3"/>
      <c r="G934" s="3"/>
      <c r="H934" s="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</row>
    <row r="935" ht="15.75" customHeight="1">
      <c r="A935" s="1"/>
      <c r="B935" s="1"/>
      <c r="C935" s="1"/>
      <c r="D935" s="3"/>
      <c r="E935" s="3"/>
      <c r="F935" s="3"/>
      <c r="G935" s="3"/>
      <c r="H935" s="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</row>
    <row r="936" ht="15.75" customHeight="1">
      <c r="A936" s="1"/>
      <c r="B936" s="1"/>
      <c r="C936" s="1"/>
      <c r="D936" s="3"/>
      <c r="E936" s="3"/>
      <c r="F936" s="3"/>
      <c r="G936" s="3"/>
      <c r="H936" s="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</row>
    <row r="937" ht="15.75" customHeight="1">
      <c r="A937" s="1"/>
      <c r="B937" s="1"/>
      <c r="C937" s="1"/>
      <c r="D937" s="3"/>
      <c r="E937" s="3"/>
      <c r="F937" s="3"/>
      <c r="G937" s="3"/>
      <c r="H937" s="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</row>
    <row r="938" ht="15.75" customHeight="1">
      <c r="A938" s="1"/>
      <c r="B938" s="1"/>
      <c r="C938" s="1"/>
      <c r="D938" s="3"/>
      <c r="E938" s="3"/>
      <c r="F938" s="3"/>
      <c r="G938" s="3"/>
      <c r="H938" s="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</row>
    <row r="939" ht="15.75" customHeight="1">
      <c r="A939" s="1"/>
      <c r="B939" s="1"/>
      <c r="C939" s="1"/>
      <c r="D939" s="3"/>
      <c r="E939" s="3"/>
      <c r="F939" s="3"/>
      <c r="G939" s="3"/>
      <c r="H939" s="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</row>
    <row r="940" ht="15.75" customHeight="1">
      <c r="A940" s="1"/>
      <c r="B940" s="1"/>
      <c r="C940" s="1"/>
      <c r="D940" s="3"/>
      <c r="E940" s="3"/>
      <c r="F940" s="3"/>
      <c r="G940" s="3"/>
      <c r="H940" s="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</row>
    <row r="941" ht="15.75" customHeight="1">
      <c r="A941" s="1"/>
      <c r="B941" s="1"/>
      <c r="C941" s="1"/>
      <c r="D941" s="3"/>
      <c r="E941" s="3"/>
      <c r="F941" s="3"/>
      <c r="G941" s="3"/>
      <c r="H941" s="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</row>
    <row r="942" ht="15.75" customHeight="1">
      <c r="A942" s="1"/>
      <c r="B942" s="1"/>
      <c r="C942" s="1"/>
      <c r="D942" s="3"/>
      <c r="E942" s="3"/>
      <c r="F942" s="3"/>
      <c r="G942" s="3"/>
      <c r="H942" s="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</row>
    <row r="943" ht="15.75" customHeight="1">
      <c r="A943" s="1"/>
      <c r="B943" s="1"/>
      <c r="C943" s="1"/>
      <c r="D943" s="3"/>
      <c r="E943" s="3"/>
      <c r="F943" s="3"/>
      <c r="G943" s="3"/>
      <c r="H943" s="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</row>
    <row r="944" ht="15.75" customHeight="1">
      <c r="A944" s="1"/>
      <c r="B944" s="1"/>
      <c r="C944" s="1"/>
      <c r="D944" s="3"/>
      <c r="E944" s="3"/>
      <c r="F944" s="3"/>
      <c r="G944" s="3"/>
      <c r="H944" s="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</row>
    <row r="945" ht="15.75" customHeight="1">
      <c r="A945" s="1"/>
      <c r="B945" s="1"/>
      <c r="C945" s="1"/>
      <c r="D945" s="3"/>
      <c r="E945" s="3"/>
      <c r="F945" s="3"/>
      <c r="G945" s="3"/>
      <c r="H945" s="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</row>
    <row r="946" ht="15.75" customHeight="1">
      <c r="A946" s="1"/>
      <c r="B946" s="1"/>
      <c r="C946" s="1"/>
      <c r="D946" s="3"/>
      <c r="E946" s="3"/>
      <c r="F946" s="3"/>
      <c r="G946" s="3"/>
      <c r="H946" s="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</row>
    <row r="947" ht="15.75" customHeight="1">
      <c r="A947" s="1"/>
      <c r="B947" s="1"/>
      <c r="C947" s="1"/>
      <c r="D947" s="3"/>
      <c r="E947" s="3"/>
      <c r="F947" s="3"/>
      <c r="G947" s="3"/>
      <c r="H947" s="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</row>
    <row r="948" ht="15.75" customHeight="1">
      <c r="A948" s="1"/>
      <c r="B948" s="1"/>
      <c r="C948" s="1"/>
      <c r="D948" s="3"/>
      <c r="E948" s="3"/>
      <c r="F948" s="3"/>
      <c r="G948" s="3"/>
      <c r="H948" s="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</row>
    <row r="949" ht="15.75" customHeight="1">
      <c r="A949" s="1"/>
      <c r="B949" s="1"/>
      <c r="C949" s="1"/>
      <c r="D949" s="3"/>
      <c r="E949" s="3"/>
      <c r="F949" s="3"/>
      <c r="G949" s="3"/>
      <c r="H949" s="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</row>
    <row r="950" ht="15.75" customHeight="1">
      <c r="A950" s="1"/>
      <c r="B950" s="1"/>
      <c r="C950" s="1"/>
      <c r="D950" s="3"/>
      <c r="E950" s="3"/>
      <c r="F950" s="3"/>
      <c r="G950" s="3"/>
      <c r="H950" s="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</row>
    <row r="951" ht="15.75" customHeight="1">
      <c r="A951" s="1"/>
      <c r="B951" s="1"/>
      <c r="C951" s="1"/>
      <c r="D951" s="3"/>
      <c r="E951" s="3"/>
      <c r="F951" s="3"/>
      <c r="G951" s="3"/>
      <c r="H951" s="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</row>
    <row r="952" ht="15.75" customHeight="1">
      <c r="A952" s="1"/>
      <c r="B952" s="1"/>
      <c r="C952" s="1"/>
      <c r="D952" s="3"/>
      <c r="E952" s="3"/>
      <c r="F952" s="3"/>
      <c r="G952" s="3"/>
      <c r="H952" s="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</row>
    <row r="953" ht="15.75" customHeight="1">
      <c r="A953" s="1"/>
      <c r="B953" s="1"/>
      <c r="C953" s="1"/>
      <c r="D953" s="3"/>
      <c r="E953" s="3"/>
      <c r="F953" s="3"/>
      <c r="G953" s="3"/>
      <c r="H953" s="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</row>
    <row r="954" ht="15.75" customHeight="1">
      <c r="A954" s="1"/>
      <c r="B954" s="1"/>
      <c r="C954" s="1"/>
      <c r="D954" s="3"/>
      <c r="E954" s="3"/>
      <c r="F954" s="3"/>
      <c r="G954" s="3"/>
      <c r="H954" s="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</row>
    <row r="955" ht="15.75" customHeight="1">
      <c r="A955" s="1"/>
      <c r="B955" s="1"/>
      <c r="C955" s="1"/>
      <c r="D955" s="3"/>
      <c r="E955" s="3"/>
      <c r="F955" s="3"/>
      <c r="G955" s="3"/>
      <c r="H955" s="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</row>
    <row r="956" ht="15.75" customHeight="1">
      <c r="A956" s="1"/>
      <c r="B956" s="1"/>
      <c r="C956" s="1"/>
      <c r="D956" s="3"/>
      <c r="E956" s="3"/>
      <c r="F956" s="3"/>
      <c r="G956" s="3"/>
      <c r="H956" s="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</row>
    <row r="957" ht="15.75" customHeight="1">
      <c r="A957" s="1"/>
      <c r="B957" s="1"/>
      <c r="C957" s="1"/>
      <c r="D957" s="3"/>
      <c r="E957" s="3"/>
      <c r="F957" s="3"/>
      <c r="G957" s="3"/>
      <c r="H957" s="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</row>
    <row r="958" ht="15.75" customHeight="1">
      <c r="A958" s="1"/>
      <c r="B958" s="1"/>
      <c r="C958" s="1"/>
      <c r="D958" s="3"/>
      <c r="E958" s="3"/>
      <c r="F958" s="3"/>
      <c r="G958" s="3"/>
      <c r="H958" s="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</row>
    <row r="959" ht="15.75" customHeight="1">
      <c r="A959" s="1"/>
      <c r="B959" s="1"/>
      <c r="C959" s="1"/>
      <c r="D959" s="3"/>
      <c r="E959" s="3"/>
      <c r="F959" s="3"/>
      <c r="G959" s="3"/>
      <c r="H959" s="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</row>
    <row r="960" ht="15.75" customHeight="1">
      <c r="A960" s="1"/>
      <c r="B960" s="1"/>
      <c r="C960" s="1"/>
      <c r="D960" s="3"/>
      <c r="E960" s="3"/>
      <c r="F960" s="3"/>
      <c r="G960" s="3"/>
      <c r="H960" s="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</row>
    <row r="961" ht="15.75" customHeight="1">
      <c r="A961" s="1"/>
      <c r="B961" s="1"/>
      <c r="C961" s="1"/>
      <c r="D961" s="3"/>
      <c r="E961" s="3"/>
      <c r="F961" s="3"/>
      <c r="G961" s="3"/>
      <c r="H961" s="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</row>
    <row r="962" ht="15.75" customHeight="1">
      <c r="A962" s="1"/>
      <c r="B962" s="1"/>
      <c r="C962" s="1"/>
      <c r="D962" s="3"/>
      <c r="E962" s="3"/>
      <c r="F962" s="3"/>
      <c r="G962" s="3"/>
      <c r="H962" s="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</row>
    <row r="963" ht="15.75" customHeight="1">
      <c r="A963" s="1"/>
      <c r="B963" s="1"/>
      <c r="C963" s="1"/>
      <c r="D963" s="3"/>
      <c r="E963" s="3"/>
      <c r="F963" s="3"/>
      <c r="G963" s="3"/>
      <c r="H963" s="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</row>
    <row r="964" ht="15.75" customHeight="1">
      <c r="A964" s="1"/>
      <c r="B964" s="1"/>
      <c r="C964" s="1"/>
      <c r="D964" s="3"/>
      <c r="E964" s="3"/>
      <c r="F964" s="3"/>
      <c r="G964" s="3"/>
      <c r="H964" s="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</row>
    <row r="965" ht="15.75" customHeight="1">
      <c r="A965" s="1"/>
      <c r="B965" s="1"/>
      <c r="C965" s="1"/>
      <c r="D965" s="3"/>
      <c r="E965" s="3"/>
      <c r="F965" s="3"/>
      <c r="G965" s="3"/>
      <c r="H965" s="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</row>
    <row r="966" ht="15.75" customHeight="1">
      <c r="A966" s="1"/>
      <c r="B966" s="1"/>
      <c r="C966" s="1"/>
      <c r="D966" s="3"/>
      <c r="E966" s="3"/>
      <c r="F966" s="3"/>
      <c r="G966" s="3"/>
      <c r="H966" s="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</row>
    <row r="967" ht="15.75" customHeight="1">
      <c r="A967" s="1"/>
      <c r="B967" s="1"/>
      <c r="C967" s="1"/>
      <c r="D967" s="3"/>
      <c r="E967" s="3"/>
      <c r="F967" s="3"/>
      <c r="G967" s="3"/>
      <c r="H967" s="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</row>
    <row r="968" ht="15.75" customHeight="1">
      <c r="A968" s="1"/>
      <c r="B968" s="1"/>
      <c r="C968" s="1"/>
      <c r="D968" s="3"/>
      <c r="E968" s="3"/>
      <c r="F968" s="3"/>
      <c r="G968" s="3"/>
      <c r="H968" s="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</row>
    <row r="969" ht="15.75" customHeight="1">
      <c r="A969" s="1"/>
      <c r="B969" s="1"/>
      <c r="C969" s="1"/>
      <c r="D969" s="3"/>
      <c r="E969" s="3"/>
      <c r="F969" s="3"/>
      <c r="G969" s="3"/>
      <c r="H969" s="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</row>
    <row r="970" ht="15.75" customHeight="1">
      <c r="A970" s="1"/>
      <c r="B970" s="1"/>
      <c r="C970" s="1"/>
      <c r="D970" s="3"/>
      <c r="E970" s="3"/>
      <c r="F970" s="3"/>
      <c r="G970" s="3"/>
      <c r="H970" s="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</row>
    <row r="971" ht="15.75" customHeight="1">
      <c r="A971" s="1"/>
      <c r="B971" s="1"/>
      <c r="C971" s="1"/>
      <c r="D971" s="3"/>
      <c r="E971" s="3"/>
      <c r="F971" s="3"/>
      <c r="G971" s="3"/>
      <c r="H971" s="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</row>
    <row r="972" ht="15.75" customHeight="1">
      <c r="A972" s="1"/>
      <c r="B972" s="1"/>
      <c r="C972" s="1"/>
      <c r="D972" s="3"/>
      <c r="E972" s="3"/>
      <c r="F972" s="3"/>
      <c r="G972" s="3"/>
      <c r="H972" s="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</row>
    <row r="973" ht="15.75" customHeight="1">
      <c r="A973" s="1"/>
      <c r="B973" s="1"/>
      <c r="C973" s="1"/>
      <c r="D973" s="3"/>
      <c r="E973" s="3"/>
      <c r="F973" s="3"/>
      <c r="G973" s="3"/>
      <c r="H973" s="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</row>
    <row r="974" ht="15.75" customHeight="1">
      <c r="A974" s="1"/>
      <c r="B974" s="1"/>
      <c r="C974" s="1"/>
      <c r="D974" s="3"/>
      <c r="E974" s="3"/>
      <c r="F974" s="3"/>
      <c r="G974" s="3"/>
      <c r="H974" s="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</row>
    <row r="975" ht="15.75" customHeight="1">
      <c r="A975" s="1"/>
      <c r="B975" s="1"/>
      <c r="C975" s="1"/>
      <c r="D975" s="3"/>
      <c r="E975" s="3"/>
      <c r="F975" s="3"/>
      <c r="G975" s="3"/>
      <c r="H975" s="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</row>
    <row r="976" ht="15.75" customHeight="1">
      <c r="A976" s="1"/>
      <c r="B976" s="1"/>
      <c r="C976" s="1"/>
      <c r="D976" s="3"/>
      <c r="E976" s="3"/>
      <c r="F976" s="3"/>
      <c r="G976" s="3"/>
      <c r="H976" s="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</row>
    <row r="977" ht="15.75" customHeight="1">
      <c r="A977" s="1"/>
      <c r="B977" s="1"/>
      <c r="C977" s="1"/>
      <c r="D977" s="3"/>
      <c r="E977" s="3"/>
      <c r="F977" s="3"/>
      <c r="G977" s="3"/>
      <c r="H977" s="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</row>
    <row r="978" ht="15.75" customHeight="1">
      <c r="A978" s="1"/>
      <c r="B978" s="1"/>
      <c r="C978" s="1"/>
      <c r="D978" s="3"/>
      <c r="E978" s="3"/>
      <c r="F978" s="3"/>
      <c r="G978" s="3"/>
      <c r="H978" s="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</row>
    <row r="979" ht="15.75" customHeight="1">
      <c r="A979" s="1"/>
      <c r="B979" s="1"/>
      <c r="C979" s="1"/>
      <c r="D979" s="3"/>
      <c r="E979" s="3"/>
      <c r="F979" s="3"/>
      <c r="G979" s="3"/>
      <c r="H979" s="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</row>
    <row r="980" ht="15.75" customHeight="1">
      <c r="A980" s="1"/>
      <c r="B980" s="1"/>
      <c r="C980" s="1"/>
      <c r="D980" s="3"/>
      <c r="E980" s="3"/>
      <c r="F980" s="3"/>
      <c r="G980" s="3"/>
      <c r="H980" s="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</row>
    <row r="981" ht="15.75" customHeight="1">
      <c r="A981" s="1"/>
      <c r="B981" s="1"/>
      <c r="C981" s="1"/>
      <c r="D981" s="3"/>
      <c r="E981" s="3"/>
      <c r="F981" s="3"/>
      <c r="G981" s="3"/>
      <c r="H981" s="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</row>
    <row r="982" ht="15.75" customHeight="1">
      <c r="A982" s="1"/>
      <c r="B982" s="1"/>
      <c r="C982" s="1"/>
      <c r="D982" s="3"/>
      <c r="E982" s="3"/>
      <c r="F982" s="3"/>
      <c r="G982" s="3"/>
      <c r="H982" s="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</row>
    <row r="983" ht="15.75" customHeight="1">
      <c r="A983" s="1"/>
      <c r="B983" s="1"/>
      <c r="C983" s="1"/>
      <c r="D983" s="3"/>
      <c r="E983" s="3"/>
      <c r="F983" s="3"/>
      <c r="G983" s="3"/>
      <c r="H983" s="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</row>
    <row r="984" ht="15.75" customHeight="1">
      <c r="A984" s="1"/>
      <c r="B984" s="1"/>
      <c r="C984" s="1"/>
      <c r="D984" s="3"/>
      <c r="E984" s="3"/>
      <c r="F984" s="3"/>
      <c r="G984" s="3"/>
      <c r="H984" s="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</row>
    <row r="985" ht="15.75" customHeight="1">
      <c r="A985" s="1"/>
      <c r="B985" s="1"/>
      <c r="C985" s="1"/>
      <c r="D985" s="3"/>
      <c r="E985" s="3"/>
      <c r="F985" s="3"/>
      <c r="G985" s="3"/>
      <c r="H985" s="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</row>
    <row r="986" ht="15.75" customHeight="1">
      <c r="A986" s="1"/>
      <c r="B986" s="1"/>
      <c r="C986" s="1"/>
      <c r="D986" s="3"/>
      <c r="E986" s="3"/>
      <c r="F986" s="3"/>
      <c r="G986" s="3"/>
      <c r="H986" s="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</row>
    <row r="987" ht="15.75" customHeight="1">
      <c r="A987" s="1"/>
      <c r="B987" s="1"/>
      <c r="C987" s="1"/>
      <c r="D987" s="3"/>
      <c r="E987" s="3"/>
      <c r="F987" s="3"/>
      <c r="G987" s="3"/>
      <c r="H987" s="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</row>
    <row r="988" ht="15.75" customHeight="1">
      <c r="A988" s="1"/>
      <c r="B988" s="1"/>
      <c r="C988" s="1"/>
      <c r="D988" s="3"/>
      <c r="E988" s="3"/>
      <c r="F988" s="3"/>
      <c r="G988" s="3"/>
      <c r="H988" s="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</row>
    <row r="989" ht="15.75" customHeight="1">
      <c r="A989" s="1"/>
      <c r="B989" s="1"/>
      <c r="C989" s="1"/>
      <c r="D989" s="3"/>
      <c r="E989" s="3"/>
      <c r="F989" s="3"/>
      <c r="G989" s="3"/>
      <c r="H989" s="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</row>
    <row r="990" ht="15.75" customHeight="1">
      <c r="A990" s="1"/>
      <c r="B990" s="1"/>
      <c r="C990" s="1"/>
      <c r="D990" s="3"/>
      <c r="E990" s="3"/>
      <c r="F990" s="3"/>
      <c r="G990" s="3"/>
      <c r="H990" s="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</row>
    <row r="991" ht="15.75" customHeight="1">
      <c r="A991" s="1"/>
      <c r="B991" s="1"/>
      <c r="C991" s="1"/>
      <c r="D991" s="3"/>
      <c r="E991" s="3"/>
      <c r="F991" s="3"/>
      <c r="G991" s="3"/>
      <c r="H991" s="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</row>
    <row r="992" ht="15.75" customHeight="1">
      <c r="A992" s="1"/>
      <c r="B992" s="1"/>
      <c r="C992" s="1"/>
      <c r="D992" s="3"/>
      <c r="E992" s="3"/>
      <c r="F992" s="3"/>
      <c r="G992" s="3"/>
      <c r="H992" s="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</row>
    <row r="993" ht="15.75" customHeight="1">
      <c r="A993" s="1"/>
      <c r="B993" s="1"/>
      <c r="C993" s="1"/>
      <c r="D993" s="3"/>
      <c r="E993" s="3"/>
      <c r="F993" s="3"/>
      <c r="G993" s="3"/>
      <c r="H993" s="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</row>
    <row r="994" ht="15.75" customHeight="1">
      <c r="A994" s="1"/>
      <c r="B994" s="1"/>
      <c r="C994" s="1"/>
      <c r="D994" s="3"/>
      <c r="E994" s="3"/>
      <c r="F994" s="3"/>
      <c r="G994" s="3"/>
      <c r="H994" s="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</row>
    <row r="995" ht="15.75" customHeight="1">
      <c r="A995" s="1"/>
      <c r="B995" s="1"/>
      <c r="C995" s="1"/>
      <c r="D995" s="3"/>
      <c r="E995" s="3"/>
      <c r="F995" s="3"/>
      <c r="G995" s="3"/>
      <c r="H995" s="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</row>
    <row r="996" ht="15.75" customHeight="1">
      <c r="A996" s="1"/>
      <c r="B996" s="1"/>
      <c r="C996" s="1"/>
      <c r="D996" s="3"/>
      <c r="E996" s="3"/>
      <c r="F996" s="3"/>
      <c r="G996" s="3"/>
      <c r="H996" s="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</row>
    <row r="997" ht="15.75" customHeight="1">
      <c r="A997" s="1"/>
      <c r="B997" s="1"/>
      <c r="C997" s="1"/>
      <c r="D997" s="3"/>
      <c r="E997" s="3"/>
      <c r="F997" s="3"/>
      <c r="G997" s="3"/>
      <c r="H997" s="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</row>
    <row r="998" ht="15.75" customHeight="1">
      <c r="A998" s="1"/>
      <c r="B998" s="1"/>
      <c r="C998" s="1"/>
      <c r="D998" s="3"/>
      <c r="E998" s="3"/>
      <c r="F998" s="3"/>
      <c r="G998" s="3"/>
      <c r="H998" s="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</row>
    <row r="999" ht="15.75" customHeight="1">
      <c r="A999" s="1"/>
      <c r="B999" s="1"/>
      <c r="C999" s="1"/>
      <c r="D999" s="3"/>
      <c r="E999" s="3"/>
      <c r="F999" s="3"/>
      <c r="G999" s="3"/>
      <c r="H999" s="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</row>
    <row r="1000" ht="15.75" customHeight="1">
      <c r="A1000" s="1"/>
      <c r="B1000" s="1"/>
      <c r="C1000" s="1"/>
      <c r="D1000" s="3"/>
      <c r="E1000" s="3"/>
      <c r="F1000" s="3"/>
      <c r="G1000" s="3"/>
      <c r="H1000" s="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</row>
  </sheetData>
  <mergeCells count="53">
    <mergeCell ref="C26:C28"/>
    <mergeCell ref="C29:C31"/>
    <mergeCell ref="O40:P40"/>
    <mergeCell ref="M51:N51"/>
    <mergeCell ref="AA52:AB52"/>
    <mergeCell ref="D57:U57"/>
    <mergeCell ref="AI57:BJ57"/>
    <mergeCell ref="AR62:AX62"/>
    <mergeCell ref="AR63:AX63"/>
    <mergeCell ref="AI64:AN64"/>
    <mergeCell ref="AR64:AX64"/>
    <mergeCell ref="BA64:BJ64"/>
    <mergeCell ref="D63:K63"/>
    <mergeCell ref="D64:K64"/>
    <mergeCell ref="O64:U64"/>
    <mergeCell ref="D62:K62"/>
    <mergeCell ref="O62:U62"/>
    <mergeCell ref="AI62:AN62"/>
    <mergeCell ref="BA62:BJ62"/>
    <mergeCell ref="O63:U63"/>
    <mergeCell ref="AI63:AN63"/>
    <mergeCell ref="BA63:BJ63"/>
    <mergeCell ref="X8:AB8"/>
    <mergeCell ref="AC8:AG8"/>
    <mergeCell ref="AH8:AL8"/>
    <mergeCell ref="AM8:AQ8"/>
    <mergeCell ref="AJ38:AK38"/>
    <mergeCell ref="AR8:AV8"/>
    <mergeCell ref="AW8:BA8"/>
    <mergeCell ref="BB8:BF8"/>
    <mergeCell ref="BG8:BK8"/>
    <mergeCell ref="BG40:BH40"/>
    <mergeCell ref="A4:BK4"/>
    <mergeCell ref="A5:BK5"/>
    <mergeCell ref="A7:A9"/>
    <mergeCell ref="B7:C9"/>
    <mergeCell ref="D7:BK7"/>
    <mergeCell ref="D8:H8"/>
    <mergeCell ref="I8:M8"/>
    <mergeCell ref="N8:R8"/>
    <mergeCell ref="S8:W8"/>
    <mergeCell ref="A10:A13"/>
    <mergeCell ref="B10:B13"/>
    <mergeCell ref="B14:B18"/>
    <mergeCell ref="C14:C16"/>
    <mergeCell ref="C17:C19"/>
    <mergeCell ref="A15:A19"/>
    <mergeCell ref="A20:A25"/>
    <mergeCell ref="B20:B25"/>
    <mergeCell ref="C20:C22"/>
    <mergeCell ref="C23:C25"/>
    <mergeCell ref="A26:A31"/>
    <mergeCell ref="B26:B31"/>
  </mergeCells>
  <printOptions horizontalCentered="1"/>
  <pageMargins bottom="0.1968503937007874" footer="0.0" header="0.0" left="0.3937007874015748" right="0.1968503937007874" top="0.3937007874015748"/>
  <pageSetup paperSize="8" scale="8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2.63" defaultRowHeight="15.0"/>
  <cols>
    <col customWidth="1" min="1" max="1" width="3.0"/>
    <col customWidth="1" min="2" max="2" width="10.25"/>
    <col customWidth="1" min="3" max="3" width="12.38"/>
    <col customWidth="1" min="4" max="4" width="2.75"/>
    <col customWidth="1" min="5" max="5" width="3.38"/>
    <col customWidth="1" min="6" max="64" width="2.75"/>
  </cols>
  <sheetData>
    <row r="1" ht="15.75" customHeight="1">
      <c r="A1" s="229"/>
      <c r="B1" s="229"/>
      <c r="C1" s="229"/>
      <c r="D1" s="230"/>
      <c r="E1" s="230"/>
      <c r="F1" s="230"/>
      <c r="G1" s="230"/>
      <c r="H1" s="230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628"/>
    </row>
    <row r="2" ht="15.75" customHeight="1">
      <c r="A2" s="229"/>
      <c r="B2" s="229"/>
      <c r="C2" s="229"/>
      <c r="D2" s="230"/>
      <c r="E2" s="230"/>
      <c r="F2" s="230"/>
      <c r="G2" s="230"/>
      <c r="H2" s="230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628"/>
    </row>
    <row r="3" ht="3.75" customHeight="1">
      <c r="A3" s="229"/>
      <c r="B3" s="229"/>
      <c r="C3" s="229"/>
      <c r="D3" s="230"/>
      <c r="E3" s="230"/>
      <c r="F3" s="230"/>
      <c r="G3" s="230"/>
      <c r="H3" s="230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  <c r="BL3" s="628"/>
    </row>
    <row r="4" ht="20.25" customHeight="1">
      <c r="A4" s="629" t="s">
        <v>215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630"/>
    </row>
    <row r="5" ht="18.75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484"/>
    </row>
    <row r="6" ht="18.0" customHeight="1">
      <c r="A6" s="236" t="s">
        <v>1</v>
      </c>
      <c r="B6" s="237" t="s">
        <v>48</v>
      </c>
      <c r="C6" s="238"/>
      <c r="D6" s="239" t="s">
        <v>7</v>
      </c>
      <c r="E6" s="240"/>
      <c r="F6" s="240"/>
      <c r="G6" s="240"/>
      <c r="H6" s="240"/>
      <c r="I6" s="240"/>
      <c r="J6" s="240"/>
      <c r="K6" s="240"/>
      <c r="L6" s="240"/>
      <c r="M6" s="240"/>
      <c r="N6" s="240"/>
      <c r="O6" s="240"/>
      <c r="P6" s="240"/>
      <c r="Q6" s="240"/>
      <c r="R6" s="240"/>
      <c r="S6" s="240"/>
      <c r="T6" s="240"/>
      <c r="U6" s="240"/>
      <c r="V6" s="240"/>
      <c r="W6" s="240"/>
      <c r="X6" s="240"/>
      <c r="Y6" s="240"/>
      <c r="Z6" s="240"/>
      <c r="AA6" s="240"/>
      <c r="AB6" s="240"/>
      <c r="AC6" s="240"/>
      <c r="AD6" s="240"/>
      <c r="AE6" s="240"/>
      <c r="AF6" s="240"/>
      <c r="AG6" s="240"/>
      <c r="AH6" s="240"/>
      <c r="AI6" s="240"/>
      <c r="AJ6" s="240"/>
      <c r="AK6" s="240"/>
      <c r="AL6" s="240"/>
      <c r="AM6" s="240"/>
      <c r="AN6" s="240"/>
      <c r="AO6" s="240"/>
      <c r="AP6" s="240"/>
      <c r="AQ6" s="240"/>
      <c r="AR6" s="240"/>
      <c r="AS6" s="240"/>
      <c r="AT6" s="240"/>
      <c r="AU6" s="240"/>
      <c r="AV6" s="240"/>
      <c r="AW6" s="240"/>
      <c r="AX6" s="240"/>
      <c r="AY6" s="240"/>
      <c r="AZ6" s="240"/>
      <c r="BA6" s="240"/>
      <c r="BB6" s="240"/>
      <c r="BC6" s="240"/>
      <c r="BD6" s="240"/>
      <c r="BE6" s="240"/>
      <c r="BF6" s="240"/>
      <c r="BG6" s="240"/>
      <c r="BH6" s="240"/>
      <c r="BI6" s="240"/>
      <c r="BJ6" s="240"/>
      <c r="BK6" s="241"/>
      <c r="BL6" s="631"/>
    </row>
    <row r="7" ht="18.0" customHeight="1">
      <c r="A7" s="242"/>
      <c r="B7" s="243"/>
      <c r="C7" s="244" t="s">
        <v>4</v>
      </c>
      <c r="D7" s="245">
        <v>44197.0</v>
      </c>
      <c r="E7" s="240"/>
      <c r="F7" s="240"/>
      <c r="G7" s="240"/>
      <c r="H7" s="246"/>
      <c r="I7" s="245">
        <v>44228.0</v>
      </c>
      <c r="J7" s="240"/>
      <c r="K7" s="240"/>
      <c r="L7" s="240"/>
      <c r="M7" s="246"/>
      <c r="N7" s="245">
        <v>44256.0</v>
      </c>
      <c r="O7" s="240"/>
      <c r="P7" s="240"/>
      <c r="Q7" s="240"/>
      <c r="R7" s="246"/>
      <c r="S7" s="245">
        <v>44287.0</v>
      </c>
      <c r="T7" s="240"/>
      <c r="U7" s="240"/>
      <c r="V7" s="240"/>
      <c r="W7" s="246"/>
      <c r="X7" s="245">
        <v>44317.0</v>
      </c>
      <c r="Y7" s="240"/>
      <c r="Z7" s="240"/>
      <c r="AA7" s="240"/>
      <c r="AB7" s="246"/>
      <c r="AC7" s="245">
        <v>44348.0</v>
      </c>
      <c r="AD7" s="240"/>
      <c r="AE7" s="240"/>
      <c r="AF7" s="240"/>
      <c r="AG7" s="246"/>
      <c r="AH7" s="245">
        <v>44378.0</v>
      </c>
      <c r="AI7" s="240"/>
      <c r="AJ7" s="240"/>
      <c r="AK7" s="240"/>
      <c r="AL7" s="246"/>
      <c r="AM7" s="245">
        <v>44409.0</v>
      </c>
      <c r="AN7" s="240"/>
      <c r="AO7" s="240"/>
      <c r="AP7" s="240"/>
      <c r="AQ7" s="246"/>
      <c r="AR7" s="245">
        <v>44440.0</v>
      </c>
      <c r="AS7" s="240"/>
      <c r="AT7" s="240"/>
      <c r="AU7" s="240"/>
      <c r="AV7" s="246"/>
      <c r="AW7" s="245">
        <v>44470.0</v>
      </c>
      <c r="AX7" s="240"/>
      <c r="AY7" s="240"/>
      <c r="AZ7" s="240"/>
      <c r="BA7" s="246"/>
      <c r="BB7" s="245">
        <v>44501.0</v>
      </c>
      <c r="BC7" s="240"/>
      <c r="BD7" s="240"/>
      <c r="BE7" s="240"/>
      <c r="BF7" s="246"/>
      <c r="BG7" s="245">
        <v>44531.0</v>
      </c>
      <c r="BH7" s="240"/>
      <c r="BI7" s="240"/>
      <c r="BJ7" s="240"/>
      <c r="BK7" s="246"/>
      <c r="BL7" s="632"/>
    </row>
    <row r="8" ht="18.0" customHeight="1">
      <c r="A8" s="247"/>
      <c r="B8" s="248"/>
      <c r="C8" s="249"/>
      <c r="D8" s="250" t="s">
        <v>20</v>
      </c>
      <c r="E8" s="251" t="s">
        <v>21</v>
      </c>
      <c r="F8" s="251" t="s">
        <v>22</v>
      </c>
      <c r="G8" s="251" t="s">
        <v>23</v>
      </c>
      <c r="H8" s="252" t="s">
        <v>49</v>
      </c>
      <c r="I8" s="253" t="s">
        <v>20</v>
      </c>
      <c r="J8" s="254" t="s">
        <v>21</v>
      </c>
      <c r="K8" s="254" t="s">
        <v>22</v>
      </c>
      <c r="L8" s="254" t="s">
        <v>23</v>
      </c>
      <c r="M8" s="255" t="s">
        <v>49</v>
      </c>
      <c r="N8" s="250" t="s">
        <v>20</v>
      </c>
      <c r="O8" s="251" t="s">
        <v>21</v>
      </c>
      <c r="P8" s="251" t="s">
        <v>22</v>
      </c>
      <c r="Q8" s="251" t="s">
        <v>23</v>
      </c>
      <c r="R8" s="252" t="s">
        <v>49</v>
      </c>
      <c r="S8" s="253" t="s">
        <v>20</v>
      </c>
      <c r="T8" s="254" t="s">
        <v>21</v>
      </c>
      <c r="U8" s="254" t="s">
        <v>22</v>
      </c>
      <c r="V8" s="254" t="s">
        <v>23</v>
      </c>
      <c r="W8" s="255" t="s">
        <v>49</v>
      </c>
      <c r="X8" s="256" t="s">
        <v>20</v>
      </c>
      <c r="Y8" s="251" t="s">
        <v>21</v>
      </c>
      <c r="Z8" s="251" t="s">
        <v>22</v>
      </c>
      <c r="AA8" s="251" t="s">
        <v>23</v>
      </c>
      <c r="AB8" s="257" t="s">
        <v>49</v>
      </c>
      <c r="AC8" s="258" t="s">
        <v>20</v>
      </c>
      <c r="AD8" s="254" t="s">
        <v>21</v>
      </c>
      <c r="AE8" s="254" t="s">
        <v>22</v>
      </c>
      <c r="AF8" s="254" t="s">
        <v>23</v>
      </c>
      <c r="AG8" s="259" t="s">
        <v>49</v>
      </c>
      <c r="AH8" s="250" t="s">
        <v>20</v>
      </c>
      <c r="AI8" s="251" t="s">
        <v>21</v>
      </c>
      <c r="AJ8" s="251" t="s">
        <v>22</v>
      </c>
      <c r="AK8" s="251" t="s">
        <v>23</v>
      </c>
      <c r="AL8" s="257" t="s">
        <v>49</v>
      </c>
      <c r="AM8" s="258" t="s">
        <v>20</v>
      </c>
      <c r="AN8" s="254" t="s">
        <v>21</v>
      </c>
      <c r="AO8" s="254" t="s">
        <v>22</v>
      </c>
      <c r="AP8" s="254" t="s">
        <v>23</v>
      </c>
      <c r="AQ8" s="255" t="s">
        <v>49</v>
      </c>
      <c r="AR8" s="250" t="s">
        <v>20</v>
      </c>
      <c r="AS8" s="251" t="s">
        <v>21</v>
      </c>
      <c r="AT8" s="251" t="s">
        <v>22</v>
      </c>
      <c r="AU8" s="251" t="s">
        <v>23</v>
      </c>
      <c r="AV8" s="252" t="s">
        <v>49</v>
      </c>
      <c r="AW8" s="253" t="s">
        <v>20</v>
      </c>
      <c r="AX8" s="254" t="s">
        <v>21</v>
      </c>
      <c r="AY8" s="254" t="s">
        <v>22</v>
      </c>
      <c r="AZ8" s="254" t="s">
        <v>23</v>
      </c>
      <c r="BA8" s="255" t="s">
        <v>49</v>
      </c>
      <c r="BB8" s="250" t="s">
        <v>20</v>
      </c>
      <c r="BC8" s="251" t="s">
        <v>21</v>
      </c>
      <c r="BD8" s="251" t="s">
        <v>22</v>
      </c>
      <c r="BE8" s="251" t="s">
        <v>23</v>
      </c>
      <c r="BF8" s="252" t="s">
        <v>49</v>
      </c>
      <c r="BG8" s="258" t="s">
        <v>20</v>
      </c>
      <c r="BH8" s="254" t="s">
        <v>21</v>
      </c>
      <c r="BI8" s="254" t="s">
        <v>22</v>
      </c>
      <c r="BJ8" s="254" t="s">
        <v>23</v>
      </c>
      <c r="BK8" s="255" t="s">
        <v>49</v>
      </c>
      <c r="BL8" s="633"/>
    </row>
    <row r="9" ht="8.25" customHeight="1">
      <c r="A9" s="260"/>
      <c r="B9" s="261"/>
      <c r="C9" s="261"/>
      <c r="D9" s="262"/>
      <c r="E9" s="263"/>
      <c r="F9" s="263"/>
      <c r="G9" s="263"/>
      <c r="H9" s="264"/>
      <c r="I9" s="265"/>
      <c r="J9" s="263"/>
      <c r="K9" s="263"/>
      <c r="L9" s="263"/>
      <c r="M9" s="264"/>
      <c r="N9" s="262"/>
      <c r="O9" s="263"/>
      <c r="P9" s="263"/>
      <c r="Q9" s="263"/>
      <c r="R9" s="264"/>
      <c r="S9" s="265"/>
      <c r="T9" s="263"/>
      <c r="U9" s="263"/>
      <c r="V9" s="263"/>
      <c r="W9" s="264"/>
      <c r="X9" s="265"/>
      <c r="Y9" s="263"/>
      <c r="Z9" s="263"/>
      <c r="AA9" s="263"/>
      <c r="AB9" s="266"/>
      <c r="AC9" s="262"/>
      <c r="AD9" s="263"/>
      <c r="AE9" s="263"/>
      <c r="AF9" s="263"/>
      <c r="AG9" s="266"/>
      <c r="AH9" s="262"/>
      <c r="AI9" s="263"/>
      <c r="AJ9" s="263"/>
      <c r="AK9" s="263"/>
      <c r="AL9" s="266"/>
      <c r="AM9" s="262"/>
      <c r="AN9" s="263"/>
      <c r="AO9" s="263"/>
      <c r="AP9" s="263"/>
      <c r="AQ9" s="264"/>
      <c r="AR9" s="262"/>
      <c r="AS9" s="263"/>
      <c r="AT9" s="263"/>
      <c r="AU9" s="263"/>
      <c r="AV9" s="264"/>
      <c r="AW9" s="265"/>
      <c r="AX9" s="263"/>
      <c r="AY9" s="263"/>
      <c r="AZ9" s="263"/>
      <c r="BA9" s="264"/>
      <c r="BB9" s="262"/>
      <c r="BC9" s="263"/>
      <c r="BD9" s="263"/>
      <c r="BE9" s="263"/>
      <c r="BF9" s="264"/>
      <c r="BG9" s="262"/>
      <c r="BH9" s="263"/>
      <c r="BI9" s="263"/>
      <c r="BJ9" s="263"/>
      <c r="BK9" s="264"/>
      <c r="BL9" s="634"/>
    </row>
    <row r="10" ht="15.75" customHeight="1">
      <c r="A10" s="267">
        <v>1.0</v>
      </c>
      <c r="B10" s="268" t="str">
        <f>ENGINE!B10</f>
        <v>STS 01</v>
      </c>
      <c r="C10" s="269" t="s">
        <v>50</v>
      </c>
      <c r="D10" s="635"/>
      <c r="E10" s="539"/>
      <c r="F10" s="3"/>
      <c r="G10" s="636">
        <v>29.0</v>
      </c>
      <c r="H10" s="637"/>
      <c r="I10" s="638"/>
      <c r="J10" s="539"/>
      <c r="K10" s="539"/>
      <c r="L10" s="539"/>
      <c r="M10" s="639">
        <v>28.0</v>
      </c>
      <c r="N10" s="635"/>
      <c r="O10" s="539"/>
      <c r="P10" s="539"/>
      <c r="Q10" s="640"/>
      <c r="R10" s="641">
        <v>30.0</v>
      </c>
      <c r="S10" s="642"/>
      <c r="T10" s="640"/>
      <c r="U10" s="640"/>
      <c r="V10" s="640"/>
      <c r="W10" s="639">
        <v>29.0</v>
      </c>
      <c r="X10" s="640"/>
      <c r="Y10" s="640"/>
      <c r="Z10" s="640"/>
      <c r="AA10" s="643"/>
      <c r="AB10" s="636">
        <v>28.0</v>
      </c>
      <c r="AC10" s="644"/>
      <c r="AD10" s="640"/>
      <c r="AE10" s="640"/>
      <c r="AF10" s="640"/>
      <c r="AG10" s="645">
        <v>28.0</v>
      </c>
      <c r="AH10" s="635"/>
      <c r="AI10" s="539"/>
      <c r="AJ10" s="3"/>
      <c r="AK10" s="539"/>
      <c r="AL10" s="639">
        <v>27.0</v>
      </c>
      <c r="AM10" s="638"/>
      <c r="AN10" s="539"/>
      <c r="AO10" s="539"/>
      <c r="AP10" s="636">
        <v>26.0</v>
      </c>
      <c r="AQ10" s="640"/>
      <c r="AR10" s="635"/>
      <c r="AS10" s="539"/>
      <c r="AT10" s="539"/>
      <c r="AU10" s="640"/>
      <c r="AV10" s="641">
        <v>26.0</v>
      </c>
      <c r="AW10" s="642"/>
      <c r="AX10" s="640"/>
      <c r="AY10" s="640"/>
      <c r="AZ10" s="640"/>
      <c r="BA10" s="639">
        <v>26.0</v>
      </c>
      <c r="BB10" s="640"/>
      <c r="BC10" s="640"/>
      <c r="BD10" s="640"/>
      <c r="BE10" s="636">
        <v>25.0</v>
      </c>
      <c r="BF10" s="640"/>
      <c r="BG10" s="644"/>
      <c r="BH10" s="640"/>
      <c r="BI10" s="640"/>
      <c r="BJ10" s="645">
        <v>24.0</v>
      </c>
      <c r="BK10" s="646"/>
      <c r="BL10" s="575"/>
    </row>
    <row r="11" ht="15.75" customHeight="1">
      <c r="A11" s="242"/>
      <c r="B11" s="243"/>
      <c r="C11" s="269" t="s">
        <v>51</v>
      </c>
      <c r="D11" s="635"/>
      <c r="E11" s="647"/>
      <c r="F11" s="636">
        <v>10.0</v>
      </c>
      <c r="G11" s="539"/>
      <c r="H11" s="648"/>
      <c r="I11" s="638"/>
      <c r="J11" s="636">
        <v>9.0</v>
      </c>
      <c r="K11" s="643"/>
      <c r="L11" s="539"/>
      <c r="M11" s="649"/>
      <c r="N11" s="635"/>
      <c r="O11" s="650">
        <v>7.0</v>
      </c>
      <c r="P11" s="643"/>
      <c r="Q11" s="539"/>
      <c r="R11" s="649"/>
      <c r="S11" s="635"/>
      <c r="T11" s="636">
        <v>7.0</v>
      </c>
      <c r="U11" s="643"/>
      <c r="V11" s="539"/>
      <c r="W11" s="648"/>
      <c r="X11" s="638"/>
      <c r="Y11" s="636">
        <v>9.0</v>
      </c>
      <c r="Z11" s="539"/>
      <c r="AA11" s="539"/>
      <c r="AB11" s="649"/>
      <c r="AC11" s="635"/>
      <c r="AD11" s="651">
        <v>8.0</v>
      </c>
      <c r="AE11" s="539"/>
      <c r="AF11" s="539"/>
      <c r="AG11" s="649"/>
      <c r="AH11" s="635"/>
      <c r="AI11" s="636">
        <v>8.0</v>
      </c>
      <c r="AJ11" s="643"/>
      <c r="AK11" s="539"/>
      <c r="AL11" s="648"/>
      <c r="AM11" s="638"/>
      <c r="AN11" s="636">
        <v>8.0</v>
      </c>
      <c r="AO11" s="539"/>
      <c r="AP11" s="539"/>
      <c r="AQ11" s="649"/>
      <c r="AR11" s="635"/>
      <c r="AS11" s="650">
        <v>10.0</v>
      </c>
      <c r="AT11" s="539"/>
      <c r="AU11" s="539"/>
      <c r="AV11" s="649"/>
      <c r="AW11" s="635"/>
      <c r="AX11" s="647"/>
      <c r="AY11" s="636">
        <v>10.0</v>
      </c>
      <c r="AZ11" s="539"/>
      <c r="BA11" s="648"/>
      <c r="BB11" s="638"/>
      <c r="BC11" s="636">
        <v>9.0</v>
      </c>
      <c r="BD11" s="539"/>
      <c r="BE11" s="539"/>
      <c r="BF11" s="649"/>
      <c r="BG11" s="635"/>
      <c r="BH11" s="651">
        <v>9.0</v>
      </c>
      <c r="BI11" s="539"/>
      <c r="BJ11" s="539"/>
      <c r="BK11" s="649"/>
      <c r="BL11" s="652"/>
    </row>
    <row r="12" ht="15.75" customHeight="1">
      <c r="A12" s="242"/>
      <c r="B12" s="243"/>
      <c r="C12" s="269" t="s">
        <v>52</v>
      </c>
      <c r="D12" s="635"/>
      <c r="E12" s="635"/>
      <c r="F12" s="636">
        <v>5.0</v>
      </c>
      <c r="G12" s="539"/>
      <c r="H12" s="539"/>
      <c r="I12" s="648"/>
      <c r="J12" s="653">
        <v>4.0</v>
      </c>
      <c r="K12" s="539"/>
      <c r="L12" s="539"/>
      <c r="M12" s="539"/>
      <c r="N12" s="539"/>
      <c r="O12" s="654"/>
      <c r="P12" s="650">
        <v>7.0</v>
      </c>
      <c r="Q12" s="539"/>
      <c r="R12" s="539"/>
      <c r="S12" s="648"/>
      <c r="T12" s="638"/>
      <c r="U12" s="636">
        <v>7.0</v>
      </c>
      <c r="V12" s="539"/>
      <c r="W12" s="539"/>
      <c r="X12" s="648"/>
      <c r="Y12" s="635"/>
      <c r="Z12" s="636">
        <v>9.0</v>
      </c>
      <c r="AA12" s="539"/>
      <c r="AB12" s="539"/>
      <c r="AC12" s="648"/>
      <c r="AD12" s="635"/>
      <c r="AE12" s="655">
        <v>6.0</v>
      </c>
      <c r="AF12" s="539"/>
      <c r="AG12" s="539"/>
      <c r="AH12" s="550"/>
      <c r="AI12" s="635"/>
      <c r="AJ12" s="636">
        <v>5.0</v>
      </c>
      <c r="AK12" s="539"/>
      <c r="AL12" s="539"/>
      <c r="AM12" s="648"/>
      <c r="AN12" s="638"/>
      <c r="AO12" s="636">
        <v>8.0</v>
      </c>
      <c r="AP12" s="539"/>
      <c r="AQ12" s="539"/>
      <c r="AR12" s="539"/>
      <c r="AS12" s="654"/>
      <c r="AT12" s="650">
        <v>8.0</v>
      </c>
      <c r="AU12" s="539"/>
      <c r="AV12" s="539"/>
      <c r="AW12" s="648"/>
      <c r="AX12" s="638"/>
      <c r="AY12" s="636">
        <v>7.0</v>
      </c>
      <c r="AZ12" s="539"/>
      <c r="BA12" s="539"/>
      <c r="BB12" s="648"/>
      <c r="BC12" s="635"/>
      <c r="BD12" s="636">
        <v>8.0</v>
      </c>
      <c r="BE12" s="539"/>
      <c r="BF12" s="539"/>
      <c r="BG12" s="648"/>
      <c r="BH12" s="635"/>
      <c r="BI12" s="655">
        <v>7.0</v>
      </c>
      <c r="BJ12" s="539"/>
      <c r="BK12" s="539"/>
      <c r="BL12" s="550"/>
    </row>
    <row r="13" ht="15.75" customHeight="1">
      <c r="A13" s="242"/>
      <c r="B13" s="243"/>
      <c r="C13" s="269" t="s">
        <v>53</v>
      </c>
      <c r="D13" s="270"/>
      <c r="E13" s="271"/>
      <c r="F13" s="656">
        <v>10.0</v>
      </c>
      <c r="G13" s="271"/>
      <c r="H13" s="273"/>
      <c r="I13" s="274"/>
      <c r="J13" s="657">
        <v>9.0</v>
      </c>
      <c r="K13" s="271"/>
      <c r="L13" s="271"/>
      <c r="M13" s="273"/>
      <c r="N13" s="270"/>
      <c r="O13" s="658">
        <v>8.0</v>
      </c>
      <c r="P13" s="271"/>
      <c r="Q13" s="271"/>
      <c r="R13" s="273"/>
      <c r="S13" s="270"/>
      <c r="T13" s="656">
        <v>7.0</v>
      </c>
      <c r="U13" s="271"/>
      <c r="V13" s="271"/>
      <c r="W13" s="273"/>
      <c r="X13" s="274"/>
      <c r="Y13" s="657">
        <v>9.0</v>
      </c>
      <c r="Z13" s="271"/>
      <c r="AA13" s="271"/>
      <c r="AB13" s="273"/>
      <c r="AC13" s="270"/>
      <c r="AD13" s="659">
        <v>8.0</v>
      </c>
      <c r="AE13" s="271"/>
      <c r="AF13" s="271"/>
      <c r="AG13" s="273"/>
      <c r="AH13" s="270"/>
      <c r="AI13" s="271"/>
      <c r="AJ13" s="656">
        <v>10.0</v>
      </c>
      <c r="AK13" s="271"/>
      <c r="AL13" s="273"/>
      <c r="AM13" s="274"/>
      <c r="AN13" s="657">
        <v>9.0</v>
      </c>
      <c r="AO13" s="271"/>
      <c r="AP13" s="271"/>
      <c r="AQ13" s="273"/>
      <c r="AR13" s="270"/>
      <c r="AS13" s="658">
        <v>8.0</v>
      </c>
      <c r="AT13" s="271"/>
      <c r="AU13" s="271"/>
      <c r="AV13" s="273"/>
      <c r="AW13" s="270"/>
      <c r="AX13" s="656">
        <v>7.0</v>
      </c>
      <c r="AY13" s="271"/>
      <c r="AZ13" s="271"/>
      <c r="BA13" s="273"/>
      <c r="BB13" s="274"/>
      <c r="BC13" s="657">
        <v>9.0</v>
      </c>
      <c r="BD13" s="271"/>
      <c r="BE13" s="271"/>
      <c r="BF13" s="273"/>
      <c r="BG13" s="270"/>
      <c r="BH13" s="659">
        <v>8.0</v>
      </c>
      <c r="BI13" s="271"/>
      <c r="BJ13" s="271"/>
      <c r="BK13" s="273"/>
      <c r="BL13" s="660"/>
    </row>
    <row r="14" ht="15.75" customHeight="1">
      <c r="A14" s="247"/>
      <c r="B14" s="248"/>
      <c r="C14" s="313" t="s">
        <v>54</v>
      </c>
      <c r="D14" s="314"/>
      <c r="E14" s="315"/>
      <c r="F14" s="315"/>
      <c r="G14" s="315"/>
      <c r="H14" s="661"/>
      <c r="I14" s="662"/>
      <c r="J14" s="663"/>
      <c r="K14" s="663"/>
      <c r="L14" s="663"/>
      <c r="M14" s="337"/>
      <c r="N14" s="314"/>
      <c r="O14" s="315"/>
      <c r="P14" s="315"/>
      <c r="Q14" s="315"/>
      <c r="R14" s="661"/>
      <c r="S14" s="374">
        <v>1.0</v>
      </c>
      <c r="T14" s="663"/>
      <c r="U14" s="663"/>
      <c r="V14" s="663"/>
      <c r="W14" s="337"/>
      <c r="X14" s="314"/>
      <c r="Y14" s="315"/>
      <c r="Z14" s="315"/>
      <c r="AA14" s="315"/>
      <c r="AB14" s="661"/>
      <c r="AC14" s="662"/>
      <c r="AD14" s="663"/>
      <c r="AE14" s="663"/>
      <c r="AF14" s="663"/>
      <c r="AG14" s="337"/>
      <c r="AH14" s="314"/>
      <c r="AI14" s="315"/>
      <c r="AJ14" s="315"/>
      <c r="AK14" s="315"/>
      <c r="AL14" s="661"/>
      <c r="AM14" s="375">
        <v>5.0</v>
      </c>
      <c r="AN14" s="663"/>
      <c r="AO14" s="663"/>
      <c r="AP14" s="663"/>
      <c r="AQ14" s="337"/>
      <c r="AR14" s="314"/>
      <c r="AS14" s="315"/>
      <c r="AT14" s="315"/>
      <c r="AU14" s="315"/>
      <c r="AV14" s="661"/>
      <c r="AW14" s="662"/>
      <c r="AX14" s="663"/>
      <c r="AY14" s="663"/>
      <c r="AZ14" s="663"/>
      <c r="BA14" s="337"/>
      <c r="BB14" s="314"/>
      <c r="BC14" s="315"/>
      <c r="BD14" s="315"/>
      <c r="BE14" s="315"/>
      <c r="BF14" s="661"/>
      <c r="BG14" s="374">
        <v>1.0</v>
      </c>
      <c r="BH14" s="663"/>
      <c r="BI14" s="663"/>
      <c r="BJ14" s="663"/>
      <c r="BK14" s="337"/>
      <c r="BL14" s="660"/>
    </row>
    <row r="15" ht="15.75" customHeight="1">
      <c r="A15" s="267">
        <v>2.0</v>
      </c>
      <c r="B15" s="268" t="str">
        <f>ENGINE!B14</f>
        <v>STS 02</v>
      </c>
      <c r="C15" s="269" t="s">
        <v>50</v>
      </c>
      <c r="D15" s="664"/>
      <c r="E15" s="665"/>
      <c r="F15" s="665"/>
      <c r="G15" s="666">
        <v>22.0</v>
      </c>
      <c r="H15" s="667"/>
      <c r="I15" s="668"/>
      <c r="J15" s="643"/>
      <c r="K15" s="643"/>
      <c r="L15" s="666">
        <v>21.0</v>
      </c>
      <c r="M15" s="667"/>
      <c r="N15" s="664"/>
      <c r="O15" s="643"/>
      <c r="P15" s="643"/>
      <c r="Q15" s="669">
        <v>23.0</v>
      </c>
      <c r="R15" s="667"/>
      <c r="S15" s="664"/>
      <c r="T15" s="665"/>
      <c r="U15" s="665"/>
      <c r="V15" s="665"/>
      <c r="W15" s="670">
        <v>25.0</v>
      </c>
      <c r="X15" s="668"/>
      <c r="Y15" s="643"/>
      <c r="Z15" s="643"/>
      <c r="AA15" s="666">
        <v>19.0</v>
      </c>
      <c r="AB15" s="667"/>
      <c r="AC15" s="671"/>
      <c r="AD15" s="665"/>
      <c r="AE15" s="668"/>
      <c r="AF15" s="672">
        <v>24.0</v>
      </c>
      <c r="AG15" s="667"/>
      <c r="AH15" s="664"/>
      <c r="AI15" s="665"/>
      <c r="AJ15" s="665"/>
      <c r="AK15" s="665"/>
      <c r="AL15" s="673">
        <v>25.0</v>
      </c>
      <c r="AM15" s="668"/>
      <c r="AN15" s="643"/>
      <c r="AO15" s="643"/>
      <c r="AP15" s="666">
        <v>24.0</v>
      </c>
      <c r="AQ15" s="667"/>
      <c r="AR15" s="664"/>
      <c r="AS15" s="643"/>
      <c r="AT15" s="643"/>
      <c r="AU15" s="669">
        <v>24.0</v>
      </c>
      <c r="AV15" s="667"/>
      <c r="AW15" s="664"/>
      <c r="AX15" s="665"/>
      <c r="AY15" s="665"/>
      <c r="AZ15" s="666">
        <v>21.0</v>
      </c>
      <c r="BA15" s="667"/>
      <c r="BB15" s="668"/>
      <c r="BC15" s="643"/>
      <c r="BD15" s="643"/>
      <c r="BE15" s="666">
        <v>20.0</v>
      </c>
      <c r="BF15" s="667"/>
      <c r="BG15" s="664"/>
      <c r="BH15" s="643"/>
      <c r="BI15" s="643"/>
      <c r="BJ15" s="672">
        <v>19.0</v>
      </c>
      <c r="BK15" s="667"/>
      <c r="BL15" s="674"/>
    </row>
    <row r="16" ht="15.75" customHeight="1">
      <c r="A16" s="242"/>
      <c r="B16" s="243"/>
      <c r="C16" s="269" t="s">
        <v>51</v>
      </c>
      <c r="D16" s="675"/>
      <c r="E16" s="636">
        <v>3.0</v>
      </c>
      <c r="F16" s="643"/>
      <c r="G16" s="643"/>
      <c r="H16" s="637"/>
      <c r="I16" s="653">
        <v>2.0</v>
      </c>
      <c r="J16" s="643"/>
      <c r="K16" s="643"/>
      <c r="L16" s="643"/>
      <c r="M16" s="637"/>
      <c r="N16" s="676">
        <v>4.0</v>
      </c>
      <c r="O16" s="643"/>
      <c r="P16" s="643"/>
      <c r="Q16" s="643"/>
      <c r="R16" s="637"/>
      <c r="S16" s="675"/>
      <c r="T16" s="636">
        <v>4.0</v>
      </c>
      <c r="U16" s="643"/>
      <c r="V16" s="643"/>
      <c r="W16" s="637"/>
      <c r="X16" s="653">
        <v>5.0</v>
      </c>
      <c r="Y16" s="643"/>
      <c r="Z16" s="643"/>
      <c r="AA16" s="643"/>
      <c r="AB16" s="637"/>
      <c r="AC16" s="677">
        <v>4.0</v>
      </c>
      <c r="AD16" s="643"/>
      <c r="AE16" s="643"/>
      <c r="AF16" s="643"/>
      <c r="AG16" s="637"/>
      <c r="AH16" s="675"/>
      <c r="AI16" s="636">
        <v>4.0</v>
      </c>
      <c r="AJ16" s="643"/>
      <c r="AK16" s="643"/>
      <c r="AL16" s="637"/>
      <c r="AM16" s="653">
        <v>4.0</v>
      </c>
      <c r="AN16" s="643"/>
      <c r="AO16" s="643"/>
      <c r="AP16" s="643"/>
      <c r="AQ16" s="637"/>
      <c r="AR16" s="675"/>
      <c r="AS16" s="650">
        <v>9.0</v>
      </c>
      <c r="AT16" s="643"/>
      <c r="AU16" s="643"/>
      <c r="AV16" s="637"/>
      <c r="AW16" s="675"/>
      <c r="AX16" s="636">
        <v>5.0</v>
      </c>
      <c r="AY16" s="643"/>
      <c r="AZ16" s="643"/>
      <c r="BA16" s="637"/>
      <c r="BB16" s="653">
        <v>5.0</v>
      </c>
      <c r="BC16" s="643"/>
      <c r="BD16" s="643"/>
      <c r="BE16" s="643"/>
      <c r="BF16" s="637"/>
      <c r="BG16" s="675"/>
      <c r="BH16" s="651">
        <v>5.0</v>
      </c>
      <c r="BI16" s="643"/>
      <c r="BJ16" s="643"/>
      <c r="BK16" s="637"/>
      <c r="BL16" s="637"/>
    </row>
    <row r="17" ht="15.75" customHeight="1">
      <c r="A17" s="242"/>
      <c r="B17" s="243"/>
      <c r="C17" s="269" t="s">
        <v>52</v>
      </c>
      <c r="D17" s="635"/>
      <c r="E17" s="539"/>
      <c r="F17" s="636">
        <v>12.0</v>
      </c>
      <c r="G17" s="539"/>
      <c r="H17" s="648"/>
      <c r="I17" s="638"/>
      <c r="J17" s="636">
        <v>10.0</v>
      </c>
      <c r="K17" s="539"/>
      <c r="L17" s="539"/>
      <c r="M17" s="539"/>
      <c r="N17" s="654"/>
      <c r="O17" s="539"/>
      <c r="P17" s="650">
        <v>15.0</v>
      </c>
      <c r="Q17" s="539"/>
      <c r="R17" s="648"/>
      <c r="S17" s="638"/>
      <c r="T17" s="539"/>
      <c r="U17" s="636">
        <v>15.0</v>
      </c>
      <c r="V17" s="539"/>
      <c r="W17" s="648"/>
      <c r="X17" s="635"/>
      <c r="Y17" s="539"/>
      <c r="Z17" s="636">
        <v>17.0</v>
      </c>
      <c r="AA17" s="539"/>
      <c r="AB17" s="648"/>
      <c r="AC17" s="635"/>
      <c r="AD17" s="539"/>
      <c r="AE17" s="580">
        <v>14.0</v>
      </c>
      <c r="AF17" s="539"/>
      <c r="AG17" s="550"/>
      <c r="AH17" s="635"/>
      <c r="AI17" s="539"/>
      <c r="AJ17" s="636">
        <v>13.0</v>
      </c>
      <c r="AK17" s="539"/>
      <c r="AL17" s="648"/>
      <c r="AM17" s="638"/>
      <c r="AN17" s="539"/>
      <c r="AO17" s="636">
        <v>15.0</v>
      </c>
      <c r="AP17" s="539"/>
      <c r="AQ17" s="539"/>
      <c r="AR17" s="654"/>
      <c r="AS17" s="539"/>
      <c r="AT17" s="650">
        <v>15.0</v>
      </c>
      <c r="AU17" s="539"/>
      <c r="AV17" s="648"/>
      <c r="AW17" s="638"/>
      <c r="AX17" s="539"/>
      <c r="AY17" s="636">
        <v>14.0</v>
      </c>
      <c r="AZ17" s="539"/>
      <c r="BA17" s="648"/>
      <c r="BB17" s="635"/>
      <c r="BC17" s="539"/>
      <c r="BD17" s="636">
        <v>15.0</v>
      </c>
      <c r="BE17" s="539"/>
      <c r="BF17" s="648"/>
      <c r="BG17" s="635"/>
      <c r="BH17" s="539"/>
      <c r="BI17" s="580">
        <v>14.0</v>
      </c>
      <c r="BJ17" s="539"/>
      <c r="BK17" s="550"/>
      <c r="BL17" s="674"/>
    </row>
    <row r="18" ht="15.75" customHeight="1">
      <c r="A18" s="242"/>
      <c r="B18" s="243"/>
      <c r="C18" s="269" t="s">
        <v>53</v>
      </c>
      <c r="D18" s="270"/>
      <c r="E18" s="656">
        <v>3.0</v>
      </c>
      <c r="F18" s="271"/>
      <c r="G18" s="271"/>
      <c r="H18" s="273"/>
      <c r="I18" s="678">
        <v>5.0</v>
      </c>
      <c r="J18" s="271"/>
      <c r="K18" s="271"/>
      <c r="L18" s="271"/>
      <c r="M18" s="273"/>
      <c r="N18" s="679">
        <v>4.0</v>
      </c>
      <c r="O18" s="271"/>
      <c r="P18" s="271"/>
      <c r="Q18" s="271"/>
      <c r="R18" s="273"/>
      <c r="S18" s="270"/>
      <c r="T18" s="656">
        <v>4.0</v>
      </c>
      <c r="U18" s="271"/>
      <c r="V18" s="271"/>
      <c r="W18" s="273"/>
      <c r="X18" s="678">
        <v>5.0</v>
      </c>
      <c r="Y18" s="271"/>
      <c r="Z18" s="271"/>
      <c r="AA18" s="271"/>
      <c r="AB18" s="273"/>
      <c r="AC18" s="659">
        <v>4.0</v>
      </c>
      <c r="AD18" s="271"/>
      <c r="AE18" s="271"/>
      <c r="AF18" s="271"/>
      <c r="AG18" s="273"/>
      <c r="AH18" s="270"/>
      <c r="AI18" s="656">
        <v>3.0</v>
      </c>
      <c r="AJ18" s="271"/>
      <c r="AK18" s="271"/>
      <c r="AL18" s="273"/>
      <c r="AM18" s="678">
        <v>5.0</v>
      </c>
      <c r="AN18" s="271"/>
      <c r="AO18" s="271"/>
      <c r="AP18" s="271"/>
      <c r="AQ18" s="273"/>
      <c r="AR18" s="679">
        <v>4.0</v>
      </c>
      <c r="AS18" s="271"/>
      <c r="AT18" s="271"/>
      <c r="AU18" s="271"/>
      <c r="AV18" s="273"/>
      <c r="AW18" s="270"/>
      <c r="AX18" s="656">
        <v>4.0</v>
      </c>
      <c r="AY18" s="271"/>
      <c r="AZ18" s="271"/>
      <c r="BA18" s="273"/>
      <c r="BB18" s="678">
        <v>5.0</v>
      </c>
      <c r="BC18" s="271"/>
      <c r="BD18" s="271"/>
      <c r="BE18" s="271"/>
      <c r="BF18" s="273"/>
      <c r="BG18" s="659">
        <v>4.0</v>
      </c>
      <c r="BH18" s="271"/>
      <c r="BI18" s="271"/>
      <c r="BJ18" s="271"/>
      <c r="BK18" s="273"/>
      <c r="BL18" s="660"/>
    </row>
    <row r="19" ht="15.75" customHeight="1">
      <c r="A19" s="247"/>
      <c r="B19" s="248"/>
      <c r="C19" s="313" t="s">
        <v>54</v>
      </c>
      <c r="D19" s="314"/>
      <c r="E19" s="315"/>
      <c r="F19" s="315"/>
      <c r="G19" s="315"/>
      <c r="H19" s="316"/>
      <c r="I19" s="317"/>
      <c r="J19" s="318"/>
      <c r="K19" s="318"/>
      <c r="L19" s="318"/>
      <c r="M19" s="316"/>
      <c r="N19" s="317"/>
      <c r="O19" s="318"/>
      <c r="P19" s="318"/>
      <c r="Q19" s="318"/>
      <c r="R19" s="316"/>
      <c r="S19" s="319"/>
      <c r="T19" s="374"/>
      <c r="U19" s="318"/>
      <c r="V19" s="318"/>
      <c r="W19" s="318"/>
      <c r="X19" s="314"/>
      <c r="Y19" s="315"/>
      <c r="Z19" s="315"/>
      <c r="AA19" s="315"/>
      <c r="AB19" s="316"/>
      <c r="AC19" s="317"/>
      <c r="AD19" s="318"/>
      <c r="AE19" s="318"/>
      <c r="AF19" s="318"/>
      <c r="AG19" s="316"/>
      <c r="AH19" s="317"/>
      <c r="AI19" s="318"/>
      <c r="AJ19" s="318"/>
      <c r="AK19" s="318"/>
      <c r="AL19" s="316"/>
      <c r="AM19" s="319"/>
      <c r="AN19" s="375"/>
      <c r="AO19" s="318"/>
      <c r="AP19" s="318"/>
      <c r="AQ19" s="318"/>
      <c r="AR19" s="314"/>
      <c r="AS19" s="315"/>
      <c r="AT19" s="315"/>
      <c r="AU19" s="315"/>
      <c r="AV19" s="316"/>
      <c r="AW19" s="317"/>
      <c r="AX19" s="318"/>
      <c r="AY19" s="318"/>
      <c r="AZ19" s="318"/>
      <c r="BA19" s="316"/>
      <c r="BB19" s="317"/>
      <c r="BC19" s="318"/>
      <c r="BD19" s="318"/>
      <c r="BE19" s="318"/>
      <c r="BF19" s="316"/>
      <c r="BG19" s="319"/>
      <c r="BH19" s="374"/>
      <c r="BI19" s="318"/>
      <c r="BJ19" s="318"/>
      <c r="BK19" s="316"/>
      <c r="BL19" s="360"/>
    </row>
    <row r="20" ht="15.75" hidden="1" customHeight="1">
      <c r="A20" s="324">
        <v>3.0</v>
      </c>
      <c r="B20" s="325" t="s">
        <v>55</v>
      </c>
      <c r="C20" s="326" t="s">
        <v>56</v>
      </c>
      <c r="D20" s="298"/>
      <c r="E20" s="295"/>
      <c r="F20" s="295"/>
      <c r="G20" s="295"/>
      <c r="H20" s="292"/>
      <c r="I20" s="298"/>
      <c r="J20" s="295"/>
      <c r="K20" s="295"/>
      <c r="L20" s="295"/>
      <c r="M20" s="292"/>
      <c r="N20" s="298"/>
      <c r="O20" s="295"/>
      <c r="P20" s="295"/>
      <c r="Q20" s="295"/>
      <c r="R20" s="292"/>
      <c r="S20" s="298"/>
      <c r="T20" s="340"/>
      <c r="U20" s="295"/>
      <c r="V20" s="295"/>
      <c r="W20" s="292"/>
      <c r="X20" s="298"/>
      <c r="Y20" s="295"/>
      <c r="Z20" s="295"/>
      <c r="AA20" s="295"/>
      <c r="AB20" s="292"/>
      <c r="AC20" s="298"/>
      <c r="AD20" s="295"/>
      <c r="AE20" s="295"/>
      <c r="AF20" s="295"/>
      <c r="AG20" s="292"/>
      <c r="AH20" s="298"/>
      <c r="AI20" s="295"/>
      <c r="AJ20" s="295"/>
      <c r="AK20" s="295"/>
      <c r="AL20" s="292"/>
      <c r="AM20" s="298"/>
      <c r="AN20" s="295"/>
      <c r="AO20" s="295"/>
      <c r="AP20" s="295"/>
      <c r="AQ20" s="292"/>
      <c r="AR20" s="298"/>
      <c r="AS20" s="295"/>
      <c r="AT20" s="295"/>
      <c r="AU20" s="295"/>
      <c r="AV20" s="292"/>
      <c r="AW20" s="298"/>
      <c r="AX20" s="295"/>
      <c r="AY20" s="295"/>
      <c r="AZ20" s="295"/>
      <c r="BA20" s="292"/>
      <c r="BB20" s="298"/>
      <c r="BC20" s="295"/>
      <c r="BD20" s="295"/>
      <c r="BE20" s="295"/>
      <c r="BF20" s="292"/>
      <c r="BG20" s="340"/>
      <c r="BH20" s="295"/>
      <c r="BI20" s="295"/>
      <c r="BJ20" s="295"/>
      <c r="BK20" s="292"/>
      <c r="BL20" s="360"/>
    </row>
    <row r="21" ht="15.75" hidden="1" customHeight="1">
      <c r="A21" s="242"/>
      <c r="B21" s="243"/>
      <c r="C21" s="269" t="s">
        <v>50</v>
      </c>
      <c r="D21" s="298"/>
      <c r="E21" s="295"/>
      <c r="F21" s="295"/>
      <c r="G21" s="295"/>
      <c r="H21" s="292"/>
      <c r="I21" s="298"/>
      <c r="J21" s="295"/>
      <c r="K21" s="295"/>
      <c r="L21" s="295"/>
      <c r="M21" s="292"/>
      <c r="N21" s="298"/>
      <c r="O21" s="295"/>
      <c r="P21" s="295"/>
      <c r="Q21" s="295"/>
      <c r="R21" s="292"/>
      <c r="S21" s="298"/>
      <c r="T21" s="340"/>
      <c r="U21" s="295"/>
      <c r="V21" s="295"/>
      <c r="W21" s="292"/>
      <c r="X21" s="298"/>
      <c r="Y21" s="295"/>
      <c r="Z21" s="295"/>
      <c r="AA21" s="295"/>
      <c r="AB21" s="292"/>
      <c r="AC21" s="298"/>
      <c r="AD21" s="295"/>
      <c r="AE21" s="295"/>
      <c r="AF21" s="295"/>
      <c r="AG21" s="292"/>
      <c r="AH21" s="298"/>
      <c r="AI21" s="295"/>
      <c r="AJ21" s="295"/>
      <c r="AK21" s="295"/>
      <c r="AL21" s="292"/>
      <c r="AM21" s="298"/>
      <c r="AN21" s="295"/>
      <c r="AO21" s="295"/>
      <c r="AP21" s="295"/>
      <c r="AQ21" s="292"/>
      <c r="AR21" s="298"/>
      <c r="AS21" s="295"/>
      <c r="AT21" s="295"/>
      <c r="AU21" s="295"/>
      <c r="AV21" s="292"/>
      <c r="AW21" s="298"/>
      <c r="AX21" s="295"/>
      <c r="AY21" s="295"/>
      <c r="AZ21" s="295"/>
      <c r="BA21" s="292"/>
      <c r="BB21" s="298"/>
      <c r="BC21" s="295"/>
      <c r="BD21" s="295"/>
      <c r="BE21" s="295"/>
      <c r="BF21" s="292"/>
      <c r="BG21" s="340"/>
      <c r="BH21" s="295"/>
      <c r="BI21" s="295"/>
      <c r="BJ21" s="295"/>
      <c r="BK21" s="292"/>
      <c r="BL21" s="360"/>
    </row>
    <row r="22" ht="15.75" hidden="1" customHeight="1">
      <c r="A22" s="242"/>
      <c r="B22" s="243"/>
      <c r="C22" s="269" t="s">
        <v>51</v>
      </c>
      <c r="D22" s="298"/>
      <c r="E22" s="680"/>
      <c r="F22" s="295"/>
      <c r="G22" s="295"/>
      <c r="H22" s="292"/>
      <c r="I22" s="298"/>
      <c r="J22" s="295"/>
      <c r="K22" s="295"/>
      <c r="L22" s="295"/>
      <c r="M22" s="292"/>
      <c r="N22" s="298"/>
      <c r="O22" s="295"/>
      <c r="P22" s="295"/>
      <c r="Q22" s="295"/>
      <c r="R22" s="292"/>
      <c r="S22" s="298"/>
      <c r="T22" s="340"/>
      <c r="U22" s="295"/>
      <c r="V22" s="295"/>
      <c r="W22" s="292"/>
      <c r="X22" s="298"/>
      <c r="Y22" s="295"/>
      <c r="Z22" s="295"/>
      <c r="AA22" s="295"/>
      <c r="AB22" s="292"/>
      <c r="AC22" s="298"/>
      <c r="AD22" s="295"/>
      <c r="AE22" s="295"/>
      <c r="AF22" s="295"/>
      <c r="AG22" s="292"/>
      <c r="AH22" s="298"/>
      <c r="AI22" s="295"/>
      <c r="AJ22" s="295"/>
      <c r="AK22" s="295"/>
      <c r="AL22" s="292"/>
      <c r="AM22" s="298"/>
      <c r="AN22" s="295"/>
      <c r="AO22" s="295"/>
      <c r="AP22" s="295"/>
      <c r="AQ22" s="292"/>
      <c r="AR22" s="298"/>
      <c r="AS22" s="295"/>
      <c r="AT22" s="295"/>
      <c r="AU22" s="295"/>
      <c r="AV22" s="292"/>
      <c r="AW22" s="298"/>
      <c r="AX22" s="295"/>
      <c r="AY22" s="295"/>
      <c r="AZ22" s="295"/>
      <c r="BA22" s="292"/>
      <c r="BB22" s="298"/>
      <c r="BC22" s="295"/>
      <c r="BD22" s="295"/>
      <c r="BE22" s="295"/>
      <c r="BF22" s="292"/>
      <c r="BG22" s="340"/>
      <c r="BH22" s="295"/>
      <c r="BI22" s="295"/>
      <c r="BJ22" s="295"/>
      <c r="BK22" s="292"/>
      <c r="BL22" s="360"/>
    </row>
    <row r="23" ht="15.75" hidden="1" customHeight="1">
      <c r="A23" s="242"/>
      <c r="B23" s="243"/>
      <c r="C23" s="269" t="s">
        <v>52</v>
      </c>
      <c r="D23" s="298"/>
      <c r="E23" s="295"/>
      <c r="F23" s="295"/>
      <c r="G23" s="295"/>
      <c r="H23" s="292"/>
      <c r="I23" s="298"/>
      <c r="J23" s="295"/>
      <c r="K23" s="295"/>
      <c r="L23" s="295"/>
      <c r="M23" s="292"/>
      <c r="N23" s="298"/>
      <c r="O23" s="295"/>
      <c r="P23" s="295"/>
      <c r="Q23" s="295"/>
      <c r="R23" s="292"/>
      <c r="S23" s="298"/>
      <c r="T23" s="340"/>
      <c r="U23" s="295"/>
      <c r="V23" s="295"/>
      <c r="W23" s="292"/>
      <c r="X23" s="298"/>
      <c r="Y23" s="295"/>
      <c r="Z23" s="295"/>
      <c r="AA23" s="295"/>
      <c r="AB23" s="292"/>
      <c r="AC23" s="298"/>
      <c r="AD23" s="295"/>
      <c r="AE23" s="295"/>
      <c r="AF23" s="295"/>
      <c r="AG23" s="292"/>
      <c r="AH23" s="298"/>
      <c r="AI23" s="295"/>
      <c r="AJ23" s="295"/>
      <c r="AK23" s="295"/>
      <c r="AL23" s="292"/>
      <c r="AM23" s="298"/>
      <c r="AN23" s="295"/>
      <c r="AO23" s="295"/>
      <c r="AP23" s="295"/>
      <c r="AQ23" s="292"/>
      <c r="AR23" s="298"/>
      <c r="AS23" s="295"/>
      <c r="AT23" s="295"/>
      <c r="AU23" s="295"/>
      <c r="AV23" s="292"/>
      <c r="AW23" s="298"/>
      <c r="AX23" s="295"/>
      <c r="AY23" s="295"/>
      <c r="AZ23" s="295"/>
      <c r="BA23" s="292"/>
      <c r="BB23" s="298"/>
      <c r="BC23" s="295"/>
      <c r="BD23" s="295"/>
      <c r="BE23" s="295"/>
      <c r="BF23" s="292"/>
      <c r="BG23" s="340"/>
      <c r="BH23" s="295"/>
      <c r="BI23" s="295"/>
      <c r="BJ23" s="295"/>
      <c r="BK23" s="292"/>
      <c r="BL23" s="360"/>
    </row>
    <row r="24" ht="15.75" hidden="1" customHeight="1">
      <c r="A24" s="242"/>
      <c r="B24" s="243"/>
      <c r="C24" s="269" t="s">
        <v>53</v>
      </c>
      <c r="D24" s="298"/>
      <c r="E24" s="295"/>
      <c r="F24" s="295"/>
      <c r="G24" s="295"/>
      <c r="H24" s="292"/>
      <c r="I24" s="298"/>
      <c r="J24" s="295"/>
      <c r="K24" s="295"/>
      <c r="L24" s="295"/>
      <c r="M24" s="292"/>
      <c r="N24" s="298"/>
      <c r="O24" s="295"/>
      <c r="P24" s="295"/>
      <c r="Q24" s="295"/>
      <c r="R24" s="292"/>
      <c r="S24" s="298"/>
      <c r="T24" s="340"/>
      <c r="U24" s="295"/>
      <c r="V24" s="295"/>
      <c r="W24" s="292"/>
      <c r="X24" s="298"/>
      <c r="Y24" s="295"/>
      <c r="Z24" s="295"/>
      <c r="AA24" s="295"/>
      <c r="AB24" s="292"/>
      <c r="AC24" s="298"/>
      <c r="AD24" s="295"/>
      <c r="AE24" s="295"/>
      <c r="AF24" s="295"/>
      <c r="AG24" s="292"/>
      <c r="AH24" s="298"/>
      <c r="AI24" s="295"/>
      <c r="AJ24" s="295"/>
      <c r="AK24" s="295"/>
      <c r="AL24" s="292"/>
      <c r="AM24" s="298"/>
      <c r="AN24" s="295"/>
      <c r="AO24" s="295"/>
      <c r="AP24" s="295"/>
      <c r="AQ24" s="292"/>
      <c r="AR24" s="298"/>
      <c r="AS24" s="295"/>
      <c r="AT24" s="295"/>
      <c r="AU24" s="295"/>
      <c r="AV24" s="292"/>
      <c r="AW24" s="298"/>
      <c r="AX24" s="295"/>
      <c r="AY24" s="295"/>
      <c r="AZ24" s="295"/>
      <c r="BA24" s="292"/>
      <c r="BB24" s="298"/>
      <c r="BC24" s="295"/>
      <c r="BD24" s="295"/>
      <c r="BE24" s="295"/>
      <c r="BF24" s="292"/>
      <c r="BG24" s="340"/>
      <c r="BH24" s="295"/>
      <c r="BI24" s="295"/>
      <c r="BJ24" s="295"/>
      <c r="BK24" s="292"/>
      <c r="BL24" s="360"/>
    </row>
    <row r="25" ht="15.75" hidden="1" customHeight="1">
      <c r="A25" s="247"/>
      <c r="B25" s="248"/>
      <c r="C25" s="313" t="s">
        <v>54</v>
      </c>
      <c r="D25" s="298"/>
      <c r="E25" s="295"/>
      <c r="F25" s="295"/>
      <c r="G25" s="295"/>
      <c r="H25" s="292"/>
      <c r="I25" s="298"/>
      <c r="J25" s="295"/>
      <c r="K25" s="295"/>
      <c r="L25" s="295"/>
      <c r="M25" s="292"/>
      <c r="N25" s="298"/>
      <c r="O25" s="295"/>
      <c r="P25" s="295"/>
      <c r="Q25" s="295"/>
      <c r="R25" s="292"/>
      <c r="S25" s="298"/>
      <c r="T25" s="340"/>
      <c r="U25" s="295"/>
      <c r="V25" s="295"/>
      <c r="W25" s="292"/>
      <c r="X25" s="298"/>
      <c r="Y25" s="295"/>
      <c r="Z25" s="295"/>
      <c r="AA25" s="295"/>
      <c r="AB25" s="292"/>
      <c r="AC25" s="298"/>
      <c r="AD25" s="295"/>
      <c r="AE25" s="295"/>
      <c r="AF25" s="295"/>
      <c r="AG25" s="292"/>
      <c r="AH25" s="298"/>
      <c r="AI25" s="295"/>
      <c r="AJ25" s="295"/>
      <c r="AK25" s="295"/>
      <c r="AL25" s="292"/>
      <c r="AM25" s="298"/>
      <c r="AN25" s="295"/>
      <c r="AO25" s="295"/>
      <c r="AP25" s="295"/>
      <c r="AQ25" s="292"/>
      <c r="AR25" s="298"/>
      <c r="AS25" s="295"/>
      <c r="AT25" s="295"/>
      <c r="AU25" s="295"/>
      <c r="AV25" s="292"/>
      <c r="AW25" s="298"/>
      <c r="AX25" s="295"/>
      <c r="AY25" s="295"/>
      <c r="AZ25" s="295"/>
      <c r="BA25" s="292"/>
      <c r="BB25" s="298"/>
      <c r="BC25" s="295"/>
      <c r="BD25" s="295"/>
      <c r="BE25" s="295"/>
      <c r="BF25" s="292"/>
      <c r="BG25" s="340"/>
      <c r="BH25" s="295"/>
      <c r="BI25" s="295"/>
      <c r="BJ25" s="295"/>
      <c r="BK25" s="292"/>
      <c r="BL25" s="360"/>
    </row>
    <row r="26" ht="15.75" customHeight="1">
      <c r="A26" s="267">
        <v>3.0</v>
      </c>
      <c r="B26" s="268" t="str">
        <f>ENGINE!B20</f>
        <v>STS 03</v>
      </c>
      <c r="C26" s="269" t="s">
        <v>50</v>
      </c>
      <c r="D26" s="681"/>
      <c r="E26" s="682">
        <v>7.0</v>
      </c>
      <c r="F26" s="681"/>
      <c r="G26" s="681"/>
      <c r="H26" s="683"/>
      <c r="I26" s="675"/>
      <c r="J26" s="682">
        <v>8.0</v>
      </c>
      <c r="K26" s="681"/>
      <c r="L26" s="681"/>
      <c r="M26" s="637"/>
      <c r="N26" s="675"/>
      <c r="O26" s="684">
        <v>9.0</v>
      </c>
      <c r="P26" s="681"/>
      <c r="Q26" s="681"/>
      <c r="R26" s="685"/>
      <c r="S26" s="675"/>
      <c r="T26" s="682">
        <v>8.0</v>
      </c>
      <c r="U26" s="681"/>
      <c r="V26" s="681"/>
      <c r="W26" s="683"/>
      <c r="X26" s="675"/>
      <c r="Y26" s="682">
        <v>9.0</v>
      </c>
      <c r="Z26" s="681"/>
      <c r="AA26" s="681"/>
      <c r="AB26" s="637"/>
      <c r="AC26" s="675"/>
      <c r="AD26" s="686">
        <v>8.0</v>
      </c>
      <c r="AE26" s="687"/>
      <c r="AF26" s="681"/>
      <c r="AG26" s="688"/>
      <c r="AH26" s="689"/>
      <c r="AI26" s="682">
        <v>7.0</v>
      </c>
      <c r="AJ26" s="681"/>
      <c r="AK26" s="681"/>
      <c r="AL26" s="683"/>
      <c r="AM26" s="675"/>
      <c r="AN26" s="682">
        <v>9.0</v>
      </c>
      <c r="AO26" s="681"/>
      <c r="AP26" s="681"/>
      <c r="AQ26" s="637"/>
      <c r="AR26" s="675"/>
      <c r="AS26" s="684">
        <v>8.0</v>
      </c>
      <c r="AT26" s="687"/>
      <c r="AU26" s="681"/>
      <c r="AV26" s="685"/>
      <c r="AW26" s="675"/>
      <c r="AX26" s="682">
        <v>7.0</v>
      </c>
      <c r="AY26" s="681"/>
      <c r="AZ26" s="681"/>
      <c r="BA26" s="683"/>
      <c r="BB26" s="675"/>
      <c r="BC26" s="682">
        <v>9.0</v>
      </c>
      <c r="BD26" s="681"/>
      <c r="BE26" s="681"/>
      <c r="BF26" s="637"/>
      <c r="BG26" s="675"/>
      <c r="BH26" s="686">
        <v>7.0</v>
      </c>
      <c r="BI26" s="687"/>
      <c r="BJ26" s="681"/>
      <c r="BK26" s="688"/>
      <c r="BL26" s="690"/>
    </row>
    <row r="27" ht="15.75" customHeight="1">
      <c r="A27" s="242"/>
      <c r="B27" s="243"/>
      <c r="C27" s="269" t="s">
        <v>51</v>
      </c>
      <c r="D27" s="675"/>
      <c r="E27" s="643"/>
      <c r="F27" s="643"/>
      <c r="G27" s="636">
        <v>17.0</v>
      </c>
      <c r="H27" s="637"/>
      <c r="I27" s="691"/>
      <c r="J27" s="643"/>
      <c r="K27" s="643"/>
      <c r="L27" s="636">
        <v>16.0</v>
      </c>
      <c r="M27" s="637"/>
      <c r="N27" s="675"/>
      <c r="O27" s="643"/>
      <c r="P27" s="650">
        <v>17.0</v>
      </c>
      <c r="Q27" s="643"/>
      <c r="R27" s="637"/>
      <c r="S27" s="675"/>
      <c r="T27" s="643"/>
      <c r="U27" s="643"/>
      <c r="V27" s="636">
        <v>18.0</v>
      </c>
      <c r="W27" s="637"/>
      <c r="X27" s="691"/>
      <c r="Y27" s="643"/>
      <c r="Z27" s="636">
        <v>18.0</v>
      </c>
      <c r="AA27" s="643"/>
      <c r="AB27" s="637"/>
      <c r="AC27" s="675"/>
      <c r="AD27" s="643"/>
      <c r="AE27" s="677">
        <v>17.0</v>
      </c>
      <c r="AF27" s="643"/>
      <c r="AG27" s="637"/>
      <c r="AH27" s="675"/>
      <c r="AI27" s="643"/>
      <c r="AJ27" s="643"/>
      <c r="AK27" s="636">
        <v>18.0</v>
      </c>
      <c r="AL27" s="637"/>
      <c r="AM27" s="691"/>
      <c r="AN27" s="643"/>
      <c r="AO27" s="636">
        <v>18.0</v>
      </c>
      <c r="AP27" s="643"/>
      <c r="AQ27" s="637"/>
      <c r="AR27" s="675"/>
      <c r="AS27" s="643"/>
      <c r="AT27" s="650">
        <v>17.0</v>
      </c>
      <c r="AU27" s="643"/>
      <c r="AV27" s="637"/>
      <c r="AW27" s="675"/>
      <c r="AX27" s="643"/>
      <c r="AY27" s="643"/>
      <c r="AZ27" s="636">
        <v>18.0</v>
      </c>
      <c r="BA27" s="637"/>
      <c r="BB27" s="691"/>
      <c r="BC27" s="643"/>
      <c r="BD27" s="636">
        <v>18.0</v>
      </c>
      <c r="BE27" s="643"/>
      <c r="BF27" s="637"/>
      <c r="BG27" s="675"/>
      <c r="BH27" s="643"/>
      <c r="BI27" s="651">
        <v>16.0</v>
      </c>
      <c r="BJ27" s="643"/>
      <c r="BK27" s="637"/>
      <c r="BL27" s="637"/>
    </row>
    <row r="28" ht="15.75" customHeight="1">
      <c r="A28" s="242"/>
      <c r="B28" s="243"/>
      <c r="C28" s="269" t="s">
        <v>52</v>
      </c>
      <c r="D28" s="635"/>
      <c r="E28" s="539"/>
      <c r="F28" s="539"/>
      <c r="G28" s="539"/>
      <c r="H28" s="648"/>
      <c r="I28" s="638"/>
      <c r="J28" s="539"/>
      <c r="K28" s="539"/>
      <c r="L28" s="539"/>
      <c r="M28" s="539"/>
      <c r="N28" s="654"/>
      <c r="O28" s="381">
        <v>8.0</v>
      </c>
      <c r="P28" s="539"/>
      <c r="Q28" s="539"/>
      <c r="R28" s="648"/>
      <c r="S28" s="638"/>
      <c r="T28" s="539"/>
      <c r="U28" s="539"/>
      <c r="V28" s="539"/>
      <c r="W28" s="648"/>
      <c r="X28" s="635"/>
      <c r="Y28" s="539"/>
      <c r="Z28" s="539"/>
      <c r="AA28" s="539"/>
      <c r="AB28" s="648"/>
      <c r="AC28" s="635"/>
      <c r="AD28" s="381">
        <v>8.0</v>
      </c>
      <c r="AE28" s="539"/>
      <c r="AF28" s="539"/>
      <c r="AG28" s="550"/>
      <c r="AH28" s="635"/>
      <c r="AI28" s="539"/>
      <c r="AJ28" s="539"/>
      <c r="AK28" s="539"/>
      <c r="AL28" s="550"/>
      <c r="AM28" s="635"/>
      <c r="AN28" s="539"/>
      <c r="AO28" s="539"/>
      <c r="AP28" s="539"/>
      <c r="AQ28" s="539"/>
      <c r="AR28" s="635"/>
      <c r="AS28" s="382">
        <v>8.0</v>
      </c>
      <c r="AT28" s="539"/>
      <c r="AU28" s="539"/>
      <c r="AV28" s="648"/>
      <c r="AW28" s="635"/>
      <c r="AX28" s="692"/>
      <c r="AY28" s="539"/>
      <c r="AZ28" s="539"/>
      <c r="BA28" s="648"/>
      <c r="BB28" s="635"/>
      <c r="BC28" s="539"/>
      <c r="BD28" s="539"/>
      <c r="BE28" s="539"/>
      <c r="BF28" s="648"/>
      <c r="BG28" s="638"/>
      <c r="BH28" s="381">
        <v>8.0</v>
      </c>
      <c r="BI28" s="539"/>
      <c r="BJ28" s="539"/>
      <c r="BK28" s="648"/>
      <c r="BL28" s="674"/>
    </row>
    <row r="29" ht="15.75" customHeight="1">
      <c r="A29" s="242"/>
      <c r="B29" s="243"/>
      <c r="C29" s="269" t="s">
        <v>53</v>
      </c>
      <c r="D29" s="270"/>
      <c r="E29" s="271"/>
      <c r="F29" s="271"/>
      <c r="G29" s="656">
        <v>17.0</v>
      </c>
      <c r="H29" s="273"/>
      <c r="I29" s="274"/>
      <c r="J29" s="271"/>
      <c r="K29" s="271"/>
      <c r="L29" s="657">
        <v>18.0</v>
      </c>
      <c r="M29" s="273"/>
      <c r="N29" s="270"/>
      <c r="O29" s="271"/>
      <c r="P29" s="271"/>
      <c r="Q29" s="658">
        <v>17.0</v>
      </c>
      <c r="R29" s="273"/>
      <c r="S29" s="270"/>
      <c r="T29" s="271"/>
      <c r="U29" s="271"/>
      <c r="V29" s="656">
        <v>18.0</v>
      </c>
      <c r="W29" s="273"/>
      <c r="X29" s="274"/>
      <c r="Y29" s="271"/>
      <c r="Z29" s="271"/>
      <c r="AA29" s="657">
        <v>18.0</v>
      </c>
      <c r="AB29" s="273"/>
      <c r="AC29" s="270"/>
      <c r="AD29" s="271"/>
      <c r="AE29" s="271"/>
      <c r="AF29" s="659">
        <v>17.0</v>
      </c>
      <c r="AG29" s="273"/>
      <c r="AH29" s="270"/>
      <c r="AI29" s="271"/>
      <c r="AJ29" s="271"/>
      <c r="AK29" s="656">
        <v>17.0</v>
      </c>
      <c r="AL29" s="273"/>
      <c r="AM29" s="274"/>
      <c r="AN29" s="271"/>
      <c r="AO29" s="271"/>
      <c r="AP29" s="657">
        <v>18.0</v>
      </c>
      <c r="AQ29" s="273"/>
      <c r="AR29" s="270"/>
      <c r="AS29" s="271"/>
      <c r="AT29" s="271"/>
      <c r="AU29" s="658">
        <v>17.0</v>
      </c>
      <c r="AV29" s="273"/>
      <c r="AW29" s="270"/>
      <c r="AX29" s="271"/>
      <c r="AY29" s="271"/>
      <c r="AZ29" s="656">
        <v>18.0</v>
      </c>
      <c r="BA29" s="273"/>
      <c r="BB29" s="274"/>
      <c r="BC29" s="271"/>
      <c r="BD29" s="271"/>
      <c r="BE29" s="657">
        <v>18.0</v>
      </c>
      <c r="BF29" s="273"/>
      <c r="BG29" s="270"/>
      <c r="BH29" s="271"/>
      <c r="BI29" s="271"/>
      <c r="BJ29" s="659">
        <v>17.0</v>
      </c>
      <c r="BK29" s="273"/>
      <c r="BL29" s="660"/>
    </row>
    <row r="30" ht="15.75" customHeight="1">
      <c r="A30" s="247"/>
      <c r="B30" s="248"/>
      <c r="C30" s="313" t="s">
        <v>54</v>
      </c>
      <c r="D30" s="314"/>
      <c r="E30" s="315"/>
      <c r="F30" s="315"/>
      <c r="G30" s="315"/>
      <c r="H30" s="316"/>
      <c r="I30" s="317"/>
      <c r="J30" s="318"/>
      <c r="K30" s="318"/>
      <c r="L30" s="318"/>
      <c r="M30" s="316"/>
      <c r="N30" s="317"/>
      <c r="O30" s="318"/>
      <c r="P30" s="318"/>
      <c r="Q30" s="318"/>
      <c r="R30" s="316"/>
      <c r="S30" s="319"/>
      <c r="T30" s="318"/>
      <c r="U30" s="374"/>
      <c r="V30" s="318"/>
      <c r="W30" s="318"/>
      <c r="X30" s="314"/>
      <c r="Y30" s="315"/>
      <c r="Z30" s="315"/>
      <c r="AA30" s="315"/>
      <c r="AB30" s="316"/>
      <c r="AC30" s="317"/>
      <c r="AD30" s="318"/>
      <c r="AE30" s="318"/>
      <c r="AF30" s="318"/>
      <c r="AG30" s="316"/>
      <c r="AH30" s="317"/>
      <c r="AI30" s="318"/>
      <c r="AJ30" s="318"/>
      <c r="AK30" s="318"/>
      <c r="AL30" s="316"/>
      <c r="AM30" s="319"/>
      <c r="AN30" s="318"/>
      <c r="AO30" s="375"/>
      <c r="AP30" s="318"/>
      <c r="AQ30" s="318"/>
      <c r="AR30" s="314"/>
      <c r="AS30" s="315"/>
      <c r="AT30" s="315"/>
      <c r="AU30" s="315"/>
      <c r="AV30" s="316"/>
      <c r="AW30" s="317"/>
      <c r="AX30" s="318"/>
      <c r="AY30" s="318"/>
      <c r="AZ30" s="318"/>
      <c r="BA30" s="316"/>
      <c r="BB30" s="317"/>
      <c r="BC30" s="318"/>
      <c r="BD30" s="318"/>
      <c r="BE30" s="318"/>
      <c r="BF30" s="316"/>
      <c r="BG30" s="319"/>
      <c r="BH30" s="318"/>
      <c r="BI30" s="374"/>
      <c r="BJ30" s="318"/>
      <c r="BK30" s="316"/>
      <c r="BL30" s="360"/>
    </row>
    <row r="31" ht="15.75" customHeight="1">
      <c r="A31" s="267">
        <v>4.0</v>
      </c>
      <c r="B31" s="268" t="str">
        <f>ENGINE!B26</f>
        <v>STS 04</v>
      </c>
      <c r="C31" s="269" t="s">
        <v>50</v>
      </c>
      <c r="D31" s="675"/>
      <c r="E31" s="692"/>
      <c r="F31" s="682">
        <v>13.0</v>
      </c>
      <c r="G31" s="539"/>
      <c r="H31" s="648"/>
      <c r="I31" s="638"/>
      <c r="J31" s="692"/>
      <c r="K31" s="682">
        <v>15.0</v>
      </c>
      <c r="L31" s="539"/>
      <c r="M31" s="550"/>
      <c r="N31" s="635"/>
      <c r="O31" s="539"/>
      <c r="P31" s="693">
        <v>16.0</v>
      </c>
      <c r="Q31" s="539"/>
      <c r="R31" s="637"/>
      <c r="S31" s="675"/>
      <c r="T31" s="692"/>
      <c r="U31" s="682">
        <v>12.0</v>
      </c>
      <c r="V31" s="539"/>
      <c r="W31" s="648"/>
      <c r="X31" s="638"/>
      <c r="Y31" s="692"/>
      <c r="Z31" s="682">
        <v>12.0</v>
      </c>
      <c r="AA31" s="539"/>
      <c r="AB31" s="550"/>
      <c r="AC31" s="635"/>
      <c r="AD31" s="539"/>
      <c r="AE31" s="645">
        <v>14.0</v>
      </c>
      <c r="AF31" s="539"/>
      <c r="AG31" s="637"/>
      <c r="AH31" s="675"/>
      <c r="AI31" s="692"/>
      <c r="AJ31" s="682">
        <v>13.0</v>
      </c>
      <c r="AK31" s="539"/>
      <c r="AL31" s="648"/>
      <c r="AM31" s="638"/>
      <c r="AN31" s="692"/>
      <c r="AO31" s="682">
        <v>15.0</v>
      </c>
      <c r="AP31" s="539"/>
      <c r="AQ31" s="550"/>
      <c r="AR31" s="635"/>
      <c r="AS31" s="539"/>
      <c r="AT31" s="693">
        <v>14.0</v>
      </c>
      <c r="AU31" s="539"/>
      <c r="AV31" s="637"/>
      <c r="AW31" s="675"/>
      <c r="AX31" s="692"/>
      <c r="AY31" s="682">
        <v>13.0</v>
      </c>
      <c r="AZ31" s="539"/>
      <c r="BA31" s="648"/>
      <c r="BB31" s="638"/>
      <c r="BC31" s="692"/>
      <c r="BD31" s="682">
        <v>14.0</v>
      </c>
      <c r="BE31" s="539"/>
      <c r="BF31" s="550"/>
      <c r="BG31" s="635"/>
      <c r="BH31" s="539"/>
      <c r="BI31" s="645">
        <v>13.0</v>
      </c>
      <c r="BJ31" s="539"/>
      <c r="BK31" s="637"/>
      <c r="BL31" s="575"/>
    </row>
    <row r="32" ht="15.75" customHeight="1">
      <c r="A32" s="242"/>
      <c r="B32" s="243"/>
      <c r="C32" s="269" t="s">
        <v>51</v>
      </c>
      <c r="D32" s="675"/>
      <c r="E32" s="643"/>
      <c r="F32" s="643"/>
      <c r="G32" s="643"/>
      <c r="H32" s="694">
        <v>24.0</v>
      </c>
      <c r="I32" s="691"/>
      <c r="J32" s="643"/>
      <c r="K32" s="643"/>
      <c r="L32" s="636">
        <v>24.0</v>
      </c>
      <c r="M32" s="637"/>
      <c r="N32" s="675"/>
      <c r="O32" s="643"/>
      <c r="P32" s="643"/>
      <c r="Q32" s="650">
        <v>24.0</v>
      </c>
      <c r="R32" s="637"/>
      <c r="S32" s="675"/>
      <c r="T32" s="643"/>
      <c r="U32" s="643"/>
      <c r="V32" s="643"/>
      <c r="W32" s="694">
        <v>25.0</v>
      </c>
      <c r="X32" s="691"/>
      <c r="Y32" s="643"/>
      <c r="Z32" s="643"/>
      <c r="AA32" s="636">
        <v>25.0</v>
      </c>
      <c r="AB32" s="637"/>
      <c r="AC32" s="675"/>
      <c r="AD32" s="643"/>
      <c r="AE32" s="643"/>
      <c r="AF32" s="580">
        <v>24.0</v>
      </c>
      <c r="AG32" s="637"/>
      <c r="AH32" s="675"/>
      <c r="AI32" s="643"/>
      <c r="AJ32" s="643"/>
      <c r="AK32" s="643"/>
      <c r="AL32" s="694">
        <v>25.0</v>
      </c>
      <c r="AM32" s="691"/>
      <c r="AN32" s="643"/>
      <c r="AO32" s="643"/>
      <c r="AP32" s="636">
        <v>25.0</v>
      </c>
      <c r="AQ32" s="637"/>
      <c r="AR32" s="675"/>
      <c r="AS32" s="643"/>
      <c r="AT32" s="643"/>
      <c r="AU32" s="650">
        <v>23.0</v>
      </c>
      <c r="AV32" s="637"/>
      <c r="AW32" s="675"/>
      <c r="AX32" s="643"/>
      <c r="AY32" s="643"/>
      <c r="AZ32" s="643"/>
      <c r="BA32" s="694">
        <v>25.0</v>
      </c>
      <c r="BB32" s="691"/>
      <c r="BC32" s="643"/>
      <c r="BD32" s="643"/>
      <c r="BE32" s="643"/>
      <c r="BF32" s="694">
        <v>28.0</v>
      </c>
      <c r="BG32" s="675"/>
      <c r="BH32" s="643"/>
      <c r="BI32" s="643"/>
      <c r="BJ32" s="643"/>
      <c r="BK32" s="695">
        <v>28.0</v>
      </c>
      <c r="BL32" s="360"/>
    </row>
    <row r="33" ht="15.75" customHeight="1">
      <c r="A33" s="242"/>
      <c r="B33" s="243"/>
      <c r="C33" s="269" t="s">
        <v>52</v>
      </c>
      <c r="D33" s="635"/>
      <c r="E33" s="539"/>
      <c r="F33" s="539"/>
      <c r="G33" s="539"/>
      <c r="H33" s="694">
        <v>26.0</v>
      </c>
      <c r="I33" s="638"/>
      <c r="J33" s="539"/>
      <c r="K33" s="539"/>
      <c r="L33" s="636">
        <v>27.0</v>
      </c>
      <c r="M33" s="539"/>
      <c r="N33" s="654"/>
      <c r="O33" s="539"/>
      <c r="P33" s="539"/>
      <c r="Q33" s="539"/>
      <c r="R33" s="578">
        <v>29.0</v>
      </c>
      <c r="S33" s="635"/>
      <c r="T33" s="539"/>
      <c r="U33" s="539"/>
      <c r="V33" s="539"/>
      <c r="W33" s="694">
        <v>28.0</v>
      </c>
      <c r="X33" s="638"/>
      <c r="Y33" s="539"/>
      <c r="Z33" s="539"/>
      <c r="AA33" s="539"/>
      <c r="AB33" s="694">
        <v>31.0</v>
      </c>
      <c r="AC33" s="654"/>
      <c r="AD33" s="539"/>
      <c r="AE33" s="539"/>
      <c r="AF33" s="539"/>
      <c r="AG33" s="580">
        <v>30.0</v>
      </c>
      <c r="AH33" s="635"/>
      <c r="AI33" s="539"/>
      <c r="AJ33" s="539"/>
      <c r="AK33" s="539"/>
      <c r="AL33" s="694">
        <v>28.0</v>
      </c>
      <c r="AM33" s="638"/>
      <c r="AN33" s="539"/>
      <c r="AO33" s="539"/>
      <c r="AP33" s="539"/>
      <c r="AQ33" s="694">
        <v>29.0</v>
      </c>
      <c r="AR33" s="654"/>
      <c r="AS33" s="539"/>
      <c r="AT33" s="539"/>
      <c r="AU33" s="539"/>
      <c r="AV33" s="578">
        <v>29.0</v>
      </c>
      <c r="AW33" s="635"/>
      <c r="AX33" s="539"/>
      <c r="AY33" s="539"/>
      <c r="AZ33" s="539"/>
      <c r="BA33" s="694">
        <v>28.0</v>
      </c>
      <c r="BB33" s="638"/>
      <c r="BC33" s="539"/>
      <c r="BD33" s="539"/>
      <c r="BE33" s="539"/>
      <c r="BF33" s="694">
        <v>29.0</v>
      </c>
      <c r="BG33" s="654"/>
      <c r="BH33" s="539"/>
      <c r="BI33" s="539"/>
      <c r="BJ33" s="539"/>
      <c r="BK33" s="580">
        <v>28.0</v>
      </c>
      <c r="BL33" s="674"/>
    </row>
    <row r="34" ht="15.75" customHeight="1">
      <c r="A34" s="242"/>
      <c r="B34" s="243"/>
      <c r="C34" s="269" t="s">
        <v>53</v>
      </c>
      <c r="D34" s="270"/>
      <c r="E34" s="271"/>
      <c r="F34" s="271"/>
      <c r="G34" s="271"/>
      <c r="H34" s="696">
        <v>25.0</v>
      </c>
      <c r="I34" s="274"/>
      <c r="J34" s="271"/>
      <c r="K34" s="271"/>
      <c r="L34" s="656">
        <v>25.0</v>
      </c>
      <c r="M34" s="697"/>
      <c r="N34" s="270"/>
      <c r="O34" s="271"/>
      <c r="P34" s="271"/>
      <c r="Q34" s="658">
        <v>24.0</v>
      </c>
      <c r="R34" s="697"/>
      <c r="S34" s="270"/>
      <c r="T34" s="271"/>
      <c r="U34" s="271"/>
      <c r="V34" s="271"/>
      <c r="W34" s="696">
        <v>25.0</v>
      </c>
      <c r="X34" s="274"/>
      <c r="Y34" s="271"/>
      <c r="Z34" s="271"/>
      <c r="AA34" s="656">
        <v>25.0</v>
      </c>
      <c r="AB34" s="697"/>
      <c r="AC34" s="270"/>
      <c r="AD34" s="271"/>
      <c r="AE34" s="271"/>
      <c r="AF34" s="659">
        <v>24.0</v>
      </c>
      <c r="AG34" s="697"/>
      <c r="AH34" s="270"/>
      <c r="AI34" s="271"/>
      <c r="AJ34" s="271"/>
      <c r="AK34" s="271"/>
      <c r="AL34" s="696">
        <v>25.0</v>
      </c>
      <c r="AM34" s="274"/>
      <c r="AN34" s="271"/>
      <c r="AO34" s="271"/>
      <c r="AP34" s="656">
        <v>25.0</v>
      </c>
      <c r="AQ34" s="697"/>
      <c r="AR34" s="270"/>
      <c r="AS34" s="271"/>
      <c r="AT34" s="271"/>
      <c r="AU34" s="658">
        <v>24.0</v>
      </c>
      <c r="AV34" s="697"/>
      <c r="AW34" s="270"/>
      <c r="AX34" s="271"/>
      <c r="AY34" s="271"/>
      <c r="AZ34" s="271"/>
      <c r="BA34" s="696">
        <v>25.0</v>
      </c>
      <c r="BB34" s="274"/>
      <c r="BC34" s="271"/>
      <c r="BD34" s="271"/>
      <c r="BE34" s="656">
        <v>25.0</v>
      </c>
      <c r="BF34" s="697"/>
      <c r="BG34" s="270"/>
      <c r="BH34" s="271"/>
      <c r="BI34" s="271"/>
      <c r="BJ34" s="659">
        <v>24.0</v>
      </c>
      <c r="BK34" s="697"/>
      <c r="BL34" s="660"/>
    </row>
    <row r="35" ht="15.75" customHeight="1">
      <c r="A35" s="247"/>
      <c r="B35" s="248"/>
      <c r="C35" s="269" t="s">
        <v>54</v>
      </c>
      <c r="D35" s="314"/>
      <c r="E35" s="315"/>
      <c r="F35" s="315"/>
      <c r="G35" s="315"/>
      <c r="H35" s="316"/>
      <c r="I35" s="317"/>
      <c r="J35" s="318"/>
      <c r="K35" s="318"/>
      <c r="L35" s="318"/>
      <c r="M35" s="316"/>
      <c r="N35" s="317"/>
      <c r="O35" s="318"/>
      <c r="P35" s="318"/>
      <c r="Q35" s="318"/>
      <c r="R35" s="316"/>
      <c r="S35" s="319"/>
      <c r="T35" s="318"/>
      <c r="U35" s="318"/>
      <c r="V35" s="374"/>
      <c r="W35" s="318"/>
      <c r="X35" s="314"/>
      <c r="Y35" s="315"/>
      <c r="Z35" s="315"/>
      <c r="AA35" s="315"/>
      <c r="AB35" s="316"/>
      <c r="AC35" s="317"/>
      <c r="AD35" s="318"/>
      <c r="AE35" s="318"/>
      <c r="AF35" s="318"/>
      <c r="AG35" s="316"/>
      <c r="AH35" s="317"/>
      <c r="AI35" s="318"/>
      <c r="AJ35" s="318"/>
      <c r="AK35" s="318"/>
      <c r="AL35" s="316"/>
      <c r="AM35" s="319"/>
      <c r="AN35" s="318"/>
      <c r="AO35" s="318"/>
      <c r="AP35" s="375"/>
      <c r="AQ35" s="318"/>
      <c r="AR35" s="314"/>
      <c r="AS35" s="315"/>
      <c r="AT35" s="315"/>
      <c r="AU35" s="315"/>
      <c r="AV35" s="316"/>
      <c r="AW35" s="317"/>
      <c r="AX35" s="318"/>
      <c r="AY35" s="318"/>
      <c r="AZ35" s="318"/>
      <c r="BA35" s="316"/>
      <c r="BB35" s="317"/>
      <c r="BC35" s="318"/>
      <c r="BD35" s="318"/>
      <c r="BE35" s="318"/>
      <c r="BF35" s="316"/>
      <c r="BG35" s="319"/>
      <c r="BH35" s="318"/>
      <c r="BI35" s="318"/>
      <c r="BJ35" s="374"/>
      <c r="BK35" s="316"/>
      <c r="BL35" s="360"/>
    </row>
    <row r="36" ht="9.0" customHeight="1">
      <c r="A36" s="356"/>
      <c r="B36" s="356"/>
      <c r="C36" s="357"/>
      <c r="D36" s="358"/>
      <c r="E36" s="359"/>
      <c r="F36" s="360"/>
      <c r="G36" s="360"/>
      <c r="H36" s="358"/>
      <c r="I36" s="359"/>
      <c r="J36" s="361"/>
      <c r="K36" s="358"/>
      <c r="L36" s="359"/>
      <c r="M36" s="358"/>
      <c r="N36" s="359"/>
      <c r="O36" s="361"/>
      <c r="P36" s="358"/>
      <c r="Q36" s="359"/>
      <c r="R36" s="358"/>
      <c r="S36" s="359"/>
      <c r="T36" s="358"/>
      <c r="U36" s="359"/>
      <c r="V36" s="358"/>
      <c r="W36" s="361"/>
      <c r="X36" s="359"/>
      <c r="Y36" s="358"/>
      <c r="Z36" s="361"/>
      <c r="AA36" s="361"/>
      <c r="AB36" s="359"/>
      <c r="AC36" s="361"/>
      <c r="AD36" s="358"/>
      <c r="AE36" s="359"/>
      <c r="AF36" s="358"/>
      <c r="AG36" s="361"/>
      <c r="AH36" s="360"/>
      <c r="AI36" s="359"/>
      <c r="AJ36" s="358"/>
      <c r="AK36" s="359"/>
      <c r="AL36" s="358"/>
      <c r="AM36" s="359"/>
      <c r="AN36" s="361"/>
      <c r="AO36" s="358"/>
      <c r="AP36" s="359"/>
      <c r="AQ36" s="358"/>
      <c r="AR36" s="359"/>
      <c r="AS36" s="361"/>
      <c r="AT36" s="358"/>
      <c r="AU36" s="359"/>
      <c r="AV36" s="358"/>
      <c r="AW36" s="361"/>
      <c r="AX36" s="359"/>
      <c r="AY36" s="361"/>
      <c r="AZ36" s="358"/>
      <c r="BA36" s="361"/>
      <c r="BB36" s="359"/>
      <c r="BC36" s="358"/>
      <c r="BD36" s="359"/>
      <c r="BE36" s="358"/>
      <c r="BF36" s="359"/>
      <c r="BG36" s="361"/>
      <c r="BH36" s="361"/>
      <c r="BI36" s="358"/>
      <c r="BJ36" s="359"/>
      <c r="BK36" s="358"/>
      <c r="BL36" s="358"/>
    </row>
    <row r="37" ht="15.75" customHeight="1">
      <c r="A37" s="358"/>
      <c r="B37" s="358"/>
      <c r="C37" s="358"/>
      <c r="D37" s="362"/>
      <c r="E37" s="363" t="s">
        <v>57</v>
      </c>
      <c r="F37" s="364"/>
      <c r="G37" s="364"/>
      <c r="H37" s="364"/>
      <c r="I37" s="358"/>
      <c r="J37" s="358"/>
      <c r="K37" s="358"/>
      <c r="L37" s="358"/>
      <c r="M37" s="365"/>
      <c r="N37" s="365"/>
      <c r="O37" s="363"/>
      <c r="P37" s="366"/>
      <c r="Q37" s="363" t="s">
        <v>58</v>
      </c>
      <c r="R37" s="363"/>
      <c r="S37" s="363"/>
      <c r="T37" s="363"/>
      <c r="U37" s="363"/>
      <c r="V37" s="363"/>
      <c r="W37" s="363"/>
      <c r="X37" s="363"/>
      <c r="Y37" s="363"/>
      <c r="Z37" s="363"/>
      <c r="AA37" s="363"/>
      <c r="AB37" s="363"/>
      <c r="AC37" s="367"/>
      <c r="AD37" s="363" t="s">
        <v>59</v>
      </c>
      <c r="AE37" s="363"/>
      <c r="AF37" s="363"/>
      <c r="AG37" s="363"/>
      <c r="AH37" s="363"/>
      <c r="AI37" s="358"/>
      <c r="AJ37" s="358"/>
      <c r="AK37" s="358"/>
      <c r="AL37" s="358"/>
      <c r="AM37" s="365"/>
      <c r="AN37" s="358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ht="15.75" customHeight="1">
      <c r="A38" s="358"/>
      <c r="B38" s="358"/>
      <c r="C38" s="358"/>
      <c r="D38" s="370"/>
      <c r="E38" s="363" t="s">
        <v>61</v>
      </c>
      <c r="F38" s="364"/>
      <c r="G38" s="364"/>
      <c r="H38" s="364"/>
      <c r="I38" s="358"/>
      <c r="J38" s="358"/>
      <c r="K38" s="358"/>
      <c r="L38" s="358"/>
      <c r="M38" s="365"/>
      <c r="N38" s="365"/>
      <c r="O38" s="363"/>
      <c r="P38" s="371"/>
      <c r="Q38" s="363" t="s">
        <v>62</v>
      </c>
      <c r="R38" s="363"/>
      <c r="S38" s="363"/>
      <c r="T38" s="363"/>
      <c r="U38" s="363"/>
      <c r="V38" s="363"/>
      <c r="W38" s="363"/>
      <c r="X38" s="363"/>
      <c r="Y38" s="363"/>
      <c r="Z38" s="363"/>
      <c r="AA38" s="363"/>
      <c r="AB38" s="363"/>
      <c r="AC38" s="372"/>
      <c r="AD38" s="363" t="s">
        <v>63</v>
      </c>
      <c r="AE38" s="363"/>
      <c r="AF38" s="363"/>
      <c r="AG38" s="363"/>
      <c r="AH38" s="363"/>
      <c r="AI38" s="358"/>
      <c r="AJ38" s="358"/>
      <c r="AK38" s="358"/>
      <c r="AL38" s="358"/>
      <c r="AM38" s="365"/>
      <c r="AN38" s="358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ht="15.75" customHeight="1">
      <c r="A39" s="358"/>
      <c r="B39" s="358"/>
      <c r="C39" s="358"/>
      <c r="D39" s="377"/>
      <c r="E39" s="363" t="s">
        <v>69</v>
      </c>
      <c r="F39" s="364"/>
      <c r="G39" s="364"/>
      <c r="H39" s="364"/>
      <c r="I39" s="358"/>
      <c r="J39" s="358"/>
      <c r="K39" s="358"/>
      <c r="L39" s="358"/>
      <c r="M39" s="365"/>
      <c r="N39" s="365"/>
      <c r="O39" s="363"/>
      <c r="P39" s="378"/>
      <c r="Q39" s="363" t="s">
        <v>70</v>
      </c>
      <c r="R39" s="363"/>
      <c r="S39" s="363"/>
      <c r="T39" s="363"/>
      <c r="U39" s="363"/>
      <c r="V39" s="363"/>
      <c r="W39" s="363"/>
      <c r="X39" s="363"/>
      <c r="Y39" s="363"/>
      <c r="Z39" s="363"/>
      <c r="AA39" s="363"/>
      <c r="AB39" s="363"/>
      <c r="AC39" s="379"/>
      <c r="AD39" s="363" t="s">
        <v>71</v>
      </c>
      <c r="AE39" s="363"/>
      <c r="AF39" s="363"/>
      <c r="AG39" s="363"/>
      <c r="AH39" s="363"/>
      <c r="AI39" s="358"/>
      <c r="AJ39" s="358"/>
      <c r="AK39" s="358"/>
      <c r="AL39" s="358"/>
      <c r="AM39" s="365"/>
      <c r="AN39" s="358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ht="15.75" customHeight="1">
      <c r="A40" s="358"/>
      <c r="B40" s="358"/>
      <c r="C40" s="358"/>
      <c r="D40" s="381"/>
      <c r="E40" s="363" t="s">
        <v>73</v>
      </c>
      <c r="F40" s="364"/>
      <c r="G40" s="364"/>
      <c r="H40" s="364"/>
      <c r="I40" s="358"/>
      <c r="J40" s="358"/>
      <c r="K40" s="358"/>
      <c r="L40" s="358"/>
      <c r="M40" s="365"/>
      <c r="N40" s="365"/>
      <c r="O40" s="363"/>
      <c r="P40" s="382"/>
      <c r="Q40" s="363" t="s">
        <v>74</v>
      </c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/>
      <c r="AC40" s="383"/>
      <c r="AD40" s="363" t="s">
        <v>75</v>
      </c>
      <c r="AE40" s="363"/>
      <c r="AF40" s="363"/>
      <c r="AG40" s="363"/>
      <c r="AH40" s="363"/>
      <c r="AI40" s="358"/>
      <c r="AJ40" s="358"/>
      <c r="AK40" s="358"/>
      <c r="AL40" s="358"/>
      <c r="AM40" s="365"/>
      <c r="AN40" s="358"/>
      <c r="AO40" s="586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ht="15.75" customHeight="1">
      <c r="A41" s="358"/>
      <c r="B41" s="358"/>
      <c r="C41" s="358"/>
      <c r="D41" s="374"/>
      <c r="E41" s="363" t="s">
        <v>216</v>
      </c>
      <c r="F41" s="364"/>
      <c r="G41" s="364"/>
      <c r="H41" s="364"/>
      <c r="I41" s="358"/>
      <c r="J41" s="358"/>
      <c r="K41" s="358"/>
      <c r="L41" s="358"/>
      <c r="M41" s="365"/>
      <c r="N41" s="365"/>
      <c r="O41" s="363"/>
      <c r="P41" s="375"/>
      <c r="Q41" s="363" t="s">
        <v>217</v>
      </c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/>
      <c r="AC41" s="374"/>
      <c r="AD41" s="363" t="s">
        <v>218</v>
      </c>
      <c r="AE41" s="363"/>
      <c r="AF41" s="363"/>
      <c r="AG41" s="363"/>
      <c r="AH41" s="363"/>
      <c r="AI41" s="358"/>
      <c r="AJ41" s="358"/>
      <c r="AK41" s="358"/>
      <c r="AL41" s="358"/>
      <c r="AM41" s="365"/>
      <c r="AN41" s="358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ht="15.75" customHeight="1">
      <c r="A42" s="358"/>
      <c r="B42" s="358"/>
      <c r="C42" s="358"/>
      <c r="D42" s="364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64"/>
      <c r="BK42" s="358"/>
      <c r="BL42" s="358"/>
    </row>
    <row r="43" ht="15.75" customHeight="1">
      <c r="A43" s="1"/>
      <c r="B43" s="1"/>
      <c r="C43" s="1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  <c r="P43" s="35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</row>
    <row r="44" ht="15.75" customHeight="1">
      <c r="A44" s="1"/>
      <c r="B44" s="1"/>
      <c r="C44" s="1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</row>
    <row r="45" ht="15.75" customHeight="1">
      <c r="A45" s="1"/>
      <c r="B45" s="1"/>
      <c r="C45" s="1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</row>
    <row r="46" ht="15.75" customHeight="1">
      <c r="A46" s="1"/>
      <c r="B46" s="1"/>
      <c r="C46" s="1"/>
      <c r="D46" s="385"/>
      <c r="L46" s="1"/>
      <c r="M46" s="1"/>
      <c r="N46" s="1"/>
      <c r="O46" s="385"/>
      <c r="V46" s="386"/>
      <c r="W46" s="386"/>
      <c r="X46" s="386"/>
      <c r="Y46" s="386"/>
      <c r="Z46" s="386"/>
      <c r="AA46" s="386"/>
      <c r="AB46" s="386"/>
      <c r="AC46" s="1"/>
      <c r="AD46" s="1"/>
      <c r="AE46" s="1"/>
      <c r="AF46" s="1"/>
      <c r="AG46" s="1"/>
      <c r="AH46" s="3"/>
      <c r="AI46" s="385"/>
      <c r="AO46" s="386"/>
      <c r="AP46" s="386"/>
      <c r="AQ46" s="386"/>
      <c r="AR46" s="385"/>
      <c r="AY46" s="386"/>
      <c r="AZ46" s="386"/>
      <c r="BA46" s="385"/>
      <c r="BK46" s="3"/>
      <c r="BL46" s="3"/>
    </row>
    <row r="47" ht="15.75" customHeight="1">
      <c r="A47" s="1"/>
      <c r="B47" s="1"/>
      <c r="C47" s="1"/>
      <c r="D47" s="387"/>
      <c r="L47" s="1"/>
      <c r="M47" s="1"/>
      <c r="N47" s="1"/>
      <c r="O47" s="387"/>
      <c r="V47" s="388"/>
      <c r="W47" s="388"/>
      <c r="X47" s="388"/>
      <c r="Y47" s="388"/>
      <c r="Z47" s="388"/>
      <c r="AA47" s="388"/>
      <c r="AB47" s="388"/>
      <c r="AC47" s="1"/>
      <c r="AD47" s="1"/>
      <c r="AE47" s="1"/>
      <c r="AF47" s="1"/>
      <c r="AG47" s="1"/>
      <c r="AH47" s="3"/>
      <c r="AI47" s="387"/>
      <c r="AO47" s="388"/>
      <c r="AP47" s="388"/>
      <c r="AQ47" s="388"/>
      <c r="AR47" s="387"/>
      <c r="AY47" s="388"/>
      <c r="AZ47" s="388"/>
      <c r="BA47" s="387"/>
      <c r="BK47" s="3"/>
      <c r="BL47" s="3"/>
    </row>
    <row r="48" ht="15.75" customHeight="1">
      <c r="A48" s="1"/>
      <c r="B48" s="1"/>
      <c r="C48" s="1"/>
      <c r="D48" s="364"/>
      <c r="L48" s="1"/>
      <c r="M48" s="1"/>
      <c r="N48" s="1"/>
      <c r="O48" s="364"/>
      <c r="V48" s="358"/>
      <c r="W48" s="358"/>
      <c r="X48" s="358"/>
      <c r="Y48" s="358"/>
      <c r="Z48" s="358"/>
      <c r="AA48" s="358"/>
      <c r="AB48" s="358"/>
      <c r="AC48" s="1"/>
      <c r="AD48" s="1"/>
      <c r="AE48" s="1"/>
      <c r="AF48" s="1"/>
      <c r="AG48" s="1"/>
      <c r="AH48" s="3"/>
      <c r="AI48" s="364"/>
      <c r="AO48" s="358"/>
      <c r="AP48" s="358"/>
      <c r="AQ48" s="358"/>
      <c r="AR48" s="364"/>
      <c r="AY48" s="358"/>
      <c r="AZ48" s="358"/>
      <c r="BA48" s="364"/>
      <c r="BK48" s="3"/>
      <c r="BL48" s="3"/>
    </row>
    <row r="49" ht="15.75" customHeight="1">
      <c r="A49" s="1"/>
      <c r="B49" s="1"/>
      <c r="C49" s="1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</row>
    <row r="50" ht="15.75" customHeight="1">
      <c r="A50" s="1"/>
      <c r="B50" s="1"/>
      <c r="C50" s="1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</row>
    <row r="51" ht="15.75" customHeight="1">
      <c r="A51" s="1"/>
      <c r="B51" s="1"/>
      <c r="C51" s="1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</row>
    <row r="52" ht="15.75" customHeight="1">
      <c r="A52" s="1"/>
      <c r="B52" s="1"/>
      <c r="C52" s="1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</row>
    <row r="53" ht="15.75" customHeight="1">
      <c r="A53" s="1"/>
      <c r="B53" s="1"/>
      <c r="C53" s="1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</row>
    <row r="54" ht="15.75" customHeight="1">
      <c r="A54" s="1"/>
      <c r="B54" s="1"/>
      <c r="C54" s="1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</row>
    <row r="55" ht="15.75" customHeight="1">
      <c r="A55" s="1"/>
      <c r="B55" s="1"/>
      <c r="C55" s="1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</row>
    <row r="56" ht="15.75" customHeight="1">
      <c r="A56" s="1"/>
      <c r="B56" s="1"/>
      <c r="C56" s="1"/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ht="15.75" customHeight="1">
      <c r="A57" s="1"/>
      <c r="B57" s="1"/>
      <c r="C57" s="1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ht="15.75" customHeight="1">
      <c r="A59" s="1"/>
      <c r="B59" s="1"/>
      <c r="C59" s="1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ht="15.75" customHeight="1">
      <c r="A60" s="1"/>
      <c r="B60" s="1"/>
      <c r="C60" s="1"/>
      <c r="D60" s="3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ht="15.75" customHeight="1">
      <c r="A61" s="1"/>
      <c r="B61" s="1"/>
      <c r="C61" s="1"/>
      <c r="D61" s="3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ht="15.75" customHeight="1">
      <c r="A62" s="1"/>
      <c r="B62" s="1"/>
      <c r="C62" s="1"/>
      <c r="D62" s="3"/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ht="15.75" customHeight="1">
      <c r="A63" s="1"/>
      <c r="B63" s="1"/>
      <c r="C63" s="1"/>
      <c r="D63" s="3"/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ht="15.75" customHeight="1">
      <c r="A64" s="1"/>
      <c r="B64" s="1"/>
      <c r="C64" s="1"/>
      <c r="D64" s="3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ht="15.75" customHeight="1">
      <c r="A65" s="1"/>
      <c r="B65" s="1"/>
      <c r="C65" s="1"/>
      <c r="D65" s="3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ht="15.75" customHeight="1">
      <c r="A66" s="1"/>
      <c r="B66" s="1"/>
      <c r="C66" s="1"/>
      <c r="D66" s="3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ht="15.75" customHeight="1">
      <c r="A67" s="1"/>
      <c r="B67" s="1"/>
      <c r="C67" s="1"/>
      <c r="D67" s="3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ht="15.75" customHeight="1">
      <c r="A68" s="1"/>
      <c r="B68" s="1"/>
      <c r="C68" s="1"/>
      <c r="D68" s="3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ht="15.75" customHeight="1">
      <c r="A69" s="1"/>
      <c r="B69" s="1"/>
      <c r="C69" s="1"/>
      <c r="D69" s="3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ht="15.75" customHeight="1">
      <c r="A70" s="1"/>
      <c r="B70" s="1"/>
      <c r="C70" s="1"/>
      <c r="D70" s="3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ht="15.75" customHeight="1">
      <c r="A71" s="1"/>
      <c r="B71" s="1"/>
      <c r="C71" s="1"/>
      <c r="D71" s="3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ht="15.75" customHeight="1">
      <c r="A72" s="1"/>
      <c r="B72" s="1"/>
      <c r="C72" s="1"/>
      <c r="D72" s="3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ht="15.75" customHeight="1">
      <c r="A73" s="1"/>
      <c r="B73" s="1"/>
      <c r="C73" s="1"/>
      <c r="D73" s="3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ht="15.75" customHeight="1">
      <c r="A74" s="1"/>
      <c r="B74" s="1"/>
      <c r="C74" s="1"/>
      <c r="D74" s="3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ht="15.75" customHeight="1">
      <c r="A75" s="1"/>
      <c r="B75" s="1"/>
      <c r="C75" s="1"/>
      <c r="D75" s="3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ht="15.75" customHeight="1">
      <c r="A76" s="1"/>
      <c r="B76" s="1"/>
      <c r="C76" s="1"/>
      <c r="D76" s="3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ht="15.75" customHeight="1">
      <c r="A77" s="1"/>
      <c r="B77" s="1"/>
      <c r="C77" s="1"/>
      <c r="D77" s="3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ht="15.75" customHeight="1">
      <c r="A78" s="1"/>
      <c r="B78" s="1"/>
      <c r="C78" s="1"/>
      <c r="D78" s="3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ht="15.75" customHeight="1">
      <c r="A79" s="1"/>
      <c r="B79" s="1"/>
      <c r="C79" s="1"/>
      <c r="D79" s="3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ht="15.75" customHeight="1">
      <c r="A80" s="1"/>
      <c r="B80" s="1"/>
      <c r="C80" s="1"/>
      <c r="D80" s="3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ht="15.75" customHeight="1">
      <c r="A81" s="1"/>
      <c r="B81" s="1"/>
      <c r="C81" s="1"/>
      <c r="D81" s="3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ht="15.75" customHeight="1">
      <c r="A82" s="1"/>
      <c r="B82" s="1"/>
      <c r="C82" s="1"/>
      <c r="D82" s="3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ht="15.75" customHeight="1">
      <c r="A83" s="1"/>
      <c r="B83" s="1"/>
      <c r="C83" s="1"/>
      <c r="D83" s="3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ht="15.75" customHeight="1">
      <c r="A84" s="1"/>
      <c r="B84" s="1"/>
      <c r="C84" s="1"/>
      <c r="D84" s="3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ht="15.75" customHeight="1">
      <c r="A85" s="1"/>
      <c r="B85" s="1"/>
      <c r="C85" s="1"/>
      <c r="D85" s="3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ht="15.75" customHeight="1">
      <c r="A86" s="1"/>
      <c r="B86" s="1"/>
      <c r="C86" s="1"/>
      <c r="D86" s="3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ht="15.75" customHeight="1">
      <c r="A87" s="1"/>
      <c r="B87" s="1"/>
      <c r="C87" s="1"/>
      <c r="D87" s="3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ht="15.75" customHeight="1">
      <c r="A88" s="1"/>
      <c r="B88" s="1"/>
      <c r="C88" s="1"/>
      <c r="D88" s="3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ht="15.75" customHeight="1">
      <c r="A89" s="1"/>
      <c r="B89" s="1"/>
      <c r="C89" s="1"/>
      <c r="D89" s="3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ht="15.75" customHeight="1">
      <c r="A90" s="1"/>
      <c r="B90" s="1"/>
      <c r="C90" s="1"/>
      <c r="D90" s="3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ht="15.75" customHeight="1">
      <c r="A91" s="1"/>
      <c r="B91" s="1"/>
      <c r="C91" s="1"/>
      <c r="D91" s="3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ht="15.75" customHeight="1">
      <c r="A92" s="1"/>
      <c r="B92" s="1"/>
      <c r="C92" s="1"/>
      <c r="D92" s="3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ht="15.75" customHeight="1">
      <c r="A93" s="1"/>
      <c r="B93" s="1"/>
      <c r="C93" s="1"/>
      <c r="D93" s="3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ht="15.75" customHeight="1">
      <c r="A94" s="1"/>
      <c r="B94" s="1"/>
      <c r="C94" s="1"/>
      <c r="D94" s="3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ht="15.75" customHeight="1">
      <c r="A95" s="1"/>
      <c r="B95" s="1"/>
      <c r="C95" s="1"/>
      <c r="D95" s="3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ht="15.75" customHeight="1">
      <c r="A96" s="1"/>
      <c r="B96" s="1"/>
      <c r="C96" s="1"/>
      <c r="D96" s="3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ht="15.75" customHeight="1">
      <c r="A97" s="1"/>
      <c r="B97" s="1"/>
      <c r="C97" s="1"/>
      <c r="D97" s="3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ht="15.75" customHeight="1">
      <c r="A98" s="1"/>
      <c r="B98" s="1"/>
      <c r="C98" s="1"/>
      <c r="D98" s="3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ht="15.75" customHeight="1">
      <c r="A99" s="1"/>
      <c r="B99" s="1"/>
      <c r="C99" s="1"/>
      <c r="D99" s="3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ht="15.75" customHeight="1">
      <c r="A100" s="1"/>
      <c r="B100" s="1"/>
      <c r="C100" s="1"/>
      <c r="D100" s="3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ht="15.75" customHeight="1">
      <c r="A101" s="1"/>
      <c r="B101" s="1"/>
      <c r="C101" s="1"/>
      <c r="D101" s="3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ht="15.75" customHeight="1">
      <c r="A102" s="1"/>
      <c r="B102" s="1"/>
      <c r="C102" s="1"/>
      <c r="D102" s="3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ht="15.75" customHeight="1">
      <c r="A103" s="1"/>
      <c r="B103" s="1"/>
      <c r="C103" s="1"/>
      <c r="D103" s="3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ht="15.75" customHeight="1">
      <c r="A104" s="1"/>
      <c r="B104" s="1"/>
      <c r="C104" s="1"/>
      <c r="D104" s="3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ht="15.75" customHeight="1">
      <c r="A105" s="1"/>
      <c r="B105" s="1"/>
      <c r="C105" s="1"/>
      <c r="D105" s="3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ht="15.75" customHeight="1">
      <c r="A106" s="1"/>
      <c r="B106" s="1"/>
      <c r="C106" s="1"/>
      <c r="D106" s="3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ht="15.75" customHeight="1">
      <c r="A107" s="1"/>
      <c r="B107" s="1"/>
      <c r="C107" s="1"/>
      <c r="D107" s="3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ht="15.75" customHeight="1">
      <c r="A108" s="1"/>
      <c r="B108" s="1"/>
      <c r="C108" s="1"/>
      <c r="D108" s="3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ht="15.75" customHeight="1">
      <c r="A109" s="1"/>
      <c r="B109" s="1"/>
      <c r="C109" s="1"/>
      <c r="D109" s="3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ht="15.75" customHeight="1">
      <c r="A110" s="1"/>
      <c r="B110" s="1"/>
      <c r="C110" s="1"/>
      <c r="D110" s="3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ht="15.75" customHeight="1">
      <c r="A111" s="1"/>
      <c r="B111" s="1"/>
      <c r="C111" s="1"/>
      <c r="D111" s="3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ht="15.75" customHeight="1">
      <c r="A112" s="1"/>
      <c r="B112" s="1"/>
      <c r="C112" s="1"/>
      <c r="D112" s="3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ht="15.75" customHeight="1">
      <c r="A113" s="1"/>
      <c r="B113" s="1"/>
      <c r="C113" s="1"/>
      <c r="D113" s="3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ht="15.75" customHeight="1">
      <c r="A114" s="1"/>
      <c r="B114" s="1"/>
      <c r="C114" s="1"/>
      <c r="D114" s="3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ht="15.75" customHeight="1">
      <c r="A115" s="1"/>
      <c r="B115" s="1"/>
      <c r="C115" s="1"/>
      <c r="D115" s="3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ht="15.75" customHeight="1">
      <c r="A116" s="1"/>
      <c r="B116" s="1"/>
      <c r="C116" s="1"/>
      <c r="D116" s="3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ht="15.75" customHeight="1">
      <c r="A117" s="1"/>
      <c r="B117" s="1"/>
      <c r="C117" s="1"/>
      <c r="D117" s="3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ht="15.75" customHeight="1">
      <c r="A118" s="1"/>
      <c r="B118" s="1"/>
      <c r="C118" s="1"/>
      <c r="D118" s="3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ht="15.75" customHeight="1">
      <c r="A119" s="1"/>
      <c r="B119" s="1"/>
      <c r="C119" s="1"/>
      <c r="D119" s="3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ht="15.75" customHeight="1">
      <c r="A120" s="1"/>
      <c r="B120" s="1"/>
      <c r="C120" s="1"/>
      <c r="D120" s="3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ht="15.75" customHeight="1">
      <c r="A121" s="1"/>
      <c r="B121" s="1"/>
      <c r="C121" s="1"/>
      <c r="D121" s="3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ht="15.75" customHeight="1">
      <c r="A122" s="1"/>
      <c r="B122" s="1"/>
      <c r="C122" s="1"/>
      <c r="D122" s="3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ht="15.75" customHeight="1">
      <c r="A123" s="1"/>
      <c r="B123" s="1"/>
      <c r="C123" s="1"/>
      <c r="D123" s="3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ht="15.75" customHeight="1">
      <c r="A124" s="1"/>
      <c r="B124" s="1"/>
      <c r="C124" s="1"/>
      <c r="D124" s="3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ht="15.75" customHeight="1">
      <c r="A125" s="1"/>
      <c r="B125" s="1"/>
      <c r="C125" s="1"/>
      <c r="D125" s="3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ht="15.75" customHeight="1">
      <c r="A126" s="1"/>
      <c r="B126" s="1"/>
      <c r="C126" s="1"/>
      <c r="D126" s="3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ht="15.75" customHeight="1">
      <c r="A127" s="1"/>
      <c r="B127" s="1"/>
      <c r="C127" s="1"/>
      <c r="D127" s="3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ht="15.75" customHeight="1">
      <c r="A128" s="1"/>
      <c r="B128" s="1"/>
      <c r="C128" s="1"/>
      <c r="D128" s="3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ht="15.75" customHeight="1">
      <c r="A129" s="1"/>
      <c r="B129" s="1"/>
      <c r="C129" s="1"/>
      <c r="D129" s="3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ht="15.75" customHeight="1">
      <c r="A130" s="1"/>
      <c r="B130" s="1"/>
      <c r="C130" s="1"/>
      <c r="D130" s="3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ht="15.75" customHeight="1">
      <c r="A131" s="1"/>
      <c r="B131" s="1"/>
      <c r="C131" s="1"/>
      <c r="D131" s="3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ht="15.75" customHeight="1">
      <c r="A132" s="1"/>
      <c r="B132" s="1"/>
      <c r="C132" s="1"/>
      <c r="D132" s="3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ht="15.75" customHeight="1">
      <c r="A133" s="1"/>
      <c r="B133" s="1"/>
      <c r="C133" s="1"/>
      <c r="D133" s="3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ht="15.75" customHeight="1">
      <c r="A134" s="1"/>
      <c r="B134" s="1"/>
      <c r="C134" s="1"/>
      <c r="D134" s="3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ht="15.75" customHeight="1">
      <c r="A135" s="1"/>
      <c r="B135" s="1"/>
      <c r="C135" s="1"/>
      <c r="D135" s="3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ht="15.75" customHeight="1">
      <c r="A136" s="1"/>
      <c r="B136" s="1"/>
      <c r="C136" s="1"/>
      <c r="D136" s="3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ht="15.75" customHeight="1">
      <c r="A137" s="1"/>
      <c r="B137" s="1"/>
      <c r="C137" s="1"/>
      <c r="D137" s="3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ht="15.75" customHeight="1">
      <c r="A138" s="1"/>
      <c r="B138" s="1"/>
      <c r="C138" s="1"/>
      <c r="D138" s="3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ht="15.75" customHeight="1">
      <c r="A139" s="1"/>
      <c r="B139" s="1"/>
      <c r="C139" s="1"/>
      <c r="D139" s="3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ht="15.75" customHeight="1">
      <c r="A140" s="1"/>
      <c r="B140" s="1"/>
      <c r="C140" s="1"/>
      <c r="D140" s="3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ht="15.75" customHeight="1">
      <c r="A141" s="1"/>
      <c r="B141" s="1"/>
      <c r="C141" s="1"/>
      <c r="D141" s="3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ht="15.75" customHeight="1">
      <c r="A142" s="1"/>
      <c r="B142" s="1"/>
      <c r="C142" s="1"/>
      <c r="D142" s="3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ht="15.75" customHeight="1">
      <c r="A143" s="1"/>
      <c r="B143" s="1"/>
      <c r="C143" s="1"/>
      <c r="D143" s="3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ht="15.75" customHeight="1">
      <c r="A144" s="1"/>
      <c r="B144" s="1"/>
      <c r="C144" s="1"/>
      <c r="D144" s="3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ht="15.75" customHeight="1">
      <c r="A145" s="1"/>
      <c r="B145" s="1"/>
      <c r="C145" s="1"/>
      <c r="D145" s="3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ht="15.75" customHeight="1">
      <c r="A146" s="1"/>
      <c r="B146" s="1"/>
      <c r="C146" s="1"/>
      <c r="D146" s="3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ht="15.75" customHeight="1">
      <c r="A147" s="1"/>
      <c r="B147" s="1"/>
      <c r="C147" s="1"/>
      <c r="D147" s="3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ht="15.75" customHeight="1">
      <c r="A148" s="1"/>
      <c r="B148" s="1"/>
      <c r="C148" s="1"/>
      <c r="D148" s="3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ht="15.75" customHeight="1">
      <c r="A149" s="1"/>
      <c r="B149" s="1"/>
      <c r="C149" s="1"/>
      <c r="D149" s="3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ht="15.75" customHeight="1">
      <c r="A150" s="1"/>
      <c r="B150" s="1"/>
      <c r="C150" s="1"/>
      <c r="D150" s="3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ht="15.75" customHeight="1">
      <c r="A151" s="1"/>
      <c r="B151" s="1"/>
      <c r="C151" s="1"/>
      <c r="D151" s="3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ht="15.75" customHeight="1">
      <c r="A152" s="1"/>
      <c r="B152" s="1"/>
      <c r="C152" s="1"/>
      <c r="D152" s="3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ht="15.75" customHeight="1">
      <c r="A153" s="1"/>
      <c r="B153" s="1"/>
      <c r="C153" s="1"/>
      <c r="D153" s="3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ht="15.75" customHeight="1">
      <c r="A154" s="1"/>
      <c r="B154" s="1"/>
      <c r="C154" s="1"/>
      <c r="D154" s="3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ht="15.75" customHeight="1">
      <c r="A155" s="1"/>
      <c r="B155" s="1"/>
      <c r="C155" s="1"/>
      <c r="D155" s="3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ht="15.75" customHeight="1">
      <c r="A156" s="1"/>
      <c r="B156" s="1"/>
      <c r="C156" s="1"/>
      <c r="D156" s="3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ht="15.75" customHeight="1">
      <c r="A157" s="1"/>
      <c r="B157" s="1"/>
      <c r="C157" s="1"/>
      <c r="D157" s="3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ht="15.75" customHeight="1">
      <c r="A158" s="1"/>
      <c r="B158" s="1"/>
      <c r="C158" s="1"/>
      <c r="D158" s="3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ht="15.75" customHeight="1">
      <c r="A159" s="1"/>
      <c r="B159" s="1"/>
      <c r="C159" s="1"/>
      <c r="D159" s="3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ht="15.75" customHeight="1">
      <c r="A160" s="1"/>
      <c r="B160" s="1"/>
      <c r="C160" s="1"/>
      <c r="D160" s="3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ht="15.75" customHeight="1">
      <c r="A161" s="1"/>
      <c r="B161" s="1"/>
      <c r="C161" s="1"/>
      <c r="D161" s="3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ht="15.75" customHeight="1">
      <c r="A162" s="1"/>
      <c r="B162" s="1"/>
      <c r="C162" s="1"/>
      <c r="D162" s="3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ht="15.75" customHeight="1">
      <c r="A163" s="1"/>
      <c r="B163" s="1"/>
      <c r="C163" s="1"/>
      <c r="D163" s="3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ht="15.75" customHeight="1">
      <c r="A164" s="1"/>
      <c r="B164" s="1"/>
      <c r="C164" s="1"/>
      <c r="D164" s="3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ht="15.75" customHeight="1">
      <c r="A165" s="1"/>
      <c r="B165" s="1"/>
      <c r="C165" s="1"/>
      <c r="D165" s="3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ht="15.75" customHeight="1">
      <c r="A166" s="1"/>
      <c r="B166" s="1"/>
      <c r="C166" s="1"/>
      <c r="D166" s="3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ht="15.75" customHeight="1">
      <c r="A167" s="1"/>
      <c r="B167" s="1"/>
      <c r="C167" s="1"/>
      <c r="D167" s="3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ht="15.75" customHeight="1">
      <c r="A168" s="1"/>
      <c r="B168" s="1"/>
      <c r="C168" s="1"/>
      <c r="D168" s="3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ht="15.75" customHeight="1">
      <c r="A169" s="1"/>
      <c r="B169" s="1"/>
      <c r="C169" s="1"/>
      <c r="D169" s="3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ht="15.75" customHeight="1">
      <c r="A170" s="1"/>
      <c r="B170" s="1"/>
      <c r="C170" s="1"/>
      <c r="D170" s="3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ht="15.75" customHeight="1">
      <c r="A171" s="1"/>
      <c r="B171" s="1"/>
      <c r="C171" s="1"/>
      <c r="D171" s="3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ht="15.75" customHeight="1">
      <c r="A172" s="1"/>
      <c r="B172" s="1"/>
      <c r="C172" s="1"/>
      <c r="D172" s="3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ht="15.75" customHeight="1">
      <c r="A173" s="1"/>
      <c r="B173" s="1"/>
      <c r="C173" s="1"/>
      <c r="D173" s="3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ht="15.75" customHeight="1">
      <c r="A174" s="1"/>
      <c r="B174" s="1"/>
      <c r="C174" s="1"/>
      <c r="D174" s="3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ht="15.75" customHeight="1">
      <c r="A175" s="1"/>
      <c r="B175" s="1"/>
      <c r="C175" s="1"/>
      <c r="D175" s="3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ht="15.75" customHeight="1">
      <c r="A176" s="1"/>
      <c r="B176" s="1"/>
      <c r="C176" s="1"/>
      <c r="D176" s="3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ht="15.75" customHeight="1">
      <c r="A177" s="1"/>
      <c r="B177" s="1"/>
      <c r="C177" s="1"/>
      <c r="D177" s="3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ht="15.75" customHeight="1">
      <c r="A178" s="1"/>
      <c r="B178" s="1"/>
      <c r="C178" s="1"/>
      <c r="D178" s="3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ht="15.75" customHeight="1">
      <c r="A179" s="1"/>
      <c r="B179" s="1"/>
      <c r="C179" s="1"/>
      <c r="D179" s="3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ht="15.75" customHeight="1">
      <c r="A180" s="1"/>
      <c r="B180" s="1"/>
      <c r="C180" s="1"/>
      <c r="D180" s="3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ht="15.75" customHeight="1">
      <c r="A181" s="1"/>
      <c r="B181" s="1"/>
      <c r="C181" s="1"/>
      <c r="D181" s="3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ht="15.75" customHeight="1">
      <c r="A182" s="1"/>
      <c r="B182" s="1"/>
      <c r="C182" s="1"/>
      <c r="D182" s="3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ht="15.75" customHeight="1">
      <c r="A183" s="1"/>
      <c r="B183" s="1"/>
      <c r="C183" s="1"/>
      <c r="D183" s="3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ht="15.75" customHeight="1">
      <c r="A184" s="1"/>
      <c r="B184" s="1"/>
      <c r="C184" s="1"/>
      <c r="D184" s="3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ht="15.75" customHeight="1">
      <c r="A185" s="1"/>
      <c r="B185" s="1"/>
      <c r="C185" s="1"/>
      <c r="D185" s="3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ht="15.75" customHeight="1">
      <c r="A186" s="1"/>
      <c r="B186" s="1"/>
      <c r="C186" s="1"/>
      <c r="D186" s="3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ht="15.75" customHeight="1">
      <c r="A187" s="1"/>
      <c r="B187" s="1"/>
      <c r="C187" s="1"/>
      <c r="D187" s="3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ht="15.75" customHeight="1">
      <c r="A188" s="1"/>
      <c r="B188" s="1"/>
      <c r="C188" s="1"/>
      <c r="D188" s="3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ht="15.75" customHeight="1">
      <c r="A189" s="1"/>
      <c r="B189" s="1"/>
      <c r="C189" s="1"/>
      <c r="D189" s="3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ht="15.75" customHeight="1">
      <c r="A190" s="1"/>
      <c r="B190" s="1"/>
      <c r="C190" s="1"/>
      <c r="D190" s="3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ht="15.75" customHeight="1">
      <c r="A191" s="1"/>
      <c r="B191" s="1"/>
      <c r="C191" s="1"/>
      <c r="D191" s="3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ht="15.75" customHeight="1">
      <c r="A192" s="1"/>
      <c r="B192" s="1"/>
      <c r="C192" s="1"/>
      <c r="D192" s="3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ht="15.75" customHeight="1">
      <c r="A193" s="1"/>
      <c r="B193" s="1"/>
      <c r="C193" s="1"/>
      <c r="D193" s="3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ht="15.75" customHeight="1">
      <c r="A194" s="1"/>
      <c r="B194" s="1"/>
      <c r="C194" s="1"/>
      <c r="D194" s="3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ht="15.75" customHeight="1">
      <c r="A195" s="1"/>
      <c r="B195" s="1"/>
      <c r="C195" s="1"/>
      <c r="D195" s="3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ht="15.75" customHeight="1">
      <c r="A196" s="1"/>
      <c r="B196" s="1"/>
      <c r="C196" s="1"/>
      <c r="D196" s="3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ht="15.75" customHeight="1">
      <c r="A197" s="1"/>
      <c r="B197" s="1"/>
      <c r="C197" s="1"/>
      <c r="D197" s="3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ht="15.75" customHeight="1">
      <c r="A198" s="1"/>
      <c r="B198" s="1"/>
      <c r="C198" s="1"/>
      <c r="D198" s="3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ht="15.75" customHeight="1">
      <c r="A199" s="1"/>
      <c r="B199" s="1"/>
      <c r="C199" s="1"/>
      <c r="D199" s="3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ht="15.75" customHeight="1">
      <c r="A200" s="1"/>
      <c r="B200" s="1"/>
      <c r="C200" s="1"/>
      <c r="D200" s="3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ht="15.75" customHeight="1">
      <c r="A201" s="1"/>
      <c r="B201" s="1"/>
      <c r="C201" s="1"/>
      <c r="D201" s="3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ht="15.75" customHeight="1">
      <c r="A202" s="1"/>
      <c r="B202" s="1"/>
      <c r="C202" s="1"/>
      <c r="D202" s="3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ht="15.75" customHeight="1">
      <c r="A203" s="1"/>
      <c r="B203" s="1"/>
      <c r="C203" s="1"/>
      <c r="D203" s="3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ht="15.75" customHeight="1">
      <c r="A204" s="1"/>
      <c r="B204" s="1"/>
      <c r="C204" s="1"/>
      <c r="D204" s="3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ht="15.75" customHeight="1">
      <c r="A205" s="1"/>
      <c r="B205" s="1"/>
      <c r="C205" s="1"/>
      <c r="D205" s="3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ht="15.75" customHeight="1">
      <c r="A206" s="1"/>
      <c r="B206" s="1"/>
      <c r="C206" s="1"/>
      <c r="D206" s="3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ht="15.75" customHeight="1">
      <c r="A207" s="1"/>
      <c r="B207" s="1"/>
      <c r="C207" s="1"/>
      <c r="D207" s="3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ht="15.75" customHeight="1">
      <c r="A208" s="1"/>
      <c r="B208" s="1"/>
      <c r="C208" s="1"/>
      <c r="D208" s="3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ht="15.75" customHeight="1">
      <c r="A209" s="1"/>
      <c r="B209" s="1"/>
      <c r="C209" s="1"/>
      <c r="D209" s="3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ht="15.75" customHeight="1">
      <c r="A210" s="1"/>
      <c r="B210" s="1"/>
      <c r="C210" s="1"/>
      <c r="D210" s="3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ht="15.75" customHeight="1">
      <c r="A211" s="1"/>
      <c r="B211" s="1"/>
      <c r="C211" s="1"/>
      <c r="D211" s="3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ht="15.75" customHeight="1">
      <c r="A212" s="1"/>
      <c r="B212" s="1"/>
      <c r="C212" s="1"/>
      <c r="D212" s="3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ht="15.75" customHeight="1">
      <c r="A213" s="1"/>
      <c r="B213" s="1"/>
      <c r="C213" s="1"/>
      <c r="D213" s="3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ht="15.75" customHeight="1">
      <c r="A214" s="1"/>
      <c r="B214" s="1"/>
      <c r="C214" s="1"/>
      <c r="D214" s="3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ht="15.75" customHeight="1">
      <c r="A215" s="1"/>
      <c r="B215" s="1"/>
      <c r="C215" s="1"/>
      <c r="D215" s="3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ht="15.75" customHeight="1">
      <c r="A216" s="1"/>
      <c r="B216" s="1"/>
      <c r="C216" s="1"/>
      <c r="D216" s="3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ht="15.75" customHeight="1">
      <c r="A217" s="1"/>
      <c r="B217" s="1"/>
      <c r="C217" s="1"/>
      <c r="D217" s="3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ht="15.75" customHeight="1">
      <c r="A218" s="1"/>
      <c r="B218" s="1"/>
      <c r="C218" s="1"/>
      <c r="D218" s="3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ht="15.75" customHeight="1">
      <c r="A219" s="1"/>
      <c r="B219" s="1"/>
      <c r="C219" s="1"/>
      <c r="D219" s="3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ht="15.75" customHeight="1">
      <c r="A220" s="1"/>
      <c r="B220" s="1"/>
      <c r="C220" s="1"/>
      <c r="D220" s="3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ht="15.75" customHeight="1">
      <c r="A221" s="1"/>
      <c r="B221" s="1"/>
      <c r="C221" s="1"/>
      <c r="D221" s="3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ht="15.75" customHeight="1">
      <c r="A222" s="1"/>
      <c r="B222" s="1"/>
      <c r="C222" s="1"/>
      <c r="D222" s="3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ht="15.75" customHeight="1">
      <c r="A223" s="1"/>
      <c r="B223" s="1"/>
      <c r="C223" s="1"/>
      <c r="D223" s="3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ht="15.75" customHeight="1">
      <c r="A224" s="1"/>
      <c r="B224" s="1"/>
      <c r="C224" s="1"/>
      <c r="D224" s="3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ht="15.75" customHeight="1">
      <c r="A225" s="1"/>
      <c r="B225" s="1"/>
      <c r="C225" s="1"/>
      <c r="D225" s="3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ht="15.75" customHeight="1">
      <c r="A226" s="1"/>
      <c r="B226" s="1"/>
      <c r="C226" s="1"/>
      <c r="D226" s="3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ht="15.75" customHeight="1">
      <c r="A227" s="1"/>
      <c r="B227" s="1"/>
      <c r="C227" s="1"/>
      <c r="D227" s="3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ht="15.75" customHeight="1">
      <c r="A228" s="1"/>
      <c r="B228" s="1"/>
      <c r="C228" s="1"/>
      <c r="D228" s="3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ht="15.75" customHeight="1">
      <c r="A229" s="1"/>
      <c r="B229" s="1"/>
      <c r="C229" s="1"/>
      <c r="D229" s="3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ht="15.75" customHeight="1">
      <c r="A230" s="1"/>
      <c r="B230" s="1"/>
      <c r="C230" s="1"/>
      <c r="D230" s="3"/>
      <c r="E230" s="3"/>
      <c r="F230" s="3"/>
      <c r="G230" s="3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ht="15.75" customHeight="1">
      <c r="A231" s="1"/>
      <c r="B231" s="1"/>
      <c r="C231" s="1"/>
      <c r="D231" s="3"/>
      <c r="E231" s="3"/>
      <c r="F231" s="3"/>
      <c r="G231" s="3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ht="15.75" customHeight="1">
      <c r="A232" s="1"/>
      <c r="B232" s="1"/>
      <c r="C232" s="1"/>
      <c r="D232" s="3"/>
      <c r="E232" s="3"/>
      <c r="F232" s="3"/>
      <c r="G232" s="3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ht="15.75" customHeight="1">
      <c r="A233" s="1"/>
      <c r="B233" s="1"/>
      <c r="C233" s="1"/>
      <c r="D233" s="3"/>
      <c r="E233" s="3"/>
      <c r="F233" s="3"/>
      <c r="G233" s="3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ht="15.75" customHeight="1">
      <c r="A234" s="1"/>
      <c r="B234" s="1"/>
      <c r="C234" s="1"/>
      <c r="D234" s="3"/>
      <c r="E234" s="3"/>
      <c r="F234" s="3"/>
      <c r="G234" s="3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ht="15.75" customHeight="1">
      <c r="A235" s="1"/>
      <c r="B235" s="1"/>
      <c r="C235" s="1"/>
      <c r="D235" s="3"/>
      <c r="E235" s="3"/>
      <c r="F235" s="3"/>
      <c r="G235" s="3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ht="15.75" customHeight="1">
      <c r="A236" s="1"/>
      <c r="B236" s="1"/>
      <c r="C236" s="1"/>
      <c r="D236" s="3"/>
      <c r="E236" s="3"/>
      <c r="F236" s="3"/>
      <c r="G236" s="3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ht="15.75" customHeight="1">
      <c r="A237" s="1"/>
      <c r="B237" s="1"/>
      <c r="C237" s="1"/>
      <c r="D237" s="3"/>
      <c r="E237" s="3"/>
      <c r="F237" s="3"/>
      <c r="G237" s="3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ht="15.75" customHeight="1">
      <c r="A238" s="1"/>
      <c r="B238" s="1"/>
      <c r="C238" s="1"/>
      <c r="D238" s="3"/>
      <c r="E238" s="3"/>
      <c r="F238" s="3"/>
      <c r="G238" s="3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ht="15.75" customHeight="1">
      <c r="A239" s="1"/>
      <c r="B239" s="1"/>
      <c r="C239" s="1"/>
      <c r="D239" s="3"/>
      <c r="E239" s="3"/>
      <c r="F239" s="3"/>
      <c r="G239" s="3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ht="15.75" customHeight="1">
      <c r="A240" s="1"/>
      <c r="B240" s="1"/>
      <c r="C240" s="1"/>
      <c r="D240" s="3"/>
      <c r="E240" s="3"/>
      <c r="F240" s="3"/>
      <c r="G240" s="3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ht="15.75" customHeight="1">
      <c r="A241" s="1"/>
      <c r="B241" s="1"/>
      <c r="C241" s="1"/>
      <c r="D241" s="3"/>
      <c r="E241" s="3"/>
      <c r="F241" s="3"/>
      <c r="G241" s="3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ht="15.75" customHeight="1">
      <c r="A242" s="1"/>
      <c r="B242" s="1"/>
      <c r="C242" s="1"/>
      <c r="D242" s="3"/>
      <c r="E242" s="3"/>
      <c r="F242" s="3"/>
      <c r="G242" s="3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ht="15.75" customHeight="1">
      <c r="A243" s="1"/>
      <c r="B243" s="1"/>
      <c r="C243" s="1"/>
      <c r="D243" s="3"/>
      <c r="E243" s="3"/>
      <c r="F243" s="3"/>
      <c r="G243" s="3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ht="15.75" customHeight="1">
      <c r="A244" s="1"/>
      <c r="B244" s="1"/>
      <c r="C244" s="1"/>
      <c r="D244" s="3"/>
      <c r="E244" s="3"/>
      <c r="F244" s="3"/>
      <c r="G244" s="3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ht="15.75" customHeight="1">
      <c r="A245" s="1"/>
      <c r="B245" s="1"/>
      <c r="C245" s="1"/>
      <c r="D245" s="3"/>
      <c r="E245" s="3"/>
      <c r="F245" s="3"/>
      <c r="G245" s="3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ht="15.75" customHeight="1">
      <c r="A246" s="1"/>
      <c r="B246" s="1"/>
      <c r="C246" s="1"/>
      <c r="D246" s="3"/>
      <c r="E246" s="3"/>
      <c r="F246" s="3"/>
      <c r="G246" s="3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ht="15.75" customHeight="1">
      <c r="A247" s="1"/>
      <c r="B247" s="1"/>
      <c r="C247" s="1"/>
      <c r="D247" s="3"/>
      <c r="E247" s="3"/>
      <c r="F247" s="3"/>
      <c r="G247" s="3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ht="15.75" customHeight="1">
      <c r="A248" s="1"/>
      <c r="B248" s="1"/>
      <c r="C248" s="1"/>
      <c r="D248" s="3"/>
      <c r="E248" s="3"/>
      <c r="F248" s="3"/>
      <c r="G248" s="3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ht="15.75" customHeight="1">
      <c r="A249" s="1"/>
      <c r="B249" s="1"/>
      <c r="C249" s="1"/>
      <c r="D249" s="3"/>
      <c r="E249" s="3"/>
      <c r="F249" s="3"/>
      <c r="G249" s="3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ht="15.75" customHeight="1">
      <c r="A250" s="1"/>
      <c r="B250" s="1"/>
      <c r="C250" s="1"/>
      <c r="D250" s="3"/>
      <c r="E250" s="3"/>
      <c r="F250" s="3"/>
      <c r="G250" s="3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ht="15.75" customHeight="1">
      <c r="A251" s="1"/>
      <c r="B251" s="1"/>
      <c r="C251" s="1"/>
      <c r="D251" s="3"/>
      <c r="E251" s="3"/>
      <c r="F251" s="3"/>
      <c r="G251" s="3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ht="15.75" customHeight="1">
      <c r="A252" s="1"/>
      <c r="B252" s="1"/>
      <c r="C252" s="1"/>
      <c r="D252" s="3"/>
      <c r="E252" s="3"/>
      <c r="F252" s="3"/>
      <c r="G252" s="3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ht="15.75" customHeight="1">
      <c r="A253" s="1"/>
      <c r="B253" s="1"/>
      <c r="C253" s="1"/>
      <c r="D253" s="3"/>
      <c r="E253" s="3"/>
      <c r="F253" s="3"/>
      <c r="G253" s="3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ht="15.75" customHeight="1">
      <c r="A254" s="1"/>
      <c r="B254" s="1"/>
      <c r="C254" s="1"/>
      <c r="D254" s="3"/>
      <c r="E254" s="3"/>
      <c r="F254" s="3"/>
      <c r="G254" s="3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ht="15.75" customHeight="1">
      <c r="A255" s="1"/>
      <c r="B255" s="1"/>
      <c r="C255" s="1"/>
      <c r="D255" s="3"/>
      <c r="E255" s="3"/>
      <c r="F255" s="3"/>
      <c r="G255" s="3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ht="15.75" customHeight="1">
      <c r="A256" s="1"/>
      <c r="B256" s="1"/>
      <c r="C256" s="1"/>
      <c r="D256" s="3"/>
      <c r="E256" s="3"/>
      <c r="F256" s="3"/>
      <c r="G256" s="3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ht="15.75" customHeight="1">
      <c r="A257" s="1"/>
      <c r="B257" s="1"/>
      <c r="C257" s="1"/>
      <c r="D257" s="3"/>
      <c r="E257" s="3"/>
      <c r="F257" s="3"/>
      <c r="G257" s="3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ht="15.75" customHeight="1">
      <c r="A258" s="1"/>
      <c r="B258" s="1"/>
      <c r="C258" s="1"/>
      <c r="D258" s="3"/>
      <c r="E258" s="3"/>
      <c r="F258" s="3"/>
      <c r="G258" s="3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ht="15.75" customHeight="1">
      <c r="A259" s="1"/>
      <c r="B259" s="1"/>
      <c r="C259" s="1"/>
      <c r="D259" s="3"/>
      <c r="E259" s="3"/>
      <c r="F259" s="3"/>
      <c r="G259" s="3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ht="15.75" customHeight="1">
      <c r="A260" s="1"/>
      <c r="B260" s="1"/>
      <c r="C260" s="1"/>
      <c r="D260" s="3"/>
      <c r="E260" s="3"/>
      <c r="F260" s="3"/>
      <c r="G260" s="3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ht="15.75" customHeight="1">
      <c r="A261" s="1"/>
      <c r="B261" s="1"/>
      <c r="C261" s="1"/>
      <c r="D261" s="3"/>
      <c r="E261" s="3"/>
      <c r="F261" s="3"/>
      <c r="G261" s="3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ht="15.75" customHeight="1">
      <c r="A262" s="1"/>
      <c r="B262" s="1"/>
      <c r="C262" s="1"/>
      <c r="D262" s="3"/>
      <c r="E262" s="3"/>
      <c r="F262" s="3"/>
      <c r="G262" s="3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ht="15.75" customHeight="1">
      <c r="A263" s="1"/>
      <c r="B263" s="1"/>
      <c r="C263" s="1"/>
      <c r="D263" s="3"/>
      <c r="E263" s="3"/>
      <c r="F263" s="3"/>
      <c r="G263" s="3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ht="15.75" customHeight="1">
      <c r="A264" s="1"/>
      <c r="B264" s="1"/>
      <c r="C264" s="1"/>
      <c r="D264" s="3"/>
      <c r="E264" s="3"/>
      <c r="F264" s="3"/>
      <c r="G264" s="3"/>
      <c r="H264" s="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ht="15.75" customHeight="1">
      <c r="A265" s="1"/>
      <c r="B265" s="1"/>
      <c r="C265" s="1"/>
      <c r="D265" s="3"/>
      <c r="E265" s="3"/>
      <c r="F265" s="3"/>
      <c r="G265" s="3"/>
      <c r="H265" s="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ht="15.75" customHeight="1">
      <c r="A266" s="1"/>
      <c r="B266" s="1"/>
      <c r="C266" s="1"/>
      <c r="D266" s="3"/>
      <c r="E266" s="3"/>
      <c r="F266" s="3"/>
      <c r="G266" s="3"/>
      <c r="H266" s="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ht="15.75" customHeight="1">
      <c r="A267" s="1"/>
      <c r="B267" s="1"/>
      <c r="C267" s="1"/>
      <c r="D267" s="3"/>
      <c r="E267" s="3"/>
      <c r="F267" s="3"/>
      <c r="G267" s="3"/>
      <c r="H267" s="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ht="15.75" customHeight="1">
      <c r="A268" s="1"/>
      <c r="B268" s="1"/>
      <c r="C268" s="1"/>
      <c r="D268" s="3"/>
      <c r="E268" s="3"/>
      <c r="F268" s="3"/>
      <c r="G268" s="3"/>
      <c r="H268" s="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ht="15.75" customHeight="1">
      <c r="A269" s="1"/>
      <c r="B269" s="1"/>
      <c r="C269" s="1"/>
      <c r="D269" s="3"/>
      <c r="E269" s="3"/>
      <c r="F269" s="3"/>
      <c r="G269" s="3"/>
      <c r="H269" s="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ht="15.75" customHeight="1">
      <c r="A270" s="1"/>
      <c r="B270" s="1"/>
      <c r="C270" s="1"/>
      <c r="D270" s="3"/>
      <c r="E270" s="3"/>
      <c r="F270" s="3"/>
      <c r="G270" s="3"/>
      <c r="H270" s="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ht="15.75" customHeight="1">
      <c r="A271" s="1"/>
      <c r="B271" s="1"/>
      <c r="C271" s="1"/>
      <c r="D271" s="3"/>
      <c r="E271" s="3"/>
      <c r="F271" s="3"/>
      <c r="G271" s="3"/>
      <c r="H271" s="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ht="15.75" customHeight="1">
      <c r="A272" s="1"/>
      <c r="B272" s="1"/>
      <c r="C272" s="1"/>
      <c r="D272" s="3"/>
      <c r="E272" s="3"/>
      <c r="F272" s="3"/>
      <c r="G272" s="3"/>
      <c r="H272" s="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ht="15.75" customHeight="1">
      <c r="A273" s="1"/>
      <c r="B273" s="1"/>
      <c r="C273" s="1"/>
      <c r="D273" s="3"/>
      <c r="E273" s="3"/>
      <c r="F273" s="3"/>
      <c r="G273" s="3"/>
      <c r="H273" s="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ht="15.75" customHeight="1">
      <c r="A274" s="1"/>
      <c r="B274" s="1"/>
      <c r="C274" s="1"/>
      <c r="D274" s="3"/>
      <c r="E274" s="3"/>
      <c r="F274" s="3"/>
      <c r="G274" s="3"/>
      <c r="H274" s="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ht="15.75" customHeight="1">
      <c r="A275" s="1"/>
      <c r="B275" s="1"/>
      <c r="C275" s="1"/>
      <c r="D275" s="3"/>
      <c r="E275" s="3"/>
      <c r="F275" s="3"/>
      <c r="G275" s="3"/>
      <c r="H275" s="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ht="15.75" customHeight="1">
      <c r="A276" s="1"/>
      <c r="B276" s="1"/>
      <c r="C276" s="1"/>
      <c r="D276" s="3"/>
      <c r="E276" s="3"/>
      <c r="F276" s="3"/>
      <c r="G276" s="3"/>
      <c r="H276" s="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ht="15.75" customHeight="1">
      <c r="A277" s="1"/>
      <c r="B277" s="1"/>
      <c r="C277" s="1"/>
      <c r="D277" s="3"/>
      <c r="E277" s="3"/>
      <c r="F277" s="3"/>
      <c r="G277" s="3"/>
      <c r="H277" s="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ht="15.75" customHeight="1">
      <c r="A278" s="1"/>
      <c r="B278" s="1"/>
      <c r="C278" s="1"/>
      <c r="D278" s="3"/>
      <c r="E278" s="3"/>
      <c r="F278" s="3"/>
      <c r="G278" s="3"/>
      <c r="H278" s="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ht="15.75" customHeight="1">
      <c r="A279" s="1"/>
      <c r="B279" s="1"/>
      <c r="C279" s="1"/>
      <c r="D279" s="3"/>
      <c r="E279" s="3"/>
      <c r="F279" s="3"/>
      <c r="G279" s="3"/>
      <c r="H279" s="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ht="15.75" customHeight="1">
      <c r="A280" s="1"/>
      <c r="B280" s="1"/>
      <c r="C280" s="1"/>
      <c r="D280" s="3"/>
      <c r="E280" s="3"/>
      <c r="F280" s="3"/>
      <c r="G280" s="3"/>
      <c r="H280" s="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ht="15.75" customHeight="1">
      <c r="A281" s="1"/>
      <c r="B281" s="1"/>
      <c r="C281" s="1"/>
      <c r="D281" s="3"/>
      <c r="E281" s="3"/>
      <c r="F281" s="3"/>
      <c r="G281" s="3"/>
      <c r="H281" s="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ht="15.75" customHeight="1">
      <c r="A282" s="1"/>
      <c r="B282" s="1"/>
      <c r="C282" s="1"/>
      <c r="D282" s="3"/>
      <c r="E282" s="3"/>
      <c r="F282" s="3"/>
      <c r="G282" s="3"/>
      <c r="H282" s="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ht="15.75" customHeight="1">
      <c r="A283" s="1"/>
      <c r="B283" s="1"/>
      <c r="C283" s="1"/>
      <c r="D283" s="3"/>
      <c r="E283" s="3"/>
      <c r="F283" s="3"/>
      <c r="G283" s="3"/>
      <c r="H283" s="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ht="15.75" customHeight="1">
      <c r="A284" s="1"/>
      <c r="B284" s="1"/>
      <c r="C284" s="1"/>
      <c r="D284" s="3"/>
      <c r="E284" s="3"/>
      <c r="F284" s="3"/>
      <c r="G284" s="3"/>
      <c r="H284" s="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ht="15.75" customHeight="1">
      <c r="A285" s="1"/>
      <c r="B285" s="1"/>
      <c r="C285" s="1"/>
      <c r="D285" s="3"/>
      <c r="E285" s="3"/>
      <c r="F285" s="3"/>
      <c r="G285" s="3"/>
      <c r="H285" s="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ht="15.75" customHeight="1">
      <c r="A286" s="1"/>
      <c r="B286" s="1"/>
      <c r="C286" s="1"/>
      <c r="D286" s="3"/>
      <c r="E286" s="3"/>
      <c r="F286" s="3"/>
      <c r="G286" s="3"/>
      <c r="H286" s="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ht="15.75" customHeight="1">
      <c r="A287" s="1"/>
      <c r="B287" s="1"/>
      <c r="C287" s="1"/>
      <c r="D287" s="3"/>
      <c r="E287" s="3"/>
      <c r="F287" s="3"/>
      <c r="G287" s="3"/>
      <c r="H287" s="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ht="15.75" customHeight="1">
      <c r="A288" s="1"/>
      <c r="B288" s="1"/>
      <c r="C288" s="1"/>
      <c r="D288" s="3"/>
      <c r="E288" s="3"/>
      <c r="F288" s="3"/>
      <c r="G288" s="3"/>
      <c r="H288" s="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ht="15.75" customHeight="1">
      <c r="A289" s="1"/>
      <c r="B289" s="1"/>
      <c r="C289" s="1"/>
      <c r="D289" s="3"/>
      <c r="E289" s="3"/>
      <c r="F289" s="3"/>
      <c r="G289" s="3"/>
      <c r="H289" s="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ht="15.75" customHeight="1">
      <c r="A290" s="1"/>
      <c r="B290" s="1"/>
      <c r="C290" s="1"/>
      <c r="D290" s="3"/>
      <c r="E290" s="3"/>
      <c r="F290" s="3"/>
      <c r="G290" s="3"/>
      <c r="H290" s="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ht="15.75" customHeight="1">
      <c r="A291" s="1"/>
      <c r="B291" s="1"/>
      <c r="C291" s="1"/>
      <c r="D291" s="3"/>
      <c r="E291" s="3"/>
      <c r="F291" s="3"/>
      <c r="G291" s="3"/>
      <c r="H291" s="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ht="15.75" customHeight="1">
      <c r="A292" s="1"/>
      <c r="B292" s="1"/>
      <c r="C292" s="1"/>
      <c r="D292" s="3"/>
      <c r="E292" s="3"/>
      <c r="F292" s="3"/>
      <c r="G292" s="3"/>
      <c r="H292" s="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ht="15.75" customHeight="1">
      <c r="A293" s="1"/>
      <c r="B293" s="1"/>
      <c r="C293" s="1"/>
      <c r="D293" s="3"/>
      <c r="E293" s="3"/>
      <c r="F293" s="3"/>
      <c r="G293" s="3"/>
      <c r="H293" s="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ht="15.75" customHeight="1">
      <c r="A294" s="1"/>
      <c r="B294" s="1"/>
      <c r="C294" s="1"/>
      <c r="D294" s="3"/>
      <c r="E294" s="3"/>
      <c r="F294" s="3"/>
      <c r="G294" s="3"/>
      <c r="H294" s="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ht="15.75" customHeight="1">
      <c r="A295" s="1"/>
      <c r="B295" s="1"/>
      <c r="C295" s="1"/>
      <c r="D295" s="3"/>
      <c r="E295" s="3"/>
      <c r="F295" s="3"/>
      <c r="G295" s="3"/>
      <c r="H295" s="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ht="15.75" customHeight="1">
      <c r="A296" s="1"/>
      <c r="B296" s="1"/>
      <c r="C296" s="1"/>
      <c r="D296" s="3"/>
      <c r="E296" s="3"/>
      <c r="F296" s="3"/>
      <c r="G296" s="3"/>
      <c r="H296" s="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ht="15.75" customHeight="1">
      <c r="A297" s="1"/>
      <c r="B297" s="1"/>
      <c r="C297" s="1"/>
      <c r="D297" s="3"/>
      <c r="E297" s="3"/>
      <c r="F297" s="3"/>
      <c r="G297" s="3"/>
      <c r="H297" s="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ht="15.75" customHeight="1">
      <c r="A298" s="1"/>
      <c r="B298" s="1"/>
      <c r="C298" s="1"/>
      <c r="D298" s="3"/>
      <c r="E298" s="3"/>
      <c r="F298" s="3"/>
      <c r="G298" s="3"/>
      <c r="H298" s="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ht="15.75" customHeight="1">
      <c r="A299" s="1"/>
      <c r="B299" s="1"/>
      <c r="C299" s="1"/>
      <c r="D299" s="3"/>
      <c r="E299" s="3"/>
      <c r="F299" s="3"/>
      <c r="G299" s="3"/>
      <c r="H299" s="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ht="15.75" customHeight="1">
      <c r="A300" s="1"/>
      <c r="B300" s="1"/>
      <c r="C300" s="1"/>
      <c r="D300" s="3"/>
      <c r="E300" s="3"/>
      <c r="F300" s="3"/>
      <c r="G300" s="3"/>
      <c r="H300" s="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ht="15.75" customHeight="1">
      <c r="A301" s="1"/>
      <c r="B301" s="1"/>
      <c r="C301" s="1"/>
      <c r="D301" s="3"/>
      <c r="E301" s="3"/>
      <c r="F301" s="3"/>
      <c r="G301" s="3"/>
      <c r="H301" s="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ht="15.75" customHeight="1">
      <c r="A302" s="1"/>
      <c r="B302" s="1"/>
      <c r="C302" s="1"/>
      <c r="D302" s="3"/>
      <c r="E302" s="3"/>
      <c r="F302" s="3"/>
      <c r="G302" s="3"/>
      <c r="H302" s="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ht="15.75" customHeight="1">
      <c r="A303" s="1"/>
      <c r="B303" s="1"/>
      <c r="C303" s="1"/>
      <c r="D303" s="3"/>
      <c r="E303" s="3"/>
      <c r="F303" s="3"/>
      <c r="G303" s="3"/>
      <c r="H303" s="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ht="15.75" customHeight="1">
      <c r="A304" s="1"/>
      <c r="B304" s="1"/>
      <c r="C304" s="1"/>
      <c r="D304" s="3"/>
      <c r="E304" s="3"/>
      <c r="F304" s="3"/>
      <c r="G304" s="3"/>
      <c r="H304" s="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ht="15.75" customHeight="1">
      <c r="A305" s="1"/>
      <c r="B305" s="1"/>
      <c r="C305" s="1"/>
      <c r="D305" s="3"/>
      <c r="E305" s="3"/>
      <c r="F305" s="3"/>
      <c r="G305" s="3"/>
      <c r="H305" s="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ht="15.75" customHeight="1">
      <c r="A306" s="1"/>
      <c r="B306" s="1"/>
      <c r="C306" s="1"/>
      <c r="D306" s="3"/>
      <c r="E306" s="3"/>
      <c r="F306" s="3"/>
      <c r="G306" s="3"/>
      <c r="H306" s="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ht="15.75" customHeight="1">
      <c r="A307" s="1"/>
      <c r="B307" s="1"/>
      <c r="C307" s="1"/>
      <c r="D307" s="3"/>
      <c r="E307" s="3"/>
      <c r="F307" s="3"/>
      <c r="G307" s="3"/>
      <c r="H307" s="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ht="15.75" customHeight="1">
      <c r="A308" s="1"/>
      <c r="B308" s="1"/>
      <c r="C308" s="1"/>
      <c r="D308" s="3"/>
      <c r="E308" s="3"/>
      <c r="F308" s="3"/>
      <c r="G308" s="3"/>
      <c r="H308" s="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ht="15.75" customHeight="1">
      <c r="A309" s="1"/>
      <c r="B309" s="1"/>
      <c r="C309" s="1"/>
      <c r="D309" s="3"/>
      <c r="E309" s="3"/>
      <c r="F309" s="3"/>
      <c r="G309" s="3"/>
      <c r="H309" s="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ht="15.75" customHeight="1">
      <c r="A310" s="1"/>
      <c r="B310" s="1"/>
      <c r="C310" s="1"/>
      <c r="D310" s="3"/>
      <c r="E310" s="3"/>
      <c r="F310" s="3"/>
      <c r="G310" s="3"/>
      <c r="H310" s="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ht="15.75" customHeight="1">
      <c r="A311" s="1"/>
      <c r="B311" s="1"/>
      <c r="C311" s="1"/>
      <c r="D311" s="3"/>
      <c r="E311" s="3"/>
      <c r="F311" s="3"/>
      <c r="G311" s="3"/>
      <c r="H311" s="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ht="15.75" customHeight="1">
      <c r="A312" s="1"/>
      <c r="B312" s="1"/>
      <c r="C312" s="1"/>
      <c r="D312" s="3"/>
      <c r="E312" s="3"/>
      <c r="F312" s="3"/>
      <c r="G312" s="3"/>
      <c r="H312" s="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ht="15.75" customHeight="1">
      <c r="A313" s="1"/>
      <c r="B313" s="1"/>
      <c r="C313" s="1"/>
      <c r="D313" s="3"/>
      <c r="E313" s="3"/>
      <c r="F313" s="3"/>
      <c r="G313" s="3"/>
      <c r="H313" s="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ht="15.75" customHeight="1">
      <c r="A314" s="1"/>
      <c r="B314" s="1"/>
      <c r="C314" s="1"/>
      <c r="D314" s="3"/>
      <c r="E314" s="3"/>
      <c r="F314" s="3"/>
      <c r="G314" s="3"/>
      <c r="H314" s="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ht="15.75" customHeight="1">
      <c r="A315" s="1"/>
      <c r="B315" s="1"/>
      <c r="C315" s="1"/>
      <c r="D315" s="3"/>
      <c r="E315" s="3"/>
      <c r="F315" s="3"/>
      <c r="G315" s="3"/>
      <c r="H315" s="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ht="15.75" customHeight="1">
      <c r="A316" s="1"/>
      <c r="B316" s="1"/>
      <c r="C316" s="1"/>
      <c r="D316" s="3"/>
      <c r="E316" s="3"/>
      <c r="F316" s="3"/>
      <c r="G316" s="3"/>
      <c r="H316" s="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ht="15.75" customHeight="1">
      <c r="A317" s="1"/>
      <c r="B317" s="1"/>
      <c r="C317" s="1"/>
      <c r="D317" s="3"/>
      <c r="E317" s="3"/>
      <c r="F317" s="3"/>
      <c r="G317" s="3"/>
      <c r="H317" s="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ht="15.75" customHeight="1">
      <c r="A318" s="1"/>
      <c r="B318" s="1"/>
      <c r="C318" s="1"/>
      <c r="D318" s="3"/>
      <c r="E318" s="3"/>
      <c r="F318" s="3"/>
      <c r="G318" s="3"/>
      <c r="H318" s="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ht="15.75" customHeight="1">
      <c r="A319" s="1"/>
      <c r="B319" s="1"/>
      <c r="C319" s="1"/>
      <c r="D319" s="3"/>
      <c r="E319" s="3"/>
      <c r="F319" s="3"/>
      <c r="G319" s="3"/>
      <c r="H319" s="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ht="15.75" customHeight="1">
      <c r="A320" s="1"/>
      <c r="B320" s="1"/>
      <c r="C320" s="1"/>
      <c r="D320" s="3"/>
      <c r="E320" s="3"/>
      <c r="F320" s="3"/>
      <c r="G320" s="3"/>
      <c r="H320" s="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ht="15.75" customHeight="1">
      <c r="A321" s="1"/>
      <c r="B321" s="1"/>
      <c r="C321" s="1"/>
      <c r="D321" s="3"/>
      <c r="E321" s="3"/>
      <c r="F321" s="3"/>
      <c r="G321" s="3"/>
      <c r="H321" s="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ht="15.75" customHeight="1">
      <c r="A322" s="1"/>
      <c r="B322" s="1"/>
      <c r="C322" s="1"/>
      <c r="D322" s="3"/>
      <c r="E322" s="3"/>
      <c r="F322" s="3"/>
      <c r="G322" s="3"/>
      <c r="H322" s="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ht="15.75" customHeight="1">
      <c r="A323" s="1"/>
      <c r="B323" s="1"/>
      <c r="C323" s="1"/>
      <c r="D323" s="3"/>
      <c r="E323" s="3"/>
      <c r="F323" s="3"/>
      <c r="G323" s="3"/>
      <c r="H323" s="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ht="15.75" customHeight="1">
      <c r="A324" s="1"/>
      <c r="B324" s="1"/>
      <c r="C324" s="1"/>
      <c r="D324" s="3"/>
      <c r="E324" s="3"/>
      <c r="F324" s="3"/>
      <c r="G324" s="3"/>
      <c r="H324" s="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ht="15.75" customHeight="1">
      <c r="A325" s="1"/>
      <c r="B325" s="1"/>
      <c r="C325" s="1"/>
      <c r="D325" s="3"/>
      <c r="E325" s="3"/>
      <c r="F325" s="3"/>
      <c r="G325" s="3"/>
      <c r="H325" s="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ht="15.75" customHeight="1">
      <c r="A326" s="1"/>
      <c r="B326" s="1"/>
      <c r="C326" s="1"/>
      <c r="D326" s="3"/>
      <c r="E326" s="3"/>
      <c r="F326" s="3"/>
      <c r="G326" s="3"/>
      <c r="H326" s="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ht="15.75" customHeight="1">
      <c r="A327" s="1"/>
      <c r="B327" s="1"/>
      <c r="C327" s="1"/>
      <c r="D327" s="3"/>
      <c r="E327" s="3"/>
      <c r="F327" s="3"/>
      <c r="G327" s="3"/>
      <c r="H327" s="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ht="15.75" customHeight="1">
      <c r="A328" s="1"/>
      <c r="B328" s="1"/>
      <c r="C328" s="1"/>
      <c r="D328" s="3"/>
      <c r="E328" s="3"/>
      <c r="F328" s="3"/>
      <c r="G328" s="3"/>
      <c r="H328" s="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ht="15.75" customHeight="1">
      <c r="A329" s="1"/>
      <c r="B329" s="1"/>
      <c r="C329" s="1"/>
      <c r="D329" s="3"/>
      <c r="E329" s="3"/>
      <c r="F329" s="3"/>
      <c r="G329" s="3"/>
      <c r="H329" s="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ht="15.75" customHeight="1">
      <c r="A330" s="1"/>
      <c r="B330" s="1"/>
      <c r="C330" s="1"/>
      <c r="D330" s="3"/>
      <c r="E330" s="3"/>
      <c r="F330" s="3"/>
      <c r="G330" s="3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ht="15.75" customHeight="1">
      <c r="A331" s="1"/>
      <c r="B331" s="1"/>
      <c r="C331" s="1"/>
      <c r="D331" s="3"/>
      <c r="E331" s="3"/>
      <c r="F331" s="3"/>
      <c r="G331" s="3"/>
      <c r="H331" s="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ht="15.75" customHeight="1">
      <c r="A332" s="1"/>
      <c r="B332" s="1"/>
      <c r="C332" s="1"/>
      <c r="D332" s="3"/>
      <c r="E332" s="3"/>
      <c r="F332" s="3"/>
      <c r="G332" s="3"/>
      <c r="H332" s="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ht="15.75" customHeight="1">
      <c r="A333" s="1"/>
      <c r="B333" s="1"/>
      <c r="C333" s="1"/>
      <c r="D333" s="3"/>
      <c r="E333" s="3"/>
      <c r="F333" s="3"/>
      <c r="G333" s="3"/>
      <c r="H333" s="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ht="15.75" customHeight="1">
      <c r="A334" s="1"/>
      <c r="B334" s="1"/>
      <c r="C334" s="1"/>
      <c r="D334" s="3"/>
      <c r="E334" s="3"/>
      <c r="F334" s="3"/>
      <c r="G334" s="3"/>
      <c r="H334" s="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ht="15.75" customHeight="1">
      <c r="A335" s="1"/>
      <c r="B335" s="1"/>
      <c r="C335" s="1"/>
      <c r="D335" s="3"/>
      <c r="E335" s="3"/>
      <c r="F335" s="3"/>
      <c r="G335" s="3"/>
      <c r="H335" s="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ht="15.75" customHeight="1">
      <c r="A336" s="1"/>
      <c r="B336" s="1"/>
      <c r="C336" s="1"/>
      <c r="D336" s="3"/>
      <c r="E336" s="3"/>
      <c r="F336" s="3"/>
      <c r="G336" s="3"/>
      <c r="H336" s="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ht="15.75" customHeight="1">
      <c r="A337" s="1"/>
      <c r="B337" s="1"/>
      <c r="C337" s="1"/>
      <c r="D337" s="3"/>
      <c r="E337" s="3"/>
      <c r="F337" s="3"/>
      <c r="G337" s="3"/>
      <c r="H337" s="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ht="15.75" customHeight="1">
      <c r="A338" s="1"/>
      <c r="B338" s="1"/>
      <c r="C338" s="1"/>
      <c r="D338" s="3"/>
      <c r="E338" s="3"/>
      <c r="F338" s="3"/>
      <c r="G338" s="3"/>
      <c r="H338" s="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ht="15.75" customHeight="1">
      <c r="A339" s="1"/>
      <c r="B339" s="1"/>
      <c r="C339" s="1"/>
      <c r="D339" s="3"/>
      <c r="E339" s="3"/>
      <c r="F339" s="3"/>
      <c r="G339" s="3"/>
      <c r="H339" s="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ht="15.75" customHeight="1">
      <c r="A340" s="1"/>
      <c r="B340" s="1"/>
      <c r="C340" s="1"/>
      <c r="D340" s="3"/>
      <c r="E340" s="3"/>
      <c r="F340" s="3"/>
      <c r="G340" s="3"/>
      <c r="H340" s="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ht="15.75" customHeight="1">
      <c r="A341" s="1"/>
      <c r="B341" s="1"/>
      <c r="C341" s="1"/>
      <c r="D341" s="3"/>
      <c r="E341" s="3"/>
      <c r="F341" s="3"/>
      <c r="G341" s="3"/>
      <c r="H341" s="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ht="15.75" customHeight="1">
      <c r="A342" s="1"/>
      <c r="B342" s="1"/>
      <c r="C342" s="1"/>
      <c r="D342" s="3"/>
      <c r="E342" s="3"/>
      <c r="F342" s="3"/>
      <c r="G342" s="3"/>
      <c r="H342" s="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ht="15.75" customHeight="1">
      <c r="A343" s="1"/>
      <c r="B343" s="1"/>
      <c r="C343" s="1"/>
      <c r="D343" s="3"/>
      <c r="E343" s="3"/>
      <c r="F343" s="3"/>
      <c r="G343" s="3"/>
      <c r="H343" s="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ht="15.75" customHeight="1">
      <c r="A344" s="1"/>
      <c r="B344" s="1"/>
      <c r="C344" s="1"/>
      <c r="D344" s="3"/>
      <c r="E344" s="3"/>
      <c r="F344" s="3"/>
      <c r="G344" s="3"/>
      <c r="H344" s="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ht="15.75" customHeight="1">
      <c r="A345" s="1"/>
      <c r="B345" s="1"/>
      <c r="C345" s="1"/>
      <c r="D345" s="3"/>
      <c r="E345" s="3"/>
      <c r="F345" s="3"/>
      <c r="G345" s="3"/>
      <c r="H345" s="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ht="15.75" customHeight="1">
      <c r="A346" s="1"/>
      <c r="B346" s="1"/>
      <c r="C346" s="1"/>
      <c r="D346" s="3"/>
      <c r="E346" s="3"/>
      <c r="F346" s="3"/>
      <c r="G346" s="3"/>
      <c r="H346" s="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ht="15.75" customHeight="1">
      <c r="A347" s="1"/>
      <c r="B347" s="1"/>
      <c r="C347" s="1"/>
      <c r="D347" s="3"/>
      <c r="E347" s="3"/>
      <c r="F347" s="3"/>
      <c r="G347" s="3"/>
      <c r="H347" s="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ht="15.75" customHeight="1">
      <c r="A348" s="1"/>
      <c r="B348" s="1"/>
      <c r="C348" s="1"/>
      <c r="D348" s="3"/>
      <c r="E348" s="3"/>
      <c r="F348" s="3"/>
      <c r="G348" s="3"/>
      <c r="H348" s="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ht="15.75" customHeight="1">
      <c r="A349" s="1"/>
      <c r="B349" s="1"/>
      <c r="C349" s="1"/>
      <c r="D349" s="3"/>
      <c r="E349" s="3"/>
      <c r="F349" s="3"/>
      <c r="G349" s="3"/>
      <c r="H349" s="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ht="15.75" customHeight="1">
      <c r="A350" s="1"/>
      <c r="B350" s="1"/>
      <c r="C350" s="1"/>
      <c r="D350" s="3"/>
      <c r="E350" s="3"/>
      <c r="F350" s="3"/>
      <c r="G350" s="3"/>
      <c r="H350" s="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ht="15.75" customHeight="1">
      <c r="A351" s="1"/>
      <c r="B351" s="1"/>
      <c r="C351" s="1"/>
      <c r="D351" s="3"/>
      <c r="E351" s="3"/>
      <c r="F351" s="3"/>
      <c r="G351" s="3"/>
      <c r="H351" s="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ht="15.75" customHeight="1">
      <c r="A352" s="1"/>
      <c r="B352" s="1"/>
      <c r="C352" s="1"/>
      <c r="D352" s="3"/>
      <c r="E352" s="3"/>
      <c r="F352" s="3"/>
      <c r="G352" s="3"/>
      <c r="H352" s="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ht="15.75" customHeight="1">
      <c r="A353" s="1"/>
      <c r="B353" s="1"/>
      <c r="C353" s="1"/>
      <c r="D353" s="3"/>
      <c r="E353" s="3"/>
      <c r="F353" s="3"/>
      <c r="G353" s="3"/>
      <c r="H353" s="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ht="15.75" customHeight="1">
      <c r="A354" s="1"/>
      <c r="B354" s="1"/>
      <c r="C354" s="1"/>
      <c r="D354" s="3"/>
      <c r="E354" s="3"/>
      <c r="F354" s="3"/>
      <c r="G354" s="3"/>
      <c r="H354" s="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ht="15.75" customHeight="1">
      <c r="A355" s="1"/>
      <c r="B355" s="1"/>
      <c r="C355" s="1"/>
      <c r="D355" s="3"/>
      <c r="E355" s="3"/>
      <c r="F355" s="3"/>
      <c r="G355" s="3"/>
      <c r="H355" s="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ht="15.75" customHeight="1">
      <c r="A356" s="1"/>
      <c r="B356" s="1"/>
      <c r="C356" s="1"/>
      <c r="D356" s="3"/>
      <c r="E356" s="3"/>
      <c r="F356" s="3"/>
      <c r="G356" s="3"/>
      <c r="H356" s="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ht="15.75" customHeight="1">
      <c r="A357" s="1"/>
      <c r="B357" s="1"/>
      <c r="C357" s="1"/>
      <c r="D357" s="3"/>
      <c r="E357" s="3"/>
      <c r="F357" s="3"/>
      <c r="G357" s="3"/>
      <c r="H357" s="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ht="15.75" customHeight="1">
      <c r="A358" s="1"/>
      <c r="B358" s="1"/>
      <c r="C358" s="1"/>
      <c r="D358" s="3"/>
      <c r="E358" s="3"/>
      <c r="F358" s="3"/>
      <c r="G358" s="3"/>
      <c r="H358" s="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ht="15.75" customHeight="1">
      <c r="A359" s="1"/>
      <c r="B359" s="1"/>
      <c r="C359" s="1"/>
      <c r="D359" s="3"/>
      <c r="E359" s="3"/>
      <c r="F359" s="3"/>
      <c r="G359" s="3"/>
      <c r="H359" s="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ht="15.75" customHeight="1">
      <c r="A360" s="1"/>
      <c r="B360" s="1"/>
      <c r="C360" s="1"/>
      <c r="D360" s="3"/>
      <c r="E360" s="3"/>
      <c r="F360" s="3"/>
      <c r="G360" s="3"/>
      <c r="H360" s="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ht="15.75" customHeight="1">
      <c r="A361" s="1"/>
      <c r="B361" s="1"/>
      <c r="C361" s="1"/>
      <c r="D361" s="3"/>
      <c r="E361" s="3"/>
      <c r="F361" s="3"/>
      <c r="G361" s="3"/>
      <c r="H361" s="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ht="15.75" customHeight="1">
      <c r="A362" s="1"/>
      <c r="B362" s="1"/>
      <c r="C362" s="1"/>
      <c r="D362" s="3"/>
      <c r="E362" s="3"/>
      <c r="F362" s="3"/>
      <c r="G362" s="3"/>
      <c r="H362" s="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ht="15.75" customHeight="1">
      <c r="A363" s="1"/>
      <c r="B363" s="1"/>
      <c r="C363" s="1"/>
      <c r="D363" s="3"/>
      <c r="E363" s="3"/>
      <c r="F363" s="3"/>
      <c r="G363" s="3"/>
      <c r="H363" s="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ht="15.75" customHeight="1">
      <c r="A364" s="1"/>
      <c r="B364" s="1"/>
      <c r="C364" s="1"/>
      <c r="D364" s="3"/>
      <c r="E364" s="3"/>
      <c r="F364" s="3"/>
      <c r="G364" s="3"/>
      <c r="H364" s="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ht="15.75" customHeight="1">
      <c r="A365" s="1"/>
      <c r="B365" s="1"/>
      <c r="C365" s="1"/>
      <c r="D365" s="3"/>
      <c r="E365" s="3"/>
      <c r="F365" s="3"/>
      <c r="G365" s="3"/>
      <c r="H365" s="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ht="15.75" customHeight="1">
      <c r="A366" s="1"/>
      <c r="B366" s="1"/>
      <c r="C366" s="1"/>
      <c r="D366" s="3"/>
      <c r="E366" s="3"/>
      <c r="F366" s="3"/>
      <c r="G366" s="3"/>
      <c r="H366" s="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ht="15.75" customHeight="1">
      <c r="A367" s="1"/>
      <c r="B367" s="1"/>
      <c r="C367" s="1"/>
      <c r="D367" s="3"/>
      <c r="E367" s="3"/>
      <c r="F367" s="3"/>
      <c r="G367" s="3"/>
      <c r="H367" s="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ht="15.75" customHeight="1">
      <c r="A368" s="1"/>
      <c r="B368" s="1"/>
      <c r="C368" s="1"/>
      <c r="D368" s="3"/>
      <c r="E368" s="3"/>
      <c r="F368" s="3"/>
      <c r="G368" s="3"/>
      <c r="H368" s="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ht="15.75" customHeight="1">
      <c r="A369" s="1"/>
      <c r="B369" s="1"/>
      <c r="C369" s="1"/>
      <c r="D369" s="3"/>
      <c r="E369" s="3"/>
      <c r="F369" s="3"/>
      <c r="G369" s="3"/>
      <c r="H369" s="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ht="15.75" customHeight="1">
      <c r="A370" s="1"/>
      <c r="B370" s="1"/>
      <c r="C370" s="1"/>
      <c r="D370" s="3"/>
      <c r="E370" s="3"/>
      <c r="F370" s="3"/>
      <c r="G370" s="3"/>
      <c r="H370" s="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ht="15.75" customHeight="1">
      <c r="A371" s="1"/>
      <c r="B371" s="1"/>
      <c r="C371" s="1"/>
      <c r="D371" s="3"/>
      <c r="E371" s="3"/>
      <c r="F371" s="3"/>
      <c r="G371" s="3"/>
      <c r="H371" s="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ht="15.75" customHeight="1">
      <c r="A372" s="1"/>
      <c r="B372" s="1"/>
      <c r="C372" s="1"/>
      <c r="D372" s="3"/>
      <c r="E372" s="3"/>
      <c r="F372" s="3"/>
      <c r="G372" s="3"/>
      <c r="H372" s="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ht="15.75" customHeight="1">
      <c r="A373" s="1"/>
      <c r="B373" s="1"/>
      <c r="C373" s="1"/>
      <c r="D373" s="3"/>
      <c r="E373" s="3"/>
      <c r="F373" s="3"/>
      <c r="G373" s="3"/>
      <c r="H373" s="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ht="15.75" customHeight="1">
      <c r="A374" s="1"/>
      <c r="B374" s="1"/>
      <c r="C374" s="1"/>
      <c r="D374" s="3"/>
      <c r="E374" s="3"/>
      <c r="F374" s="3"/>
      <c r="G374" s="3"/>
      <c r="H374" s="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ht="15.75" customHeight="1">
      <c r="A375" s="1"/>
      <c r="B375" s="1"/>
      <c r="C375" s="1"/>
      <c r="D375" s="3"/>
      <c r="E375" s="3"/>
      <c r="F375" s="3"/>
      <c r="G375" s="3"/>
      <c r="H375" s="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ht="15.75" customHeight="1">
      <c r="A376" s="1"/>
      <c r="B376" s="1"/>
      <c r="C376" s="1"/>
      <c r="D376" s="3"/>
      <c r="E376" s="3"/>
      <c r="F376" s="3"/>
      <c r="G376" s="3"/>
      <c r="H376" s="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ht="15.75" customHeight="1">
      <c r="A377" s="1"/>
      <c r="B377" s="1"/>
      <c r="C377" s="1"/>
      <c r="D377" s="3"/>
      <c r="E377" s="3"/>
      <c r="F377" s="3"/>
      <c r="G377" s="3"/>
      <c r="H377" s="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ht="15.75" customHeight="1">
      <c r="A378" s="1"/>
      <c r="B378" s="1"/>
      <c r="C378" s="1"/>
      <c r="D378" s="3"/>
      <c r="E378" s="3"/>
      <c r="F378" s="3"/>
      <c r="G378" s="3"/>
      <c r="H378" s="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ht="15.75" customHeight="1">
      <c r="A379" s="1"/>
      <c r="B379" s="1"/>
      <c r="C379" s="1"/>
      <c r="D379" s="3"/>
      <c r="E379" s="3"/>
      <c r="F379" s="3"/>
      <c r="G379" s="3"/>
      <c r="H379" s="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ht="15.75" customHeight="1">
      <c r="A380" s="1"/>
      <c r="B380" s="1"/>
      <c r="C380" s="1"/>
      <c r="D380" s="3"/>
      <c r="E380" s="3"/>
      <c r="F380" s="3"/>
      <c r="G380" s="3"/>
      <c r="H380" s="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ht="15.75" customHeight="1">
      <c r="A381" s="1"/>
      <c r="B381" s="1"/>
      <c r="C381" s="1"/>
      <c r="D381" s="3"/>
      <c r="E381" s="3"/>
      <c r="F381" s="3"/>
      <c r="G381" s="3"/>
      <c r="H381" s="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ht="15.75" customHeight="1">
      <c r="A382" s="1"/>
      <c r="B382" s="1"/>
      <c r="C382" s="1"/>
      <c r="D382" s="3"/>
      <c r="E382" s="3"/>
      <c r="F382" s="3"/>
      <c r="G382" s="3"/>
      <c r="H382" s="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ht="15.75" customHeight="1">
      <c r="A383" s="1"/>
      <c r="B383" s="1"/>
      <c r="C383" s="1"/>
      <c r="D383" s="3"/>
      <c r="E383" s="3"/>
      <c r="F383" s="3"/>
      <c r="G383" s="3"/>
      <c r="H383" s="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ht="15.75" customHeight="1">
      <c r="A384" s="1"/>
      <c r="B384" s="1"/>
      <c r="C384" s="1"/>
      <c r="D384" s="3"/>
      <c r="E384" s="3"/>
      <c r="F384" s="3"/>
      <c r="G384" s="3"/>
      <c r="H384" s="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ht="15.75" customHeight="1">
      <c r="A385" s="1"/>
      <c r="B385" s="1"/>
      <c r="C385" s="1"/>
      <c r="D385" s="3"/>
      <c r="E385" s="3"/>
      <c r="F385" s="3"/>
      <c r="G385" s="3"/>
      <c r="H385" s="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ht="15.75" customHeight="1">
      <c r="A386" s="1"/>
      <c r="B386" s="1"/>
      <c r="C386" s="1"/>
      <c r="D386" s="3"/>
      <c r="E386" s="3"/>
      <c r="F386" s="3"/>
      <c r="G386" s="3"/>
      <c r="H386" s="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ht="15.75" customHeight="1">
      <c r="A387" s="1"/>
      <c r="B387" s="1"/>
      <c r="C387" s="1"/>
      <c r="D387" s="3"/>
      <c r="E387" s="3"/>
      <c r="F387" s="3"/>
      <c r="G387" s="3"/>
      <c r="H387" s="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ht="15.75" customHeight="1">
      <c r="A388" s="1"/>
      <c r="B388" s="1"/>
      <c r="C388" s="1"/>
      <c r="D388" s="3"/>
      <c r="E388" s="3"/>
      <c r="F388" s="3"/>
      <c r="G388" s="3"/>
      <c r="H388" s="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ht="15.75" customHeight="1">
      <c r="A389" s="1"/>
      <c r="B389" s="1"/>
      <c r="C389" s="1"/>
      <c r="D389" s="3"/>
      <c r="E389" s="3"/>
      <c r="F389" s="3"/>
      <c r="G389" s="3"/>
      <c r="H389" s="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ht="15.75" customHeight="1">
      <c r="A390" s="1"/>
      <c r="B390" s="1"/>
      <c r="C390" s="1"/>
      <c r="D390" s="3"/>
      <c r="E390" s="3"/>
      <c r="F390" s="3"/>
      <c r="G390" s="3"/>
      <c r="H390" s="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ht="15.75" customHeight="1">
      <c r="A391" s="1"/>
      <c r="B391" s="1"/>
      <c r="C391" s="1"/>
      <c r="D391" s="3"/>
      <c r="E391" s="3"/>
      <c r="F391" s="3"/>
      <c r="G391" s="3"/>
      <c r="H391" s="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ht="15.75" customHeight="1">
      <c r="A392" s="1"/>
      <c r="B392" s="1"/>
      <c r="C392" s="1"/>
      <c r="D392" s="3"/>
      <c r="E392" s="3"/>
      <c r="F392" s="3"/>
      <c r="G392" s="3"/>
      <c r="H392" s="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ht="15.75" customHeight="1">
      <c r="A393" s="1"/>
      <c r="B393" s="1"/>
      <c r="C393" s="1"/>
      <c r="D393" s="3"/>
      <c r="E393" s="3"/>
      <c r="F393" s="3"/>
      <c r="G393" s="3"/>
      <c r="H393" s="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ht="15.75" customHeight="1">
      <c r="A394" s="1"/>
      <c r="B394" s="1"/>
      <c r="C394" s="1"/>
      <c r="D394" s="3"/>
      <c r="E394" s="3"/>
      <c r="F394" s="3"/>
      <c r="G394" s="3"/>
      <c r="H394" s="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ht="15.75" customHeight="1">
      <c r="A395" s="1"/>
      <c r="B395" s="1"/>
      <c r="C395" s="1"/>
      <c r="D395" s="3"/>
      <c r="E395" s="3"/>
      <c r="F395" s="3"/>
      <c r="G395" s="3"/>
      <c r="H395" s="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ht="15.75" customHeight="1">
      <c r="A396" s="1"/>
      <c r="B396" s="1"/>
      <c r="C396" s="1"/>
      <c r="D396" s="3"/>
      <c r="E396" s="3"/>
      <c r="F396" s="3"/>
      <c r="G396" s="3"/>
      <c r="H396" s="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ht="15.75" customHeight="1">
      <c r="A397" s="1"/>
      <c r="B397" s="1"/>
      <c r="C397" s="1"/>
      <c r="D397" s="3"/>
      <c r="E397" s="3"/>
      <c r="F397" s="3"/>
      <c r="G397" s="3"/>
      <c r="H397" s="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ht="15.75" customHeight="1">
      <c r="A398" s="1"/>
      <c r="B398" s="1"/>
      <c r="C398" s="1"/>
      <c r="D398" s="3"/>
      <c r="E398" s="3"/>
      <c r="F398" s="3"/>
      <c r="G398" s="3"/>
      <c r="H398" s="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ht="15.75" customHeight="1">
      <c r="A399" s="1"/>
      <c r="B399" s="1"/>
      <c r="C399" s="1"/>
      <c r="D399" s="3"/>
      <c r="E399" s="3"/>
      <c r="F399" s="3"/>
      <c r="G399" s="3"/>
      <c r="H399" s="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ht="15.75" customHeight="1">
      <c r="A400" s="1"/>
      <c r="B400" s="1"/>
      <c r="C400" s="1"/>
      <c r="D400" s="3"/>
      <c r="E400" s="3"/>
      <c r="F400" s="3"/>
      <c r="G400" s="3"/>
      <c r="H400" s="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ht="15.75" customHeight="1">
      <c r="A401" s="1"/>
      <c r="B401" s="1"/>
      <c r="C401" s="1"/>
      <c r="D401" s="3"/>
      <c r="E401" s="3"/>
      <c r="F401" s="3"/>
      <c r="G401" s="3"/>
      <c r="H401" s="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ht="15.75" customHeight="1">
      <c r="A402" s="1"/>
      <c r="B402" s="1"/>
      <c r="C402" s="1"/>
      <c r="D402" s="3"/>
      <c r="E402" s="3"/>
      <c r="F402" s="3"/>
      <c r="G402" s="3"/>
      <c r="H402" s="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ht="15.75" customHeight="1">
      <c r="A403" s="1"/>
      <c r="B403" s="1"/>
      <c r="C403" s="1"/>
      <c r="D403" s="3"/>
      <c r="E403" s="3"/>
      <c r="F403" s="3"/>
      <c r="G403" s="3"/>
      <c r="H403" s="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ht="15.75" customHeight="1">
      <c r="A404" s="1"/>
      <c r="B404" s="1"/>
      <c r="C404" s="1"/>
      <c r="D404" s="3"/>
      <c r="E404" s="3"/>
      <c r="F404" s="3"/>
      <c r="G404" s="3"/>
      <c r="H404" s="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ht="15.75" customHeight="1">
      <c r="A405" s="1"/>
      <c r="B405" s="1"/>
      <c r="C405" s="1"/>
      <c r="D405" s="3"/>
      <c r="E405" s="3"/>
      <c r="F405" s="3"/>
      <c r="G405" s="3"/>
      <c r="H405" s="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ht="15.75" customHeight="1">
      <c r="A406" s="1"/>
      <c r="B406" s="1"/>
      <c r="C406" s="1"/>
      <c r="D406" s="3"/>
      <c r="E406" s="3"/>
      <c r="F406" s="3"/>
      <c r="G406" s="3"/>
      <c r="H406" s="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ht="15.75" customHeight="1">
      <c r="A407" s="1"/>
      <c r="B407" s="1"/>
      <c r="C407" s="1"/>
      <c r="D407" s="3"/>
      <c r="E407" s="3"/>
      <c r="F407" s="3"/>
      <c r="G407" s="3"/>
      <c r="H407" s="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ht="15.75" customHeight="1">
      <c r="A408" s="1"/>
      <c r="B408" s="1"/>
      <c r="C408" s="1"/>
      <c r="D408" s="3"/>
      <c r="E408" s="3"/>
      <c r="F408" s="3"/>
      <c r="G408" s="3"/>
      <c r="H408" s="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ht="15.75" customHeight="1">
      <c r="A409" s="1"/>
      <c r="B409" s="1"/>
      <c r="C409" s="1"/>
      <c r="D409" s="3"/>
      <c r="E409" s="3"/>
      <c r="F409" s="3"/>
      <c r="G409" s="3"/>
      <c r="H409" s="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ht="15.75" customHeight="1">
      <c r="A410" s="1"/>
      <c r="B410" s="1"/>
      <c r="C410" s="1"/>
      <c r="D410" s="3"/>
      <c r="E410" s="3"/>
      <c r="F410" s="3"/>
      <c r="G410" s="3"/>
      <c r="H410" s="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ht="15.75" customHeight="1">
      <c r="A411" s="1"/>
      <c r="B411" s="1"/>
      <c r="C411" s="1"/>
      <c r="D411" s="3"/>
      <c r="E411" s="3"/>
      <c r="F411" s="3"/>
      <c r="G411" s="3"/>
      <c r="H411" s="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ht="15.75" customHeight="1">
      <c r="A412" s="1"/>
      <c r="B412" s="1"/>
      <c r="C412" s="1"/>
      <c r="D412" s="3"/>
      <c r="E412" s="3"/>
      <c r="F412" s="3"/>
      <c r="G412" s="3"/>
      <c r="H412" s="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ht="15.75" customHeight="1">
      <c r="A413" s="1"/>
      <c r="B413" s="1"/>
      <c r="C413" s="1"/>
      <c r="D413" s="3"/>
      <c r="E413" s="3"/>
      <c r="F413" s="3"/>
      <c r="G413" s="3"/>
      <c r="H413" s="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ht="15.75" customHeight="1">
      <c r="A414" s="1"/>
      <c r="B414" s="1"/>
      <c r="C414" s="1"/>
      <c r="D414" s="3"/>
      <c r="E414" s="3"/>
      <c r="F414" s="3"/>
      <c r="G414" s="3"/>
      <c r="H414" s="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ht="15.75" customHeight="1">
      <c r="A415" s="1"/>
      <c r="B415" s="1"/>
      <c r="C415" s="1"/>
      <c r="D415" s="3"/>
      <c r="E415" s="3"/>
      <c r="F415" s="3"/>
      <c r="G415" s="3"/>
      <c r="H415" s="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ht="15.75" customHeight="1">
      <c r="A416" s="1"/>
      <c r="B416" s="1"/>
      <c r="C416" s="1"/>
      <c r="D416" s="3"/>
      <c r="E416" s="3"/>
      <c r="F416" s="3"/>
      <c r="G416" s="3"/>
      <c r="H416" s="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ht="15.75" customHeight="1">
      <c r="A417" s="1"/>
      <c r="B417" s="1"/>
      <c r="C417" s="1"/>
      <c r="D417" s="3"/>
      <c r="E417" s="3"/>
      <c r="F417" s="3"/>
      <c r="G417" s="3"/>
      <c r="H417" s="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ht="15.75" customHeight="1">
      <c r="A418" s="1"/>
      <c r="B418" s="1"/>
      <c r="C418" s="1"/>
      <c r="D418" s="3"/>
      <c r="E418" s="3"/>
      <c r="F418" s="3"/>
      <c r="G418" s="3"/>
      <c r="H418" s="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ht="15.75" customHeight="1">
      <c r="A419" s="1"/>
      <c r="B419" s="1"/>
      <c r="C419" s="1"/>
      <c r="D419" s="3"/>
      <c r="E419" s="3"/>
      <c r="F419" s="3"/>
      <c r="G419" s="3"/>
      <c r="H419" s="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ht="15.75" customHeight="1">
      <c r="A420" s="1"/>
      <c r="B420" s="1"/>
      <c r="C420" s="1"/>
      <c r="D420" s="3"/>
      <c r="E420" s="3"/>
      <c r="F420" s="3"/>
      <c r="G420" s="3"/>
      <c r="H420" s="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ht="15.75" customHeight="1">
      <c r="A421" s="1"/>
      <c r="B421" s="1"/>
      <c r="C421" s="1"/>
      <c r="D421" s="3"/>
      <c r="E421" s="3"/>
      <c r="F421" s="3"/>
      <c r="G421" s="3"/>
      <c r="H421" s="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ht="15.75" customHeight="1">
      <c r="A422" s="1"/>
      <c r="B422" s="1"/>
      <c r="C422" s="1"/>
      <c r="D422" s="3"/>
      <c r="E422" s="3"/>
      <c r="F422" s="3"/>
      <c r="G422" s="3"/>
      <c r="H422" s="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ht="15.75" customHeight="1">
      <c r="A423" s="1"/>
      <c r="B423" s="1"/>
      <c r="C423" s="1"/>
      <c r="D423" s="3"/>
      <c r="E423" s="3"/>
      <c r="F423" s="3"/>
      <c r="G423" s="3"/>
      <c r="H423" s="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ht="15.75" customHeight="1">
      <c r="A424" s="1"/>
      <c r="B424" s="1"/>
      <c r="C424" s="1"/>
      <c r="D424" s="3"/>
      <c r="E424" s="3"/>
      <c r="F424" s="3"/>
      <c r="G424" s="3"/>
      <c r="H424" s="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ht="15.75" customHeight="1">
      <c r="A425" s="1"/>
      <c r="B425" s="1"/>
      <c r="C425" s="1"/>
      <c r="D425" s="3"/>
      <c r="E425" s="3"/>
      <c r="F425" s="3"/>
      <c r="G425" s="3"/>
      <c r="H425" s="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ht="15.75" customHeight="1">
      <c r="A426" s="1"/>
      <c r="B426" s="1"/>
      <c r="C426" s="1"/>
      <c r="D426" s="3"/>
      <c r="E426" s="3"/>
      <c r="F426" s="3"/>
      <c r="G426" s="3"/>
      <c r="H426" s="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ht="15.75" customHeight="1">
      <c r="A427" s="1"/>
      <c r="B427" s="1"/>
      <c r="C427" s="1"/>
      <c r="D427" s="3"/>
      <c r="E427" s="3"/>
      <c r="F427" s="3"/>
      <c r="G427" s="3"/>
      <c r="H427" s="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ht="15.75" customHeight="1">
      <c r="A428" s="1"/>
      <c r="B428" s="1"/>
      <c r="C428" s="1"/>
      <c r="D428" s="3"/>
      <c r="E428" s="3"/>
      <c r="F428" s="3"/>
      <c r="G428" s="3"/>
      <c r="H428" s="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ht="15.75" customHeight="1">
      <c r="A429" s="1"/>
      <c r="B429" s="1"/>
      <c r="C429" s="1"/>
      <c r="D429" s="3"/>
      <c r="E429" s="3"/>
      <c r="F429" s="3"/>
      <c r="G429" s="3"/>
      <c r="H429" s="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ht="15.75" customHeight="1">
      <c r="A430" s="1"/>
      <c r="B430" s="1"/>
      <c r="C430" s="1"/>
      <c r="D430" s="3"/>
      <c r="E430" s="3"/>
      <c r="F430" s="3"/>
      <c r="G430" s="3"/>
      <c r="H430" s="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ht="15.75" customHeight="1">
      <c r="A431" s="1"/>
      <c r="B431" s="1"/>
      <c r="C431" s="1"/>
      <c r="D431" s="3"/>
      <c r="E431" s="3"/>
      <c r="F431" s="3"/>
      <c r="G431" s="3"/>
      <c r="H431" s="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ht="15.75" customHeight="1">
      <c r="A432" s="1"/>
      <c r="B432" s="1"/>
      <c r="C432" s="1"/>
      <c r="D432" s="3"/>
      <c r="E432" s="3"/>
      <c r="F432" s="3"/>
      <c r="G432" s="3"/>
      <c r="H432" s="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ht="15.75" customHeight="1">
      <c r="A433" s="1"/>
      <c r="B433" s="1"/>
      <c r="C433" s="1"/>
      <c r="D433" s="3"/>
      <c r="E433" s="3"/>
      <c r="F433" s="3"/>
      <c r="G433" s="3"/>
      <c r="H433" s="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ht="15.75" customHeight="1">
      <c r="A434" s="1"/>
      <c r="B434" s="1"/>
      <c r="C434" s="1"/>
      <c r="D434" s="3"/>
      <c r="E434" s="3"/>
      <c r="F434" s="3"/>
      <c r="G434" s="3"/>
      <c r="H434" s="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ht="15.75" customHeight="1">
      <c r="A435" s="1"/>
      <c r="B435" s="1"/>
      <c r="C435" s="1"/>
      <c r="D435" s="3"/>
      <c r="E435" s="3"/>
      <c r="F435" s="3"/>
      <c r="G435" s="3"/>
      <c r="H435" s="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ht="15.75" customHeight="1">
      <c r="A436" s="1"/>
      <c r="B436" s="1"/>
      <c r="C436" s="1"/>
      <c r="D436" s="3"/>
      <c r="E436" s="3"/>
      <c r="F436" s="3"/>
      <c r="G436" s="3"/>
      <c r="H436" s="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ht="15.75" customHeight="1">
      <c r="A437" s="1"/>
      <c r="B437" s="1"/>
      <c r="C437" s="1"/>
      <c r="D437" s="3"/>
      <c r="E437" s="3"/>
      <c r="F437" s="3"/>
      <c r="G437" s="3"/>
      <c r="H437" s="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ht="15.75" customHeight="1">
      <c r="A438" s="1"/>
      <c r="B438" s="1"/>
      <c r="C438" s="1"/>
      <c r="D438" s="3"/>
      <c r="E438" s="3"/>
      <c r="F438" s="3"/>
      <c r="G438" s="3"/>
      <c r="H438" s="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ht="15.75" customHeight="1">
      <c r="A439" s="1"/>
      <c r="B439" s="1"/>
      <c r="C439" s="1"/>
      <c r="D439" s="3"/>
      <c r="E439" s="3"/>
      <c r="F439" s="3"/>
      <c r="G439" s="3"/>
      <c r="H439" s="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ht="15.75" customHeight="1">
      <c r="A440" s="1"/>
      <c r="B440" s="1"/>
      <c r="C440" s="1"/>
      <c r="D440" s="3"/>
      <c r="E440" s="3"/>
      <c r="F440" s="3"/>
      <c r="G440" s="3"/>
      <c r="H440" s="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ht="15.75" customHeight="1">
      <c r="A441" s="1"/>
      <c r="B441" s="1"/>
      <c r="C441" s="1"/>
      <c r="D441" s="3"/>
      <c r="E441" s="3"/>
      <c r="F441" s="3"/>
      <c r="G441" s="3"/>
      <c r="H441" s="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ht="15.75" customHeight="1">
      <c r="A442" s="1"/>
      <c r="B442" s="1"/>
      <c r="C442" s="1"/>
      <c r="D442" s="3"/>
      <c r="E442" s="3"/>
      <c r="F442" s="3"/>
      <c r="G442" s="3"/>
      <c r="H442" s="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ht="15.75" customHeight="1">
      <c r="A443" s="1"/>
      <c r="B443" s="1"/>
      <c r="C443" s="1"/>
      <c r="D443" s="3"/>
      <c r="E443" s="3"/>
      <c r="F443" s="3"/>
      <c r="G443" s="3"/>
      <c r="H443" s="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ht="15.75" customHeight="1">
      <c r="A444" s="1"/>
      <c r="B444" s="1"/>
      <c r="C444" s="1"/>
      <c r="D444" s="3"/>
      <c r="E444" s="3"/>
      <c r="F444" s="3"/>
      <c r="G444" s="3"/>
      <c r="H444" s="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ht="15.75" customHeight="1">
      <c r="A445" s="1"/>
      <c r="B445" s="1"/>
      <c r="C445" s="1"/>
      <c r="D445" s="3"/>
      <c r="E445" s="3"/>
      <c r="F445" s="3"/>
      <c r="G445" s="3"/>
      <c r="H445" s="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ht="15.75" customHeight="1">
      <c r="A446" s="1"/>
      <c r="B446" s="1"/>
      <c r="C446" s="1"/>
      <c r="D446" s="3"/>
      <c r="E446" s="3"/>
      <c r="F446" s="3"/>
      <c r="G446" s="3"/>
      <c r="H446" s="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ht="15.75" customHeight="1">
      <c r="A447" s="1"/>
      <c r="B447" s="1"/>
      <c r="C447" s="1"/>
      <c r="D447" s="3"/>
      <c r="E447" s="3"/>
      <c r="F447" s="3"/>
      <c r="G447" s="3"/>
      <c r="H447" s="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ht="15.75" customHeight="1">
      <c r="A448" s="1"/>
      <c r="B448" s="1"/>
      <c r="C448" s="1"/>
      <c r="D448" s="3"/>
      <c r="E448" s="3"/>
      <c r="F448" s="3"/>
      <c r="G448" s="3"/>
      <c r="H448" s="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ht="15.75" customHeight="1">
      <c r="A449" s="1"/>
      <c r="B449" s="1"/>
      <c r="C449" s="1"/>
      <c r="D449" s="3"/>
      <c r="E449" s="3"/>
      <c r="F449" s="3"/>
      <c r="G449" s="3"/>
      <c r="H449" s="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ht="15.75" customHeight="1">
      <c r="A450" s="1"/>
      <c r="B450" s="1"/>
      <c r="C450" s="1"/>
      <c r="D450" s="3"/>
      <c r="E450" s="3"/>
      <c r="F450" s="3"/>
      <c r="G450" s="3"/>
      <c r="H450" s="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ht="15.75" customHeight="1">
      <c r="A451" s="1"/>
      <c r="B451" s="1"/>
      <c r="C451" s="1"/>
      <c r="D451" s="3"/>
      <c r="E451" s="3"/>
      <c r="F451" s="3"/>
      <c r="G451" s="3"/>
      <c r="H451" s="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ht="15.75" customHeight="1">
      <c r="A452" s="1"/>
      <c r="B452" s="1"/>
      <c r="C452" s="1"/>
      <c r="D452" s="3"/>
      <c r="E452" s="3"/>
      <c r="F452" s="3"/>
      <c r="G452" s="3"/>
      <c r="H452" s="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ht="15.75" customHeight="1">
      <c r="A453" s="1"/>
      <c r="B453" s="1"/>
      <c r="C453" s="1"/>
      <c r="D453" s="3"/>
      <c r="E453" s="3"/>
      <c r="F453" s="3"/>
      <c r="G453" s="3"/>
      <c r="H453" s="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ht="15.75" customHeight="1">
      <c r="A454" s="1"/>
      <c r="B454" s="1"/>
      <c r="C454" s="1"/>
      <c r="D454" s="3"/>
      <c r="E454" s="3"/>
      <c r="F454" s="3"/>
      <c r="G454" s="3"/>
      <c r="H454" s="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ht="15.75" customHeight="1">
      <c r="A455" s="1"/>
      <c r="B455" s="1"/>
      <c r="C455" s="1"/>
      <c r="D455" s="3"/>
      <c r="E455" s="3"/>
      <c r="F455" s="3"/>
      <c r="G455" s="3"/>
      <c r="H455" s="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ht="15.75" customHeight="1">
      <c r="A456" s="1"/>
      <c r="B456" s="1"/>
      <c r="C456" s="1"/>
      <c r="D456" s="3"/>
      <c r="E456" s="3"/>
      <c r="F456" s="3"/>
      <c r="G456" s="3"/>
      <c r="H456" s="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ht="15.75" customHeight="1">
      <c r="A457" s="1"/>
      <c r="B457" s="1"/>
      <c r="C457" s="1"/>
      <c r="D457" s="3"/>
      <c r="E457" s="3"/>
      <c r="F457" s="3"/>
      <c r="G457" s="3"/>
      <c r="H457" s="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ht="15.75" customHeight="1">
      <c r="A458" s="1"/>
      <c r="B458" s="1"/>
      <c r="C458" s="1"/>
      <c r="D458" s="3"/>
      <c r="E458" s="3"/>
      <c r="F458" s="3"/>
      <c r="G458" s="3"/>
      <c r="H458" s="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ht="15.75" customHeight="1">
      <c r="A459" s="1"/>
      <c r="B459" s="1"/>
      <c r="C459" s="1"/>
      <c r="D459" s="3"/>
      <c r="E459" s="3"/>
      <c r="F459" s="3"/>
      <c r="G459" s="3"/>
      <c r="H459" s="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ht="15.75" customHeight="1">
      <c r="A460" s="1"/>
      <c r="B460" s="1"/>
      <c r="C460" s="1"/>
      <c r="D460" s="3"/>
      <c r="E460" s="3"/>
      <c r="F460" s="3"/>
      <c r="G460" s="3"/>
      <c r="H460" s="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ht="15.75" customHeight="1">
      <c r="A461" s="1"/>
      <c r="B461" s="1"/>
      <c r="C461" s="1"/>
      <c r="D461" s="3"/>
      <c r="E461" s="3"/>
      <c r="F461" s="3"/>
      <c r="G461" s="3"/>
      <c r="H461" s="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ht="15.75" customHeight="1">
      <c r="A462" s="1"/>
      <c r="B462" s="1"/>
      <c r="C462" s="1"/>
      <c r="D462" s="3"/>
      <c r="E462" s="3"/>
      <c r="F462" s="3"/>
      <c r="G462" s="3"/>
      <c r="H462" s="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ht="15.75" customHeight="1">
      <c r="A463" s="1"/>
      <c r="B463" s="1"/>
      <c r="C463" s="1"/>
      <c r="D463" s="3"/>
      <c r="E463" s="3"/>
      <c r="F463" s="3"/>
      <c r="G463" s="3"/>
      <c r="H463" s="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ht="15.75" customHeight="1">
      <c r="A464" s="1"/>
      <c r="B464" s="1"/>
      <c r="C464" s="1"/>
      <c r="D464" s="3"/>
      <c r="E464" s="3"/>
      <c r="F464" s="3"/>
      <c r="G464" s="3"/>
      <c r="H464" s="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ht="15.75" customHeight="1">
      <c r="A465" s="1"/>
      <c r="B465" s="1"/>
      <c r="C465" s="1"/>
      <c r="D465" s="3"/>
      <c r="E465" s="3"/>
      <c r="F465" s="3"/>
      <c r="G465" s="3"/>
      <c r="H465" s="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ht="15.75" customHeight="1">
      <c r="A466" s="1"/>
      <c r="B466" s="1"/>
      <c r="C466" s="1"/>
      <c r="D466" s="3"/>
      <c r="E466" s="3"/>
      <c r="F466" s="3"/>
      <c r="G466" s="3"/>
      <c r="H466" s="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ht="15.75" customHeight="1">
      <c r="A467" s="1"/>
      <c r="B467" s="1"/>
      <c r="C467" s="1"/>
      <c r="D467" s="3"/>
      <c r="E467" s="3"/>
      <c r="F467" s="3"/>
      <c r="G467" s="3"/>
      <c r="H467" s="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ht="15.75" customHeight="1">
      <c r="A468" s="1"/>
      <c r="B468" s="1"/>
      <c r="C468" s="1"/>
      <c r="D468" s="3"/>
      <c r="E468" s="3"/>
      <c r="F468" s="3"/>
      <c r="G468" s="3"/>
      <c r="H468" s="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ht="15.75" customHeight="1">
      <c r="A469" s="1"/>
      <c r="B469" s="1"/>
      <c r="C469" s="1"/>
      <c r="D469" s="3"/>
      <c r="E469" s="3"/>
      <c r="F469" s="3"/>
      <c r="G469" s="3"/>
      <c r="H469" s="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ht="15.75" customHeight="1">
      <c r="A470" s="1"/>
      <c r="B470" s="1"/>
      <c r="C470" s="1"/>
      <c r="D470" s="3"/>
      <c r="E470" s="3"/>
      <c r="F470" s="3"/>
      <c r="G470" s="3"/>
      <c r="H470" s="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ht="15.75" customHeight="1">
      <c r="A471" s="1"/>
      <c r="B471" s="1"/>
      <c r="C471" s="1"/>
      <c r="D471" s="3"/>
      <c r="E471" s="3"/>
      <c r="F471" s="3"/>
      <c r="G471" s="3"/>
      <c r="H471" s="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ht="15.75" customHeight="1">
      <c r="A472" s="1"/>
      <c r="B472" s="1"/>
      <c r="C472" s="1"/>
      <c r="D472" s="3"/>
      <c r="E472" s="3"/>
      <c r="F472" s="3"/>
      <c r="G472" s="3"/>
      <c r="H472" s="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ht="15.75" customHeight="1">
      <c r="A473" s="1"/>
      <c r="B473" s="1"/>
      <c r="C473" s="1"/>
      <c r="D473" s="3"/>
      <c r="E473" s="3"/>
      <c r="F473" s="3"/>
      <c r="G473" s="3"/>
      <c r="H473" s="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ht="15.75" customHeight="1">
      <c r="A474" s="1"/>
      <c r="B474" s="1"/>
      <c r="C474" s="1"/>
      <c r="D474" s="3"/>
      <c r="E474" s="3"/>
      <c r="F474" s="3"/>
      <c r="G474" s="3"/>
      <c r="H474" s="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ht="15.75" customHeight="1">
      <c r="A475" s="1"/>
      <c r="B475" s="1"/>
      <c r="C475" s="1"/>
      <c r="D475" s="3"/>
      <c r="E475" s="3"/>
      <c r="F475" s="3"/>
      <c r="G475" s="3"/>
      <c r="H475" s="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ht="15.75" customHeight="1">
      <c r="A476" s="1"/>
      <c r="B476" s="1"/>
      <c r="C476" s="1"/>
      <c r="D476" s="3"/>
      <c r="E476" s="3"/>
      <c r="F476" s="3"/>
      <c r="G476" s="3"/>
      <c r="H476" s="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ht="15.75" customHeight="1">
      <c r="A477" s="1"/>
      <c r="B477" s="1"/>
      <c r="C477" s="1"/>
      <c r="D477" s="3"/>
      <c r="E477" s="3"/>
      <c r="F477" s="3"/>
      <c r="G477" s="3"/>
      <c r="H477" s="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ht="15.75" customHeight="1">
      <c r="A478" s="1"/>
      <c r="B478" s="1"/>
      <c r="C478" s="1"/>
      <c r="D478" s="3"/>
      <c r="E478" s="3"/>
      <c r="F478" s="3"/>
      <c r="G478" s="3"/>
      <c r="H478" s="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ht="15.75" customHeight="1">
      <c r="A479" s="1"/>
      <c r="B479" s="1"/>
      <c r="C479" s="1"/>
      <c r="D479" s="3"/>
      <c r="E479" s="3"/>
      <c r="F479" s="3"/>
      <c r="G479" s="3"/>
      <c r="H479" s="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ht="15.75" customHeight="1">
      <c r="A480" s="1"/>
      <c r="B480" s="1"/>
      <c r="C480" s="1"/>
      <c r="D480" s="3"/>
      <c r="E480" s="3"/>
      <c r="F480" s="3"/>
      <c r="G480" s="3"/>
      <c r="H480" s="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ht="15.75" customHeight="1">
      <c r="A481" s="1"/>
      <c r="B481" s="1"/>
      <c r="C481" s="1"/>
      <c r="D481" s="3"/>
      <c r="E481" s="3"/>
      <c r="F481" s="3"/>
      <c r="G481" s="3"/>
      <c r="H481" s="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ht="15.75" customHeight="1">
      <c r="A482" s="1"/>
      <c r="B482" s="1"/>
      <c r="C482" s="1"/>
      <c r="D482" s="3"/>
      <c r="E482" s="3"/>
      <c r="F482" s="3"/>
      <c r="G482" s="3"/>
      <c r="H482" s="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ht="15.75" customHeight="1">
      <c r="A483" s="1"/>
      <c r="B483" s="1"/>
      <c r="C483" s="1"/>
      <c r="D483" s="3"/>
      <c r="E483" s="3"/>
      <c r="F483" s="3"/>
      <c r="G483" s="3"/>
      <c r="H483" s="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ht="15.75" customHeight="1">
      <c r="A484" s="1"/>
      <c r="B484" s="1"/>
      <c r="C484" s="1"/>
      <c r="D484" s="3"/>
      <c r="E484" s="3"/>
      <c r="F484" s="3"/>
      <c r="G484" s="3"/>
      <c r="H484" s="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ht="15.75" customHeight="1">
      <c r="A485" s="1"/>
      <c r="B485" s="1"/>
      <c r="C485" s="1"/>
      <c r="D485" s="3"/>
      <c r="E485" s="3"/>
      <c r="F485" s="3"/>
      <c r="G485" s="3"/>
      <c r="H485" s="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ht="15.75" customHeight="1">
      <c r="A486" s="1"/>
      <c r="B486" s="1"/>
      <c r="C486" s="1"/>
      <c r="D486" s="3"/>
      <c r="E486" s="3"/>
      <c r="F486" s="3"/>
      <c r="G486" s="3"/>
      <c r="H486" s="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ht="15.75" customHeight="1">
      <c r="A487" s="1"/>
      <c r="B487" s="1"/>
      <c r="C487" s="1"/>
      <c r="D487" s="3"/>
      <c r="E487" s="3"/>
      <c r="F487" s="3"/>
      <c r="G487" s="3"/>
      <c r="H487" s="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ht="15.75" customHeight="1">
      <c r="A488" s="1"/>
      <c r="B488" s="1"/>
      <c r="C488" s="1"/>
      <c r="D488" s="3"/>
      <c r="E488" s="3"/>
      <c r="F488" s="3"/>
      <c r="G488" s="3"/>
      <c r="H488" s="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ht="15.75" customHeight="1">
      <c r="A489" s="1"/>
      <c r="B489" s="1"/>
      <c r="C489" s="1"/>
      <c r="D489" s="3"/>
      <c r="E489" s="3"/>
      <c r="F489" s="3"/>
      <c r="G489" s="3"/>
      <c r="H489" s="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ht="15.75" customHeight="1">
      <c r="A490" s="1"/>
      <c r="B490" s="1"/>
      <c r="C490" s="1"/>
      <c r="D490" s="3"/>
      <c r="E490" s="3"/>
      <c r="F490" s="3"/>
      <c r="G490" s="3"/>
      <c r="H490" s="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ht="15.75" customHeight="1">
      <c r="A491" s="1"/>
      <c r="B491" s="1"/>
      <c r="C491" s="1"/>
      <c r="D491" s="3"/>
      <c r="E491" s="3"/>
      <c r="F491" s="3"/>
      <c r="G491" s="3"/>
      <c r="H491" s="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ht="15.75" customHeight="1">
      <c r="A492" s="1"/>
      <c r="B492" s="1"/>
      <c r="C492" s="1"/>
      <c r="D492" s="3"/>
      <c r="E492" s="3"/>
      <c r="F492" s="3"/>
      <c r="G492" s="3"/>
      <c r="H492" s="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ht="15.75" customHeight="1">
      <c r="A493" s="1"/>
      <c r="B493" s="1"/>
      <c r="C493" s="1"/>
      <c r="D493" s="3"/>
      <c r="E493" s="3"/>
      <c r="F493" s="3"/>
      <c r="G493" s="3"/>
      <c r="H493" s="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ht="15.75" customHeight="1">
      <c r="A494" s="1"/>
      <c r="B494" s="1"/>
      <c r="C494" s="1"/>
      <c r="D494" s="3"/>
      <c r="E494" s="3"/>
      <c r="F494" s="3"/>
      <c r="G494" s="3"/>
      <c r="H494" s="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ht="15.75" customHeight="1">
      <c r="A495" s="1"/>
      <c r="B495" s="1"/>
      <c r="C495" s="1"/>
      <c r="D495" s="3"/>
      <c r="E495" s="3"/>
      <c r="F495" s="3"/>
      <c r="G495" s="3"/>
      <c r="H495" s="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ht="15.75" customHeight="1">
      <c r="A496" s="1"/>
      <c r="B496" s="1"/>
      <c r="C496" s="1"/>
      <c r="D496" s="3"/>
      <c r="E496" s="3"/>
      <c r="F496" s="3"/>
      <c r="G496" s="3"/>
      <c r="H496" s="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ht="15.75" customHeight="1">
      <c r="A497" s="1"/>
      <c r="B497" s="1"/>
      <c r="C497" s="1"/>
      <c r="D497" s="3"/>
      <c r="E497" s="3"/>
      <c r="F497" s="3"/>
      <c r="G497" s="3"/>
      <c r="H497" s="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ht="15.75" customHeight="1">
      <c r="A498" s="1"/>
      <c r="B498" s="1"/>
      <c r="C498" s="1"/>
      <c r="D498" s="3"/>
      <c r="E498" s="3"/>
      <c r="F498" s="3"/>
      <c r="G498" s="3"/>
      <c r="H498" s="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ht="15.75" customHeight="1">
      <c r="A499" s="1"/>
      <c r="B499" s="1"/>
      <c r="C499" s="1"/>
      <c r="D499" s="3"/>
      <c r="E499" s="3"/>
      <c r="F499" s="3"/>
      <c r="G499" s="3"/>
      <c r="H499" s="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ht="15.75" customHeight="1">
      <c r="A500" s="1"/>
      <c r="B500" s="1"/>
      <c r="C500" s="1"/>
      <c r="D500" s="3"/>
      <c r="E500" s="3"/>
      <c r="F500" s="3"/>
      <c r="G500" s="3"/>
      <c r="H500" s="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ht="15.75" customHeight="1">
      <c r="A501" s="1"/>
      <c r="B501" s="1"/>
      <c r="C501" s="1"/>
      <c r="D501" s="3"/>
      <c r="E501" s="3"/>
      <c r="F501" s="3"/>
      <c r="G501" s="3"/>
      <c r="H501" s="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ht="15.75" customHeight="1">
      <c r="A502" s="1"/>
      <c r="B502" s="1"/>
      <c r="C502" s="1"/>
      <c r="D502" s="3"/>
      <c r="E502" s="3"/>
      <c r="F502" s="3"/>
      <c r="G502" s="3"/>
      <c r="H502" s="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ht="15.75" customHeight="1">
      <c r="A503" s="1"/>
      <c r="B503" s="1"/>
      <c r="C503" s="1"/>
      <c r="D503" s="3"/>
      <c r="E503" s="3"/>
      <c r="F503" s="3"/>
      <c r="G503" s="3"/>
      <c r="H503" s="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ht="15.75" customHeight="1">
      <c r="A504" s="1"/>
      <c r="B504" s="1"/>
      <c r="C504" s="1"/>
      <c r="D504" s="3"/>
      <c r="E504" s="3"/>
      <c r="F504" s="3"/>
      <c r="G504" s="3"/>
      <c r="H504" s="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ht="15.75" customHeight="1">
      <c r="A505" s="1"/>
      <c r="B505" s="1"/>
      <c r="C505" s="1"/>
      <c r="D505" s="3"/>
      <c r="E505" s="3"/>
      <c r="F505" s="3"/>
      <c r="G505" s="3"/>
      <c r="H505" s="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ht="15.75" customHeight="1">
      <c r="A506" s="1"/>
      <c r="B506" s="1"/>
      <c r="C506" s="1"/>
      <c r="D506" s="3"/>
      <c r="E506" s="3"/>
      <c r="F506" s="3"/>
      <c r="G506" s="3"/>
      <c r="H506" s="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ht="15.75" customHeight="1">
      <c r="A507" s="1"/>
      <c r="B507" s="1"/>
      <c r="C507" s="1"/>
      <c r="D507" s="3"/>
      <c r="E507" s="3"/>
      <c r="F507" s="3"/>
      <c r="G507" s="3"/>
      <c r="H507" s="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ht="15.75" customHeight="1">
      <c r="A508" s="1"/>
      <c r="B508" s="1"/>
      <c r="C508" s="1"/>
      <c r="D508" s="3"/>
      <c r="E508" s="3"/>
      <c r="F508" s="3"/>
      <c r="G508" s="3"/>
      <c r="H508" s="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ht="15.75" customHeight="1">
      <c r="A509" s="1"/>
      <c r="B509" s="1"/>
      <c r="C509" s="1"/>
      <c r="D509" s="3"/>
      <c r="E509" s="3"/>
      <c r="F509" s="3"/>
      <c r="G509" s="3"/>
      <c r="H509" s="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ht="15.75" customHeight="1">
      <c r="A510" s="1"/>
      <c r="B510" s="1"/>
      <c r="C510" s="1"/>
      <c r="D510" s="3"/>
      <c r="E510" s="3"/>
      <c r="F510" s="3"/>
      <c r="G510" s="3"/>
      <c r="H510" s="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ht="15.75" customHeight="1">
      <c r="A511" s="1"/>
      <c r="B511" s="1"/>
      <c r="C511" s="1"/>
      <c r="D511" s="3"/>
      <c r="E511" s="3"/>
      <c r="F511" s="3"/>
      <c r="G511" s="3"/>
      <c r="H511" s="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ht="15.75" customHeight="1">
      <c r="A512" s="1"/>
      <c r="B512" s="1"/>
      <c r="C512" s="1"/>
      <c r="D512" s="3"/>
      <c r="E512" s="3"/>
      <c r="F512" s="3"/>
      <c r="G512" s="3"/>
      <c r="H512" s="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ht="15.75" customHeight="1">
      <c r="A513" s="1"/>
      <c r="B513" s="1"/>
      <c r="C513" s="1"/>
      <c r="D513" s="3"/>
      <c r="E513" s="3"/>
      <c r="F513" s="3"/>
      <c r="G513" s="3"/>
      <c r="H513" s="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ht="15.75" customHeight="1">
      <c r="A514" s="1"/>
      <c r="B514" s="1"/>
      <c r="C514" s="1"/>
      <c r="D514" s="3"/>
      <c r="E514" s="3"/>
      <c r="F514" s="3"/>
      <c r="G514" s="3"/>
      <c r="H514" s="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ht="15.75" customHeight="1">
      <c r="A515" s="1"/>
      <c r="B515" s="1"/>
      <c r="C515" s="1"/>
      <c r="D515" s="3"/>
      <c r="E515" s="3"/>
      <c r="F515" s="3"/>
      <c r="G515" s="3"/>
      <c r="H515" s="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ht="15.75" customHeight="1">
      <c r="A516" s="1"/>
      <c r="B516" s="1"/>
      <c r="C516" s="1"/>
      <c r="D516" s="3"/>
      <c r="E516" s="3"/>
      <c r="F516" s="3"/>
      <c r="G516" s="3"/>
      <c r="H516" s="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ht="15.75" customHeight="1">
      <c r="A517" s="1"/>
      <c r="B517" s="1"/>
      <c r="C517" s="1"/>
      <c r="D517" s="3"/>
      <c r="E517" s="3"/>
      <c r="F517" s="3"/>
      <c r="G517" s="3"/>
      <c r="H517" s="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ht="15.75" customHeight="1">
      <c r="A518" s="1"/>
      <c r="B518" s="1"/>
      <c r="C518" s="1"/>
      <c r="D518" s="3"/>
      <c r="E518" s="3"/>
      <c r="F518" s="3"/>
      <c r="G518" s="3"/>
      <c r="H518" s="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ht="15.75" customHeight="1">
      <c r="A519" s="1"/>
      <c r="B519" s="1"/>
      <c r="C519" s="1"/>
      <c r="D519" s="3"/>
      <c r="E519" s="3"/>
      <c r="F519" s="3"/>
      <c r="G519" s="3"/>
      <c r="H519" s="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ht="15.75" customHeight="1">
      <c r="A520" s="1"/>
      <c r="B520" s="1"/>
      <c r="C520" s="1"/>
      <c r="D520" s="3"/>
      <c r="E520" s="3"/>
      <c r="F520" s="3"/>
      <c r="G520" s="3"/>
      <c r="H520" s="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ht="15.75" customHeight="1">
      <c r="A521" s="1"/>
      <c r="B521" s="1"/>
      <c r="C521" s="1"/>
      <c r="D521" s="3"/>
      <c r="E521" s="3"/>
      <c r="F521" s="3"/>
      <c r="G521" s="3"/>
      <c r="H521" s="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ht="15.75" customHeight="1">
      <c r="A522" s="1"/>
      <c r="B522" s="1"/>
      <c r="C522" s="1"/>
      <c r="D522" s="3"/>
      <c r="E522" s="3"/>
      <c r="F522" s="3"/>
      <c r="G522" s="3"/>
      <c r="H522" s="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ht="15.75" customHeight="1">
      <c r="A523" s="1"/>
      <c r="B523" s="1"/>
      <c r="C523" s="1"/>
      <c r="D523" s="3"/>
      <c r="E523" s="3"/>
      <c r="F523" s="3"/>
      <c r="G523" s="3"/>
      <c r="H523" s="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ht="15.75" customHeight="1">
      <c r="A524" s="1"/>
      <c r="B524" s="1"/>
      <c r="C524" s="1"/>
      <c r="D524" s="3"/>
      <c r="E524" s="3"/>
      <c r="F524" s="3"/>
      <c r="G524" s="3"/>
      <c r="H524" s="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ht="15.75" customHeight="1">
      <c r="A525" s="1"/>
      <c r="B525" s="1"/>
      <c r="C525" s="1"/>
      <c r="D525" s="3"/>
      <c r="E525" s="3"/>
      <c r="F525" s="3"/>
      <c r="G525" s="3"/>
      <c r="H525" s="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ht="15.75" customHeight="1">
      <c r="A526" s="1"/>
      <c r="B526" s="1"/>
      <c r="C526" s="1"/>
      <c r="D526" s="3"/>
      <c r="E526" s="3"/>
      <c r="F526" s="3"/>
      <c r="G526" s="3"/>
      <c r="H526" s="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ht="15.75" customHeight="1">
      <c r="A527" s="1"/>
      <c r="B527" s="1"/>
      <c r="C527" s="1"/>
      <c r="D527" s="3"/>
      <c r="E527" s="3"/>
      <c r="F527" s="3"/>
      <c r="G527" s="3"/>
      <c r="H527" s="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ht="15.75" customHeight="1">
      <c r="A528" s="1"/>
      <c r="B528" s="1"/>
      <c r="C528" s="1"/>
      <c r="D528" s="3"/>
      <c r="E528" s="3"/>
      <c r="F528" s="3"/>
      <c r="G528" s="3"/>
      <c r="H528" s="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ht="15.75" customHeight="1">
      <c r="A529" s="1"/>
      <c r="B529" s="1"/>
      <c r="C529" s="1"/>
      <c r="D529" s="3"/>
      <c r="E529" s="3"/>
      <c r="F529" s="3"/>
      <c r="G529" s="3"/>
      <c r="H529" s="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ht="15.75" customHeight="1">
      <c r="A530" s="1"/>
      <c r="B530" s="1"/>
      <c r="C530" s="1"/>
      <c r="D530" s="3"/>
      <c r="E530" s="3"/>
      <c r="F530" s="3"/>
      <c r="G530" s="3"/>
      <c r="H530" s="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ht="15.75" customHeight="1">
      <c r="A531" s="1"/>
      <c r="B531" s="1"/>
      <c r="C531" s="1"/>
      <c r="D531" s="3"/>
      <c r="E531" s="3"/>
      <c r="F531" s="3"/>
      <c r="G531" s="3"/>
      <c r="H531" s="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ht="15.75" customHeight="1">
      <c r="A532" s="1"/>
      <c r="B532" s="1"/>
      <c r="C532" s="1"/>
      <c r="D532" s="3"/>
      <c r="E532" s="3"/>
      <c r="F532" s="3"/>
      <c r="G532" s="3"/>
      <c r="H532" s="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ht="15.75" customHeight="1">
      <c r="A533" s="1"/>
      <c r="B533" s="1"/>
      <c r="C533" s="1"/>
      <c r="D533" s="3"/>
      <c r="E533" s="3"/>
      <c r="F533" s="3"/>
      <c r="G533" s="3"/>
      <c r="H533" s="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ht="15.75" customHeight="1">
      <c r="A534" s="1"/>
      <c r="B534" s="1"/>
      <c r="C534" s="1"/>
      <c r="D534" s="3"/>
      <c r="E534" s="3"/>
      <c r="F534" s="3"/>
      <c r="G534" s="3"/>
      <c r="H534" s="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ht="15.75" customHeight="1">
      <c r="A535" s="1"/>
      <c r="B535" s="1"/>
      <c r="C535" s="1"/>
      <c r="D535" s="3"/>
      <c r="E535" s="3"/>
      <c r="F535" s="3"/>
      <c r="G535" s="3"/>
      <c r="H535" s="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ht="15.75" customHeight="1">
      <c r="A536" s="1"/>
      <c r="B536" s="1"/>
      <c r="C536" s="1"/>
      <c r="D536" s="3"/>
      <c r="E536" s="3"/>
      <c r="F536" s="3"/>
      <c r="G536" s="3"/>
      <c r="H536" s="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ht="15.75" customHeight="1">
      <c r="A537" s="1"/>
      <c r="B537" s="1"/>
      <c r="C537" s="1"/>
      <c r="D537" s="3"/>
      <c r="E537" s="3"/>
      <c r="F537" s="3"/>
      <c r="G537" s="3"/>
      <c r="H537" s="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ht="15.75" customHeight="1">
      <c r="A538" s="1"/>
      <c r="B538" s="1"/>
      <c r="C538" s="1"/>
      <c r="D538" s="3"/>
      <c r="E538" s="3"/>
      <c r="F538" s="3"/>
      <c r="G538" s="3"/>
      <c r="H538" s="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ht="15.75" customHeight="1">
      <c r="A539" s="1"/>
      <c r="B539" s="1"/>
      <c r="C539" s="1"/>
      <c r="D539" s="3"/>
      <c r="E539" s="3"/>
      <c r="F539" s="3"/>
      <c r="G539" s="3"/>
      <c r="H539" s="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ht="15.75" customHeight="1">
      <c r="A540" s="1"/>
      <c r="B540" s="1"/>
      <c r="C540" s="1"/>
      <c r="D540" s="3"/>
      <c r="E540" s="3"/>
      <c r="F540" s="3"/>
      <c r="G540" s="3"/>
      <c r="H540" s="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ht="15.75" customHeight="1">
      <c r="A541" s="1"/>
      <c r="B541" s="1"/>
      <c r="C541" s="1"/>
      <c r="D541" s="3"/>
      <c r="E541" s="3"/>
      <c r="F541" s="3"/>
      <c r="G541" s="3"/>
      <c r="H541" s="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ht="15.75" customHeight="1">
      <c r="A542" s="1"/>
      <c r="B542" s="1"/>
      <c r="C542" s="1"/>
      <c r="D542" s="3"/>
      <c r="E542" s="3"/>
      <c r="F542" s="3"/>
      <c r="G542" s="3"/>
      <c r="H542" s="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ht="15.75" customHeight="1">
      <c r="A543" s="1"/>
      <c r="B543" s="1"/>
      <c r="C543" s="1"/>
      <c r="D543" s="3"/>
      <c r="E543" s="3"/>
      <c r="F543" s="3"/>
      <c r="G543" s="3"/>
      <c r="H543" s="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ht="15.75" customHeight="1">
      <c r="A544" s="1"/>
      <c r="B544" s="1"/>
      <c r="C544" s="1"/>
      <c r="D544" s="3"/>
      <c r="E544" s="3"/>
      <c r="F544" s="3"/>
      <c r="G544" s="3"/>
      <c r="H544" s="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ht="15.75" customHeight="1">
      <c r="A545" s="1"/>
      <c r="B545" s="1"/>
      <c r="C545" s="1"/>
      <c r="D545" s="3"/>
      <c r="E545" s="3"/>
      <c r="F545" s="3"/>
      <c r="G545" s="3"/>
      <c r="H545" s="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ht="15.75" customHeight="1">
      <c r="A546" s="1"/>
      <c r="B546" s="1"/>
      <c r="C546" s="1"/>
      <c r="D546" s="3"/>
      <c r="E546" s="3"/>
      <c r="F546" s="3"/>
      <c r="G546" s="3"/>
      <c r="H546" s="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ht="15.75" customHeight="1">
      <c r="A547" s="1"/>
      <c r="B547" s="1"/>
      <c r="C547" s="1"/>
      <c r="D547" s="3"/>
      <c r="E547" s="3"/>
      <c r="F547" s="3"/>
      <c r="G547" s="3"/>
      <c r="H547" s="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ht="15.75" customHeight="1">
      <c r="A548" s="1"/>
      <c r="B548" s="1"/>
      <c r="C548" s="1"/>
      <c r="D548" s="3"/>
      <c r="E548" s="3"/>
      <c r="F548" s="3"/>
      <c r="G548" s="3"/>
      <c r="H548" s="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ht="15.75" customHeight="1">
      <c r="A549" s="1"/>
      <c r="B549" s="1"/>
      <c r="C549" s="1"/>
      <c r="D549" s="3"/>
      <c r="E549" s="3"/>
      <c r="F549" s="3"/>
      <c r="G549" s="3"/>
      <c r="H549" s="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ht="15.75" customHeight="1">
      <c r="A550" s="1"/>
      <c r="B550" s="1"/>
      <c r="C550" s="1"/>
      <c r="D550" s="3"/>
      <c r="E550" s="3"/>
      <c r="F550" s="3"/>
      <c r="G550" s="3"/>
      <c r="H550" s="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ht="15.75" customHeight="1">
      <c r="A551" s="1"/>
      <c r="B551" s="1"/>
      <c r="C551" s="1"/>
      <c r="D551" s="3"/>
      <c r="E551" s="3"/>
      <c r="F551" s="3"/>
      <c r="G551" s="3"/>
      <c r="H551" s="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ht="15.75" customHeight="1">
      <c r="A552" s="1"/>
      <c r="B552" s="1"/>
      <c r="C552" s="1"/>
      <c r="D552" s="3"/>
      <c r="E552" s="3"/>
      <c r="F552" s="3"/>
      <c r="G552" s="3"/>
      <c r="H552" s="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ht="15.75" customHeight="1">
      <c r="A553" s="1"/>
      <c r="B553" s="1"/>
      <c r="C553" s="1"/>
      <c r="D553" s="3"/>
      <c r="E553" s="3"/>
      <c r="F553" s="3"/>
      <c r="G553" s="3"/>
      <c r="H553" s="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ht="15.75" customHeight="1">
      <c r="A554" s="1"/>
      <c r="B554" s="1"/>
      <c r="C554" s="1"/>
      <c r="D554" s="3"/>
      <c r="E554" s="3"/>
      <c r="F554" s="3"/>
      <c r="G554" s="3"/>
      <c r="H554" s="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ht="15.75" customHeight="1">
      <c r="A555" s="1"/>
      <c r="B555" s="1"/>
      <c r="C555" s="1"/>
      <c r="D555" s="3"/>
      <c r="E555" s="3"/>
      <c r="F555" s="3"/>
      <c r="G555" s="3"/>
      <c r="H555" s="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ht="15.75" customHeight="1">
      <c r="A556" s="1"/>
      <c r="B556" s="1"/>
      <c r="C556" s="1"/>
      <c r="D556" s="3"/>
      <c r="E556" s="3"/>
      <c r="F556" s="3"/>
      <c r="G556" s="3"/>
      <c r="H556" s="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ht="15.75" customHeight="1">
      <c r="A557" s="1"/>
      <c r="B557" s="1"/>
      <c r="C557" s="1"/>
      <c r="D557" s="3"/>
      <c r="E557" s="3"/>
      <c r="F557" s="3"/>
      <c r="G557" s="3"/>
      <c r="H557" s="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ht="15.75" customHeight="1">
      <c r="A558" s="1"/>
      <c r="B558" s="1"/>
      <c r="C558" s="1"/>
      <c r="D558" s="3"/>
      <c r="E558" s="3"/>
      <c r="F558" s="3"/>
      <c r="G558" s="3"/>
      <c r="H558" s="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ht="15.75" customHeight="1">
      <c r="A559" s="1"/>
      <c r="B559" s="1"/>
      <c r="C559" s="1"/>
      <c r="D559" s="3"/>
      <c r="E559" s="3"/>
      <c r="F559" s="3"/>
      <c r="G559" s="3"/>
      <c r="H559" s="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ht="15.75" customHeight="1">
      <c r="A560" s="1"/>
      <c r="B560" s="1"/>
      <c r="C560" s="1"/>
      <c r="D560" s="3"/>
      <c r="E560" s="3"/>
      <c r="F560" s="3"/>
      <c r="G560" s="3"/>
      <c r="H560" s="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ht="15.75" customHeight="1">
      <c r="A561" s="1"/>
      <c r="B561" s="1"/>
      <c r="C561" s="1"/>
      <c r="D561" s="3"/>
      <c r="E561" s="3"/>
      <c r="F561" s="3"/>
      <c r="G561" s="3"/>
      <c r="H561" s="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ht="15.75" customHeight="1">
      <c r="A562" s="1"/>
      <c r="B562" s="1"/>
      <c r="C562" s="1"/>
      <c r="D562" s="3"/>
      <c r="E562" s="3"/>
      <c r="F562" s="3"/>
      <c r="G562" s="3"/>
      <c r="H562" s="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ht="15.75" customHeight="1">
      <c r="A563" s="1"/>
      <c r="B563" s="1"/>
      <c r="C563" s="1"/>
      <c r="D563" s="3"/>
      <c r="E563" s="3"/>
      <c r="F563" s="3"/>
      <c r="G563" s="3"/>
      <c r="H563" s="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ht="15.75" customHeight="1">
      <c r="A564" s="1"/>
      <c r="B564" s="1"/>
      <c r="C564" s="1"/>
      <c r="D564" s="3"/>
      <c r="E564" s="3"/>
      <c r="F564" s="3"/>
      <c r="G564" s="3"/>
      <c r="H564" s="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ht="15.75" customHeight="1">
      <c r="A565" s="1"/>
      <c r="B565" s="1"/>
      <c r="C565" s="1"/>
      <c r="D565" s="3"/>
      <c r="E565" s="3"/>
      <c r="F565" s="3"/>
      <c r="G565" s="3"/>
      <c r="H565" s="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ht="15.75" customHeight="1">
      <c r="A566" s="1"/>
      <c r="B566" s="1"/>
      <c r="C566" s="1"/>
      <c r="D566" s="3"/>
      <c r="E566" s="3"/>
      <c r="F566" s="3"/>
      <c r="G566" s="3"/>
      <c r="H566" s="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ht="15.75" customHeight="1">
      <c r="A567" s="1"/>
      <c r="B567" s="1"/>
      <c r="C567" s="1"/>
      <c r="D567" s="3"/>
      <c r="E567" s="3"/>
      <c r="F567" s="3"/>
      <c r="G567" s="3"/>
      <c r="H567" s="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ht="15.75" customHeight="1">
      <c r="A568" s="1"/>
      <c r="B568" s="1"/>
      <c r="C568" s="1"/>
      <c r="D568" s="3"/>
      <c r="E568" s="3"/>
      <c r="F568" s="3"/>
      <c r="G568" s="3"/>
      <c r="H568" s="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ht="15.75" customHeight="1">
      <c r="A569" s="1"/>
      <c r="B569" s="1"/>
      <c r="C569" s="1"/>
      <c r="D569" s="3"/>
      <c r="E569" s="3"/>
      <c r="F569" s="3"/>
      <c r="G569" s="3"/>
      <c r="H569" s="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ht="15.75" customHeight="1">
      <c r="A570" s="1"/>
      <c r="B570" s="1"/>
      <c r="C570" s="1"/>
      <c r="D570" s="3"/>
      <c r="E570" s="3"/>
      <c r="F570" s="3"/>
      <c r="G570" s="3"/>
      <c r="H570" s="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ht="15.75" customHeight="1">
      <c r="A571" s="1"/>
      <c r="B571" s="1"/>
      <c r="C571" s="1"/>
      <c r="D571" s="3"/>
      <c r="E571" s="3"/>
      <c r="F571" s="3"/>
      <c r="G571" s="3"/>
      <c r="H571" s="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ht="15.75" customHeight="1">
      <c r="A572" s="1"/>
      <c r="B572" s="1"/>
      <c r="C572" s="1"/>
      <c r="D572" s="3"/>
      <c r="E572" s="3"/>
      <c r="F572" s="3"/>
      <c r="G572" s="3"/>
      <c r="H572" s="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ht="15.75" customHeight="1">
      <c r="A573" s="1"/>
      <c r="B573" s="1"/>
      <c r="C573" s="1"/>
      <c r="D573" s="3"/>
      <c r="E573" s="3"/>
      <c r="F573" s="3"/>
      <c r="G573" s="3"/>
      <c r="H573" s="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ht="15.75" customHeight="1">
      <c r="A574" s="1"/>
      <c r="B574" s="1"/>
      <c r="C574" s="1"/>
      <c r="D574" s="3"/>
      <c r="E574" s="3"/>
      <c r="F574" s="3"/>
      <c r="G574" s="3"/>
      <c r="H574" s="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ht="15.75" customHeight="1">
      <c r="A575" s="1"/>
      <c r="B575" s="1"/>
      <c r="C575" s="1"/>
      <c r="D575" s="3"/>
      <c r="E575" s="3"/>
      <c r="F575" s="3"/>
      <c r="G575" s="3"/>
      <c r="H575" s="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ht="15.75" customHeight="1">
      <c r="A576" s="1"/>
      <c r="B576" s="1"/>
      <c r="C576" s="1"/>
      <c r="D576" s="3"/>
      <c r="E576" s="3"/>
      <c r="F576" s="3"/>
      <c r="G576" s="3"/>
      <c r="H576" s="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ht="15.75" customHeight="1">
      <c r="A577" s="1"/>
      <c r="B577" s="1"/>
      <c r="C577" s="1"/>
      <c r="D577" s="3"/>
      <c r="E577" s="3"/>
      <c r="F577" s="3"/>
      <c r="G577" s="3"/>
      <c r="H577" s="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ht="15.75" customHeight="1">
      <c r="A578" s="1"/>
      <c r="B578" s="1"/>
      <c r="C578" s="1"/>
      <c r="D578" s="3"/>
      <c r="E578" s="3"/>
      <c r="F578" s="3"/>
      <c r="G578" s="3"/>
      <c r="H578" s="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ht="15.75" customHeight="1">
      <c r="A579" s="1"/>
      <c r="B579" s="1"/>
      <c r="C579" s="1"/>
      <c r="D579" s="3"/>
      <c r="E579" s="3"/>
      <c r="F579" s="3"/>
      <c r="G579" s="3"/>
      <c r="H579" s="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ht="15.75" customHeight="1">
      <c r="A580" s="1"/>
      <c r="B580" s="1"/>
      <c r="C580" s="1"/>
      <c r="D580" s="3"/>
      <c r="E580" s="3"/>
      <c r="F580" s="3"/>
      <c r="G580" s="3"/>
      <c r="H580" s="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ht="15.75" customHeight="1">
      <c r="A581" s="1"/>
      <c r="B581" s="1"/>
      <c r="C581" s="1"/>
      <c r="D581" s="3"/>
      <c r="E581" s="3"/>
      <c r="F581" s="3"/>
      <c r="G581" s="3"/>
      <c r="H581" s="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ht="15.75" customHeight="1">
      <c r="A582" s="1"/>
      <c r="B582" s="1"/>
      <c r="C582" s="1"/>
      <c r="D582" s="3"/>
      <c r="E582" s="3"/>
      <c r="F582" s="3"/>
      <c r="G582" s="3"/>
      <c r="H582" s="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ht="15.75" customHeight="1">
      <c r="A583" s="1"/>
      <c r="B583" s="1"/>
      <c r="C583" s="1"/>
      <c r="D583" s="3"/>
      <c r="E583" s="3"/>
      <c r="F583" s="3"/>
      <c r="G583" s="3"/>
      <c r="H583" s="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ht="15.75" customHeight="1">
      <c r="A584" s="1"/>
      <c r="B584" s="1"/>
      <c r="C584" s="1"/>
      <c r="D584" s="3"/>
      <c r="E584" s="3"/>
      <c r="F584" s="3"/>
      <c r="G584" s="3"/>
      <c r="H584" s="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ht="15.75" customHeight="1">
      <c r="A585" s="1"/>
      <c r="B585" s="1"/>
      <c r="C585" s="1"/>
      <c r="D585" s="3"/>
      <c r="E585" s="3"/>
      <c r="F585" s="3"/>
      <c r="G585" s="3"/>
      <c r="H585" s="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ht="15.75" customHeight="1">
      <c r="A586" s="1"/>
      <c r="B586" s="1"/>
      <c r="C586" s="1"/>
      <c r="D586" s="3"/>
      <c r="E586" s="3"/>
      <c r="F586" s="3"/>
      <c r="G586" s="3"/>
      <c r="H586" s="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ht="15.75" customHeight="1">
      <c r="A587" s="1"/>
      <c r="B587" s="1"/>
      <c r="C587" s="1"/>
      <c r="D587" s="3"/>
      <c r="E587" s="3"/>
      <c r="F587" s="3"/>
      <c r="G587" s="3"/>
      <c r="H587" s="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ht="15.75" customHeight="1">
      <c r="A588" s="1"/>
      <c r="B588" s="1"/>
      <c r="C588" s="1"/>
      <c r="D588" s="3"/>
      <c r="E588" s="3"/>
      <c r="F588" s="3"/>
      <c r="G588" s="3"/>
      <c r="H588" s="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ht="15.75" customHeight="1">
      <c r="A589" s="1"/>
      <c r="B589" s="1"/>
      <c r="C589" s="1"/>
      <c r="D589" s="3"/>
      <c r="E589" s="3"/>
      <c r="F589" s="3"/>
      <c r="G589" s="3"/>
      <c r="H589" s="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ht="15.75" customHeight="1">
      <c r="A590" s="1"/>
      <c r="B590" s="1"/>
      <c r="C590" s="1"/>
      <c r="D590" s="3"/>
      <c r="E590" s="3"/>
      <c r="F590" s="3"/>
      <c r="G590" s="3"/>
      <c r="H590" s="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ht="15.75" customHeight="1">
      <c r="A591" s="1"/>
      <c r="B591" s="1"/>
      <c r="C591" s="1"/>
      <c r="D591" s="3"/>
      <c r="E591" s="3"/>
      <c r="F591" s="3"/>
      <c r="G591" s="3"/>
      <c r="H591" s="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ht="15.75" customHeight="1">
      <c r="A592" s="1"/>
      <c r="B592" s="1"/>
      <c r="C592" s="1"/>
      <c r="D592" s="3"/>
      <c r="E592" s="3"/>
      <c r="F592" s="3"/>
      <c r="G592" s="3"/>
      <c r="H592" s="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ht="15.75" customHeight="1">
      <c r="A593" s="1"/>
      <c r="B593" s="1"/>
      <c r="C593" s="1"/>
      <c r="D593" s="3"/>
      <c r="E593" s="3"/>
      <c r="F593" s="3"/>
      <c r="G593" s="3"/>
      <c r="H593" s="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ht="15.75" customHeight="1">
      <c r="A594" s="1"/>
      <c r="B594" s="1"/>
      <c r="C594" s="1"/>
      <c r="D594" s="3"/>
      <c r="E594" s="3"/>
      <c r="F594" s="3"/>
      <c r="G594" s="3"/>
      <c r="H594" s="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ht="15.75" customHeight="1">
      <c r="A595" s="1"/>
      <c r="B595" s="1"/>
      <c r="C595" s="1"/>
      <c r="D595" s="3"/>
      <c r="E595" s="3"/>
      <c r="F595" s="3"/>
      <c r="G595" s="3"/>
      <c r="H595" s="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ht="15.75" customHeight="1">
      <c r="A596" s="1"/>
      <c r="B596" s="1"/>
      <c r="C596" s="1"/>
      <c r="D596" s="3"/>
      <c r="E596" s="3"/>
      <c r="F596" s="3"/>
      <c r="G596" s="3"/>
      <c r="H596" s="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ht="15.75" customHeight="1">
      <c r="A597" s="1"/>
      <c r="B597" s="1"/>
      <c r="C597" s="1"/>
      <c r="D597" s="3"/>
      <c r="E597" s="3"/>
      <c r="F597" s="3"/>
      <c r="G597" s="3"/>
      <c r="H597" s="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ht="15.75" customHeight="1">
      <c r="A598" s="1"/>
      <c r="B598" s="1"/>
      <c r="C598" s="1"/>
      <c r="D598" s="3"/>
      <c r="E598" s="3"/>
      <c r="F598" s="3"/>
      <c r="G598" s="3"/>
      <c r="H598" s="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ht="15.75" customHeight="1">
      <c r="A599" s="1"/>
      <c r="B599" s="1"/>
      <c r="C599" s="1"/>
      <c r="D599" s="3"/>
      <c r="E599" s="3"/>
      <c r="F599" s="3"/>
      <c r="G599" s="3"/>
      <c r="H599" s="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ht="15.75" customHeight="1">
      <c r="A600" s="1"/>
      <c r="B600" s="1"/>
      <c r="C600" s="1"/>
      <c r="D600" s="3"/>
      <c r="E600" s="3"/>
      <c r="F600" s="3"/>
      <c r="G600" s="3"/>
      <c r="H600" s="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ht="15.75" customHeight="1">
      <c r="A601" s="1"/>
      <c r="B601" s="1"/>
      <c r="C601" s="1"/>
      <c r="D601" s="3"/>
      <c r="E601" s="3"/>
      <c r="F601" s="3"/>
      <c r="G601" s="3"/>
      <c r="H601" s="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ht="15.75" customHeight="1">
      <c r="A602" s="1"/>
      <c r="B602" s="1"/>
      <c r="C602" s="1"/>
      <c r="D602" s="3"/>
      <c r="E602" s="3"/>
      <c r="F602" s="3"/>
      <c r="G602" s="3"/>
      <c r="H602" s="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ht="15.75" customHeight="1">
      <c r="A603" s="1"/>
      <c r="B603" s="1"/>
      <c r="C603" s="1"/>
      <c r="D603" s="3"/>
      <c r="E603" s="3"/>
      <c r="F603" s="3"/>
      <c r="G603" s="3"/>
      <c r="H603" s="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ht="15.75" customHeight="1">
      <c r="A604" s="1"/>
      <c r="B604" s="1"/>
      <c r="C604" s="1"/>
      <c r="D604" s="3"/>
      <c r="E604" s="3"/>
      <c r="F604" s="3"/>
      <c r="G604" s="3"/>
      <c r="H604" s="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ht="15.75" customHeight="1">
      <c r="A605" s="1"/>
      <c r="B605" s="1"/>
      <c r="C605" s="1"/>
      <c r="D605" s="3"/>
      <c r="E605" s="3"/>
      <c r="F605" s="3"/>
      <c r="G605" s="3"/>
      <c r="H605" s="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ht="15.75" customHeight="1">
      <c r="A606" s="1"/>
      <c r="B606" s="1"/>
      <c r="C606" s="1"/>
      <c r="D606" s="3"/>
      <c r="E606" s="3"/>
      <c r="F606" s="3"/>
      <c r="G606" s="3"/>
      <c r="H606" s="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ht="15.75" customHeight="1">
      <c r="A607" s="1"/>
      <c r="B607" s="1"/>
      <c r="C607" s="1"/>
      <c r="D607" s="3"/>
      <c r="E607" s="3"/>
      <c r="F607" s="3"/>
      <c r="G607" s="3"/>
      <c r="H607" s="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ht="15.75" customHeight="1">
      <c r="A608" s="1"/>
      <c r="B608" s="1"/>
      <c r="C608" s="1"/>
      <c r="D608" s="3"/>
      <c r="E608" s="3"/>
      <c r="F608" s="3"/>
      <c r="G608" s="3"/>
      <c r="H608" s="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ht="15.75" customHeight="1">
      <c r="A609" s="1"/>
      <c r="B609" s="1"/>
      <c r="C609" s="1"/>
      <c r="D609" s="3"/>
      <c r="E609" s="3"/>
      <c r="F609" s="3"/>
      <c r="G609" s="3"/>
      <c r="H609" s="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ht="15.75" customHeight="1">
      <c r="A610" s="1"/>
      <c r="B610" s="1"/>
      <c r="C610" s="1"/>
      <c r="D610" s="3"/>
      <c r="E610" s="3"/>
      <c r="F610" s="3"/>
      <c r="G610" s="3"/>
      <c r="H610" s="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ht="15.75" customHeight="1">
      <c r="A611" s="1"/>
      <c r="B611" s="1"/>
      <c r="C611" s="1"/>
      <c r="D611" s="3"/>
      <c r="E611" s="3"/>
      <c r="F611" s="3"/>
      <c r="G611" s="3"/>
      <c r="H611" s="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ht="15.75" customHeight="1">
      <c r="A612" s="1"/>
      <c r="B612" s="1"/>
      <c r="C612" s="1"/>
      <c r="D612" s="3"/>
      <c r="E612" s="3"/>
      <c r="F612" s="3"/>
      <c r="G612" s="3"/>
      <c r="H612" s="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ht="15.75" customHeight="1">
      <c r="A613" s="1"/>
      <c r="B613" s="1"/>
      <c r="C613" s="1"/>
      <c r="D613" s="3"/>
      <c r="E613" s="3"/>
      <c r="F613" s="3"/>
      <c r="G613" s="3"/>
      <c r="H613" s="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ht="15.75" customHeight="1">
      <c r="A614" s="1"/>
      <c r="B614" s="1"/>
      <c r="C614" s="1"/>
      <c r="D614" s="3"/>
      <c r="E614" s="3"/>
      <c r="F614" s="3"/>
      <c r="G614" s="3"/>
      <c r="H614" s="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ht="15.75" customHeight="1">
      <c r="A615" s="1"/>
      <c r="B615" s="1"/>
      <c r="C615" s="1"/>
      <c r="D615" s="3"/>
      <c r="E615" s="3"/>
      <c r="F615" s="3"/>
      <c r="G615" s="3"/>
      <c r="H615" s="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ht="15.75" customHeight="1">
      <c r="A616" s="1"/>
      <c r="B616" s="1"/>
      <c r="C616" s="1"/>
      <c r="D616" s="3"/>
      <c r="E616" s="3"/>
      <c r="F616" s="3"/>
      <c r="G616" s="3"/>
      <c r="H616" s="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ht="15.75" customHeight="1">
      <c r="A617" s="1"/>
      <c r="B617" s="1"/>
      <c r="C617" s="1"/>
      <c r="D617" s="3"/>
      <c r="E617" s="3"/>
      <c r="F617" s="3"/>
      <c r="G617" s="3"/>
      <c r="H617" s="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ht="15.75" customHeight="1">
      <c r="A618" s="1"/>
      <c r="B618" s="1"/>
      <c r="C618" s="1"/>
      <c r="D618" s="3"/>
      <c r="E618" s="3"/>
      <c r="F618" s="3"/>
      <c r="G618" s="3"/>
      <c r="H618" s="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ht="15.75" customHeight="1">
      <c r="A619" s="1"/>
      <c r="B619" s="1"/>
      <c r="C619" s="1"/>
      <c r="D619" s="3"/>
      <c r="E619" s="3"/>
      <c r="F619" s="3"/>
      <c r="G619" s="3"/>
      <c r="H619" s="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ht="15.75" customHeight="1">
      <c r="A620" s="1"/>
      <c r="B620" s="1"/>
      <c r="C620" s="1"/>
      <c r="D620" s="3"/>
      <c r="E620" s="3"/>
      <c r="F620" s="3"/>
      <c r="G620" s="3"/>
      <c r="H620" s="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ht="15.75" customHeight="1">
      <c r="A621" s="1"/>
      <c r="B621" s="1"/>
      <c r="C621" s="1"/>
      <c r="D621" s="3"/>
      <c r="E621" s="3"/>
      <c r="F621" s="3"/>
      <c r="G621" s="3"/>
      <c r="H621" s="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ht="15.75" customHeight="1">
      <c r="A622" s="1"/>
      <c r="B622" s="1"/>
      <c r="C622" s="1"/>
      <c r="D622" s="3"/>
      <c r="E622" s="3"/>
      <c r="F622" s="3"/>
      <c r="G622" s="3"/>
      <c r="H622" s="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ht="15.75" customHeight="1">
      <c r="A623" s="1"/>
      <c r="B623" s="1"/>
      <c r="C623" s="1"/>
      <c r="D623" s="3"/>
      <c r="E623" s="3"/>
      <c r="F623" s="3"/>
      <c r="G623" s="3"/>
      <c r="H623" s="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ht="15.75" customHeight="1">
      <c r="A624" s="1"/>
      <c r="B624" s="1"/>
      <c r="C624" s="1"/>
      <c r="D624" s="3"/>
      <c r="E624" s="3"/>
      <c r="F624" s="3"/>
      <c r="G624" s="3"/>
      <c r="H624" s="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ht="15.75" customHeight="1">
      <c r="A625" s="1"/>
      <c r="B625" s="1"/>
      <c r="C625" s="1"/>
      <c r="D625" s="3"/>
      <c r="E625" s="3"/>
      <c r="F625" s="3"/>
      <c r="G625" s="3"/>
      <c r="H625" s="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ht="15.75" customHeight="1">
      <c r="A626" s="1"/>
      <c r="B626" s="1"/>
      <c r="C626" s="1"/>
      <c r="D626" s="3"/>
      <c r="E626" s="3"/>
      <c r="F626" s="3"/>
      <c r="G626" s="3"/>
      <c r="H626" s="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ht="15.75" customHeight="1">
      <c r="A627" s="1"/>
      <c r="B627" s="1"/>
      <c r="C627" s="1"/>
      <c r="D627" s="3"/>
      <c r="E627" s="3"/>
      <c r="F627" s="3"/>
      <c r="G627" s="3"/>
      <c r="H627" s="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ht="15.75" customHeight="1">
      <c r="A628" s="1"/>
      <c r="B628" s="1"/>
      <c r="C628" s="1"/>
      <c r="D628" s="3"/>
      <c r="E628" s="3"/>
      <c r="F628" s="3"/>
      <c r="G628" s="3"/>
      <c r="H628" s="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ht="15.75" customHeight="1">
      <c r="A629" s="1"/>
      <c r="B629" s="1"/>
      <c r="C629" s="1"/>
      <c r="D629" s="3"/>
      <c r="E629" s="3"/>
      <c r="F629" s="3"/>
      <c r="G629" s="3"/>
      <c r="H629" s="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ht="15.75" customHeight="1">
      <c r="A630" s="1"/>
      <c r="B630" s="1"/>
      <c r="C630" s="1"/>
      <c r="D630" s="3"/>
      <c r="E630" s="3"/>
      <c r="F630" s="3"/>
      <c r="G630" s="3"/>
      <c r="H630" s="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ht="15.75" customHeight="1">
      <c r="A631" s="1"/>
      <c r="B631" s="1"/>
      <c r="C631" s="1"/>
      <c r="D631" s="3"/>
      <c r="E631" s="3"/>
      <c r="F631" s="3"/>
      <c r="G631" s="3"/>
      <c r="H631" s="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ht="15.75" customHeight="1">
      <c r="A632" s="1"/>
      <c r="B632" s="1"/>
      <c r="C632" s="1"/>
      <c r="D632" s="3"/>
      <c r="E632" s="3"/>
      <c r="F632" s="3"/>
      <c r="G632" s="3"/>
      <c r="H632" s="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ht="15.75" customHeight="1">
      <c r="A633" s="1"/>
      <c r="B633" s="1"/>
      <c r="C633" s="1"/>
      <c r="D633" s="3"/>
      <c r="E633" s="3"/>
      <c r="F633" s="3"/>
      <c r="G633" s="3"/>
      <c r="H633" s="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ht="15.75" customHeight="1">
      <c r="A634" s="1"/>
      <c r="B634" s="1"/>
      <c r="C634" s="1"/>
      <c r="D634" s="3"/>
      <c r="E634" s="3"/>
      <c r="F634" s="3"/>
      <c r="G634" s="3"/>
      <c r="H634" s="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ht="15.75" customHeight="1">
      <c r="A635" s="1"/>
      <c r="B635" s="1"/>
      <c r="C635" s="1"/>
      <c r="D635" s="3"/>
      <c r="E635" s="3"/>
      <c r="F635" s="3"/>
      <c r="G635" s="3"/>
      <c r="H635" s="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ht="15.75" customHeight="1">
      <c r="A636" s="1"/>
      <c r="B636" s="1"/>
      <c r="C636" s="1"/>
      <c r="D636" s="3"/>
      <c r="E636" s="3"/>
      <c r="F636" s="3"/>
      <c r="G636" s="3"/>
      <c r="H636" s="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ht="15.75" customHeight="1">
      <c r="A637" s="1"/>
      <c r="B637" s="1"/>
      <c r="C637" s="1"/>
      <c r="D637" s="3"/>
      <c r="E637" s="3"/>
      <c r="F637" s="3"/>
      <c r="G637" s="3"/>
      <c r="H637" s="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ht="15.75" customHeight="1">
      <c r="A638" s="1"/>
      <c r="B638" s="1"/>
      <c r="C638" s="1"/>
      <c r="D638" s="3"/>
      <c r="E638" s="3"/>
      <c r="F638" s="3"/>
      <c r="G638" s="3"/>
      <c r="H638" s="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ht="15.75" customHeight="1">
      <c r="A639" s="1"/>
      <c r="B639" s="1"/>
      <c r="C639" s="1"/>
      <c r="D639" s="3"/>
      <c r="E639" s="3"/>
      <c r="F639" s="3"/>
      <c r="G639" s="3"/>
      <c r="H639" s="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ht="15.75" customHeight="1">
      <c r="A640" s="1"/>
      <c r="B640" s="1"/>
      <c r="C640" s="1"/>
      <c r="D640" s="3"/>
      <c r="E640" s="3"/>
      <c r="F640" s="3"/>
      <c r="G640" s="3"/>
      <c r="H640" s="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ht="15.75" customHeight="1">
      <c r="A641" s="1"/>
      <c r="B641" s="1"/>
      <c r="C641" s="1"/>
      <c r="D641" s="3"/>
      <c r="E641" s="3"/>
      <c r="F641" s="3"/>
      <c r="G641" s="3"/>
      <c r="H641" s="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ht="15.75" customHeight="1">
      <c r="A642" s="1"/>
      <c r="B642" s="1"/>
      <c r="C642" s="1"/>
      <c r="D642" s="3"/>
      <c r="E642" s="3"/>
      <c r="F642" s="3"/>
      <c r="G642" s="3"/>
      <c r="H642" s="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ht="15.75" customHeight="1">
      <c r="A643" s="1"/>
      <c r="B643" s="1"/>
      <c r="C643" s="1"/>
      <c r="D643" s="3"/>
      <c r="E643" s="3"/>
      <c r="F643" s="3"/>
      <c r="G643" s="3"/>
      <c r="H643" s="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ht="15.75" customHeight="1">
      <c r="A644" s="1"/>
      <c r="B644" s="1"/>
      <c r="C644" s="1"/>
      <c r="D644" s="3"/>
      <c r="E644" s="3"/>
      <c r="F644" s="3"/>
      <c r="G644" s="3"/>
      <c r="H644" s="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ht="15.75" customHeight="1">
      <c r="A645" s="1"/>
      <c r="B645" s="1"/>
      <c r="C645" s="1"/>
      <c r="D645" s="3"/>
      <c r="E645" s="3"/>
      <c r="F645" s="3"/>
      <c r="G645" s="3"/>
      <c r="H645" s="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ht="15.75" customHeight="1">
      <c r="A646" s="1"/>
      <c r="B646" s="1"/>
      <c r="C646" s="1"/>
      <c r="D646" s="3"/>
      <c r="E646" s="3"/>
      <c r="F646" s="3"/>
      <c r="G646" s="3"/>
      <c r="H646" s="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ht="15.75" customHeight="1">
      <c r="A647" s="1"/>
      <c r="B647" s="1"/>
      <c r="C647" s="1"/>
      <c r="D647" s="3"/>
      <c r="E647" s="3"/>
      <c r="F647" s="3"/>
      <c r="G647" s="3"/>
      <c r="H647" s="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ht="15.75" customHeight="1">
      <c r="A648" s="1"/>
      <c r="B648" s="1"/>
      <c r="C648" s="1"/>
      <c r="D648" s="3"/>
      <c r="E648" s="3"/>
      <c r="F648" s="3"/>
      <c r="G648" s="3"/>
      <c r="H648" s="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ht="15.75" customHeight="1">
      <c r="A649" s="1"/>
      <c r="B649" s="1"/>
      <c r="C649" s="1"/>
      <c r="D649" s="3"/>
      <c r="E649" s="3"/>
      <c r="F649" s="3"/>
      <c r="G649" s="3"/>
      <c r="H649" s="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ht="15.75" customHeight="1">
      <c r="A650" s="1"/>
      <c r="B650" s="1"/>
      <c r="C650" s="1"/>
      <c r="D650" s="3"/>
      <c r="E650" s="3"/>
      <c r="F650" s="3"/>
      <c r="G650" s="3"/>
      <c r="H650" s="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ht="15.75" customHeight="1">
      <c r="A651" s="1"/>
      <c r="B651" s="1"/>
      <c r="C651" s="1"/>
      <c r="D651" s="3"/>
      <c r="E651" s="3"/>
      <c r="F651" s="3"/>
      <c r="G651" s="3"/>
      <c r="H651" s="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ht="15.75" customHeight="1">
      <c r="A652" s="1"/>
      <c r="B652" s="1"/>
      <c r="C652" s="1"/>
      <c r="D652" s="3"/>
      <c r="E652" s="3"/>
      <c r="F652" s="3"/>
      <c r="G652" s="3"/>
      <c r="H652" s="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ht="15.75" customHeight="1">
      <c r="A653" s="1"/>
      <c r="B653" s="1"/>
      <c r="C653" s="1"/>
      <c r="D653" s="3"/>
      <c r="E653" s="3"/>
      <c r="F653" s="3"/>
      <c r="G653" s="3"/>
      <c r="H653" s="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ht="15.75" customHeight="1">
      <c r="A654" s="1"/>
      <c r="B654" s="1"/>
      <c r="C654" s="1"/>
      <c r="D654" s="3"/>
      <c r="E654" s="3"/>
      <c r="F654" s="3"/>
      <c r="G654" s="3"/>
      <c r="H654" s="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ht="15.75" customHeight="1">
      <c r="A655" s="1"/>
      <c r="B655" s="1"/>
      <c r="C655" s="1"/>
      <c r="D655" s="3"/>
      <c r="E655" s="3"/>
      <c r="F655" s="3"/>
      <c r="G655" s="3"/>
      <c r="H655" s="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ht="15.75" customHeight="1">
      <c r="A656" s="1"/>
      <c r="B656" s="1"/>
      <c r="C656" s="1"/>
      <c r="D656" s="3"/>
      <c r="E656" s="3"/>
      <c r="F656" s="3"/>
      <c r="G656" s="3"/>
      <c r="H656" s="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ht="15.75" customHeight="1">
      <c r="A657" s="1"/>
      <c r="B657" s="1"/>
      <c r="C657" s="1"/>
      <c r="D657" s="3"/>
      <c r="E657" s="3"/>
      <c r="F657" s="3"/>
      <c r="G657" s="3"/>
      <c r="H657" s="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ht="15.75" customHeight="1">
      <c r="A658" s="1"/>
      <c r="B658" s="1"/>
      <c r="C658" s="1"/>
      <c r="D658" s="3"/>
      <c r="E658" s="3"/>
      <c r="F658" s="3"/>
      <c r="G658" s="3"/>
      <c r="H658" s="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ht="15.75" customHeight="1">
      <c r="A659" s="1"/>
      <c r="B659" s="1"/>
      <c r="C659" s="1"/>
      <c r="D659" s="3"/>
      <c r="E659" s="3"/>
      <c r="F659" s="3"/>
      <c r="G659" s="3"/>
      <c r="H659" s="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ht="15.75" customHeight="1">
      <c r="A660" s="1"/>
      <c r="B660" s="1"/>
      <c r="C660" s="1"/>
      <c r="D660" s="3"/>
      <c r="E660" s="3"/>
      <c r="F660" s="3"/>
      <c r="G660" s="3"/>
      <c r="H660" s="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ht="15.75" customHeight="1">
      <c r="A661" s="1"/>
      <c r="B661" s="1"/>
      <c r="C661" s="1"/>
      <c r="D661" s="3"/>
      <c r="E661" s="3"/>
      <c r="F661" s="3"/>
      <c r="G661" s="3"/>
      <c r="H661" s="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ht="15.75" customHeight="1">
      <c r="A662" s="1"/>
      <c r="B662" s="1"/>
      <c r="C662" s="1"/>
      <c r="D662" s="3"/>
      <c r="E662" s="3"/>
      <c r="F662" s="3"/>
      <c r="G662" s="3"/>
      <c r="H662" s="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ht="15.75" customHeight="1">
      <c r="A663" s="1"/>
      <c r="B663" s="1"/>
      <c r="C663" s="1"/>
      <c r="D663" s="3"/>
      <c r="E663" s="3"/>
      <c r="F663" s="3"/>
      <c r="G663" s="3"/>
      <c r="H663" s="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ht="15.75" customHeight="1">
      <c r="A664" s="1"/>
      <c r="B664" s="1"/>
      <c r="C664" s="1"/>
      <c r="D664" s="3"/>
      <c r="E664" s="3"/>
      <c r="F664" s="3"/>
      <c r="G664" s="3"/>
      <c r="H664" s="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ht="15.75" customHeight="1">
      <c r="A665" s="1"/>
      <c r="B665" s="1"/>
      <c r="C665" s="1"/>
      <c r="D665" s="3"/>
      <c r="E665" s="3"/>
      <c r="F665" s="3"/>
      <c r="G665" s="3"/>
      <c r="H665" s="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ht="15.75" customHeight="1">
      <c r="A666" s="1"/>
      <c r="B666" s="1"/>
      <c r="C666" s="1"/>
      <c r="D666" s="3"/>
      <c r="E666" s="3"/>
      <c r="F666" s="3"/>
      <c r="G666" s="3"/>
      <c r="H666" s="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ht="15.75" customHeight="1">
      <c r="A667" s="1"/>
      <c r="B667" s="1"/>
      <c r="C667" s="1"/>
      <c r="D667" s="3"/>
      <c r="E667" s="3"/>
      <c r="F667" s="3"/>
      <c r="G667" s="3"/>
      <c r="H667" s="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ht="15.75" customHeight="1">
      <c r="A668" s="1"/>
      <c r="B668" s="1"/>
      <c r="C668" s="1"/>
      <c r="D668" s="3"/>
      <c r="E668" s="3"/>
      <c r="F668" s="3"/>
      <c r="G668" s="3"/>
      <c r="H668" s="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ht="15.75" customHeight="1">
      <c r="A669" s="1"/>
      <c r="B669" s="1"/>
      <c r="C669" s="1"/>
      <c r="D669" s="3"/>
      <c r="E669" s="3"/>
      <c r="F669" s="3"/>
      <c r="G669" s="3"/>
      <c r="H669" s="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ht="15.75" customHeight="1">
      <c r="A670" s="1"/>
      <c r="B670" s="1"/>
      <c r="C670" s="1"/>
      <c r="D670" s="3"/>
      <c r="E670" s="3"/>
      <c r="F670" s="3"/>
      <c r="G670" s="3"/>
      <c r="H670" s="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ht="15.75" customHeight="1">
      <c r="A671" s="1"/>
      <c r="B671" s="1"/>
      <c r="C671" s="1"/>
      <c r="D671" s="3"/>
      <c r="E671" s="3"/>
      <c r="F671" s="3"/>
      <c r="G671" s="3"/>
      <c r="H671" s="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ht="15.75" customHeight="1">
      <c r="A672" s="1"/>
      <c r="B672" s="1"/>
      <c r="C672" s="1"/>
      <c r="D672" s="3"/>
      <c r="E672" s="3"/>
      <c r="F672" s="3"/>
      <c r="G672" s="3"/>
      <c r="H672" s="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ht="15.75" customHeight="1">
      <c r="A673" s="1"/>
      <c r="B673" s="1"/>
      <c r="C673" s="1"/>
      <c r="D673" s="3"/>
      <c r="E673" s="3"/>
      <c r="F673" s="3"/>
      <c r="G673" s="3"/>
      <c r="H673" s="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ht="15.75" customHeight="1">
      <c r="A674" s="1"/>
      <c r="B674" s="1"/>
      <c r="C674" s="1"/>
      <c r="D674" s="3"/>
      <c r="E674" s="3"/>
      <c r="F674" s="3"/>
      <c r="G674" s="3"/>
      <c r="H674" s="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ht="15.75" customHeight="1">
      <c r="A675" s="1"/>
      <c r="B675" s="1"/>
      <c r="C675" s="1"/>
      <c r="D675" s="3"/>
      <c r="E675" s="3"/>
      <c r="F675" s="3"/>
      <c r="G675" s="3"/>
      <c r="H675" s="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ht="15.75" customHeight="1">
      <c r="A676" s="1"/>
      <c r="B676" s="1"/>
      <c r="C676" s="1"/>
      <c r="D676" s="3"/>
      <c r="E676" s="3"/>
      <c r="F676" s="3"/>
      <c r="G676" s="3"/>
      <c r="H676" s="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ht="15.75" customHeight="1">
      <c r="A677" s="1"/>
      <c r="B677" s="1"/>
      <c r="C677" s="1"/>
      <c r="D677" s="3"/>
      <c r="E677" s="3"/>
      <c r="F677" s="3"/>
      <c r="G677" s="3"/>
      <c r="H677" s="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ht="15.75" customHeight="1">
      <c r="A678" s="1"/>
      <c r="B678" s="1"/>
      <c r="C678" s="1"/>
      <c r="D678" s="3"/>
      <c r="E678" s="3"/>
      <c r="F678" s="3"/>
      <c r="G678" s="3"/>
      <c r="H678" s="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ht="15.75" customHeight="1">
      <c r="A679" s="1"/>
      <c r="B679" s="1"/>
      <c r="C679" s="1"/>
      <c r="D679" s="3"/>
      <c r="E679" s="3"/>
      <c r="F679" s="3"/>
      <c r="G679" s="3"/>
      <c r="H679" s="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ht="15.75" customHeight="1">
      <c r="A680" s="1"/>
      <c r="B680" s="1"/>
      <c r="C680" s="1"/>
      <c r="D680" s="3"/>
      <c r="E680" s="3"/>
      <c r="F680" s="3"/>
      <c r="G680" s="3"/>
      <c r="H680" s="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ht="15.75" customHeight="1">
      <c r="A681" s="1"/>
      <c r="B681" s="1"/>
      <c r="C681" s="1"/>
      <c r="D681" s="3"/>
      <c r="E681" s="3"/>
      <c r="F681" s="3"/>
      <c r="G681" s="3"/>
      <c r="H681" s="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ht="15.75" customHeight="1">
      <c r="A682" s="1"/>
      <c r="B682" s="1"/>
      <c r="C682" s="1"/>
      <c r="D682" s="3"/>
      <c r="E682" s="3"/>
      <c r="F682" s="3"/>
      <c r="G682" s="3"/>
      <c r="H682" s="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ht="15.75" customHeight="1">
      <c r="A683" s="1"/>
      <c r="B683" s="1"/>
      <c r="C683" s="1"/>
      <c r="D683" s="3"/>
      <c r="E683" s="3"/>
      <c r="F683" s="3"/>
      <c r="G683" s="3"/>
      <c r="H683" s="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ht="15.75" customHeight="1">
      <c r="A684" s="1"/>
      <c r="B684" s="1"/>
      <c r="C684" s="1"/>
      <c r="D684" s="3"/>
      <c r="E684" s="3"/>
      <c r="F684" s="3"/>
      <c r="G684" s="3"/>
      <c r="H684" s="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ht="15.75" customHeight="1">
      <c r="A685" s="1"/>
      <c r="B685" s="1"/>
      <c r="C685" s="1"/>
      <c r="D685" s="3"/>
      <c r="E685" s="3"/>
      <c r="F685" s="3"/>
      <c r="G685" s="3"/>
      <c r="H685" s="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ht="15.75" customHeight="1">
      <c r="A686" s="1"/>
      <c r="B686" s="1"/>
      <c r="C686" s="1"/>
      <c r="D686" s="3"/>
      <c r="E686" s="3"/>
      <c r="F686" s="3"/>
      <c r="G686" s="3"/>
      <c r="H686" s="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ht="15.75" customHeight="1">
      <c r="A687" s="1"/>
      <c r="B687" s="1"/>
      <c r="C687" s="1"/>
      <c r="D687" s="3"/>
      <c r="E687" s="3"/>
      <c r="F687" s="3"/>
      <c r="G687" s="3"/>
      <c r="H687" s="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ht="15.75" customHeight="1">
      <c r="A688" s="1"/>
      <c r="B688" s="1"/>
      <c r="C688" s="1"/>
      <c r="D688" s="3"/>
      <c r="E688" s="3"/>
      <c r="F688" s="3"/>
      <c r="G688" s="3"/>
      <c r="H688" s="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ht="15.75" customHeight="1">
      <c r="A689" s="1"/>
      <c r="B689" s="1"/>
      <c r="C689" s="1"/>
      <c r="D689" s="3"/>
      <c r="E689" s="3"/>
      <c r="F689" s="3"/>
      <c r="G689" s="3"/>
      <c r="H689" s="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ht="15.75" customHeight="1">
      <c r="A690" s="1"/>
      <c r="B690" s="1"/>
      <c r="C690" s="1"/>
      <c r="D690" s="3"/>
      <c r="E690" s="3"/>
      <c r="F690" s="3"/>
      <c r="G690" s="3"/>
      <c r="H690" s="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ht="15.75" customHeight="1">
      <c r="A691" s="1"/>
      <c r="B691" s="1"/>
      <c r="C691" s="1"/>
      <c r="D691" s="3"/>
      <c r="E691" s="3"/>
      <c r="F691" s="3"/>
      <c r="G691" s="3"/>
      <c r="H691" s="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ht="15.75" customHeight="1">
      <c r="A692" s="1"/>
      <c r="B692" s="1"/>
      <c r="C692" s="1"/>
      <c r="D692" s="3"/>
      <c r="E692" s="3"/>
      <c r="F692" s="3"/>
      <c r="G692" s="3"/>
      <c r="H692" s="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ht="15.75" customHeight="1">
      <c r="A693" s="1"/>
      <c r="B693" s="1"/>
      <c r="C693" s="1"/>
      <c r="D693" s="3"/>
      <c r="E693" s="3"/>
      <c r="F693" s="3"/>
      <c r="G693" s="3"/>
      <c r="H693" s="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ht="15.75" customHeight="1">
      <c r="A694" s="1"/>
      <c r="B694" s="1"/>
      <c r="C694" s="1"/>
      <c r="D694" s="3"/>
      <c r="E694" s="3"/>
      <c r="F694" s="3"/>
      <c r="G694" s="3"/>
      <c r="H694" s="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ht="15.75" customHeight="1">
      <c r="A695" s="1"/>
      <c r="B695" s="1"/>
      <c r="C695" s="1"/>
      <c r="D695" s="3"/>
      <c r="E695" s="3"/>
      <c r="F695" s="3"/>
      <c r="G695" s="3"/>
      <c r="H695" s="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ht="15.75" customHeight="1">
      <c r="A696" s="1"/>
      <c r="B696" s="1"/>
      <c r="C696" s="1"/>
      <c r="D696" s="3"/>
      <c r="E696" s="3"/>
      <c r="F696" s="3"/>
      <c r="G696" s="3"/>
      <c r="H696" s="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ht="15.75" customHeight="1">
      <c r="A697" s="1"/>
      <c r="B697" s="1"/>
      <c r="C697" s="1"/>
      <c r="D697" s="3"/>
      <c r="E697" s="3"/>
      <c r="F697" s="3"/>
      <c r="G697" s="3"/>
      <c r="H697" s="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ht="15.75" customHeight="1">
      <c r="A698" s="1"/>
      <c r="B698" s="1"/>
      <c r="C698" s="1"/>
      <c r="D698" s="3"/>
      <c r="E698" s="3"/>
      <c r="F698" s="3"/>
      <c r="G698" s="3"/>
      <c r="H698" s="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ht="15.75" customHeight="1">
      <c r="A699" s="1"/>
      <c r="B699" s="1"/>
      <c r="C699" s="1"/>
      <c r="D699" s="3"/>
      <c r="E699" s="3"/>
      <c r="F699" s="3"/>
      <c r="G699" s="3"/>
      <c r="H699" s="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ht="15.75" customHeight="1">
      <c r="A700" s="1"/>
      <c r="B700" s="1"/>
      <c r="C700" s="1"/>
      <c r="D700" s="3"/>
      <c r="E700" s="3"/>
      <c r="F700" s="3"/>
      <c r="G700" s="3"/>
      <c r="H700" s="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ht="15.75" customHeight="1">
      <c r="A701" s="1"/>
      <c r="B701" s="1"/>
      <c r="C701" s="1"/>
      <c r="D701" s="3"/>
      <c r="E701" s="3"/>
      <c r="F701" s="3"/>
      <c r="G701" s="3"/>
      <c r="H701" s="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ht="15.75" customHeight="1">
      <c r="A702" s="1"/>
      <c r="B702" s="1"/>
      <c r="C702" s="1"/>
      <c r="D702" s="3"/>
      <c r="E702" s="3"/>
      <c r="F702" s="3"/>
      <c r="G702" s="3"/>
      <c r="H702" s="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ht="15.75" customHeight="1">
      <c r="A703" s="1"/>
      <c r="B703" s="1"/>
      <c r="C703" s="1"/>
      <c r="D703" s="3"/>
      <c r="E703" s="3"/>
      <c r="F703" s="3"/>
      <c r="G703" s="3"/>
      <c r="H703" s="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ht="15.75" customHeight="1">
      <c r="A704" s="1"/>
      <c r="B704" s="1"/>
      <c r="C704" s="1"/>
      <c r="D704" s="3"/>
      <c r="E704" s="3"/>
      <c r="F704" s="3"/>
      <c r="G704" s="3"/>
      <c r="H704" s="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ht="15.75" customHeight="1">
      <c r="A705" s="1"/>
      <c r="B705" s="1"/>
      <c r="C705" s="1"/>
      <c r="D705" s="3"/>
      <c r="E705" s="3"/>
      <c r="F705" s="3"/>
      <c r="G705" s="3"/>
      <c r="H705" s="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ht="15.75" customHeight="1">
      <c r="A706" s="1"/>
      <c r="B706" s="1"/>
      <c r="C706" s="1"/>
      <c r="D706" s="3"/>
      <c r="E706" s="3"/>
      <c r="F706" s="3"/>
      <c r="G706" s="3"/>
      <c r="H706" s="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ht="15.75" customHeight="1">
      <c r="A707" s="1"/>
      <c r="B707" s="1"/>
      <c r="C707" s="1"/>
      <c r="D707" s="3"/>
      <c r="E707" s="3"/>
      <c r="F707" s="3"/>
      <c r="G707" s="3"/>
      <c r="H707" s="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ht="15.75" customHeight="1">
      <c r="A708" s="1"/>
      <c r="B708" s="1"/>
      <c r="C708" s="1"/>
      <c r="D708" s="3"/>
      <c r="E708" s="3"/>
      <c r="F708" s="3"/>
      <c r="G708" s="3"/>
      <c r="H708" s="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ht="15.75" customHeight="1">
      <c r="A709" s="1"/>
      <c r="B709" s="1"/>
      <c r="C709" s="1"/>
      <c r="D709" s="3"/>
      <c r="E709" s="3"/>
      <c r="F709" s="3"/>
      <c r="G709" s="3"/>
      <c r="H709" s="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ht="15.75" customHeight="1">
      <c r="A710" s="1"/>
      <c r="B710" s="1"/>
      <c r="C710" s="1"/>
      <c r="D710" s="3"/>
      <c r="E710" s="3"/>
      <c r="F710" s="3"/>
      <c r="G710" s="3"/>
      <c r="H710" s="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ht="15.75" customHeight="1">
      <c r="A711" s="1"/>
      <c r="B711" s="1"/>
      <c r="C711" s="1"/>
      <c r="D711" s="3"/>
      <c r="E711" s="3"/>
      <c r="F711" s="3"/>
      <c r="G711" s="3"/>
      <c r="H711" s="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ht="15.75" customHeight="1">
      <c r="A712" s="1"/>
      <c r="B712" s="1"/>
      <c r="C712" s="1"/>
      <c r="D712" s="3"/>
      <c r="E712" s="3"/>
      <c r="F712" s="3"/>
      <c r="G712" s="3"/>
      <c r="H712" s="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ht="15.75" customHeight="1">
      <c r="A713" s="1"/>
      <c r="B713" s="1"/>
      <c r="C713" s="1"/>
      <c r="D713" s="3"/>
      <c r="E713" s="3"/>
      <c r="F713" s="3"/>
      <c r="G713" s="3"/>
      <c r="H713" s="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ht="15.75" customHeight="1">
      <c r="A714" s="1"/>
      <c r="B714" s="1"/>
      <c r="C714" s="1"/>
      <c r="D714" s="3"/>
      <c r="E714" s="3"/>
      <c r="F714" s="3"/>
      <c r="G714" s="3"/>
      <c r="H714" s="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ht="15.75" customHeight="1">
      <c r="A715" s="1"/>
      <c r="B715" s="1"/>
      <c r="C715" s="1"/>
      <c r="D715" s="3"/>
      <c r="E715" s="3"/>
      <c r="F715" s="3"/>
      <c r="G715" s="3"/>
      <c r="H715" s="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ht="15.75" customHeight="1">
      <c r="A716" s="1"/>
      <c r="B716" s="1"/>
      <c r="C716" s="1"/>
      <c r="D716" s="3"/>
      <c r="E716" s="3"/>
      <c r="F716" s="3"/>
      <c r="G716" s="3"/>
      <c r="H716" s="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ht="15.75" customHeight="1">
      <c r="A717" s="1"/>
      <c r="B717" s="1"/>
      <c r="C717" s="1"/>
      <c r="D717" s="3"/>
      <c r="E717" s="3"/>
      <c r="F717" s="3"/>
      <c r="G717" s="3"/>
      <c r="H717" s="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ht="15.75" customHeight="1">
      <c r="A718" s="1"/>
      <c r="B718" s="1"/>
      <c r="C718" s="1"/>
      <c r="D718" s="3"/>
      <c r="E718" s="3"/>
      <c r="F718" s="3"/>
      <c r="G718" s="3"/>
      <c r="H718" s="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ht="15.75" customHeight="1">
      <c r="A719" s="1"/>
      <c r="B719" s="1"/>
      <c r="C719" s="1"/>
      <c r="D719" s="3"/>
      <c r="E719" s="3"/>
      <c r="F719" s="3"/>
      <c r="G719" s="3"/>
      <c r="H719" s="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ht="15.75" customHeight="1">
      <c r="A720" s="1"/>
      <c r="B720" s="1"/>
      <c r="C720" s="1"/>
      <c r="D720" s="3"/>
      <c r="E720" s="3"/>
      <c r="F720" s="3"/>
      <c r="G720" s="3"/>
      <c r="H720" s="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ht="15.75" customHeight="1">
      <c r="A721" s="1"/>
      <c r="B721" s="1"/>
      <c r="C721" s="1"/>
      <c r="D721" s="3"/>
      <c r="E721" s="3"/>
      <c r="F721" s="3"/>
      <c r="G721" s="3"/>
      <c r="H721" s="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ht="15.75" customHeight="1">
      <c r="A722" s="1"/>
      <c r="B722" s="1"/>
      <c r="C722" s="1"/>
      <c r="D722" s="3"/>
      <c r="E722" s="3"/>
      <c r="F722" s="3"/>
      <c r="G722" s="3"/>
      <c r="H722" s="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ht="15.75" customHeight="1">
      <c r="A723" s="1"/>
      <c r="B723" s="1"/>
      <c r="C723" s="1"/>
      <c r="D723" s="3"/>
      <c r="E723" s="3"/>
      <c r="F723" s="3"/>
      <c r="G723" s="3"/>
      <c r="H723" s="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ht="15.75" customHeight="1">
      <c r="A724" s="1"/>
      <c r="B724" s="1"/>
      <c r="C724" s="1"/>
      <c r="D724" s="3"/>
      <c r="E724" s="3"/>
      <c r="F724" s="3"/>
      <c r="G724" s="3"/>
      <c r="H724" s="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ht="15.75" customHeight="1">
      <c r="A725" s="1"/>
      <c r="B725" s="1"/>
      <c r="C725" s="1"/>
      <c r="D725" s="3"/>
      <c r="E725" s="3"/>
      <c r="F725" s="3"/>
      <c r="G725" s="3"/>
      <c r="H725" s="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ht="15.75" customHeight="1">
      <c r="A726" s="1"/>
      <c r="B726" s="1"/>
      <c r="C726" s="1"/>
      <c r="D726" s="3"/>
      <c r="E726" s="3"/>
      <c r="F726" s="3"/>
      <c r="G726" s="3"/>
      <c r="H726" s="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ht="15.75" customHeight="1">
      <c r="A727" s="1"/>
      <c r="B727" s="1"/>
      <c r="C727" s="1"/>
      <c r="D727" s="3"/>
      <c r="E727" s="3"/>
      <c r="F727" s="3"/>
      <c r="G727" s="3"/>
      <c r="H727" s="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ht="15.75" customHeight="1">
      <c r="A728" s="1"/>
      <c r="B728" s="1"/>
      <c r="C728" s="1"/>
      <c r="D728" s="3"/>
      <c r="E728" s="3"/>
      <c r="F728" s="3"/>
      <c r="G728" s="3"/>
      <c r="H728" s="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ht="15.75" customHeight="1">
      <c r="A729" s="1"/>
      <c r="B729" s="1"/>
      <c r="C729" s="1"/>
      <c r="D729" s="3"/>
      <c r="E729" s="3"/>
      <c r="F729" s="3"/>
      <c r="G729" s="3"/>
      <c r="H729" s="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ht="15.75" customHeight="1">
      <c r="A730" s="1"/>
      <c r="B730" s="1"/>
      <c r="C730" s="1"/>
      <c r="D730" s="3"/>
      <c r="E730" s="3"/>
      <c r="F730" s="3"/>
      <c r="G730" s="3"/>
      <c r="H730" s="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ht="15.75" customHeight="1">
      <c r="A731" s="1"/>
      <c r="B731" s="1"/>
      <c r="C731" s="1"/>
      <c r="D731" s="3"/>
      <c r="E731" s="3"/>
      <c r="F731" s="3"/>
      <c r="G731" s="3"/>
      <c r="H731" s="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ht="15.75" customHeight="1">
      <c r="A732" s="1"/>
      <c r="B732" s="1"/>
      <c r="C732" s="1"/>
      <c r="D732" s="3"/>
      <c r="E732" s="3"/>
      <c r="F732" s="3"/>
      <c r="G732" s="3"/>
      <c r="H732" s="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ht="15.75" customHeight="1">
      <c r="A733" s="1"/>
      <c r="B733" s="1"/>
      <c r="C733" s="1"/>
      <c r="D733" s="3"/>
      <c r="E733" s="3"/>
      <c r="F733" s="3"/>
      <c r="G733" s="3"/>
      <c r="H733" s="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ht="15.75" customHeight="1">
      <c r="A734" s="1"/>
      <c r="B734" s="1"/>
      <c r="C734" s="1"/>
      <c r="D734" s="3"/>
      <c r="E734" s="3"/>
      <c r="F734" s="3"/>
      <c r="G734" s="3"/>
      <c r="H734" s="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ht="15.75" customHeight="1">
      <c r="A735" s="1"/>
      <c r="B735" s="1"/>
      <c r="C735" s="1"/>
      <c r="D735" s="3"/>
      <c r="E735" s="3"/>
      <c r="F735" s="3"/>
      <c r="G735" s="3"/>
      <c r="H735" s="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ht="15.75" customHeight="1">
      <c r="A736" s="1"/>
      <c r="B736" s="1"/>
      <c r="C736" s="1"/>
      <c r="D736" s="3"/>
      <c r="E736" s="3"/>
      <c r="F736" s="3"/>
      <c r="G736" s="3"/>
      <c r="H736" s="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ht="15.75" customHeight="1">
      <c r="A737" s="1"/>
      <c r="B737" s="1"/>
      <c r="C737" s="1"/>
      <c r="D737" s="3"/>
      <c r="E737" s="3"/>
      <c r="F737" s="3"/>
      <c r="G737" s="3"/>
      <c r="H737" s="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ht="15.75" customHeight="1">
      <c r="A738" s="1"/>
      <c r="B738" s="1"/>
      <c r="C738" s="1"/>
      <c r="D738" s="3"/>
      <c r="E738" s="3"/>
      <c r="F738" s="3"/>
      <c r="G738" s="3"/>
      <c r="H738" s="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ht="15.75" customHeight="1">
      <c r="A739" s="1"/>
      <c r="B739" s="1"/>
      <c r="C739" s="1"/>
      <c r="D739" s="3"/>
      <c r="E739" s="3"/>
      <c r="F739" s="3"/>
      <c r="G739" s="3"/>
      <c r="H739" s="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ht="15.75" customHeight="1">
      <c r="A740" s="1"/>
      <c r="B740" s="1"/>
      <c r="C740" s="1"/>
      <c r="D740" s="3"/>
      <c r="E740" s="3"/>
      <c r="F740" s="3"/>
      <c r="G740" s="3"/>
      <c r="H740" s="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ht="15.75" customHeight="1">
      <c r="A741" s="1"/>
      <c r="B741" s="1"/>
      <c r="C741" s="1"/>
      <c r="D741" s="3"/>
      <c r="E741" s="3"/>
      <c r="F741" s="3"/>
      <c r="G741" s="3"/>
      <c r="H741" s="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ht="15.75" customHeight="1">
      <c r="A742" s="1"/>
      <c r="B742" s="1"/>
      <c r="C742" s="1"/>
      <c r="D742" s="3"/>
      <c r="E742" s="3"/>
      <c r="F742" s="3"/>
      <c r="G742" s="3"/>
      <c r="H742" s="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ht="15.75" customHeight="1">
      <c r="A743" s="1"/>
      <c r="B743" s="1"/>
      <c r="C743" s="1"/>
      <c r="D743" s="3"/>
      <c r="E743" s="3"/>
      <c r="F743" s="3"/>
      <c r="G743" s="3"/>
      <c r="H743" s="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ht="15.75" customHeight="1">
      <c r="A744" s="1"/>
      <c r="B744" s="1"/>
      <c r="C744" s="1"/>
      <c r="D744" s="3"/>
      <c r="E744" s="3"/>
      <c r="F744" s="3"/>
      <c r="G744" s="3"/>
      <c r="H744" s="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ht="15.75" customHeight="1">
      <c r="A745" s="1"/>
      <c r="B745" s="1"/>
      <c r="C745" s="1"/>
      <c r="D745" s="3"/>
      <c r="E745" s="3"/>
      <c r="F745" s="3"/>
      <c r="G745" s="3"/>
      <c r="H745" s="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ht="15.75" customHeight="1">
      <c r="A746" s="1"/>
      <c r="B746" s="1"/>
      <c r="C746" s="1"/>
      <c r="D746" s="3"/>
      <c r="E746" s="3"/>
      <c r="F746" s="3"/>
      <c r="G746" s="3"/>
      <c r="H746" s="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ht="15.75" customHeight="1">
      <c r="A747" s="1"/>
      <c r="B747" s="1"/>
      <c r="C747" s="1"/>
      <c r="D747" s="3"/>
      <c r="E747" s="3"/>
      <c r="F747" s="3"/>
      <c r="G747" s="3"/>
      <c r="H747" s="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ht="15.75" customHeight="1">
      <c r="A748" s="1"/>
      <c r="B748" s="1"/>
      <c r="C748" s="1"/>
      <c r="D748" s="3"/>
      <c r="E748" s="3"/>
      <c r="F748" s="3"/>
      <c r="G748" s="3"/>
      <c r="H748" s="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ht="15.75" customHeight="1">
      <c r="A749" s="1"/>
      <c r="B749" s="1"/>
      <c r="C749" s="1"/>
      <c r="D749" s="3"/>
      <c r="E749" s="3"/>
      <c r="F749" s="3"/>
      <c r="G749" s="3"/>
      <c r="H749" s="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ht="15.75" customHeight="1">
      <c r="A750" s="1"/>
      <c r="B750" s="1"/>
      <c r="C750" s="1"/>
      <c r="D750" s="3"/>
      <c r="E750" s="3"/>
      <c r="F750" s="3"/>
      <c r="G750" s="3"/>
      <c r="H750" s="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ht="15.75" customHeight="1">
      <c r="A751" s="1"/>
      <c r="B751" s="1"/>
      <c r="C751" s="1"/>
      <c r="D751" s="3"/>
      <c r="E751" s="3"/>
      <c r="F751" s="3"/>
      <c r="G751" s="3"/>
      <c r="H751" s="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ht="15.75" customHeight="1">
      <c r="A752" s="1"/>
      <c r="B752" s="1"/>
      <c r="C752" s="1"/>
      <c r="D752" s="3"/>
      <c r="E752" s="3"/>
      <c r="F752" s="3"/>
      <c r="G752" s="3"/>
      <c r="H752" s="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ht="15.75" customHeight="1">
      <c r="A753" s="1"/>
      <c r="B753" s="1"/>
      <c r="C753" s="1"/>
      <c r="D753" s="3"/>
      <c r="E753" s="3"/>
      <c r="F753" s="3"/>
      <c r="G753" s="3"/>
      <c r="H753" s="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ht="15.75" customHeight="1">
      <c r="A754" s="1"/>
      <c r="B754" s="1"/>
      <c r="C754" s="1"/>
      <c r="D754" s="3"/>
      <c r="E754" s="3"/>
      <c r="F754" s="3"/>
      <c r="G754" s="3"/>
      <c r="H754" s="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ht="15.75" customHeight="1">
      <c r="A755" s="1"/>
      <c r="B755" s="1"/>
      <c r="C755" s="1"/>
      <c r="D755" s="3"/>
      <c r="E755" s="3"/>
      <c r="F755" s="3"/>
      <c r="G755" s="3"/>
      <c r="H755" s="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ht="15.75" customHeight="1">
      <c r="A756" s="1"/>
      <c r="B756" s="1"/>
      <c r="C756" s="1"/>
      <c r="D756" s="3"/>
      <c r="E756" s="3"/>
      <c r="F756" s="3"/>
      <c r="G756" s="3"/>
      <c r="H756" s="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ht="15.75" customHeight="1">
      <c r="A757" s="1"/>
      <c r="B757" s="1"/>
      <c r="C757" s="1"/>
      <c r="D757" s="3"/>
      <c r="E757" s="3"/>
      <c r="F757" s="3"/>
      <c r="G757" s="3"/>
      <c r="H757" s="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ht="15.75" customHeight="1">
      <c r="A758" s="1"/>
      <c r="B758" s="1"/>
      <c r="C758" s="1"/>
      <c r="D758" s="3"/>
      <c r="E758" s="3"/>
      <c r="F758" s="3"/>
      <c r="G758" s="3"/>
      <c r="H758" s="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ht="15.75" customHeight="1">
      <c r="A759" s="1"/>
      <c r="B759" s="1"/>
      <c r="C759" s="1"/>
      <c r="D759" s="3"/>
      <c r="E759" s="3"/>
      <c r="F759" s="3"/>
      <c r="G759" s="3"/>
      <c r="H759" s="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ht="15.75" customHeight="1">
      <c r="A760" s="1"/>
      <c r="B760" s="1"/>
      <c r="C760" s="1"/>
      <c r="D760" s="3"/>
      <c r="E760" s="3"/>
      <c r="F760" s="3"/>
      <c r="G760" s="3"/>
      <c r="H760" s="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ht="15.75" customHeight="1">
      <c r="A761" s="1"/>
      <c r="B761" s="1"/>
      <c r="C761" s="1"/>
      <c r="D761" s="3"/>
      <c r="E761" s="3"/>
      <c r="F761" s="3"/>
      <c r="G761" s="3"/>
      <c r="H761" s="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ht="15.75" customHeight="1">
      <c r="A762" s="1"/>
      <c r="B762" s="1"/>
      <c r="C762" s="1"/>
      <c r="D762" s="3"/>
      <c r="E762" s="3"/>
      <c r="F762" s="3"/>
      <c r="G762" s="3"/>
      <c r="H762" s="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ht="15.75" customHeight="1">
      <c r="A763" s="1"/>
      <c r="B763" s="1"/>
      <c r="C763" s="1"/>
      <c r="D763" s="3"/>
      <c r="E763" s="3"/>
      <c r="F763" s="3"/>
      <c r="G763" s="3"/>
      <c r="H763" s="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ht="15.75" customHeight="1">
      <c r="A764" s="1"/>
      <c r="B764" s="1"/>
      <c r="C764" s="1"/>
      <c r="D764" s="3"/>
      <c r="E764" s="3"/>
      <c r="F764" s="3"/>
      <c r="G764" s="3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ht="15.75" customHeight="1">
      <c r="A765" s="1"/>
      <c r="B765" s="1"/>
      <c r="C765" s="1"/>
      <c r="D765" s="3"/>
      <c r="E765" s="3"/>
      <c r="F765" s="3"/>
      <c r="G765" s="3"/>
      <c r="H765" s="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ht="15.75" customHeight="1">
      <c r="A766" s="1"/>
      <c r="B766" s="1"/>
      <c r="C766" s="1"/>
      <c r="D766" s="3"/>
      <c r="E766" s="3"/>
      <c r="F766" s="3"/>
      <c r="G766" s="3"/>
      <c r="H766" s="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ht="15.75" customHeight="1">
      <c r="A767" s="1"/>
      <c r="B767" s="1"/>
      <c r="C767" s="1"/>
      <c r="D767" s="3"/>
      <c r="E767" s="3"/>
      <c r="F767" s="3"/>
      <c r="G767" s="3"/>
      <c r="H767" s="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ht="15.75" customHeight="1">
      <c r="A768" s="1"/>
      <c r="B768" s="1"/>
      <c r="C768" s="1"/>
      <c r="D768" s="3"/>
      <c r="E768" s="3"/>
      <c r="F768" s="3"/>
      <c r="G768" s="3"/>
      <c r="H768" s="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ht="15.75" customHeight="1">
      <c r="A769" s="1"/>
      <c r="B769" s="1"/>
      <c r="C769" s="1"/>
      <c r="D769" s="3"/>
      <c r="E769" s="3"/>
      <c r="F769" s="3"/>
      <c r="G769" s="3"/>
      <c r="H769" s="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ht="15.75" customHeight="1">
      <c r="A770" s="1"/>
      <c r="B770" s="1"/>
      <c r="C770" s="1"/>
      <c r="D770" s="3"/>
      <c r="E770" s="3"/>
      <c r="F770" s="3"/>
      <c r="G770" s="3"/>
      <c r="H770" s="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ht="15.75" customHeight="1">
      <c r="A771" s="1"/>
      <c r="B771" s="1"/>
      <c r="C771" s="1"/>
      <c r="D771" s="3"/>
      <c r="E771" s="3"/>
      <c r="F771" s="3"/>
      <c r="G771" s="3"/>
      <c r="H771" s="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ht="15.75" customHeight="1">
      <c r="A772" s="1"/>
      <c r="B772" s="1"/>
      <c r="C772" s="1"/>
      <c r="D772" s="3"/>
      <c r="E772" s="3"/>
      <c r="F772" s="3"/>
      <c r="G772" s="3"/>
      <c r="H772" s="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ht="15.75" customHeight="1">
      <c r="A773" s="1"/>
      <c r="B773" s="1"/>
      <c r="C773" s="1"/>
      <c r="D773" s="3"/>
      <c r="E773" s="3"/>
      <c r="F773" s="3"/>
      <c r="G773" s="3"/>
      <c r="H773" s="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ht="15.75" customHeight="1">
      <c r="A774" s="1"/>
      <c r="B774" s="1"/>
      <c r="C774" s="1"/>
      <c r="D774" s="3"/>
      <c r="E774" s="3"/>
      <c r="F774" s="3"/>
      <c r="G774" s="3"/>
      <c r="H774" s="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ht="15.75" customHeight="1">
      <c r="A775" s="1"/>
      <c r="B775" s="1"/>
      <c r="C775" s="1"/>
      <c r="D775" s="3"/>
      <c r="E775" s="3"/>
      <c r="F775" s="3"/>
      <c r="G775" s="3"/>
      <c r="H775" s="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ht="15.75" customHeight="1">
      <c r="A776" s="1"/>
      <c r="B776" s="1"/>
      <c r="C776" s="1"/>
      <c r="D776" s="3"/>
      <c r="E776" s="3"/>
      <c r="F776" s="3"/>
      <c r="G776" s="3"/>
      <c r="H776" s="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ht="15.75" customHeight="1">
      <c r="A777" s="1"/>
      <c r="B777" s="1"/>
      <c r="C777" s="1"/>
      <c r="D777" s="3"/>
      <c r="E777" s="3"/>
      <c r="F777" s="3"/>
      <c r="G777" s="3"/>
      <c r="H777" s="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ht="15.75" customHeight="1">
      <c r="A778" s="1"/>
      <c r="B778" s="1"/>
      <c r="C778" s="1"/>
      <c r="D778" s="3"/>
      <c r="E778" s="3"/>
      <c r="F778" s="3"/>
      <c r="G778" s="3"/>
      <c r="H778" s="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ht="15.75" customHeight="1">
      <c r="A779" s="1"/>
      <c r="B779" s="1"/>
      <c r="C779" s="1"/>
      <c r="D779" s="3"/>
      <c r="E779" s="3"/>
      <c r="F779" s="3"/>
      <c r="G779" s="3"/>
      <c r="H779" s="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ht="15.75" customHeight="1">
      <c r="A780" s="1"/>
      <c r="B780" s="1"/>
      <c r="C780" s="1"/>
      <c r="D780" s="3"/>
      <c r="E780" s="3"/>
      <c r="F780" s="3"/>
      <c r="G780" s="3"/>
      <c r="H780" s="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ht="15.75" customHeight="1">
      <c r="A781" s="1"/>
      <c r="B781" s="1"/>
      <c r="C781" s="1"/>
      <c r="D781" s="3"/>
      <c r="E781" s="3"/>
      <c r="F781" s="3"/>
      <c r="G781" s="3"/>
      <c r="H781" s="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ht="15.75" customHeight="1">
      <c r="A782" s="1"/>
      <c r="B782" s="1"/>
      <c r="C782" s="1"/>
      <c r="D782" s="3"/>
      <c r="E782" s="3"/>
      <c r="F782" s="3"/>
      <c r="G782" s="3"/>
      <c r="H782" s="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ht="15.75" customHeight="1">
      <c r="A783" s="1"/>
      <c r="B783" s="1"/>
      <c r="C783" s="1"/>
      <c r="D783" s="3"/>
      <c r="E783" s="3"/>
      <c r="F783" s="3"/>
      <c r="G783" s="3"/>
      <c r="H783" s="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ht="15.75" customHeight="1">
      <c r="A784" s="1"/>
      <c r="B784" s="1"/>
      <c r="C784" s="1"/>
      <c r="D784" s="3"/>
      <c r="E784" s="3"/>
      <c r="F784" s="3"/>
      <c r="G784" s="3"/>
      <c r="H784" s="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ht="15.75" customHeight="1">
      <c r="A785" s="1"/>
      <c r="B785" s="1"/>
      <c r="C785" s="1"/>
      <c r="D785" s="3"/>
      <c r="E785" s="3"/>
      <c r="F785" s="3"/>
      <c r="G785" s="3"/>
      <c r="H785" s="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ht="15.75" customHeight="1">
      <c r="A786" s="1"/>
      <c r="B786" s="1"/>
      <c r="C786" s="1"/>
      <c r="D786" s="3"/>
      <c r="E786" s="3"/>
      <c r="F786" s="3"/>
      <c r="G786" s="3"/>
      <c r="H786" s="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ht="15.75" customHeight="1">
      <c r="A787" s="1"/>
      <c r="B787" s="1"/>
      <c r="C787" s="1"/>
      <c r="D787" s="3"/>
      <c r="E787" s="3"/>
      <c r="F787" s="3"/>
      <c r="G787" s="3"/>
      <c r="H787" s="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ht="15.75" customHeight="1">
      <c r="A788" s="1"/>
      <c r="B788" s="1"/>
      <c r="C788" s="1"/>
      <c r="D788" s="3"/>
      <c r="E788" s="3"/>
      <c r="F788" s="3"/>
      <c r="G788" s="3"/>
      <c r="H788" s="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ht="15.75" customHeight="1">
      <c r="A789" s="1"/>
      <c r="B789" s="1"/>
      <c r="C789" s="1"/>
      <c r="D789" s="3"/>
      <c r="E789" s="3"/>
      <c r="F789" s="3"/>
      <c r="G789" s="3"/>
      <c r="H789" s="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ht="15.75" customHeight="1">
      <c r="A790" s="1"/>
      <c r="B790" s="1"/>
      <c r="C790" s="1"/>
      <c r="D790" s="3"/>
      <c r="E790" s="3"/>
      <c r="F790" s="3"/>
      <c r="G790" s="3"/>
      <c r="H790" s="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ht="15.75" customHeight="1">
      <c r="A791" s="1"/>
      <c r="B791" s="1"/>
      <c r="C791" s="1"/>
      <c r="D791" s="3"/>
      <c r="E791" s="3"/>
      <c r="F791" s="3"/>
      <c r="G791" s="3"/>
      <c r="H791" s="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ht="15.75" customHeight="1">
      <c r="A792" s="1"/>
      <c r="B792" s="1"/>
      <c r="C792" s="1"/>
      <c r="D792" s="3"/>
      <c r="E792" s="3"/>
      <c r="F792" s="3"/>
      <c r="G792" s="3"/>
      <c r="H792" s="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ht="15.75" customHeight="1">
      <c r="A793" s="1"/>
      <c r="B793" s="1"/>
      <c r="C793" s="1"/>
      <c r="D793" s="3"/>
      <c r="E793" s="3"/>
      <c r="F793" s="3"/>
      <c r="G793" s="3"/>
      <c r="H793" s="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ht="15.75" customHeight="1">
      <c r="A794" s="1"/>
      <c r="B794" s="1"/>
      <c r="C794" s="1"/>
      <c r="D794" s="3"/>
      <c r="E794" s="3"/>
      <c r="F794" s="3"/>
      <c r="G794" s="3"/>
      <c r="H794" s="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ht="15.75" customHeight="1">
      <c r="A795" s="1"/>
      <c r="B795" s="1"/>
      <c r="C795" s="1"/>
      <c r="D795" s="3"/>
      <c r="E795" s="3"/>
      <c r="F795" s="3"/>
      <c r="G795" s="3"/>
      <c r="H795" s="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ht="15.75" customHeight="1">
      <c r="A796" s="1"/>
      <c r="B796" s="1"/>
      <c r="C796" s="1"/>
      <c r="D796" s="3"/>
      <c r="E796" s="3"/>
      <c r="F796" s="3"/>
      <c r="G796" s="3"/>
      <c r="H796" s="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ht="15.75" customHeight="1">
      <c r="A797" s="1"/>
      <c r="B797" s="1"/>
      <c r="C797" s="1"/>
      <c r="D797" s="3"/>
      <c r="E797" s="3"/>
      <c r="F797" s="3"/>
      <c r="G797" s="3"/>
      <c r="H797" s="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ht="15.75" customHeight="1">
      <c r="A798" s="1"/>
      <c r="B798" s="1"/>
      <c r="C798" s="1"/>
      <c r="D798" s="3"/>
      <c r="E798" s="3"/>
      <c r="F798" s="3"/>
      <c r="G798" s="3"/>
      <c r="H798" s="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ht="15.75" customHeight="1">
      <c r="A799" s="1"/>
      <c r="B799" s="1"/>
      <c r="C799" s="1"/>
      <c r="D799" s="3"/>
      <c r="E799" s="3"/>
      <c r="F799" s="3"/>
      <c r="G799" s="3"/>
      <c r="H799" s="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ht="15.75" customHeight="1">
      <c r="A800" s="1"/>
      <c r="B800" s="1"/>
      <c r="C800" s="1"/>
      <c r="D800" s="3"/>
      <c r="E800" s="3"/>
      <c r="F800" s="3"/>
      <c r="G800" s="3"/>
      <c r="H800" s="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ht="15.75" customHeight="1">
      <c r="A801" s="1"/>
      <c r="B801" s="1"/>
      <c r="C801" s="1"/>
      <c r="D801" s="3"/>
      <c r="E801" s="3"/>
      <c r="F801" s="3"/>
      <c r="G801" s="3"/>
      <c r="H801" s="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ht="15.75" customHeight="1">
      <c r="A802" s="1"/>
      <c r="B802" s="1"/>
      <c r="C802" s="1"/>
      <c r="D802" s="3"/>
      <c r="E802" s="3"/>
      <c r="F802" s="3"/>
      <c r="G802" s="3"/>
      <c r="H802" s="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ht="15.75" customHeight="1">
      <c r="A803" s="1"/>
      <c r="B803" s="1"/>
      <c r="C803" s="1"/>
      <c r="D803" s="3"/>
      <c r="E803" s="3"/>
      <c r="F803" s="3"/>
      <c r="G803" s="3"/>
      <c r="H803" s="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ht="15.75" customHeight="1">
      <c r="A804" s="1"/>
      <c r="B804" s="1"/>
      <c r="C804" s="1"/>
      <c r="D804" s="3"/>
      <c r="E804" s="3"/>
      <c r="F804" s="3"/>
      <c r="G804" s="3"/>
      <c r="H804" s="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ht="15.75" customHeight="1">
      <c r="A805" s="1"/>
      <c r="B805" s="1"/>
      <c r="C805" s="1"/>
      <c r="D805" s="3"/>
      <c r="E805" s="3"/>
      <c r="F805" s="3"/>
      <c r="G805" s="3"/>
      <c r="H805" s="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ht="15.75" customHeight="1">
      <c r="A806" s="1"/>
      <c r="B806" s="1"/>
      <c r="C806" s="1"/>
      <c r="D806" s="3"/>
      <c r="E806" s="3"/>
      <c r="F806" s="3"/>
      <c r="G806" s="3"/>
      <c r="H806" s="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ht="15.75" customHeight="1">
      <c r="A807" s="1"/>
      <c r="B807" s="1"/>
      <c r="C807" s="1"/>
      <c r="D807" s="3"/>
      <c r="E807" s="3"/>
      <c r="F807" s="3"/>
      <c r="G807" s="3"/>
      <c r="H807" s="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ht="15.75" customHeight="1">
      <c r="A808" s="1"/>
      <c r="B808" s="1"/>
      <c r="C808" s="1"/>
      <c r="D808" s="3"/>
      <c r="E808" s="3"/>
      <c r="F808" s="3"/>
      <c r="G808" s="3"/>
      <c r="H808" s="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ht="15.75" customHeight="1">
      <c r="A809" s="1"/>
      <c r="B809" s="1"/>
      <c r="C809" s="1"/>
      <c r="D809" s="3"/>
      <c r="E809" s="3"/>
      <c r="F809" s="3"/>
      <c r="G809" s="3"/>
      <c r="H809" s="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ht="15.75" customHeight="1">
      <c r="A810" s="1"/>
      <c r="B810" s="1"/>
      <c r="C810" s="1"/>
      <c r="D810" s="3"/>
      <c r="E810" s="3"/>
      <c r="F810" s="3"/>
      <c r="G810" s="3"/>
      <c r="H810" s="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ht="15.75" customHeight="1">
      <c r="A811" s="1"/>
      <c r="B811" s="1"/>
      <c r="C811" s="1"/>
      <c r="D811" s="3"/>
      <c r="E811" s="3"/>
      <c r="F811" s="3"/>
      <c r="G811" s="3"/>
      <c r="H811" s="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ht="15.75" customHeight="1">
      <c r="A812" s="1"/>
      <c r="B812" s="1"/>
      <c r="C812" s="1"/>
      <c r="D812" s="3"/>
      <c r="E812" s="3"/>
      <c r="F812" s="3"/>
      <c r="G812" s="3"/>
      <c r="H812" s="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ht="15.75" customHeight="1">
      <c r="A813" s="1"/>
      <c r="B813" s="1"/>
      <c r="C813" s="1"/>
      <c r="D813" s="3"/>
      <c r="E813" s="3"/>
      <c r="F813" s="3"/>
      <c r="G813" s="3"/>
      <c r="H813" s="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ht="15.75" customHeight="1">
      <c r="A814" s="1"/>
      <c r="B814" s="1"/>
      <c r="C814" s="1"/>
      <c r="D814" s="3"/>
      <c r="E814" s="3"/>
      <c r="F814" s="3"/>
      <c r="G814" s="3"/>
      <c r="H814" s="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ht="15.75" customHeight="1">
      <c r="A815" s="1"/>
      <c r="B815" s="1"/>
      <c r="C815" s="1"/>
      <c r="D815" s="3"/>
      <c r="E815" s="3"/>
      <c r="F815" s="3"/>
      <c r="G815" s="3"/>
      <c r="H815" s="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ht="15.75" customHeight="1">
      <c r="A816" s="1"/>
      <c r="B816" s="1"/>
      <c r="C816" s="1"/>
      <c r="D816" s="3"/>
      <c r="E816" s="3"/>
      <c r="F816" s="3"/>
      <c r="G816" s="3"/>
      <c r="H816" s="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ht="15.75" customHeight="1">
      <c r="A817" s="1"/>
      <c r="B817" s="1"/>
      <c r="C817" s="1"/>
      <c r="D817" s="3"/>
      <c r="E817" s="3"/>
      <c r="F817" s="3"/>
      <c r="G817" s="3"/>
      <c r="H817" s="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ht="15.75" customHeight="1">
      <c r="A818" s="1"/>
      <c r="B818" s="1"/>
      <c r="C818" s="1"/>
      <c r="D818" s="3"/>
      <c r="E818" s="3"/>
      <c r="F818" s="3"/>
      <c r="G818" s="3"/>
      <c r="H818" s="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ht="15.75" customHeight="1">
      <c r="A819" s="1"/>
      <c r="B819" s="1"/>
      <c r="C819" s="1"/>
      <c r="D819" s="3"/>
      <c r="E819" s="3"/>
      <c r="F819" s="3"/>
      <c r="G819" s="3"/>
      <c r="H819" s="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ht="15.75" customHeight="1">
      <c r="A820" s="1"/>
      <c r="B820" s="1"/>
      <c r="C820" s="1"/>
      <c r="D820" s="3"/>
      <c r="E820" s="3"/>
      <c r="F820" s="3"/>
      <c r="G820" s="3"/>
      <c r="H820" s="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ht="15.75" customHeight="1">
      <c r="A821" s="1"/>
      <c r="B821" s="1"/>
      <c r="C821" s="1"/>
      <c r="D821" s="3"/>
      <c r="E821" s="3"/>
      <c r="F821" s="3"/>
      <c r="G821" s="3"/>
      <c r="H821" s="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ht="15.75" customHeight="1">
      <c r="A822" s="1"/>
      <c r="B822" s="1"/>
      <c r="C822" s="1"/>
      <c r="D822" s="3"/>
      <c r="E822" s="3"/>
      <c r="F822" s="3"/>
      <c r="G822" s="3"/>
      <c r="H822" s="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ht="15.75" customHeight="1">
      <c r="A823" s="1"/>
      <c r="B823" s="1"/>
      <c r="C823" s="1"/>
      <c r="D823" s="3"/>
      <c r="E823" s="3"/>
      <c r="F823" s="3"/>
      <c r="G823" s="3"/>
      <c r="H823" s="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ht="15.75" customHeight="1">
      <c r="A824" s="1"/>
      <c r="B824" s="1"/>
      <c r="C824" s="1"/>
      <c r="D824" s="3"/>
      <c r="E824" s="3"/>
      <c r="F824" s="3"/>
      <c r="G824" s="3"/>
      <c r="H824" s="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ht="15.75" customHeight="1">
      <c r="A825" s="1"/>
      <c r="B825" s="1"/>
      <c r="C825" s="1"/>
      <c r="D825" s="3"/>
      <c r="E825" s="3"/>
      <c r="F825" s="3"/>
      <c r="G825" s="3"/>
      <c r="H825" s="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ht="15.75" customHeight="1">
      <c r="A826" s="1"/>
      <c r="B826" s="1"/>
      <c r="C826" s="1"/>
      <c r="D826" s="3"/>
      <c r="E826" s="3"/>
      <c r="F826" s="3"/>
      <c r="G826" s="3"/>
      <c r="H826" s="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ht="15.75" customHeight="1">
      <c r="A827" s="1"/>
      <c r="B827" s="1"/>
      <c r="C827" s="1"/>
      <c r="D827" s="3"/>
      <c r="E827" s="3"/>
      <c r="F827" s="3"/>
      <c r="G827" s="3"/>
      <c r="H827" s="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ht="15.75" customHeight="1">
      <c r="A828" s="1"/>
      <c r="B828" s="1"/>
      <c r="C828" s="1"/>
      <c r="D828" s="3"/>
      <c r="E828" s="3"/>
      <c r="F828" s="3"/>
      <c r="G828" s="3"/>
      <c r="H828" s="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ht="15.75" customHeight="1">
      <c r="A829" s="1"/>
      <c r="B829" s="1"/>
      <c r="C829" s="1"/>
      <c r="D829" s="3"/>
      <c r="E829" s="3"/>
      <c r="F829" s="3"/>
      <c r="G829" s="3"/>
      <c r="H829" s="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ht="15.75" customHeight="1">
      <c r="A830" s="1"/>
      <c r="B830" s="1"/>
      <c r="C830" s="1"/>
      <c r="D830" s="3"/>
      <c r="E830" s="3"/>
      <c r="F830" s="3"/>
      <c r="G830" s="3"/>
      <c r="H830" s="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ht="15.75" customHeight="1">
      <c r="A831" s="1"/>
      <c r="B831" s="1"/>
      <c r="C831" s="1"/>
      <c r="D831" s="3"/>
      <c r="E831" s="3"/>
      <c r="F831" s="3"/>
      <c r="G831" s="3"/>
      <c r="H831" s="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ht="15.75" customHeight="1">
      <c r="A832" s="1"/>
      <c r="B832" s="1"/>
      <c r="C832" s="1"/>
      <c r="D832" s="3"/>
      <c r="E832" s="3"/>
      <c r="F832" s="3"/>
      <c r="G832" s="3"/>
      <c r="H832" s="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ht="15.75" customHeight="1">
      <c r="A833" s="1"/>
      <c r="B833" s="1"/>
      <c r="C833" s="1"/>
      <c r="D833" s="3"/>
      <c r="E833" s="3"/>
      <c r="F833" s="3"/>
      <c r="G833" s="3"/>
      <c r="H833" s="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ht="15.75" customHeight="1">
      <c r="A834" s="1"/>
      <c r="B834" s="1"/>
      <c r="C834" s="1"/>
      <c r="D834" s="3"/>
      <c r="E834" s="3"/>
      <c r="F834" s="3"/>
      <c r="G834" s="3"/>
      <c r="H834" s="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ht="15.75" customHeight="1">
      <c r="A835" s="1"/>
      <c r="B835" s="1"/>
      <c r="C835" s="1"/>
      <c r="D835" s="3"/>
      <c r="E835" s="3"/>
      <c r="F835" s="3"/>
      <c r="G835" s="3"/>
      <c r="H835" s="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ht="15.75" customHeight="1">
      <c r="A836" s="1"/>
      <c r="B836" s="1"/>
      <c r="C836" s="1"/>
      <c r="D836" s="3"/>
      <c r="E836" s="3"/>
      <c r="F836" s="3"/>
      <c r="G836" s="3"/>
      <c r="H836" s="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ht="15.75" customHeight="1">
      <c r="A837" s="1"/>
      <c r="B837" s="1"/>
      <c r="C837" s="1"/>
      <c r="D837" s="3"/>
      <c r="E837" s="3"/>
      <c r="F837" s="3"/>
      <c r="G837" s="3"/>
      <c r="H837" s="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ht="15.75" customHeight="1">
      <c r="A838" s="1"/>
      <c r="B838" s="1"/>
      <c r="C838" s="1"/>
      <c r="D838" s="3"/>
      <c r="E838" s="3"/>
      <c r="F838" s="3"/>
      <c r="G838" s="3"/>
      <c r="H838" s="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ht="15.75" customHeight="1">
      <c r="A839" s="1"/>
      <c r="B839" s="1"/>
      <c r="C839" s="1"/>
      <c r="D839" s="3"/>
      <c r="E839" s="3"/>
      <c r="F839" s="3"/>
      <c r="G839" s="3"/>
      <c r="H839" s="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ht="15.75" customHeight="1">
      <c r="A840" s="1"/>
      <c r="B840" s="1"/>
      <c r="C840" s="1"/>
      <c r="D840" s="3"/>
      <c r="E840" s="3"/>
      <c r="F840" s="3"/>
      <c r="G840" s="3"/>
      <c r="H840" s="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ht="15.75" customHeight="1">
      <c r="A841" s="1"/>
      <c r="B841" s="1"/>
      <c r="C841" s="1"/>
      <c r="D841" s="3"/>
      <c r="E841" s="3"/>
      <c r="F841" s="3"/>
      <c r="G841" s="3"/>
      <c r="H841" s="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ht="15.75" customHeight="1">
      <c r="A842" s="1"/>
      <c r="B842" s="1"/>
      <c r="C842" s="1"/>
      <c r="D842" s="3"/>
      <c r="E842" s="3"/>
      <c r="F842" s="3"/>
      <c r="G842" s="3"/>
      <c r="H842" s="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ht="15.75" customHeight="1">
      <c r="A843" s="1"/>
      <c r="B843" s="1"/>
      <c r="C843" s="1"/>
      <c r="D843" s="3"/>
      <c r="E843" s="3"/>
      <c r="F843" s="3"/>
      <c r="G843" s="3"/>
      <c r="H843" s="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ht="15.75" customHeight="1">
      <c r="A844" s="1"/>
      <c r="B844" s="1"/>
      <c r="C844" s="1"/>
      <c r="D844" s="3"/>
      <c r="E844" s="3"/>
      <c r="F844" s="3"/>
      <c r="G844" s="3"/>
      <c r="H844" s="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ht="15.75" customHeight="1">
      <c r="A845" s="1"/>
      <c r="B845" s="1"/>
      <c r="C845" s="1"/>
      <c r="D845" s="3"/>
      <c r="E845" s="3"/>
      <c r="F845" s="3"/>
      <c r="G845" s="3"/>
      <c r="H845" s="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ht="15.75" customHeight="1">
      <c r="A846" s="1"/>
      <c r="B846" s="1"/>
      <c r="C846" s="1"/>
      <c r="D846" s="3"/>
      <c r="E846" s="3"/>
      <c r="F846" s="3"/>
      <c r="G846" s="3"/>
      <c r="H846" s="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ht="15.75" customHeight="1">
      <c r="A847" s="1"/>
      <c r="B847" s="1"/>
      <c r="C847" s="1"/>
      <c r="D847" s="3"/>
      <c r="E847" s="3"/>
      <c r="F847" s="3"/>
      <c r="G847" s="3"/>
      <c r="H847" s="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ht="15.75" customHeight="1">
      <c r="A848" s="1"/>
      <c r="B848" s="1"/>
      <c r="C848" s="1"/>
      <c r="D848" s="3"/>
      <c r="E848" s="3"/>
      <c r="F848" s="3"/>
      <c r="G848" s="3"/>
      <c r="H848" s="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ht="15.75" customHeight="1">
      <c r="A849" s="1"/>
      <c r="B849" s="1"/>
      <c r="C849" s="1"/>
      <c r="D849" s="3"/>
      <c r="E849" s="3"/>
      <c r="F849" s="3"/>
      <c r="G849" s="3"/>
      <c r="H849" s="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ht="15.75" customHeight="1">
      <c r="A850" s="1"/>
      <c r="B850" s="1"/>
      <c r="C850" s="1"/>
      <c r="D850" s="3"/>
      <c r="E850" s="3"/>
      <c r="F850" s="3"/>
      <c r="G850" s="3"/>
      <c r="H850" s="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ht="15.75" customHeight="1">
      <c r="A851" s="1"/>
      <c r="B851" s="1"/>
      <c r="C851" s="1"/>
      <c r="D851" s="3"/>
      <c r="E851" s="3"/>
      <c r="F851" s="3"/>
      <c r="G851" s="3"/>
      <c r="H851" s="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ht="15.75" customHeight="1">
      <c r="A852" s="1"/>
      <c r="B852" s="1"/>
      <c r="C852" s="1"/>
      <c r="D852" s="3"/>
      <c r="E852" s="3"/>
      <c r="F852" s="3"/>
      <c r="G852" s="3"/>
      <c r="H852" s="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ht="15.75" customHeight="1">
      <c r="A853" s="1"/>
      <c r="B853" s="1"/>
      <c r="C853" s="1"/>
      <c r="D853" s="3"/>
      <c r="E853" s="3"/>
      <c r="F853" s="3"/>
      <c r="G853" s="3"/>
      <c r="H853" s="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ht="15.75" customHeight="1">
      <c r="A854" s="1"/>
      <c r="B854" s="1"/>
      <c r="C854" s="1"/>
      <c r="D854" s="3"/>
      <c r="E854" s="3"/>
      <c r="F854" s="3"/>
      <c r="G854" s="3"/>
      <c r="H854" s="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ht="15.75" customHeight="1">
      <c r="A855" s="1"/>
      <c r="B855" s="1"/>
      <c r="C855" s="1"/>
      <c r="D855" s="3"/>
      <c r="E855" s="3"/>
      <c r="F855" s="3"/>
      <c r="G855" s="3"/>
      <c r="H855" s="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ht="15.75" customHeight="1">
      <c r="A856" s="1"/>
      <c r="B856" s="1"/>
      <c r="C856" s="1"/>
      <c r="D856" s="3"/>
      <c r="E856" s="3"/>
      <c r="F856" s="3"/>
      <c r="G856" s="3"/>
      <c r="H856" s="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ht="15.75" customHeight="1">
      <c r="A857" s="1"/>
      <c r="B857" s="1"/>
      <c r="C857" s="1"/>
      <c r="D857" s="3"/>
      <c r="E857" s="3"/>
      <c r="F857" s="3"/>
      <c r="G857" s="3"/>
      <c r="H857" s="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ht="15.75" customHeight="1">
      <c r="A858" s="1"/>
      <c r="B858" s="1"/>
      <c r="C858" s="1"/>
      <c r="D858" s="3"/>
      <c r="E858" s="3"/>
      <c r="F858" s="3"/>
      <c r="G858" s="3"/>
      <c r="H858" s="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ht="15.75" customHeight="1">
      <c r="A859" s="1"/>
      <c r="B859" s="1"/>
      <c r="C859" s="1"/>
      <c r="D859" s="3"/>
      <c r="E859" s="3"/>
      <c r="F859" s="3"/>
      <c r="G859" s="3"/>
      <c r="H859" s="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ht="15.75" customHeight="1">
      <c r="A860" s="1"/>
      <c r="B860" s="1"/>
      <c r="C860" s="1"/>
      <c r="D860" s="3"/>
      <c r="E860" s="3"/>
      <c r="F860" s="3"/>
      <c r="G860" s="3"/>
      <c r="H860" s="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ht="15.75" customHeight="1">
      <c r="A861" s="1"/>
      <c r="B861" s="1"/>
      <c r="C861" s="1"/>
      <c r="D861" s="3"/>
      <c r="E861" s="3"/>
      <c r="F861" s="3"/>
      <c r="G861" s="3"/>
      <c r="H861" s="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ht="15.75" customHeight="1">
      <c r="A862" s="1"/>
      <c r="B862" s="1"/>
      <c r="C862" s="1"/>
      <c r="D862" s="3"/>
      <c r="E862" s="3"/>
      <c r="F862" s="3"/>
      <c r="G862" s="3"/>
      <c r="H862" s="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ht="15.75" customHeight="1">
      <c r="A863" s="1"/>
      <c r="B863" s="1"/>
      <c r="C863" s="1"/>
      <c r="D863" s="3"/>
      <c r="E863" s="3"/>
      <c r="F863" s="3"/>
      <c r="G863" s="3"/>
      <c r="H863" s="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ht="15.75" customHeight="1">
      <c r="A864" s="1"/>
      <c r="B864" s="1"/>
      <c r="C864" s="1"/>
      <c r="D864" s="3"/>
      <c r="E864" s="3"/>
      <c r="F864" s="3"/>
      <c r="G864" s="3"/>
      <c r="H864" s="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ht="15.75" customHeight="1">
      <c r="A865" s="1"/>
      <c r="B865" s="1"/>
      <c r="C865" s="1"/>
      <c r="D865" s="3"/>
      <c r="E865" s="3"/>
      <c r="F865" s="3"/>
      <c r="G865" s="3"/>
      <c r="H865" s="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ht="15.75" customHeight="1">
      <c r="A866" s="1"/>
      <c r="B866" s="1"/>
      <c r="C866" s="1"/>
      <c r="D866" s="3"/>
      <c r="E866" s="3"/>
      <c r="F866" s="3"/>
      <c r="G866" s="3"/>
      <c r="H866" s="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ht="15.75" customHeight="1">
      <c r="A867" s="1"/>
      <c r="B867" s="1"/>
      <c r="C867" s="1"/>
      <c r="D867" s="3"/>
      <c r="E867" s="3"/>
      <c r="F867" s="3"/>
      <c r="G867" s="3"/>
      <c r="H867" s="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ht="15.75" customHeight="1">
      <c r="A868" s="1"/>
      <c r="B868" s="1"/>
      <c r="C868" s="1"/>
      <c r="D868" s="3"/>
      <c r="E868" s="3"/>
      <c r="F868" s="3"/>
      <c r="G868" s="3"/>
      <c r="H868" s="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ht="15.75" customHeight="1">
      <c r="A869" s="1"/>
      <c r="B869" s="1"/>
      <c r="C869" s="1"/>
      <c r="D869" s="3"/>
      <c r="E869" s="3"/>
      <c r="F869" s="3"/>
      <c r="G869" s="3"/>
      <c r="H869" s="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ht="15.75" customHeight="1">
      <c r="A870" s="1"/>
      <c r="B870" s="1"/>
      <c r="C870" s="1"/>
      <c r="D870" s="3"/>
      <c r="E870" s="3"/>
      <c r="F870" s="3"/>
      <c r="G870" s="3"/>
      <c r="H870" s="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ht="15.75" customHeight="1">
      <c r="A871" s="1"/>
      <c r="B871" s="1"/>
      <c r="C871" s="1"/>
      <c r="D871" s="3"/>
      <c r="E871" s="3"/>
      <c r="F871" s="3"/>
      <c r="G871" s="3"/>
      <c r="H871" s="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ht="15.75" customHeight="1">
      <c r="A872" s="1"/>
      <c r="B872" s="1"/>
      <c r="C872" s="1"/>
      <c r="D872" s="3"/>
      <c r="E872" s="3"/>
      <c r="F872" s="3"/>
      <c r="G872" s="3"/>
      <c r="H872" s="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ht="15.75" customHeight="1">
      <c r="A873" s="1"/>
      <c r="B873" s="1"/>
      <c r="C873" s="1"/>
      <c r="D873" s="3"/>
      <c r="E873" s="3"/>
      <c r="F873" s="3"/>
      <c r="G873" s="3"/>
      <c r="H873" s="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ht="15.75" customHeight="1">
      <c r="A874" s="1"/>
      <c r="B874" s="1"/>
      <c r="C874" s="1"/>
      <c r="D874" s="3"/>
      <c r="E874" s="3"/>
      <c r="F874" s="3"/>
      <c r="G874" s="3"/>
      <c r="H874" s="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ht="15.75" customHeight="1">
      <c r="A875" s="1"/>
      <c r="B875" s="1"/>
      <c r="C875" s="1"/>
      <c r="D875" s="3"/>
      <c r="E875" s="3"/>
      <c r="F875" s="3"/>
      <c r="G875" s="3"/>
      <c r="H875" s="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ht="15.75" customHeight="1">
      <c r="A876" s="1"/>
      <c r="B876" s="1"/>
      <c r="C876" s="1"/>
      <c r="D876" s="3"/>
      <c r="E876" s="3"/>
      <c r="F876" s="3"/>
      <c r="G876" s="3"/>
      <c r="H876" s="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ht="15.75" customHeight="1">
      <c r="A877" s="1"/>
      <c r="B877" s="1"/>
      <c r="C877" s="1"/>
      <c r="D877" s="3"/>
      <c r="E877" s="3"/>
      <c r="F877" s="3"/>
      <c r="G877" s="3"/>
      <c r="H877" s="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ht="15.75" customHeight="1">
      <c r="A878" s="1"/>
      <c r="B878" s="1"/>
      <c r="C878" s="1"/>
      <c r="D878" s="3"/>
      <c r="E878" s="3"/>
      <c r="F878" s="3"/>
      <c r="G878" s="3"/>
      <c r="H878" s="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ht="15.75" customHeight="1">
      <c r="A879" s="1"/>
      <c r="B879" s="1"/>
      <c r="C879" s="1"/>
      <c r="D879" s="3"/>
      <c r="E879" s="3"/>
      <c r="F879" s="3"/>
      <c r="G879" s="3"/>
      <c r="H879" s="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ht="15.75" customHeight="1">
      <c r="A880" s="1"/>
      <c r="B880" s="1"/>
      <c r="C880" s="1"/>
      <c r="D880" s="3"/>
      <c r="E880" s="3"/>
      <c r="F880" s="3"/>
      <c r="G880" s="3"/>
      <c r="H880" s="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ht="15.75" customHeight="1">
      <c r="A881" s="1"/>
      <c r="B881" s="1"/>
      <c r="C881" s="1"/>
      <c r="D881" s="3"/>
      <c r="E881" s="3"/>
      <c r="F881" s="3"/>
      <c r="G881" s="3"/>
      <c r="H881" s="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ht="15.75" customHeight="1">
      <c r="A882" s="1"/>
      <c r="B882" s="1"/>
      <c r="C882" s="1"/>
      <c r="D882" s="3"/>
      <c r="E882" s="3"/>
      <c r="F882" s="3"/>
      <c r="G882" s="3"/>
      <c r="H882" s="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ht="15.75" customHeight="1">
      <c r="A883" s="1"/>
      <c r="B883" s="1"/>
      <c r="C883" s="1"/>
      <c r="D883" s="3"/>
      <c r="E883" s="3"/>
      <c r="F883" s="3"/>
      <c r="G883" s="3"/>
      <c r="H883" s="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ht="15.75" customHeight="1">
      <c r="A884" s="1"/>
      <c r="B884" s="1"/>
      <c r="C884" s="1"/>
      <c r="D884" s="3"/>
      <c r="E884" s="3"/>
      <c r="F884" s="3"/>
      <c r="G884" s="3"/>
      <c r="H884" s="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ht="15.75" customHeight="1">
      <c r="A885" s="1"/>
      <c r="B885" s="1"/>
      <c r="C885" s="1"/>
      <c r="D885" s="3"/>
      <c r="E885" s="3"/>
      <c r="F885" s="3"/>
      <c r="G885" s="3"/>
      <c r="H885" s="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ht="15.75" customHeight="1">
      <c r="A886" s="1"/>
      <c r="B886" s="1"/>
      <c r="C886" s="1"/>
      <c r="D886" s="3"/>
      <c r="E886" s="3"/>
      <c r="F886" s="3"/>
      <c r="G886" s="3"/>
      <c r="H886" s="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ht="15.75" customHeight="1">
      <c r="A887" s="1"/>
      <c r="B887" s="1"/>
      <c r="C887" s="1"/>
      <c r="D887" s="3"/>
      <c r="E887" s="3"/>
      <c r="F887" s="3"/>
      <c r="G887" s="3"/>
      <c r="H887" s="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ht="15.75" customHeight="1">
      <c r="A888" s="1"/>
      <c r="B888" s="1"/>
      <c r="C888" s="1"/>
      <c r="D888" s="3"/>
      <c r="E888" s="3"/>
      <c r="F888" s="3"/>
      <c r="G888" s="3"/>
      <c r="H888" s="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ht="15.75" customHeight="1">
      <c r="A889" s="1"/>
      <c r="B889" s="1"/>
      <c r="C889" s="1"/>
      <c r="D889" s="3"/>
      <c r="E889" s="3"/>
      <c r="F889" s="3"/>
      <c r="G889" s="3"/>
      <c r="H889" s="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ht="15.75" customHeight="1">
      <c r="A890" s="1"/>
      <c r="B890" s="1"/>
      <c r="C890" s="1"/>
      <c r="D890" s="3"/>
      <c r="E890" s="3"/>
      <c r="F890" s="3"/>
      <c r="G890" s="3"/>
      <c r="H890" s="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ht="15.75" customHeight="1">
      <c r="A891" s="1"/>
      <c r="B891" s="1"/>
      <c r="C891" s="1"/>
      <c r="D891" s="3"/>
      <c r="E891" s="3"/>
      <c r="F891" s="3"/>
      <c r="G891" s="3"/>
      <c r="H891" s="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ht="15.75" customHeight="1">
      <c r="A892" s="1"/>
      <c r="B892" s="1"/>
      <c r="C892" s="1"/>
      <c r="D892" s="3"/>
      <c r="E892" s="3"/>
      <c r="F892" s="3"/>
      <c r="G892" s="3"/>
      <c r="H892" s="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ht="15.75" customHeight="1">
      <c r="A893" s="1"/>
      <c r="B893" s="1"/>
      <c r="C893" s="1"/>
      <c r="D893" s="3"/>
      <c r="E893" s="3"/>
      <c r="F893" s="3"/>
      <c r="G893" s="3"/>
      <c r="H893" s="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ht="15.75" customHeight="1">
      <c r="A894" s="1"/>
      <c r="B894" s="1"/>
      <c r="C894" s="1"/>
      <c r="D894" s="3"/>
      <c r="E894" s="3"/>
      <c r="F894" s="3"/>
      <c r="G894" s="3"/>
      <c r="H894" s="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ht="15.75" customHeight="1">
      <c r="A895" s="1"/>
      <c r="B895" s="1"/>
      <c r="C895" s="1"/>
      <c r="D895" s="3"/>
      <c r="E895" s="3"/>
      <c r="F895" s="3"/>
      <c r="G895" s="3"/>
      <c r="H895" s="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ht="15.75" customHeight="1">
      <c r="A896" s="1"/>
      <c r="B896" s="1"/>
      <c r="C896" s="1"/>
      <c r="D896" s="3"/>
      <c r="E896" s="3"/>
      <c r="F896" s="3"/>
      <c r="G896" s="3"/>
      <c r="H896" s="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ht="15.75" customHeight="1">
      <c r="A897" s="1"/>
      <c r="B897" s="1"/>
      <c r="C897" s="1"/>
      <c r="D897" s="3"/>
      <c r="E897" s="3"/>
      <c r="F897" s="3"/>
      <c r="G897" s="3"/>
      <c r="H897" s="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ht="15.75" customHeight="1">
      <c r="A898" s="1"/>
      <c r="B898" s="1"/>
      <c r="C898" s="1"/>
      <c r="D898" s="3"/>
      <c r="E898" s="3"/>
      <c r="F898" s="3"/>
      <c r="G898" s="3"/>
      <c r="H898" s="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ht="15.75" customHeight="1">
      <c r="A899" s="1"/>
      <c r="B899" s="1"/>
      <c r="C899" s="1"/>
      <c r="D899" s="3"/>
      <c r="E899" s="3"/>
      <c r="F899" s="3"/>
      <c r="G899" s="3"/>
      <c r="H899" s="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ht="15.75" customHeight="1">
      <c r="A900" s="1"/>
      <c r="B900" s="1"/>
      <c r="C900" s="1"/>
      <c r="D900" s="3"/>
      <c r="E900" s="3"/>
      <c r="F900" s="3"/>
      <c r="G900" s="3"/>
      <c r="H900" s="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ht="15.75" customHeight="1">
      <c r="A901" s="1"/>
      <c r="B901" s="1"/>
      <c r="C901" s="1"/>
      <c r="D901" s="3"/>
      <c r="E901" s="3"/>
      <c r="F901" s="3"/>
      <c r="G901" s="3"/>
      <c r="H901" s="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ht="15.75" customHeight="1">
      <c r="A902" s="1"/>
      <c r="B902" s="1"/>
      <c r="C902" s="1"/>
      <c r="D902" s="3"/>
      <c r="E902" s="3"/>
      <c r="F902" s="3"/>
      <c r="G902" s="3"/>
      <c r="H902" s="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ht="15.75" customHeight="1">
      <c r="A903" s="1"/>
      <c r="B903" s="1"/>
      <c r="C903" s="1"/>
      <c r="D903" s="3"/>
      <c r="E903" s="3"/>
      <c r="F903" s="3"/>
      <c r="G903" s="3"/>
      <c r="H903" s="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ht="15.75" customHeight="1">
      <c r="A904" s="1"/>
      <c r="B904" s="1"/>
      <c r="C904" s="1"/>
      <c r="D904" s="3"/>
      <c r="E904" s="3"/>
      <c r="F904" s="3"/>
      <c r="G904" s="3"/>
      <c r="H904" s="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ht="15.75" customHeight="1">
      <c r="A905" s="1"/>
      <c r="B905" s="1"/>
      <c r="C905" s="1"/>
      <c r="D905" s="3"/>
      <c r="E905" s="3"/>
      <c r="F905" s="3"/>
      <c r="G905" s="3"/>
      <c r="H905" s="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ht="15.75" customHeight="1">
      <c r="A906" s="1"/>
      <c r="B906" s="1"/>
      <c r="C906" s="1"/>
      <c r="D906" s="3"/>
      <c r="E906" s="3"/>
      <c r="F906" s="3"/>
      <c r="G906" s="3"/>
      <c r="H906" s="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ht="15.75" customHeight="1">
      <c r="A907" s="1"/>
      <c r="B907" s="1"/>
      <c r="C907" s="1"/>
      <c r="D907" s="3"/>
      <c r="E907" s="3"/>
      <c r="F907" s="3"/>
      <c r="G907" s="3"/>
      <c r="H907" s="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ht="15.75" customHeight="1">
      <c r="A908" s="1"/>
      <c r="B908" s="1"/>
      <c r="C908" s="1"/>
      <c r="D908" s="3"/>
      <c r="E908" s="3"/>
      <c r="F908" s="3"/>
      <c r="G908" s="3"/>
      <c r="H908" s="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ht="15.75" customHeight="1">
      <c r="A909" s="1"/>
      <c r="B909" s="1"/>
      <c r="C909" s="1"/>
      <c r="D909" s="3"/>
      <c r="E909" s="3"/>
      <c r="F909" s="3"/>
      <c r="G909" s="3"/>
      <c r="H909" s="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ht="15.75" customHeight="1">
      <c r="A910" s="1"/>
      <c r="B910" s="1"/>
      <c r="C910" s="1"/>
      <c r="D910" s="3"/>
      <c r="E910" s="3"/>
      <c r="F910" s="3"/>
      <c r="G910" s="3"/>
      <c r="H910" s="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ht="15.75" customHeight="1">
      <c r="A911" s="1"/>
      <c r="B911" s="1"/>
      <c r="C911" s="1"/>
      <c r="D911" s="3"/>
      <c r="E911" s="3"/>
      <c r="F911" s="3"/>
      <c r="G911" s="3"/>
      <c r="H911" s="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ht="15.75" customHeight="1">
      <c r="A912" s="1"/>
      <c r="B912" s="1"/>
      <c r="C912" s="1"/>
      <c r="D912" s="3"/>
      <c r="E912" s="3"/>
      <c r="F912" s="3"/>
      <c r="G912" s="3"/>
      <c r="H912" s="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ht="15.75" customHeight="1">
      <c r="A913" s="1"/>
      <c r="B913" s="1"/>
      <c r="C913" s="1"/>
      <c r="D913" s="3"/>
      <c r="E913" s="3"/>
      <c r="F913" s="3"/>
      <c r="G913" s="3"/>
      <c r="H913" s="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ht="15.75" customHeight="1">
      <c r="A914" s="1"/>
      <c r="B914" s="1"/>
      <c r="C914" s="1"/>
      <c r="D914" s="3"/>
      <c r="E914" s="3"/>
      <c r="F914" s="3"/>
      <c r="G914" s="3"/>
      <c r="H914" s="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ht="15.75" customHeight="1">
      <c r="A915" s="1"/>
      <c r="B915" s="1"/>
      <c r="C915" s="1"/>
      <c r="D915" s="3"/>
      <c r="E915" s="3"/>
      <c r="F915" s="3"/>
      <c r="G915" s="3"/>
      <c r="H915" s="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ht="15.75" customHeight="1">
      <c r="A916" s="1"/>
      <c r="B916" s="1"/>
      <c r="C916" s="1"/>
      <c r="D916" s="3"/>
      <c r="E916" s="3"/>
      <c r="F916" s="3"/>
      <c r="G916" s="3"/>
      <c r="H916" s="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ht="15.75" customHeight="1">
      <c r="A917" s="1"/>
      <c r="B917" s="1"/>
      <c r="C917" s="1"/>
      <c r="D917" s="3"/>
      <c r="E917" s="3"/>
      <c r="F917" s="3"/>
      <c r="G917" s="3"/>
      <c r="H917" s="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ht="15.75" customHeight="1">
      <c r="A918" s="1"/>
      <c r="B918" s="1"/>
      <c r="C918" s="1"/>
      <c r="D918" s="3"/>
      <c r="E918" s="3"/>
      <c r="F918" s="3"/>
      <c r="G918" s="3"/>
      <c r="H918" s="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ht="15.75" customHeight="1">
      <c r="A919" s="1"/>
      <c r="B919" s="1"/>
      <c r="C919" s="1"/>
      <c r="D919" s="3"/>
      <c r="E919" s="3"/>
      <c r="F919" s="3"/>
      <c r="G919" s="3"/>
      <c r="H919" s="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ht="15.75" customHeight="1">
      <c r="A920" s="1"/>
      <c r="B920" s="1"/>
      <c r="C920" s="1"/>
      <c r="D920" s="3"/>
      <c r="E920" s="3"/>
      <c r="F920" s="3"/>
      <c r="G920" s="3"/>
      <c r="H920" s="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ht="15.75" customHeight="1">
      <c r="A921" s="1"/>
      <c r="B921" s="1"/>
      <c r="C921" s="1"/>
      <c r="D921" s="3"/>
      <c r="E921" s="3"/>
      <c r="F921" s="3"/>
      <c r="G921" s="3"/>
      <c r="H921" s="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ht="15.75" customHeight="1">
      <c r="A922" s="1"/>
      <c r="B922" s="1"/>
      <c r="C922" s="1"/>
      <c r="D922" s="3"/>
      <c r="E922" s="3"/>
      <c r="F922" s="3"/>
      <c r="G922" s="3"/>
      <c r="H922" s="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ht="15.75" customHeight="1">
      <c r="A923" s="1"/>
      <c r="B923" s="1"/>
      <c r="C923" s="1"/>
      <c r="D923" s="3"/>
      <c r="E923" s="3"/>
      <c r="F923" s="3"/>
      <c r="G923" s="3"/>
      <c r="H923" s="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ht="15.75" customHeight="1">
      <c r="A924" s="1"/>
      <c r="B924" s="1"/>
      <c r="C924" s="1"/>
      <c r="D924" s="3"/>
      <c r="E924" s="3"/>
      <c r="F924" s="3"/>
      <c r="G924" s="3"/>
      <c r="H924" s="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ht="15.75" customHeight="1">
      <c r="A925" s="1"/>
      <c r="B925" s="1"/>
      <c r="C925" s="1"/>
      <c r="D925" s="3"/>
      <c r="E925" s="3"/>
      <c r="F925" s="3"/>
      <c r="G925" s="3"/>
      <c r="H925" s="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ht="15.75" customHeight="1">
      <c r="A926" s="1"/>
      <c r="B926" s="1"/>
      <c r="C926" s="1"/>
      <c r="D926" s="3"/>
      <c r="E926" s="3"/>
      <c r="F926" s="3"/>
      <c r="G926" s="3"/>
      <c r="H926" s="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ht="15.75" customHeight="1">
      <c r="A927" s="1"/>
      <c r="B927" s="1"/>
      <c r="C927" s="1"/>
      <c r="D927" s="3"/>
      <c r="E927" s="3"/>
      <c r="F927" s="3"/>
      <c r="G927" s="3"/>
      <c r="H927" s="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ht="15.75" customHeight="1">
      <c r="A928" s="1"/>
      <c r="B928" s="1"/>
      <c r="C928" s="1"/>
      <c r="D928" s="3"/>
      <c r="E928" s="3"/>
      <c r="F928" s="3"/>
      <c r="G928" s="3"/>
      <c r="H928" s="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ht="15.75" customHeight="1">
      <c r="A929" s="1"/>
      <c r="B929" s="1"/>
      <c r="C929" s="1"/>
      <c r="D929" s="3"/>
      <c r="E929" s="3"/>
      <c r="F929" s="3"/>
      <c r="G929" s="3"/>
      <c r="H929" s="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ht="15.75" customHeight="1">
      <c r="A930" s="1"/>
      <c r="B930" s="1"/>
      <c r="C930" s="1"/>
      <c r="D930" s="3"/>
      <c r="E930" s="3"/>
      <c r="F930" s="3"/>
      <c r="G930" s="3"/>
      <c r="H930" s="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ht="15.75" customHeight="1">
      <c r="A931" s="1"/>
      <c r="B931" s="1"/>
      <c r="C931" s="1"/>
      <c r="D931" s="3"/>
      <c r="E931" s="3"/>
      <c r="F931" s="3"/>
      <c r="G931" s="3"/>
      <c r="H931" s="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ht="15.75" customHeight="1">
      <c r="A932" s="1"/>
      <c r="B932" s="1"/>
      <c r="C932" s="1"/>
      <c r="D932" s="3"/>
      <c r="E932" s="3"/>
      <c r="F932" s="3"/>
      <c r="G932" s="3"/>
      <c r="H932" s="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ht="15.75" customHeight="1">
      <c r="A933" s="1"/>
      <c r="B933" s="1"/>
      <c r="C933" s="1"/>
      <c r="D933" s="3"/>
      <c r="E933" s="3"/>
      <c r="F933" s="3"/>
      <c r="G933" s="3"/>
      <c r="H933" s="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ht="15.75" customHeight="1">
      <c r="A934" s="1"/>
      <c r="B934" s="1"/>
      <c r="C934" s="1"/>
      <c r="D934" s="3"/>
      <c r="E934" s="3"/>
      <c r="F934" s="3"/>
      <c r="G934" s="3"/>
      <c r="H934" s="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ht="15.75" customHeight="1">
      <c r="A935" s="1"/>
      <c r="B935" s="1"/>
      <c r="C935" s="1"/>
      <c r="D935" s="3"/>
      <c r="E935" s="3"/>
      <c r="F935" s="3"/>
      <c r="G935" s="3"/>
      <c r="H935" s="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ht="15.75" customHeight="1">
      <c r="A936" s="1"/>
      <c r="B936" s="1"/>
      <c r="C936" s="1"/>
      <c r="D936" s="3"/>
      <c r="E936" s="3"/>
      <c r="F936" s="3"/>
      <c r="G936" s="3"/>
      <c r="H936" s="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ht="15.75" customHeight="1">
      <c r="A937" s="1"/>
      <c r="B937" s="1"/>
      <c r="C937" s="1"/>
      <c r="D937" s="3"/>
      <c r="E937" s="3"/>
      <c r="F937" s="3"/>
      <c r="G937" s="3"/>
      <c r="H937" s="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ht="15.75" customHeight="1">
      <c r="A938" s="1"/>
      <c r="B938" s="1"/>
      <c r="C938" s="1"/>
      <c r="D938" s="3"/>
      <c r="E938" s="3"/>
      <c r="F938" s="3"/>
      <c r="G938" s="3"/>
      <c r="H938" s="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ht="15.75" customHeight="1">
      <c r="A939" s="1"/>
      <c r="B939" s="1"/>
      <c r="C939" s="1"/>
      <c r="D939" s="3"/>
      <c r="E939" s="3"/>
      <c r="F939" s="3"/>
      <c r="G939" s="3"/>
      <c r="H939" s="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ht="15.75" customHeight="1">
      <c r="A940" s="1"/>
      <c r="B940" s="1"/>
      <c r="C940" s="1"/>
      <c r="D940" s="3"/>
      <c r="E940" s="3"/>
      <c r="F940" s="3"/>
      <c r="G940" s="3"/>
      <c r="H940" s="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ht="15.75" customHeight="1">
      <c r="A941" s="1"/>
      <c r="B941" s="1"/>
      <c r="C941" s="1"/>
      <c r="D941" s="3"/>
      <c r="E941" s="3"/>
      <c r="F941" s="3"/>
      <c r="G941" s="3"/>
      <c r="H941" s="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ht="15.75" customHeight="1">
      <c r="A942" s="1"/>
      <c r="B942" s="1"/>
      <c r="C942" s="1"/>
      <c r="D942" s="3"/>
      <c r="E942" s="3"/>
      <c r="F942" s="3"/>
      <c r="G942" s="3"/>
      <c r="H942" s="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ht="15.75" customHeight="1">
      <c r="A943" s="1"/>
      <c r="B943" s="1"/>
      <c r="C943" s="1"/>
      <c r="D943" s="3"/>
      <c r="E943" s="3"/>
      <c r="F943" s="3"/>
      <c r="G943" s="3"/>
      <c r="H943" s="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ht="15.75" customHeight="1">
      <c r="A944" s="1"/>
      <c r="B944" s="1"/>
      <c r="C944" s="1"/>
      <c r="D944" s="3"/>
      <c r="E944" s="3"/>
      <c r="F944" s="3"/>
      <c r="G944" s="3"/>
      <c r="H944" s="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ht="15.75" customHeight="1">
      <c r="A945" s="1"/>
      <c r="B945" s="1"/>
      <c r="C945" s="1"/>
      <c r="D945" s="3"/>
      <c r="E945" s="3"/>
      <c r="F945" s="3"/>
      <c r="G945" s="3"/>
      <c r="H945" s="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ht="15.75" customHeight="1">
      <c r="A946" s="1"/>
      <c r="B946" s="1"/>
      <c r="C946" s="1"/>
      <c r="D946" s="3"/>
      <c r="E946" s="3"/>
      <c r="F946" s="3"/>
      <c r="G946" s="3"/>
      <c r="H946" s="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ht="15.75" customHeight="1">
      <c r="A947" s="1"/>
      <c r="B947" s="1"/>
      <c r="C947" s="1"/>
      <c r="D947" s="3"/>
      <c r="E947" s="3"/>
      <c r="F947" s="3"/>
      <c r="G947" s="3"/>
      <c r="H947" s="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ht="15.75" customHeight="1">
      <c r="A948" s="1"/>
      <c r="B948" s="1"/>
      <c r="C948" s="1"/>
      <c r="D948" s="3"/>
      <c r="E948" s="3"/>
      <c r="F948" s="3"/>
      <c r="G948" s="3"/>
      <c r="H948" s="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ht="15.75" customHeight="1">
      <c r="A949" s="1"/>
      <c r="B949" s="1"/>
      <c r="C949" s="1"/>
      <c r="D949" s="3"/>
      <c r="E949" s="3"/>
      <c r="F949" s="3"/>
      <c r="G949" s="3"/>
      <c r="H949" s="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ht="15.75" customHeight="1">
      <c r="A950" s="1"/>
      <c r="B950" s="1"/>
      <c r="C950" s="1"/>
      <c r="D950" s="3"/>
      <c r="E950" s="3"/>
      <c r="F950" s="3"/>
      <c r="G950" s="3"/>
      <c r="H950" s="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ht="15.75" customHeight="1">
      <c r="A951" s="1"/>
      <c r="B951" s="1"/>
      <c r="C951" s="1"/>
      <c r="D951" s="3"/>
      <c r="E951" s="3"/>
      <c r="F951" s="3"/>
      <c r="G951" s="3"/>
      <c r="H951" s="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ht="15.75" customHeight="1">
      <c r="A952" s="1"/>
      <c r="B952" s="1"/>
      <c r="C952" s="1"/>
      <c r="D952" s="3"/>
      <c r="E952" s="3"/>
      <c r="F952" s="3"/>
      <c r="G952" s="3"/>
      <c r="H952" s="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ht="15.75" customHeight="1">
      <c r="A953" s="1"/>
      <c r="B953" s="1"/>
      <c r="C953" s="1"/>
      <c r="D953" s="3"/>
      <c r="E953" s="3"/>
      <c r="F953" s="3"/>
      <c r="G953" s="3"/>
      <c r="H953" s="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ht="15.75" customHeight="1">
      <c r="A954" s="1"/>
      <c r="B954" s="1"/>
      <c r="C954" s="1"/>
      <c r="D954" s="3"/>
      <c r="E954" s="3"/>
      <c r="F954" s="3"/>
      <c r="G954" s="3"/>
      <c r="H954" s="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ht="15.75" customHeight="1">
      <c r="A955" s="1"/>
      <c r="B955" s="1"/>
      <c r="C955" s="1"/>
      <c r="D955" s="3"/>
      <c r="E955" s="3"/>
      <c r="F955" s="3"/>
      <c r="G955" s="3"/>
      <c r="H955" s="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ht="15.75" customHeight="1">
      <c r="A956" s="1"/>
      <c r="B956" s="1"/>
      <c r="C956" s="1"/>
      <c r="D956" s="3"/>
      <c r="E956" s="3"/>
      <c r="F956" s="3"/>
      <c r="G956" s="3"/>
      <c r="H956" s="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ht="15.75" customHeight="1">
      <c r="A957" s="1"/>
      <c r="B957" s="1"/>
      <c r="C957" s="1"/>
      <c r="D957" s="3"/>
      <c r="E957" s="3"/>
      <c r="F957" s="3"/>
      <c r="G957" s="3"/>
      <c r="H957" s="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ht="15.75" customHeight="1">
      <c r="A958" s="1"/>
      <c r="B958" s="1"/>
      <c r="C958" s="1"/>
      <c r="D958" s="3"/>
      <c r="E958" s="3"/>
      <c r="F958" s="3"/>
      <c r="G958" s="3"/>
      <c r="H958" s="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ht="15.75" customHeight="1">
      <c r="A959" s="1"/>
      <c r="B959" s="1"/>
      <c r="C959" s="1"/>
      <c r="D959" s="3"/>
      <c r="E959" s="3"/>
      <c r="F959" s="3"/>
      <c r="G959" s="3"/>
      <c r="H959" s="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ht="15.75" customHeight="1">
      <c r="A960" s="1"/>
      <c r="B960" s="1"/>
      <c r="C960" s="1"/>
      <c r="D960" s="3"/>
      <c r="E960" s="3"/>
      <c r="F960" s="3"/>
      <c r="G960" s="3"/>
      <c r="H960" s="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ht="15.75" customHeight="1">
      <c r="A961" s="1"/>
      <c r="B961" s="1"/>
      <c r="C961" s="1"/>
      <c r="D961" s="3"/>
      <c r="E961" s="3"/>
      <c r="F961" s="3"/>
      <c r="G961" s="3"/>
      <c r="H961" s="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ht="15.75" customHeight="1">
      <c r="A962" s="1"/>
      <c r="B962" s="1"/>
      <c r="C962" s="1"/>
      <c r="D962" s="3"/>
      <c r="E962" s="3"/>
      <c r="F962" s="3"/>
      <c r="G962" s="3"/>
      <c r="H962" s="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ht="15.75" customHeight="1">
      <c r="A963" s="1"/>
      <c r="B963" s="1"/>
      <c r="C963" s="1"/>
      <c r="D963" s="3"/>
      <c r="E963" s="3"/>
      <c r="F963" s="3"/>
      <c r="G963" s="3"/>
      <c r="H963" s="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ht="15.75" customHeight="1">
      <c r="A964" s="1"/>
      <c r="B964" s="1"/>
      <c r="C964" s="1"/>
      <c r="D964" s="3"/>
      <c r="E964" s="3"/>
      <c r="F964" s="3"/>
      <c r="G964" s="3"/>
      <c r="H964" s="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ht="15.75" customHeight="1">
      <c r="A965" s="1"/>
      <c r="B965" s="1"/>
      <c r="C965" s="1"/>
      <c r="D965" s="3"/>
      <c r="E965" s="3"/>
      <c r="F965" s="3"/>
      <c r="G965" s="3"/>
      <c r="H965" s="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ht="15.75" customHeight="1">
      <c r="A966" s="1"/>
      <c r="B966" s="1"/>
      <c r="C966" s="1"/>
      <c r="D966" s="3"/>
      <c r="E966" s="3"/>
      <c r="F966" s="3"/>
      <c r="G966" s="3"/>
      <c r="H966" s="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ht="15.75" customHeight="1">
      <c r="A967" s="1"/>
      <c r="B967" s="1"/>
      <c r="C967" s="1"/>
      <c r="D967" s="3"/>
      <c r="E967" s="3"/>
      <c r="F967" s="3"/>
      <c r="G967" s="3"/>
      <c r="H967" s="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ht="15.75" customHeight="1">
      <c r="A968" s="1"/>
      <c r="B968" s="1"/>
      <c r="C968" s="1"/>
      <c r="D968" s="3"/>
      <c r="E968" s="3"/>
      <c r="F968" s="3"/>
      <c r="G968" s="3"/>
      <c r="H968" s="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ht="15.75" customHeight="1">
      <c r="A969" s="1"/>
      <c r="B969" s="1"/>
      <c r="C969" s="1"/>
      <c r="D969" s="3"/>
      <c r="E969" s="3"/>
      <c r="F969" s="3"/>
      <c r="G969" s="3"/>
      <c r="H969" s="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ht="15.75" customHeight="1">
      <c r="A970" s="1"/>
      <c r="B970" s="1"/>
      <c r="C970" s="1"/>
      <c r="D970" s="3"/>
      <c r="E970" s="3"/>
      <c r="F970" s="3"/>
      <c r="G970" s="3"/>
      <c r="H970" s="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ht="15.75" customHeight="1">
      <c r="A971" s="1"/>
      <c r="B971" s="1"/>
      <c r="C971" s="1"/>
      <c r="D971" s="3"/>
      <c r="E971" s="3"/>
      <c r="F971" s="3"/>
      <c r="G971" s="3"/>
      <c r="H971" s="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ht="15.75" customHeight="1">
      <c r="A972" s="1"/>
      <c r="B972" s="1"/>
      <c r="C972" s="1"/>
      <c r="D972" s="3"/>
      <c r="E972" s="3"/>
      <c r="F972" s="3"/>
      <c r="G972" s="3"/>
      <c r="H972" s="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ht="15.75" customHeight="1">
      <c r="A973" s="1"/>
      <c r="B973" s="1"/>
      <c r="C973" s="1"/>
      <c r="D973" s="3"/>
      <c r="E973" s="3"/>
      <c r="F973" s="3"/>
      <c r="G973" s="3"/>
      <c r="H973" s="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ht="15.75" customHeight="1">
      <c r="A974" s="1"/>
      <c r="B974" s="1"/>
      <c r="C974" s="1"/>
      <c r="D974" s="3"/>
      <c r="E974" s="3"/>
      <c r="F974" s="3"/>
      <c r="G974" s="3"/>
      <c r="H974" s="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ht="15.75" customHeight="1">
      <c r="A975" s="1"/>
      <c r="B975" s="1"/>
      <c r="C975" s="1"/>
      <c r="D975" s="3"/>
      <c r="E975" s="3"/>
      <c r="F975" s="3"/>
      <c r="G975" s="3"/>
      <c r="H975" s="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ht="15.75" customHeight="1">
      <c r="A976" s="1"/>
      <c r="B976" s="1"/>
      <c r="C976" s="1"/>
      <c r="D976" s="3"/>
      <c r="E976" s="3"/>
      <c r="F976" s="3"/>
      <c r="G976" s="3"/>
      <c r="H976" s="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ht="15.75" customHeight="1">
      <c r="A977" s="1"/>
      <c r="B977" s="1"/>
      <c r="C977" s="1"/>
      <c r="D977" s="3"/>
      <c r="E977" s="3"/>
      <c r="F977" s="3"/>
      <c r="G977" s="3"/>
      <c r="H977" s="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ht="15.75" customHeight="1">
      <c r="A978" s="1"/>
      <c r="B978" s="1"/>
      <c r="C978" s="1"/>
      <c r="D978" s="3"/>
      <c r="E978" s="3"/>
      <c r="F978" s="3"/>
      <c r="G978" s="3"/>
      <c r="H978" s="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ht="15.75" customHeight="1">
      <c r="A979" s="1"/>
      <c r="B979" s="1"/>
      <c r="C979" s="1"/>
      <c r="D979" s="3"/>
      <c r="E979" s="3"/>
      <c r="F979" s="3"/>
      <c r="G979" s="3"/>
      <c r="H979" s="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ht="15.75" customHeight="1">
      <c r="A980" s="1"/>
      <c r="B980" s="1"/>
      <c r="C980" s="1"/>
      <c r="D980" s="3"/>
      <c r="E980" s="3"/>
      <c r="F980" s="3"/>
      <c r="G980" s="3"/>
      <c r="H980" s="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ht="15.75" customHeight="1">
      <c r="A981" s="1"/>
      <c r="B981" s="1"/>
      <c r="C981" s="1"/>
      <c r="D981" s="3"/>
      <c r="E981" s="3"/>
      <c r="F981" s="3"/>
      <c r="G981" s="3"/>
      <c r="H981" s="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ht="15.75" customHeight="1">
      <c r="A982" s="1"/>
      <c r="B982" s="1"/>
      <c r="C982" s="1"/>
      <c r="D982" s="3"/>
      <c r="E982" s="3"/>
      <c r="F982" s="3"/>
      <c r="G982" s="3"/>
      <c r="H982" s="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ht="15.75" customHeight="1">
      <c r="A983" s="1"/>
      <c r="B983" s="1"/>
      <c r="C983" s="1"/>
      <c r="D983" s="3"/>
      <c r="E983" s="3"/>
      <c r="F983" s="3"/>
      <c r="G983" s="3"/>
      <c r="H983" s="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ht="15.75" customHeight="1">
      <c r="A984" s="1"/>
      <c r="B984" s="1"/>
      <c r="C984" s="1"/>
      <c r="D984" s="3"/>
      <c r="E984" s="3"/>
      <c r="F984" s="3"/>
      <c r="G984" s="3"/>
      <c r="H984" s="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ht="15.75" customHeight="1">
      <c r="A985" s="1"/>
      <c r="B985" s="1"/>
      <c r="C985" s="1"/>
      <c r="D985" s="3"/>
      <c r="E985" s="3"/>
      <c r="F985" s="3"/>
      <c r="G985" s="3"/>
      <c r="H985" s="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ht="15.75" customHeight="1">
      <c r="A986" s="1"/>
      <c r="B986" s="1"/>
      <c r="C986" s="1"/>
      <c r="D986" s="3"/>
      <c r="E986" s="3"/>
      <c r="F986" s="3"/>
      <c r="G986" s="3"/>
      <c r="H986" s="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ht="15.75" customHeight="1">
      <c r="A987" s="1"/>
      <c r="B987" s="1"/>
      <c r="C987" s="1"/>
      <c r="D987" s="3"/>
      <c r="E987" s="3"/>
      <c r="F987" s="3"/>
      <c r="G987" s="3"/>
      <c r="H987" s="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ht="15.75" customHeight="1">
      <c r="A988" s="1"/>
      <c r="B988" s="1"/>
      <c r="C988" s="1"/>
      <c r="D988" s="3"/>
      <c r="E988" s="3"/>
      <c r="F988" s="3"/>
      <c r="G988" s="3"/>
      <c r="H988" s="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ht="15.75" customHeight="1">
      <c r="A989" s="1"/>
      <c r="B989" s="1"/>
      <c r="C989" s="1"/>
      <c r="D989" s="3"/>
      <c r="E989" s="3"/>
      <c r="F989" s="3"/>
      <c r="G989" s="3"/>
      <c r="H989" s="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ht="15.75" customHeight="1">
      <c r="A990" s="1"/>
      <c r="B990" s="1"/>
      <c r="C990" s="1"/>
      <c r="D990" s="3"/>
      <c r="E990" s="3"/>
      <c r="F990" s="3"/>
      <c r="G990" s="3"/>
      <c r="H990" s="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ht="15.75" customHeight="1">
      <c r="A991" s="1"/>
      <c r="B991" s="1"/>
      <c r="C991" s="1"/>
      <c r="D991" s="3"/>
      <c r="E991" s="3"/>
      <c r="F991" s="3"/>
      <c r="G991" s="3"/>
      <c r="H991" s="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ht="15.75" customHeight="1">
      <c r="A992" s="1"/>
      <c r="B992" s="1"/>
      <c r="C992" s="1"/>
      <c r="D992" s="3"/>
      <c r="E992" s="3"/>
      <c r="F992" s="3"/>
      <c r="G992" s="3"/>
      <c r="H992" s="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ht="15.75" customHeight="1">
      <c r="A993" s="1"/>
      <c r="B993" s="1"/>
      <c r="C993" s="1"/>
      <c r="D993" s="3"/>
      <c r="E993" s="3"/>
      <c r="F993" s="3"/>
      <c r="G993" s="3"/>
      <c r="H993" s="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ht="15.75" customHeight="1">
      <c r="A994" s="1"/>
      <c r="B994" s="1"/>
      <c r="C994" s="1"/>
      <c r="D994" s="3"/>
      <c r="E994" s="3"/>
      <c r="F994" s="3"/>
      <c r="G994" s="3"/>
      <c r="H994" s="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ht="15.75" customHeight="1">
      <c r="A995" s="1"/>
      <c r="B995" s="1"/>
      <c r="C995" s="1"/>
      <c r="D995" s="3"/>
      <c r="E995" s="3"/>
      <c r="F995" s="3"/>
      <c r="G995" s="3"/>
      <c r="H995" s="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ht="15.75" customHeight="1">
      <c r="A996" s="1"/>
      <c r="B996" s="1"/>
      <c r="C996" s="1"/>
      <c r="D996" s="3"/>
      <c r="E996" s="3"/>
      <c r="F996" s="3"/>
      <c r="G996" s="3"/>
      <c r="H996" s="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ht="15.75" customHeight="1">
      <c r="A997" s="1"/>
      <c r="B997" s="1"/>
      <c r="C997" s="1"/>
      <c r="D997" s="3"/>
      <c r="E997" s="3"/>
      <c r="F997" s="3"/>
      <c r="G997" s="3"/>
      <c r="H997" s="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ht="15.75" customHeight="1">
      <c r="A998" s="1"/>
      <c r="B998" s="1"/>
      <c r="C998" s="1"/>
      <c r="D998" s="3"/>
      <c r="E998" s="3"/>
      <c r="F998" s="3"/>
      <c r="G998" s="3"/>
      <c r="H998" s="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ht="15.75" customHeight="1">
      <c r="A999" s="1"/>
      <c r="B999" s="1"/>
      <c r="C999" s="1"/>
      <c r="D999" s="3"/>
      <c r="E999" s="3"/>
      <c r="F999" s="3"/>
      <c r="G999" s="3"/>
      <c r="H999" s="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ht="15.75" customHeight="1">
      <c r="A1000" s="1"/>
      <c r="B1000" s="1"/>
      <c r="C1000" s="1"/>
      <c r="D1000" s="3"/>
      <c r="E1000" s="3"/>
      <c r="F1000" s="3"/>
      <c r="G1000" s="3"/>
      <c r="H1000" s="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</sheetData>
  <mergeCells count="44">
    <mergeCell ref="AI46:AN46"/>
    <mergeCell ref="AI47:AN47"/>
    <mergeCell ref="BA46:BJ46"/>
    <mergeCell ref="BA47:BJ47"/>
    <mergeCell ref="BA48:BJ48"/>
    <mergeCell ref="O47:U47"/>
    <mergeCell ref="O48:U48"/>
    <mergeCell ref="AR47:AX47"/>
    <mergeCell ref="AR48:AX48"/>
    <mergeCell ref="D42:U42"/>
    <mergeCell ref="D46:K46"/>
    <mergeCell ref="O46:U46"/>
    <mergeCell ref="AR46:AX46"/>
    <mergeCell ref="D47:K47"/>
    <mergeCell ref="D48:K48"/>
    <mergeCell ref="AI48:AN48"/>
    <mergeCell ref="X7:AB7"/>
    <mergeCell ref="AC7:AG7"/>
    <mergeCell ref="AH7:AL7"/>
    <mergeCell ref="AM7:AQ7"/>
    <mergeCell ref="AR7:AV7"/>
    <mergeCell ref="AW7:BA7"/>
    <mergeCell ref="AI42:BJ42"/>
    <mergeCell ref="BB7:BF7"/>
    <mergeCell ref="BG7:BK7"/>
    <mergeCell ref="A4:BK4"/>
    <mergeCell ref="A5:BK5"/>
    <mergeCell ref="A6:A8"/>
    <mergeCell ref="B6:B8"/>
    <mergeCell ref="D6:BK6"/>
    <mergeCell ref="D7:H7"/>
    <mergeCell ref="I7:M7"/>
    <mergeCell ref="A20:A25"/>
    <mergeCell ref="A26:A30"/>
    <mergeCell ref="B26:B30"/>
    <mergeCell ref="A31:A35"/>
    <mergeCell ref="B31:B35"/>
    <mergeCell ref="N7:R7"/>
    <mergeCell ref="S7:W7"/>
    <mergeCell ref="A10:A14"/>
    <mergeCell ref="B10:B14"/>
    <mergeCell ref="A15:A19"/>
    <mergeCell ref="B15:B19"/>
    <mergeCell ref="B20:B25"/>
  </mergeCells>
  <printOptions horizontalCentered="1"/>
  <pageMargins bottom="0.0" footer="0.0" header="0.0" left="0.1968503937007874" right="0.0" top="0.1968503937007874"/>
  <pageSetup paperSize="9" scale="6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0"/>
    <col customWidth="1" min="2" max="2" width="10.25"/>
    <col customWidth="1" min="3" max="3" width="14.88"/>
    <col customWidth="1" min="4" max="48" width="3.25"/>
    <col customWidth="1" min="49" max="49" width="3.63"/>
    <col customWidth="1" min="50" max="52" width="3.38"/>
    <col customWidth="1" min="53" max="53" width="3.63"/>
    <col customWidth="1" min="54" max="54" width="2.25"/>
    <col customWidth="1" min="55" max="55" width="3.63"/>
    <col customWidth="1" min="56" max="56" width="3.38"/>
    <col customWidth="1" min="57" max="57" width="3.63"/>
    <col customWidth="1" min="58" max="63" width="3.25"/>
  </cols>
  <sheetData>
    <row r="1" ht="15.75" customHeight="1">
      <c r="A1" s="229"/>
      <c r="B1" s="229"/>
      <c r="C1" s="229"/>
      <c r="D1" s="230"/>
      <c r="E1" s="230"/>
      <c r="F1" s="230"/>
      <c r="G1" s="230"/>
      <c r="H1" s="230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</row>
    <row r="2" ht="15.75" customHeight="1">
      <c r="A2" s="229"/>
      <c r="B2" s="229"/>
      <c r="C2" s="229"/>
      <c r="D2" s="230"/>
      <c r="E2" s="230"/>
      <c r="F2" s="230"/>
      <c r="G2" s="230"/>
      <c r="H2" s="230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</row>
    <row r="3" ht="15.75" customHeight="1">
      <c r="A3" s="229"/>
      <c r="B3" s="229"/>
      <c r="C3" s="229"/>
      <c r="D3" s="230"/>
      <c r="E3" s="230"/>
      <c r="F3" s="230"/>
      <c r="G3" s="230"/>
      <c r="H3" s="230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</row>
    <row r="4" ht="15.75" customHeight="1">
      <c r="A4" s="231" t="s">
        <v>219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</row>
    <row r="5" ht="15.75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</row>
    <row r="6" ht="15.75" hidden="1" customHeight="1">
      <c r="A6" s="485" t="s">
        <v>174</v>
      </c>
      <c r="B6" s="484"/>
      <c r="C6" s="484"/>
      <c r="D6" s="484"/>
      <c r="E6" s="484"/>
      <c r="F6" s="484"/>
      <c r="G6" s="484" t="s">
        <v>175</v>
      </c>
      <c r="H6" s="485" t="s">
        <v>50</v>
      </c>
      <c r="I6" s="484"/>
      <c r="J6" s="485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484"/>
    </row>
    <row r="7" ht="3.0" customHeight="1">
      <c r="A7" s="234"/>
      <c r="B7" s="234"/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234"/>
      <c r="Y7" s="234"/>
      <c r="Z7" s="234"/>
      <c r="AA7" s="234"/>
      <c r="AB7" s="234"/>
      <c r="AC7" s="234"/>
      <c r="AD7" s="234"/>
      <c r="AE7" s="234"/>
      <c r="AF7" s="234"/>
      <c r="AG7" s="234"/>
      <c r="AH7" s="234"/>
      <c r="AI7" s="234"/>
      <c r="AJ7" s="234"/>
      <c r="AK7" s="234"/>
      <c r="AL7" s="234"/>
      <c r="AM7" s="234"/>
      <c r="AN7" s="234"/>
      <c r="AO7" s="234"/>
      <c r="AP7" s="234"/>
      <c r="AQ7" s="234"/>
      <c r="AR7" s="234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</row>
    <row r="8" ht="19.5" customHeight="1">
      <c r="A8" s="486" t="s">
        <v>1</v>
      </c>
      <c r="B8" s="487" t="s">
        <v>48</v>
      </c>
      <c r="C8" s="488"/>
      <c r="D8" s="489" t="s">
        <v>7</v>
      </c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6"/>
    </row>
    <row r="9" ht="18.0" customHeight="1">
      <c r="A9" s="242"/>
      <c r="B9" s="490"/>
      <c r="C9" s="154"/>
      <c r="D9" s="493">
        <v>44562.0</v>
      </c>
      <c r="E9" s="240"/>
      <c r="F9" s="240"/>
      <c r="G9" s="240"/>
      <c r="H9" s="246"/>
      <c r="I9" s="493">
        <v>44593.0</v>
      </c>
      <c r="J9" s="240"/>
      <c r="K9" s="240"/>
      <c r="L9" s="240"/>
      <c r="M9" s="246"/>
      <c r="N9" s="493">
        <v>44621.0</v>
      </c>
      <c r="O9" s="240"/>
      <c r="P9" s="240"/>
      <c r="Q9" s="240"/>
      <c r="R9" s="246"/>
      <c r="S9" s="493">
        <v>44652.0</v>
      </c>
      <c r="T9" s="240"/>
      <c r="U9" s="240"/>
      <c r="V9" s="240"/>
      <c r="W9" s="246"/>
      <c r="X9" s="493">
        <v>44682.0</v>
      </c>
      <c r="Y9" s="240"/>
      <c r="Z9" s="240"/>
      <c r="AA9" s="240"/>
      <c r="AB9" s="246"/>
      <c r="AC9" s="493">
        <v>44713.0</v>
      </c>
      <c r="AD9" s="240"/>
      <c r="AE9" s="240"/>
      <c r="AF9" s="240"/>
      <c r="AG9" s="246"/>
      <c r="AH9" s="493">
        <v>44743.0</v>
      </c>
      <c r="AI9" s="240"/>
      <c r="AJ9" s="240"/>
      <c r="AK9" s="240"/>
      <c r="AL9" s="246"/>
      <c r="AM9" s="493">
        <v>44774.0</v>
      </c>
      <c r="AN9" s="240"/>
      <c r="AO9" s="240"/>
      <c r="AP9" s="240"/>
      <c r="AQ9" s="246"/>
      <c r="AR9" s="493">
        <v>44805.0</v>
      </c>
      <c r="AS9" s="240"/>
      <c r="AT9" s="240"/>
      <c r="AU9" s="240"/>
      <c r="AV9" s="246"/>
      <c r="AW9" s="493">
        <v>44835.0</v>
      </c>
      <c r="AX9" s="240"/>
      <c r="AY9" s="240"/>
      <c r="AZ9" s="240"/>
      <c r="BA9" s="246"/>
      <c r="BB9" s="493">
        <v>44866.0</v>
      </c>
      <c r="BC9" s="240"/>
      <c r="BD9" s="240"/>
      <c r="BE9" s="240"/>
      <c r="BF9" s="246"/>
      <c r="BG9" s="493">
        <v>44896.0</v>
      </c>
      <c r="BH9" s="240"/>
      <c r="BI9" s="240"/>
      <c r="BJ9" s="240"/>
      <c r="BK9" s="246"/>
    </row>
    <row r="10" ht="18.0" customHeight="1">
      <c r="A10" s="247"/>
      <c r="B10" s="407"/>
      <c r="C10" s="110"/>
      <c r="D10" s="494" t="s">
        <v>20</v>
      </c>
      <c r="E10" s="495" t="s">
        <v>21</v>
      </c>
      <c r="F10" s="495" t="s">
        <v>22</v>
      </c>
      <c r="G10" s="495" t="s">
        <v>23</v>
      </c>
      <c r="H10" s="496" t="s">
        <v>49</v>
      </c>
      <c r="I10" s="497" t="s">
        <v>20</v>
      </c>
      <c r="J10" s="498" t="s">
        <v>21</v>
      </c>
      <c r="K10" s="498" t="s">
        <v>22</v>
      </c>
      <c r="L10" s="498" t="s">
        <v>23</v>
      </c>
      <c r="M10" s="499" t="s">
        <v>49</v>
      </c>
      <c r="N10" s="494" t="s">
        <v>20</v>
      </c>
      <c r="O10" s="495" t="s">
        <v>21</v>
      </c>
      <c r="P10" s="495" t="s">
        <v>22</v>
      </c>
      <c r="Q10" s="495" t="s">
        <v>23</v>
      </c>
      <c r="R10" s="496" t="s">
        <v>49</v>
      </c>
      <c r="S10" s="497" t="s">
        <v>20</v>
      </c>
      <c r="T10" s="498" t="s">
        <v>21</v>
      </c>
      <c r="U10" s="498" t="s">
        <v>22</v>
      </c>
      <c r="V10" s="498" t="s">
        <v>23</v>
      </c>
      <c r="W10" s="499" t="s">
        <v>49</v>
      </c>
      <c r="X10" s="494" t="s">
        <v>20</v>
      </c>
      <c r="Y10" s="495" t="s">
        <v>21</v>
      </c>
      <c r="Z10" s="495" t="s">
        <v>22</v>
      </c>
      <c r="AA10" s="495" t="s">
        <v>23</v>
      </c>
      <c r="AB10" s="496" t="s">
        <v>49</v>
      </c>
      <c r="AC10" s="497" t="s">
        <v>20</v>
      </c>
      <c r="AD10" s="498" t="s">
        <v>21</v>
      </c>
      <c r="AE10" s="498" t="s">
        <v>22</v>
      </c>
      <c r="AF10" s="498" t="s">
        <v>23</v>
      </c>
      <c r="AG10" s="499" t="s">
        <v>49</v>
      </c>
      <c r="AH10" s="494" t="s">
        <v>20</v>
      </c>
      <c r="AI10" s="495" t="s">
        <v>21</v>
      </c>
      <c r="AJ10" s="495" t="s">
        <v>22</v>
      </c>
      <c r="AK10" s="495" t="s">
        <v>23</v>
      </c>
      <c r="AL10" s="496" t="s">
        <v>49</v>
      </c>
      <c r="AM10" s="497" t="s">
        <v>20</v>
      </c>
      <c r="AN10" s="498" t="s">
        <v>21</v>
      </c>
      <c r="AO10" s="498" t="s">
        <v>22</v>
      </c>
      <c r="AP10" s="498" t="s">
        <v>23</v>
      </c>
      <c r="AQ10" s="499" t="s">
        <v>49</v>
      </c>
      <c r="AR10" s="494" t="s">
        <v>20</v>
      </c>
      <c r="AS10" s="495" t="s">
        <v>21</v>
      </c>
      <c r="AT10" s="495" t="s">
        <v>22</v>
      </c>
      <c r="AU10" s="495" t="s">
        <v>23</v>
      </c>
      <c r="AV10" s="496" t="s">
        <v>49</v>
      </c>
      <c r="AW10" s="497" t="s">
        <v>20</v>
      </c>
      <c r="AX10" s="498" t="s">
        <v>21</v>
      </c>
      <c r="AY10" s="498" t="s">
        <v>22</v>
      </c>
      <c r="AZ10" s="498" t="s">
        <v>23</v>
      </c>
      <c r="BA10" s="499" t="s">
        <v>49</v>
      </c>
      <c r="BB10" s="494" t="s">
        <v>20</v>
      </c>
      <c r="BC10" s="495" t="s">
        <v>21</v>
      </c>
      <c r="BD10" s="495" t="s">
        <v>22</v>
      </c>
      <c r="BE10" s="495" t="s">
        <v>23</v>
      </c>
      <c r="BF10" s="496" t="s">
        <v>49</v>
      </c>
      <c r="BG10" s="497" t="s">
        <v>20</v>
      </c>
      <c r="BH10" s="498" t="s">
        <v>21</v>
      </c>
      <c r="BI10" s="498" t="s">
        <v>22</v>
      </c>
      <c r="BJ10" s="498" t="s">
        <v>23</v>
      </c>
      <c r="BK10" s="499" t="s">
        <v>49</v>
      </c>
    </row>
    <row r="11" ht="6.0" customHeight="1">
      <c r="A11" s="324">
        <v>1.0</v>
      </c>
      <c r="B11" s="324" t="s">
        <v>187</v>
      </c>
      <c r="C11" s="698" t="s">
        <v>220</v>
      </c>
      <c r="D11" s="699"/>
      <c r="E11" s="700"/>
      <c r="F11" s="700"/>
      <c r="G11" s="701"/>
      <c r="H11" s="702"/>
      <c r="I11" s="703"/>
      <c r="J11" s="701"/>
      <c r="K11" s="701"/>
      <c r="L11" s="701"/>
      <c r="M11" s="702"/>
      <c r="N11" s="703"/>
      <c r="O11" s="701"/>
      <c r="P11" s="701"/>
      <c r="Q11" s="701"/>
      <c r="R11" s="702"/>
      <c r="S11" s="703"/>
      <c r="T11" s="701"/>
      <c r="U11" s="701"/>
      <c r="V11" s="701"/>
      <c r="W11" s="702"/>
      <c r="X11" s="703"/>
      <c r="Y11" s="701"/>
      <c r="Z11" s="701"/>
      <c r="AA11" s="701"/>
      <c r="AB11" s="701"/>
      <c r="AC11" s="703"/>
      <c r="AD11" s="701"/>
      <c r="AE11" s="701"/>
      <c r="AF11" s="701"/>
      <c r="AG11" s="702"/>
      <c r="AH11" s="703"/>
      <c r="AI11" s="701"/>
      <c r="AJ11" s="701"/>
      <c r="AK11" s="701"/>
      <c r="AL11" s="702"/>
      <c r="AM11" s="703"/>
      <c r="AN11" s="701"/>
      <c r="AO11" s="701"/>
      <c r="AP11" s="701"/>
      <c r="AQ11" s="702"/>
      <c r="AR11" s="703"/>
      <c r="AS11" s="701"/>
      <c r="AT11" s="701"/>
      <c r="AU11" s="701"/>
      <c r="AV11" s="702"/>
      <c r="AW11" s="703"/>
      <c r="AX11" s="701"/>
      <c r="AY11" s="701"/>
      <c r="AZ11" s="701"/>
      <c r="BA11" s="702"/>
      <c r="BB11" s="703"/>
      <c r="BC11" s="701"/>
      <c r="BD11" s="701"/>
      <c r="BE11" s="701"/>
      <c r="BF11" s="702"/>
      <c r="BG11" s="703"/>
      <c r="BH11" s="701"/>
      <c r="BI11" s="701"/>
      <c r="BJ11" s="701"/>
      <c r="BK11" s="702"/>
    </row>
    <row r="12" ht="18.0" customHeight="1">
      <c r="A12" s="242"/>
      <c r="B12" s="242"/>
      <c r="C12" s="704"/>
      <c r="D12" s="635"/>
      <c r="E12" s="539"/>
      <c r="F12" s="3"/>
      <c r="G12" s="636">
        <v>29.0</v>
      </c>
      <c r="H12" s="637"/>
      <c r="I12" s="638"/>
      <c r="J12" s="539"/>
      <c r="K12" s="539"/>
      <c r="L12" s="539"/>
      <c r="M12" s="639">
        <v>28.0</v>
      </c>
      <c r="N12" s="635"/>
      <c r="O12" s="539"/>
      <c r="P12" s="539"/>
      <c r="Q12" s="640"/>
      <c r="R12" s="641">
        <v>30.0</v>
      </c>
      <c r="S12" s="642"/>
      <c r="T12" s="640"/>
      <c r="U12" s="640"/>
      <c r="V12" s="640"/>
      <c r="W12" s="639">
        <v>29.0</v>
      </c>
      <c r="X12" s="640"/>
      <c r="Y12" s="640"/>
      <c r="Z12" s="640"/>
      <c r="AA12" s="643"/>
      <c r="AB12" s="636">
        <v>28.0</v>
      </c>
      <c r="AC12" s="644"/>
      <c r="AD12" s="640"/>
      <c r="AE12" s="640"/>
      <c r="AF12" s="640"/>
      <c r="AG12" s="645">
        <v>28.0</v>
      </c>
      <c r="AH12" s="635"/>
      <c r="AI12" s="539"/>
      <c r="AJ12" s="3"/>
      <c r="AK12" s="539"/>
      <c r="AL12" s="639">
        <v>27.0</v>
      </c>
      <c r="AM12" s="638"/>
      <c r="AN12" s="539"/>
      <c r="AO12" s="539"/>
      <c r="AP12" s="636">
        <v>26.0</v>
      </c>
      <c r="AQ12" s="640"/>
      <c r="AR12" s="635"/>
      <c r="AS12" s="539"/>
      <c r="AT12" s="539"/>
      <c r="AU12" s="640"/>
      <c r="AV12" s="641">
        <v>26.0</v>
      </c>
      <c r="AW12" s="642"/>
      <c r="AX12" s="640"/>
      <c r="AY12" s="640"/>
      <c r="AZ12" s="640"/>
      <c r="BA12" s="639">
        <v>26.0</v>
      </c>
      <c r="BB12" s="640"/>
      <c r="BC12" s="640"/>
      <c r="BD12" s="640"/>
      <c r="BE12" s="636">
        <v>25.0</v>
      </c>
      <c r="BF12" s="640"/>
      <c r="BG12" s="644"/>
      <c r="BH12" s="640"/>
      <c r="BI12" s="640"/>
      <c r="BJ12" s="645">
        <v>24.0</v>
      </c>
      <c r="BK12" s="646"/>
    </row>
    <row r="13" ht="6.0" customHeight="1">
      <c r="A13" s="242"/>
      <c r="B13" s="242"/>
      <c r="C13" s="705"/>
      <c r="D13" s="573"/>
      <c r="E13" s="568"/>
      <c r="F13" s="568"/>
      <c r="G13" s="568"/>
      <c r="H13" s="706"/>
      <c r="I13" s="573"/>
      <c r="J13" s="568"/>
      <c r="K13" s="568"/>
      <c r="L13" s="568"/>
      <c r="M13" s="706"/>
      <c r="N13" s="573"/>
      <c r="O13" s="568"/>
      <c r="P13" s="568"/>
      <c r="Q13" s="568"/>
      <c r="R13" s="706"/>
      <c r="S13" s="573"/>
      <c r="T13" s="568"/>
      <c r="U13" s="568"/>
      <c r="V13" s="568"/>
      <c r="W13" s="706"/>
      <c r="X13" s="573"/>
      <c r="Y13" s="568"/>
      <c r="Z13" s="568"/>
      <c r="AA13" s="568"/>
      <c r="AB13" s="568"/>
      <c r="AC13" s="573"/>
      <c r="AD13" s="568"/>
      <c r="AE13" s="568"/>
      <c r="AF13" s="568"/>
      <c r="AG13" s="706"/>
      <c r="AH13" s="573"/>
      <c r="AI13" s="568"/>
      <c r="AJ13" s="568"/>
      <c r="AK13" s="568"/>
      <c r="AL13" s="706"/>
      <c r="AM13" s="573"/>
      <c r="AN13" s="568"/>
      <c r="AO13" s="568"/>
      <c r="AP13" s="568"/>
      <c r="AQ13" s="706"/>
      <c r="AR13" s="573"/>
      <c r="AS13" s="568"/>
      <c r="AT13" s="568"/>
      <c r="AU13" s="568"/>
      <c r="AV13" s="706"/>
      <c r="AW13" s="573"/>
      <c r="AX13" s="568"/>
      <c r="AY13" s="568"/>
      <c r="AZ13" s="568"/>
      <c r="BA13" s="706"/>
      <c r="BB13" s="573"/>
      <c r="BC13" s="568"/>
      <c r="BD13" s="568"/>
      <c r="BE13" s="568"/>
      <c r="BF13" s="706"/>
      <c r="BG13" s="573"/>
      <c r="BH13" s="568"/>
      <c r="BI13" s="568"/>
      <c r="BJ13" s="568"/>
      <c r="BK13" s="706"/>
    </row>
    <row r="14" ht="30.0" customHeight="1">
      <c r="A14" s="242"/>
      <c r="B14" s="242"/>
      <c r="C14" s="707" t="s">
        <v>221</v>
      </c>
      <c r="D14" s="708"/>
      <c r="E14" s="709"/>
      <c r="F14" s="709"/>
      <c r="G14" s="709"/>
      <c r="H14" s="710"/>
      <c r="I14" s="708"/>
      <c r="J14" s="709"/>
      <c r="K14" s="711"/>
      <c r="L14" s="709"/>
      <c r="M14" s="712"/>
      <c r="N14" s="708"/>
      <c r="O14" s="709"/>
      <c r="P14" s="539"/>
      <c r="Q14" s="709"/>
      <c r="R14" s="712"/>
      <c r="S14" s="708"/>
      <c r="T14" s="709"/>
      <c r="U14" s="709"/>
      <c r="V14" s="709"/>
      <c r="W14" s="712"/>
      <c r="X14" s="708"/>
      <c r="Y14" s="709"/>
      <c r="Z14" s="709"/>
      <c r="AA14" s="711"/>
      <c r="AB14" s="711"/>
      <c r="AC14" s="708"/>
      <c r="AD14" s="709"/>
      <c r="AE14" s="709"/>
      <c r="AF14" s="711"/>
      <c r="AG14" s="712"/>
      <c r="AH14" s="708"/>
      <c r="AI14" s="709"/>
      <c r="AJ14" s="709"/>
      <c r="AK14" s="711"/>
      <c r="AL14" s="712"/>
      <c r="AM14" s="708"/>
      <c r="AN14" s="709"/>
      <c r="AO14" s="709"/>
      <c r="AP14" s="711"/>
      <c r="AQ14" s="712"/>
      <c r="AR14" s="708"/>
      <c r="AS14" s="709"/>
      <c r="AT14" s="709"/>
      <c r="AU14" s="709"/>
      <c r="AV14" s="712"/>
      <c r="AW14" s="708"/>
      <c r="AX14" s="709"/>
      <c r="AY14" s="709"/>
      <c r="AZ14" s="709"/>
      <c r="BA14" s="712"/>
      <c r="BB14" s="708"/>
      <c r="BC14" s="709"/>
      <c r="BD14" s="709"/>
      <c r="BE14" s="709"/>
      <c r="BF14" s="712"/>
      <c r="BG14" s="708"/>
      <c r="BH14" s="709"/>
      <c r="BI14" s="709"/>
      <c r="BJ14" s="709"/>
      <c r="BK14" s="713"/>
    </row>
    <row r="15" ht="30.0" customHeight="1">
      <c r="A15" s="247"/>
      <c r="B15" s="247"/>
      <c r="C15" s="707" t="s">
        <v>222</v>
      </c>
      <c r="D15" s="714"/>
      <c r="E15" s="711"/>
      <c r="F15" s="711"/>
      <c r="G15" s="711"/>
      <c r="H15" s="715"/>
      <c r="I15" s="714"/>
      <c r="J15" s="711"/>
      <c r="K15" s="716"/>
      <c r="L15" s="717"/>
      <c r="M15" s="710"/>
      <c r="N15" s="714"/>
      <c r="O15" s="711"/>
      <c r="P15" s="716"/>
      <c r="Q15" s="717"/>
      <c r="R15" s="710"/>
      <c r="S15" s="714"/>
      <c r="T15" s="711"/>
      <c r="U15" s="711"/>
      <c r="V15" s="711"/>
      <c r="W15" s="710"/>
      <c r="X15" s="714"/>
      <c r="Y15" s="711"/>
      <c r="Z15" s="711"/>
      <c r="AA15" s="711"/>
      <c r="AB15" s="711"/>
      <c r="AC15" s="714"/>
      <c r="AD15" s="711"/>
      <c r="AE15" s="711"/>
      <c r="AF15" s="716"/>
      <c r="AG15" s="715"/>
      <c r="AH15" s="714"/>
      <c r="AI15" s="711"/>
      <c r="AJ15" s="711"/>
      <c r="AK15" s="711"/>
      <c r="AL15" s="715"/>
      <c r="AM15" s="714"/>
      <c r="AN15" s="711"/>
      <c r="AO15" s="711"/>
      <c r="AP15" s="716"/>
      <c r="AQ15" s="715"/>
      <c r="AR15" s="714"/>
      <c r="AS15" s="711"/>
      <c r="AT15" s="711"/>
      <c r="AU15" s="711"/>
      <c r="AV15" s="715"/>
      <c r="AW15" s="718"/>
      <c r="AX15" s="711"/>
      <c r="AY15" s="711"/>
      <c r="AZ15" s="711"/>
      <c r="BA15" s="715"/>
      <c r="BB15" s="714"/>
      <c r="BC15" s="711"/>
      <c r="BD15" s="711"/>
      <c r="BE15" s="719"/>
      <c r="BF15" s="710"/>
      <c r="BG15" s="714"/>
      <c r="BH15" s="711"/>
      <c r="BI15" s="711"/>
      <c r="BJ15" s="711"/>
      <c r="BK15" s="720"/>
    </row>
    <row r="16" ht="6.0" customHeight="1">
      <c r="A16" s="700"/>
      <c r="B16" s="324" t="s">
        <v>190</v>
      </c>
      <c r="C16" s="698" t="s">
        <v>220</v>
      </c>
      <c r="D16" s="675"/>
      <c r="E16" s="643"/>
      <c r="F16" s="643"/>
      <c r="G16" s="643"/>
      <c r="H16" s="637"/>
      <c r="I16" s="675"/>
      <c r="J16" s="701"/>
      <c r="K16" s="643"/>
      <c r="L16" s="643"/>
      <c r="M16" s="637"/>
      <c r="N16" s="675"/>
      <c r="O16" s="701"/>
      <c r="P16" s="643"/>
      <c r="Q16" s="643"/>
      <c r="R16" s="637"/>
      <c r="S16" s="675"/>
      <c r="T16" s="643"/>
      <c r="U16" s="643"/>
      <c r="V16" s="643"/>
      <c r="W16" s="637"/>
      <c r="X16" s="675"/>
      <c r="Y16" s="701"/>
      <c r="Z16" s="643"/>
      <c r="AA16" s="643"/>
      <c r="AB16" s="643"/>
      <c r="AC16" s="675"/>
      <c r="AD16" s="701"/>
      <c r="AE16" s="643"/>
      <c r="AF16" s="643"/>
      <c r="AG16" s="637"/>
      <c r="AH16" s="675"/>
      <c r="AI16" s="643"/>
      <c r="AJ16" s="643"/>
      <c r="AK16" s="643"/>
      <c r="AL16" s="637"/>
      <c r="AM16" s="675"/>
      <c r="AN16" s="701"/>
      <c r="AO16" s="643"/>
      <c r="AP16" s="643"/>
      <c r="AQ16" s="637"/>
      <c r="AR16" s="675"/>
      <c r="AS16" s="701"/>
      <c r="AT16" s="643"/>
      <c r="AU16" s="643"/>
      <c r="AV16" s="637"/>
      <c r="AW16" s="675"/>
      <c r="AX16" s="643"/>
      <c r="AY16" s="643"/>
      <c r="AZ16" s="643"/>
      <c r="BA16" s="637"/>
      <c r="BB16" s="675"/>
      <c r="BC16" s="701"/>
      <c r="BD16" s="643"/>
      <c r="BE16" s="643"/>
      <c r="BF16" s="637"/>
      <c r="BG16" s="675"/>
      <c r="BH16" s="701"/>
      <c r="BI16" s="643"/>
      <c r="BJ16" s="643"/>
      <c r="BK16" s="637"/>
    </row>
    <row r="17" ht="18.0" customHeight="1">
      <c r="A17" s="267">
        <v>2.0</v>
      </c>
      <c r="B17" s="242"/>
      <c r="C17" s="704"/>
      <c r="D17" s="635"/>
      <c r="E17" s="539"/>
      <c r="F17" s="539"/>
      <c r="G17" s="721">
        <v>22.0</v>
      </c>
      <c r="H17" s="648"/>
      <c r="I17" s="638"/>
      <c r="J17" s="643"/>
      <c r="K17" s="643"/>
      <c r="L17" s="721">
        <v>21.0</v>
      </c>
      <c r="M17" s="648"/>
      <c r="N17" s="635"/>
      <c r="O17" s="643"/>
      <c r="P17" s="643"/>
      <c r="Q17" s="693">
        <v>23.0</v>
      </c>
      <c r="R17" s="648"/>
      <c r="S17" s="635"/>
      <c r="T17" s="539"/>
      <c r="U17" s="539"/>
      <c r="V17" s="539"/>
      <c r="W17" s="694">
        <v>25.0</v>
      </c>
      <c r="X17" s="638"/>
      <c r="Y17" s="643"/>
      <c r="Z17" s="643"/>
      <c r="AA17" s="721">
        <v>19.0</v>
      </c>
      <c r="AB17" s="648"/>
      <c r="AC17" s="722"/>
      <c r="AD17" s="539"/>
      <c r="AE17" s="638"/>
      <c r="AF17" s="645">
        <v>24.0</v>
      </c>
      <c r="AG17" s="648"/>
      <c r="AH17" s="635"/>
      <c r="AI17" s="539"/>
      <c r="AJ17" s="539"/>
      <c r="AK17" s="539"/>
      <c r="AL17" s="639">
        <v>25.0</v>
      </c>
      <c r="AM17" s="638"/>
      <c r="AN17" s="643"/>
      <c r="AO17" s="643"/>
      <c r="AP17" s="721">
        <v>24.0</v>
      </c>
      <c r="AQ17" s="648"/>
      <c r="AR17" s="635"/>
      <c r="AS17" s="643"/>
      <c r="AT17" s="643"/>
      <c r="AU17" s="693">
        <v>24.0</v>
      </c>
      <c r="AV17" s="648"/>
      <c r="AW17" s="635"/>
      <c r="AX17" s="539"/>
      <c r="AY17" s="539"/>
      <c r="AZ17" s="721">
        <v>21.0</v>
      </c>
      <c r="BA17" s="648"/>
      <c r="BB17" s="638"/>
      <c r="BC17" s="643"/>
      <c r="BD17" s="643"/>
      <c r="BE17" s="721">
        <v>20.0</v>
      </c>
      <c r="BF17" s="648"/>
      <c r="BG17" s="635"/>
      <c r="BH17" s="643"/>
      <c r="BI17" s="643"/>
      <c r="BJ17" s="645">
        <v>19.0</v>
      </c>
      <c r="BK17" s="648"/>
    </row>
    <row r="18" ht="6.0" customHeight="1">
      <c r="A18" s="242"/>
      <c r="B18" s="242"/>
      <c r="C18" s="705"/>
      <c r="D18" s="573"/>
      <c r="E18" s="568"/>
      <c r="F18" s="568"/>
      <c r="G18" s="568"/>
      <c r="H18" s="706"/>
      <c r="I18" s="573"/>
      <c r="J18" s="568"/>
      <c r="K18" s="568"/>
      <c r="L18" s="568"/>
      <c r="M18" s="706"/>
      <c r="N18" s="573"/>
      <c r="O18" s="568"/>
      <c r="P18" s="568"/>
      <c r="Q18" s="568"/>
      <c r="R18" s="706"/>
      <c r="S18" s="573"/>
      <c r="T18" s="568"/>
      <c r="U18" s="568"/>
      <c r="V18" s="568"/>
      <c r="W18" s="706"/>
      <c r="X18" s="573"/>
      <c r="Y18" s="568"/>
      <c r="Z18" s="568"/>
      <c r="AA18" s="568"/>
      <c r="AB18" s="568"/>
      <c r="AC18" s="573"/>
      <c r="AD18" s="568"/>
      <c r="AE18" s="568"/>
      <c r="AF18" s="568"/>
      <c r="AG18" s="706"/>
      <c r="AH18" s="573"/>
      <c r="AI18" s="568"/>
      <c r="AJ18" s="568"/>
      <c r="AK18" s="568"/>
      <c r="AL18" s="706"/>
      <c r="AM18" s="573"/>
      <c r="AN18" s="568"/>
      <c r="AO18" s="568"/>
      <c r="AP18" s="568"/>
      <c r="AQ18" s="706"/>
      <c r="AR18" s="573"/>
      <c r="AS18" s="568"/>
      <c r="AT18" s="568"/>
      <c r="AU18" s="568"/>
      <c r="AV18" s="706"/>
      <c r="AW18" s="573"/>
      <c r="AX18" s="568"/>
      <c r="AY18" s="568"/>
      <c r="AZ18" s="568"/>
      <c r="BA18" s="706"/>
      <c r="BB18" s="573"/>
      <c r="BC18" s="568"/>
      <c r="BD18" s="568"/>
      <c r="BE18" s="568"/>
      <c r="BF18" s="706"/>
      <c r="BG18" s="573"/>
      <c r="BH18" s="568"/>
      <c r="BI18" s="568"/>
      <c r="BJ18" s="568"/>
      <c r="BK18" s="706"/>
    </row>
    <row r="19" ht="30.0" customHeight="1">
      <c r="A19" s="242"/>
      <c r="B19" s="242"/>
      <c r="C19" s="723" t="s">
        <v>221</v>
      </c>
      <c r="D19" s="724"/>
      <c r="E19" s="725"/>
      <c r="F19" s="725"/>
      <c r="G19" s="725"/>
      <c r="H19" s="726"/>
      <c r="I19" s="724"/>
      <c r="J19" s="725"/>
      <c r="K19" s="725"/>
      <c r="L19" s="725"/>
      <c r="M19" s="726"/>
      <c r="N19" s="724"/>
      <c r="O19" s="725"/>
      <c r="P19" s="727"/>
      <c r="Q19" s="728"/>
      <c r="R19" s="726"/>
      <c r="S19" s="724"/>
      <c r="T19" s="725"/>
      <c r="U19" s="725"/>
      <c r="V19" s="725"/>
      <c r="W19" s="726"/>
      <c r="X19" s="724"/>
      <c r="Y19" s="725"/>
      <c r="Z19" s="725"/>
      <c r="AA19" s="725"/>
      <c r="AB19" s="725"/>
      <c r="AC19" s="724"/>
      <c r="AD19" s="725"/>
      <c r="AE19" s="725"/>
      <c r="AF19" s="725"/>
      <c r="AG19" s="726"/>
      <c r="AH19" s="724"/>
      <c r="AI19" s="725"/>
      <c r="AJ19" s="725"/>
      <c r="AK19" s="725"/>
      <c r="AL19" s="726"/>
      <c r="AM19" s="724"/>
      <c r="AN19" s="725"/>
      <c r="AO19" s="725"/>
      <c r="AP19" s="725"/>
      <c r="AQ19" s="726"/>
      <c r="AR19" s="724"/>
      <c r="AS19" s="725"/>
      <c r="AT19" s="725"/>
      <c r="AU19" s="725"/>
      <c r="AV19" s="726"/>
      <c r="AW19" s="724"/>
      <c r="AX19" s="725"/>
      <c r="AY19" s="725"/>
      <c r="AZ19" s="725"/>
      <c r="BA19" s="726"/>
      <c r="BB19" s="724"/>
      <c r="BC19" s="725"/>
      <c r="BD19" s="725"/>
      <c r="BE19" s="725"/>
      <c r="BF19" s="726"/>
      <c r="BG19" s="724"/>
      <c r="BH19" s="725"/>
      <c r="BI19" s="725"/>
      <c r="BJ19" s="729"/>
      <c r="BK19" s="726"/>
    </row>
    <row r="20" ht="6.0" customHeight="1">
      <c r="A20" s="242"/>
      <c r="B20" s="242"/>
      <c r="C20" s="698" t="s">
        <v>222</v>
      </c>
      <c r="D20" s="675"/>
      <c r="E20" s="643"/>
      <c r="F20" s="730"/>
      <c r="G20" s="643"/>
      <c r="H20" s="637"/>
      <c r="I20" s="675"/>
      <c r="J20" s="643"/>
      <c r="K20" s="730"/>
      <c r="L20" s="643"/>
      <c r="M20" s="637"/>
      <c r="N20" s="675"/>
      <c r="O20" s="643"/>
      <c r="P20" s="730"/>
      <c r="Q20" s="643"/>
      <c r="R20" s="637"/>
      <c r="S20" s="675"/>
      <c r="T20" s="643"/>
      <c r="U20" s="643"/>
      <c r="V20" s="730"/>
      <c r="W20" s="637"/>
      <c r="X20" s="675"/>
      <c r="Y20" s="731"/>
      <c r="Z20" s="731"/>
      <c r="AA20" s="1"/>
      <c r="AB20" s="1"/>
      <c r="AC20" s="703"/>
      <c r="AD20" s="701"/>
      <c r="AE20" s="731"/>
      <c r="AF20" s="701"/>
      <c r="AG20" s="730"/>
      <c r="AH20" s="703"/>
      <c r="AI20" s="701"/>
      <c r="AJ20" s="1"/>
      <c r="AK20" s="731"/>
      <c r="AL20" s="730"/>
      <c r="AM20" s="703"/>
      <c r="AN20" s="701"/>
      <c r="AO20" s="1"/>
      <c r="AP20" s="731"/>
      <c r="AQ20" s="730"/>
      <c r="AR20" s="675"/>
      <c r="AS20" s="701"/>
      <c r="AT20" s="701"/>
      <c r="AU20" s="701"/>
      <c r="AV20" s="637"/>
      <c r="AW20" s="675"/>
      <c r="AX20" s="732"/>
      <c r="AY20" s="701"/>
      <c r="AZ20" s="701"/>
      <c r="BA20" s="637"/>
      <c r="BB20" s="675"/>
      <c r="BC20" s="643"/>
      <c r="BD20" s="643"/>
      <c r="BE20" s="643"/>
      <c r="BF20" s="637"/>
      <c r="BG20" s="675"/>
      <c r="BH20" s="643"/>
      <c r="BI20" s="643"/>
      <c r="BJ20" s="733"/>
      <c r="BK20" s="637"/>
    </row>
    <row r="21" ht="18.0" customHeight="1">
      <c r="A21" s="242"/>
      <c r="B21" s="549"/>
      <c r="C21" s="704"/>
      <c r="D21" s="675"/>
      <c r="E21" s="643"/>
      <c r="F21" s="490"/>
      <c r="G21" s="643"/>
      <c r="H21" s="637"/>
      <c r="I21" s="675"/>
      <c r="J21" s="643"/>
      <c r="K21" s="490"/>
      <c r="L21" s="643"/>
      <c r="M21" s="637"/>
      <c r="N21" s="675"/>
      <c r="O21" s="643"/>
      <c r="P21" s="490"/>
      <c r="Q21" s="643"/>
      <c r="R21" s="637"/>
      <c r="S21" s="675"/>
      <c r="T21" s="643"/>
      <c r="U21" s="643"/>
      <c r="V21" s="490"/>
      <c r="W21" s="637"/>
      <c r="X21" s="675"/>
      <c r="Y21" s="242"/>
      <c r="Z21" s="242"/>
      <c r="AA21" s="1"/>
      <c r="AB21" s="1"/>
      <c r="AC21" s="734"/>
      <c r="AD21" s="242"/>
      <c r="AE21" s="242"/>
      <c r="AF21" s="242"/>
      <c r="AG21" s="490"/>
      <c r="AH21" s="734"/>
      <c r="AI21" s="242"/>
      <c r="AJ21" s="1"/>
      <c r="AK21" s="242"/>
      <c r="AL21" s="490"/>
      <c r="AM21" s="734"/>
      <c r="AN21" s="242"/>
      <c r="AO21" s="1"/>
      <c r="AP21" s="242"/>
      <c r="AQ21" s="490"/>
      <c r="AR21" s="675"/>
      <c r="AS21" s="242"/>
      <c r="AT21" s="242"/>
      <c r="AU21" s="242"/>
      <c r="AV21" s="637"/>
      <c r="AW21" s="675"/>
      <c r="AX21" s="242"/>
      <c r="AY21" s="242"/>
      <c r="AZ21" s="242"/>
      <c r="BA21" s="637"/>
      <c r="BB21" s="675"/>
      <c r="BC21" s="735"/>
      <c r="BD21" s="643"/>
      <c r="BE21" s="643"/>
      <c r="BF21" s="637"/>
      <c r="BG21" s="675"/>
      <c r="BH21" s="643"/>
      <c r="BI21" s="643"/>
      <c r="BJ21" s="736"/>
      <c r="BK21" s="637"/>
    </row>
    <row r="22" ht="6.0" customHeight="1">
      <c r="A22" s="247"/>
      <c r="B22" s="737"/>
      <c r="C22" s="705"/>
      <c r="D22" s="573"/>
      <c r="E22" s="568"/>
      <c r="F22" s="407"/>
      <c r="G22" s="568"/>
      <c r="H22" s="706"/>
      <c r="I22" s="573"/>
      <c r="J22" s="568"/>
      <c r="K22" s="407"/>
      <c r="L22" s="568"/>
      <c r="M22" s="706"/>
      <c r="N22" s="573"/>
      <c r="O22" s="568"/>
      <c r="P22" s="407"/>
      <c r="Q22" s="568"/>
      <c r="R22" s="706"/>
      <c r="S22" s="573"/>
      <c r="T22" s="568"/>
      <c r="U22" s="568"/>
      <c r="V22" s="407"/>
      <c r="W22" s="706"/>
      <c r="X22" s="573"/>
      <c r="Y22" s="247"/>
      <c r="Z22" s="247"/>
      <c r="AA22" s="1"/>
      <c r="AB22" s="1"/>
      <c r="AC22" s="738"/>
      <c r="AD22" s="247"/>
      <c r="AE22" s="247"/>
      <c r="AF22" s="247"/>
      <c r="AG22" s="407"/>
      <c r="AH22" s="738"/>
      <c r="AI22" s="247"/>
      <c r="AJ22" s="1"/>
      <c r="AK22" s="247"/>
      <c r="AL22" s="407"/>
      <c r="AM22" s="738"/>
      <c r="AN22" s="247"/>
      <c r="AO22" s="1"/>
      <c r="AP22" s="247"/>
      <c r="AQ22" s="407"/>
      <c r="AR22" s="573"/>
      <c r="AS22" s="247"/>
      <c r="AT22" s="247"/>
      <c r="AU22" s="247"/>
      <c r="AV22" s="706"/>
      <c r="AW22" s="573"/>
      <c r="AX22" s="247"/>
      <c r="AY22" s="247"/>
      <c r="AZ22" s="247"/>
      <c r="BA22" s="706"/>
      <c r="BB22" s="573"/>
      <c r="BC22" s="568"/>
      <c r="BD22" s="568"/>
      <c r="BE22" s="568"/>
      <c r="BF22" s="706"/>
      <c r="BG22" s="573"/>
      <c r="BH22" s="568"/>
      <c r="BI22" s="568"/>
      <c r="BJ22" s="568"/>
      <c r="BK22" s="706"/>
    </row>
    <row r="23" ht="6.75" customHeight="1">
      <c r="A23" s="324">
        <v>3.0</v>
      </c>
      <c r="B23" s="324" t="str">
        <f>ENGINE!B20</f>
        <v>STS 03</v>
      </c>
      <c r="C23" s="698" t="s">
        <v>220</v>
      </c>
      <c r="D23" s="703"/>
      <c r="E23" s="701"/>
      <c r="F23" s="701"/>
      <c r="G23" s="701"/>
      <c r="H23" s="702"/>
      <c r="I23" s="703"/>
      <c r="J23" s="701"/>
      <c r="K23" s="701"/>
      <c r="L23" s="701"/>
      <c r="M23" s="702"/>
      <c r="N23" s="703"/>
      <c r="O23" s="701"/>
      <c r="P23" s="701"/>
      <c r="Q23" s="701"/>
      <c r="R23" s="702"/>
      <c r="S23" s="703"/>
      <c r="T23" s="701"/>
      <c r="U23" s="701"/>
      <c r="V23" s="701"/>
      <c r="W23" s="702"/>
      <c r="X23" s="703"/>
      <c r="Y23" s="701"/>
      <c r="Z23" s="701"/>
      <c r="AA23" s="701"/>
      <c r="AB23" s="702"/>
      <c r="AC23" s="703"/>
      <c r="AD23" s="701"/>
      <c r="AE23" s="701"/>
      <c r="AF23" s="701"/>
      <c r="AG23" s="730"/>
      <c r="AH23" s="703"/>
      <c r="AI23" s="701"/>
      <c r="AJ23" s="701"/>
      <c r="AK23" s="701"/>
      <c r="AL23" s="702"/>
      <c r="AM23" s="703"/>
      <c r="AN23" s="701"/>
      <c r="AO23" s="701"/>
      <c r="AP23" s="701"/>
      <c r="AQ23" s="702"/>
      <c r="AR23" s="703"/>
      <c r="AS23" s="701"/>
      <c r="AT23" s="701"/>
      <c r="AU23" s="701"/>
      <c r="AV23" s="702"/>
      <c r="AW23" s="703"/>
      <c r="AX23" s="701"/>
      <c r="AY23" s="701"/>
      <c r="AZ23" s="701"/>
      <c r="BA23" s="702"/>
      <c r="BB23" s="703"/>
      <c r="BC23" s="701"/>
      <c r="BD23" s="701"/>
      <c r="BE23" s="701"/>
      <c r="BF23" s="702"/>
      <c r="BG23" s="703"/>
      <c r="BH23" s="701"/>
      <c r="BI23" s="701"/>
      <c r="BJ23" s="701"/>
      <c r="BK23" s="702"/>
    </row>
    <row r="24" ht="18.0" customHeight="1">
      <c r="A24" s="242"/>
      <c r="B24" s="242"/>
      <c r="C24" s="704"/>
      <c r="D24" s="681"/>
      <c r="E24" s="682">
        <v>7.0</v>
      </c>
      <c r="F24" s="681"/>
      <c r="G24" s="681"/>
      <c r="H24" s="683"/>
      <c r="I24" s="675"/>
      <c r="J24" s="682">
        <v>8.0</v>
      </c>
      <c r="K24" s="681"/>
      <c r="L24" s="681"/>
      <c r="M24" s="637"/>
      <c r="N24" s="675"/>
      <c r="O24" s="684">
        <v>9.0</v>
      </c>
      <c r="P24" s="681"/>
      <c r="Q24" s="681"/>
      <c r="R24" s="685"/>
      <c r="S24" s="675"/>
      <c r="T24" s="682">
        <v>8.0</v>
      </c>
      <c r="U24" s="681"/>
      <c r="V24" s="681"/>
      <c r="W24" s="683"/>
      <c r="X24" s="675"/>
      <c r="Y24" s="682">
        <v>9.0</v>
      </c>
      <c r="Z24" s="681"/>
      <c r="AA24" s="681"/>
      <c r="AB24" s="637"/>
      <c r="AC24" s="675"/>
      <c r="AD24" s="686">
        <v>8.0</v>
      </c>
      <c r="AE24" s="687"/>
      <c r="AF24" s="681"/>
      <c r="AG24" s="688"/>
      <c r="AH24" s="689"/>
      <c r="AI24" s="682">
        <v>7.0</v>
      </c>
      <c r="AJ24" s="681"/>
      <c r="AK24" s="681"/>
      <c r="AL24" s="683"/>
      <c r="AM24" s="675"/>
      <c r="AN24" s="682">
        <v>9.0</v>
      </c>
      <c r="AO24" s="681"/>
      <c r="AP24" s="681"/>
      <c r="AQ24" s="637"/>
      <c r="AR24" s="675"/>
      <c r="AS24" s="684">
        <v>8.0</v>
      </c>
      <c r="AT24" s="687"/>
      <c r="AU24" s="681"/>
      <c r="AV24" s="685"/>
      <c r="AW24" s="675"/>
      <c r="AX24" s="682">
        <v>7.0</v>
      </c>
      <c r="AY24" s="681"/>
      <c r="AZ24" s="681"/>
      <c r="BA24" s="683"/>
      <c r="BB24" s="675"/>
      <c r="BC24" s="682">
        <v>9.0</v>
      </c>
      <c r="BD24" s="681"/>
      <c r="BE24" s="681"/>
      <c r="BF24" s="637"/>
      <c r="BG24" s="675"/>
      <c r="BH24" s="686">
        <v>7.0</v>
      </c>
      <c r="BI24" s="687"/>
      <c r="BJ24" s="681"/>
      <c r="BK24" s="688"/>
    </row>
    <row r="25" ht="6.75" customHeight="1">
      <c r="A25" s="242"/>
      <c r="B25" s="242"/>
      <c r="C25" s="705"/>
      <c r="D25" s="573"/>
      <c r="E25" s="739"/>
      <c r="F25" s="739"/>
      <c r="G25" s="739"/>
      <c r="H25" s="740"/>
      <c r="I25" s="741"/>
      <c r="J25" s="739"/>
      <c r="K25" s="739"/>
      <c r="L25" s="739"/>
      <c r="M25" s="740"/>
      <c r="N25" s="741"/>
      <c r="O25" s="739"/>
      <c r="P25" s="739"/>
      <c r="Q25" s="739"/>
      <c r="R25" s="740"/>
      <c r="S25" s="741"/>
      <c r="T25" s="739"/>
      <c r="U25" s="739"/>
      <c r="V25" s="739"/>
      <c r="W25" s="740"/>
      <c r="X25" s="741"/>
      <c r="Y25" s="739"/>
      <c r="Z25" s="739"/>
      <c r="AA25" s="739"/>
      <c r="AB25" s="740"/>
      <c r="AC25" s="741"/>
      <c r="AD25" s="739"/>
      <c r="AE25" s="739"/>
      <c r="AF25" s="739"/>
      <c r="AG25" s="740"/>
      <c r="AH25" s="741"/>
      <c r="AI25" s="739"/>
      <c r="AJ25" s="739"/>
      <c r="AK25" s="739"/>
      <c r="AL25" s="740"/>
      <c r="AM25" s="741"/>
      <c r="AN25" s="568"/>
      <c r="AO25" s="739"/>
      <c r="AP25" s="739"/>
      <c r="AQ25" s="740"/>
      <c r="AR25" s="741"/>
      <c r="AS25" s="739"/>
      <c r="AT25" s="739"/>
      <c r="AU25" s="739"/>
      <c r="AV25" s="740"/>
      <c r="AW25" s="741"/>
      <c r="AX25" s="739"/>
      <c r="AY25" s="739"/>
      <c r="AZ25" s="739"/>
      <c r="BA25" s="740"/>
      <c r="BB25" s="741"/>
      <c r="BC25" s="739"/>
      <c r="BD25" s="739"/>
      <c r="BE25" s="739"/>
      <c r="BF25" s="740"/>
      <c r="BG25" s="741"/>
      <c r="BH25" s="739"/>
      <c r="BI25" s="739"/>
      <c r="BJ25" s="739"/>
      <c r="BK25" s="740"/>
    </row>
    <row r="26" ht="30.75" customHeight="1">
      <c r="A26" s="242"/>
      <c r="B26" s="242"/>
      <c r="C26" s="723" t="s">
        <v>221</v>
      </c>
      <c r="D26" s="724"/>
      <c r="E26" s="725"/>
      <c r="F26" s="643"/>
      <c r="G26" s="643"/>
      <c r="H26" s="637"/>
      <c r="I26" s="675"/>
      <c r="J26" s="725"/>
      <c r="K26" s="643"/>
      <c r="L26" s="643"/>
      <c r="M26" s="637"/>
      <c r="N26" s="675"/>
      <c r="O26" s="643"/>
      <c r="P26" s="742"/>
      <c r="Q26" s="691"/>
      <c r="R26" s="637"/>
      <c r="S26" s="675"/>
      <c r="T26" s="743"/>
      <c r="U26" s="643"/>
      <c r="V26" s="643"/>
      <c r="W26" s="637"/>
      <c r="X26" s="724"/>
      <c r="Y26" s="725"/>
      <c r="Z26" s="643"/>
      <c r="AA26" s="643"/>
      <c r="AB26" s="637"/>
      <c r="AC26" s="724"/>
      <c r="AD26" s="725"/>
      <c r="AE26" s="643"/>
      <c r="AF26" s="643"/>
      <c r="AG26" s="637"/>
      <c r="AH26" s="724"/>
      <c r="AI26" s="725"/>
      <c r="AJ26" s="643"/>
      <c r="AK26" s="643"/>
      <c r="AL26" s="637"/>
      <c r="AM26" s="724"/>
      <c r="AN26" s="643"/>
      <c r="AO26" s="643"/>
      <c r="AP26" s="725"/>
      <c r="AQ26" s="637"/>
      <c r="AR26" s="675"/>
      <c r="AS26" s="643"/>
      <c r="AT26" s="643"/>
      <c r="AU26" s="643"/>
      <c r="AV26" s="637"/>
      <c r="AW26" s="675"/>
      <c r="AX26" s="643"/>
      <c r="AY26" s="643"/>
      <c r="AZ26" s="643"/>
      <c r="BA26" s="637"/>
      <c r="BB26" s="675"/>
      <c r="BC26" s="643"/>
      <c r="BD26" s="643"/>
      <c r="BE26" s="643"/>
      <c r="BF26" s="637"/>
      <c r="BG26" s="675"/>
      <c r="BH26" s="643"/>
      <c r="BI26" s="643"/>
      <c r="BJ26" s="729"/>
      <c r="BK26" s="649"/>
    </row>
    <row r="27" ht="6.0" customHeight="1">
      <c r="A27" s="242"/>
      <c r="B27" s="242"/>
      <c r="C27" s="698" t="s">
        <v>222</v>
      </c>
      <c r="D27" s="703"/>
      <c r="E27" s="730"/>
      <c r="F27" s="701"/>
      <c r="G27" s="701"/>
      <c r="H27" s="702"/>
      <c r="I27" s="703"/>
      <c r="J27" s="730"/>
      <c r="K27" s="701"/>
      <c r="L27" s="701"/>
      <c r="M27" s="702"/>
      <c r="N27" s="703"/>
      <c r="O27" s="701"/>
      <c r="P27" s="731"/>
      <c r="Q27" s="701"/>
      <c r="R27" s="702"/>
      <c r="S27" s="703"/>
      <c r="T27" s="731"/>
      <c r="U27" s="701"/>
      <c r="V27" s="701"/>
      <c r="W27" s="702"/>
      <c r="X27" s="1"/>
      <c r="Y27" s="731"/>
      <c r="Z27" s="731"/>
      <c r="AA27" s="701"/>
      <c r="AB27" s="702"/>
      <c r="AC27" s="1"/>
      <c r="AD27" s="731"/>
      <c r="AE27" s="701"/>
      <c r="AF27" s="701"/>
      <c r="AG27" s="702"/>
      <c r="AH27" s="1"/>
      <c r="AI27" s="731"/>
      <c r="AJ27" s="701"/>
      <c r="AK27" s="701"/>
      <c r="AL27" s="702"/>
      <c r="AM27" s="1"/>
      <c r="AN27" s="731"/>
      <c r="AO27" s="701"/>
      <c r="AP27" s="731"/>
      <c r="AQ27" s="702"/>
      <c r="AR27" s="731"/>
      <c r="AS27" s="701"/>
      <c r="AT27" s="701"/>
      <c r="AU27" s="701"/>
      <c r="AV27" s="702"/>
      <c r="AW27" s="731"/>
      <c r="AX27" s="701"/>
      <c r="AY27" s="701"/>
      <c r="AZ27" s="701"/>
      <c r="BA27" s="702"/>
      <c r="BB27" s="731"/>
      <c r="BC27" s="701"/>
      <c r="BD27" s="701"/>
      <c r="BE27" s="701"/>
      <c r="BF27" s="702"/>
      <c r="BG27" s="731"/>
      <c r="BH27" s="701"/>
      <c r="BI27" s="701"/>
      <c r="BJ27" s="744"/>
      <c r="BK27" s="702"/>
    </row>
    <row r="28" ht="18.0" customHeight="1">
      <c r="A28" s="242"/>
      <c r="B28" s="242"/>
      <c r="C28" s="704"/>
      <c r="D28" s="675"/>
      <c r="E28" s="490"/>
      <c r="F28" s="643"/>
      <c r="G28" s="643"/>
      <c r="H28" s="637"/>
      <c r="I28" s="675"/>
      <c r="J28" s="490"/>
      <c r="K28" s="643"/>
      <c r="L28" s="643"/>
      <c r="M28" s="637"/>
      <c r="N28" s="675"/>
      <c r="O28" s="643"/>
      <c r="P28" s="242"/>
      <c r="Q28" s="643"/>
      <c r="R28" s="637"/>
      <c r="S28" s="675"/>
      <c r="T28" s="242"/>
      <c r="U28" s="643"/>
      <c r="V28" s="643"/>
      <c r="W28" s="637"/>
      <c r="X28" s="1"/>
      <c r="Y28" s="242"/>
      <c r="Z28" s="242"/>
      <c r="AA28" s="643"/>
      <c r="AB28" s="637"/>
      <c r="AC28" s="1"/>
      <c r="AD28" s="242"/>
      <c r="AE28" s="643"/>
      <c r="AF28" s="643"/>
      <c r="AG28" s="637"/>
      <c r="AH28" s="1"/>
      <c r="AI28" s="242"/>
      <c r="AJ28" s="643"/>
      <c r="AK28" s="643"/>
      <c r="AL28" s="637"/>
      <c r="AM28" s="1"/>
      <c r="AN28" s="242"/>
      <c r="AO28" s="643"/>
      <c r="AP28" s="242"/>
      <c r="AQ28" s="637"/>
      <c r="AR28" s="242"/>
      <c r="AS28" s="643"/>
      <c r="AT28" s="643"/>
      <c r="AU28" s="643"/>
      <c r="AV28" s="637"/>
      <c r="AW28" s="242"/>
      <c r="AX28" s="643"/>
      <c r="AY28" s="643"/>
      <c r="AZ28" s="643"/>
      <c r="BA28" s="745"/>
      <c r="BB28" s="242"/>
      <c r="BC28" s="735"/>
      <c r="BD28" s="643"/>
      <c r="BE28" s="643"/>
      <c r="BF28" s="637"/>
      <c r="BG28" s="242"/>
      <c r="BH28" s="643"/>
      <c r="BI28" s="643"/>
      <c r="BJ28" s="746"/>
      <c r="BK28" s="637"/>
    </row>
    <row r="29" ht="6.0" customHeight="1">
      <c r="A29" s="247"/>
      <c r="B29" s="247"/>
      <c r="C29" s="705"/>
      <c r="D29" s="675"/>
      <c r="E29" s="407"/>
      <c r="F29" s="643"/>
      <c r="G29" s="643"/>
      <c r="H29" s="637"/>
      <c r="I29" s="675"/>
      <c r="J29" s="407"/>
      <c r="K29" s="643"/>
      <c r="L29" s="643"/>
      <c r="M29" s="637"/>
      <c r="N29" s="675"/>
      <c r="O29" s="643"/>
      <c r="P29" s="247"/>
      <c r="Q29" s="643"/>
      <c r="R29" s="637"/>
      <c r="S29" s="675"/>
      <c r="T29" s="247"/>
      <c r="U29" s="643"/>
      <c r="V29" s="643"/>
      <c r="W29" s="637"/>
      <c r="X29" s="1"/>
      <c r="Y29" s="247"/>
      <c r="Z29" s="247"/>
      <c r="AA29" s="643"/>
      <c r="AB29" s="637"/>
      <c r="AC29" s="1"/>
      <c r="AD29" s="247"/>
      <c r="AE29" s="643"/>
      <c r="AF29" s="643"/>
      <c r="AG29" s="637"/>
      <c r="AH29" s="1"/>
      <c r="AI29" s="247"/>
      <c r="AJ29" s="643"/>
      <c r="AK29" s="643"/>
      <c r="AL29" s="637"/>
      <c r="AM29" s="1"/>
      <c r="AN29" s="247"/>
      <c r="AO29" s="643"/>
      <c r="AP29" s="247"/>
      <c r="AQ29" s="637"/>
      <c r="AR29" s="247"/>
      <c r="AS29" s="643"/>
      <c r="AT29" s="643"/>
      <c r="AU29" s="643"/>
      <c r="AV29" s="637"/>
      <c r="AW29" s="247"/>
      <c r="AX29" s="643"/>
      <c r="AY29" s="643"/>
      <c r="AZ29" s="643"/>
      <c r="BA29" s="637"/>
      <c r="BB29" s="247"/>
      <c r="BC29" s="643"/>
      <c r="BD29" s="643"/>
      <c r="BE29" s="643"/>
      <c r="BF29" s="637"/>
      <c r="BG29" s="247"/>
      <c r="BH29" s="643"/>
      <c r="BI29" s="643"/>
      <c r="BJ29" s="643"/>
      <c r="BK29" s="637"/>
    </row>
    <row r="30" ht="6.0" customHeight="1">
      <c r="A30" s="747"/>
      <c r="B30" s="324" t="str">
        <f>ENGINE!B26</f>
        <v>STS 04</v>
      </c>
      <c r="C30" s="698" t="s">
        <v>220</v>
      </c>
      <c r="D30" s="703"/>
      <c r="E30" s="701"/>
      <c r="F30" s="701"/>
      <c r="G30" s="701"/>
      <c r="H30" s="702"/>
      <c r="I30" s="703"/>
      <c r="J30" s="701"/>
      <c r="K30" s="701"/>
      <c r="L30" s="701"/>
      <c r="M30" s="702"/>
      <c r="N30" s="703"/>
      <c r="O30" s="701"/>
      <c r="P30" s="701"/>
      <c r="Q30" s="701"/>
      <c r="R30" s="702"/>
      <c r="S30" s="703"/>
      <c r="T30" s="701"/>
      <c r="U30" s="701"/>
      <c r="V30" s="701"/>
      <c r="W30" s="702"/>
      <c r="X30" s="703"/>
      <c r="Y30" s="701"/>
      <c r="Z30" s="701"/>
      <c r="AA30" s="701"/>
      <c r="AB30" s="702"/>
      <c r="AC30" s="703"/>
      <c r="AD30" s="701"/>
      <c r="AE30" s="701"/>
      <c r="AF30" s="701"/>
      <c r="AG30" s="702"/>
      <c r="AH30" s="703"/>
      <c r="AI30" s="701"/>
      <c r="AJ30" s="701"/>
      <c r="AK30" s="701"/>
      <c r="AL30" s="702"/>
      <c r="AM30" s="703"/>
      <c r="AN30" s="701"/>
      <c r="AO30" s="701"/>
      <c r="AP30" s="701"/>
      <c r="AQ30" s="702"/>
      <c r="AR30" s="703"/>
      <c r="AS30" s="701"/>
      <c r="AT30" s="701"/>
      <c r="AU30" s="701"/>
      <c r="AV30" s="702"/>
      <c r="AW30" s="703"/>
      <c r="AX30" s="701"/>
      <c r="AY30" s="701"/>
      <c r="AZ30" s="701"/>
      <c r="BA30" s="702"/>
      <c r="BB30" s="703"/>
      <c r="BC30" s="701"/>
      <c r="BD30" s="701"/>
      <c r="BE30" s="701"/>
      <c r="BF30" s="702"/>
      <c r="BG30" s="703"/>
      <c r="BH30" s="701"/>
      <c r="BI30" s="701"/>
      <c r="BJ30" s="701"/>
      <c r="BK30" s="702"/>
    </row>
    <row r="31" ht="18.0" customHeight="1">
      <c r="A31" s="267">
        <v>4.0</v>
      </c>
      <c r="B31" s="242"/>
      <c r="C31" s="704"/>
      <c r="D31" s="675"/>
      <c r="E31" s="692"/>
      <c r="F31" s="682">
        <v>13.0</v>
      </c>
      <c r="G31" s="539"/>
      <c r="H31" s="648"/>
      <c r="I31" s="638"/>
      <c r="J31" s="692"/>
      <c r="K31" s="682">
        <v>15.0</v>
      </c>
      <c r="L31" s="539"/>
      <c r="M31" s="550"/>
      <c r="N31" s="635"/>
      <c r="O31" s="539"/>
      <c r="P31" s="693">
        <v>16.0</v>
      </c>
      <c r="Q31" s="539"/>
      <c r="R31" s="637"/>
      <c r="S31" s="675"/>
      <c r="T31" s="692"/>
      <c r="U31" s="682">
        <v>12.0</v>
      </c>
      <c r="V31" s="539"/>
      <c r="W31" s="648"/>
      <c r="X31" s="638"/>
      <c r="Y31" s="692"/>
      <c r="Z31" s="682">
        <v>12.0</v>
      </c>
      <c r="AA31" s="539"/>
      <c r="AB31" s="550"/>
      <c r="AC31" s="635"/>
      <c r="AD31" s="539"/>
      <c r="AE31" s="645">
        <v>14.0</v>
      </c>
      <c r="AF31" s="539"/>
      <c r="AG31" s="637"/>
      <c r="AH31" s="675"/>
      <c r="AI31" s="692"/>
      <c r="AJ31" s="682">
        <v>13.0</v>
      </c>
      <c r="AK31" s="539"/>
      <c r="AL31" s="648"/>
      <c r="AM31" s="638"/>
      <c r="AN31" s="692"/>
      <c r="AO31" s="682">
        <v>15.0</v>
      </c>
      <c r="AP31" s="539"/>
      <c r="AQ31" s="550"/>
      <c r="AR31" s="635"/>
      <c r="AS31" s="539"/>
      <c r="AT31" s="693">
        <v>14.0</v>
      </c>
      <c r="AU31" s="539"/>
      <c r="AV31" s="637"/>
      <c r="AW31" s="675"/>
      <c r="AX31" s="692"/>
      <c r="AY31" s="682">
        <v>13.0</v>
      </c>
      <c r="AZ31" s="539"/>
      <c r="BA31" s="648"/>
      <c r="BB31" s="638"/>
      <c r="BC31" s="692"/>
      <c r="BD31" s="682">
        <v>14.0</v>
      </c>
      <c r="BE31" s="539"/>
      <c r="BF31" s="550"/>
      <c r="BG31" s="635"/>
      <c r="BH31" s="539"/>
      <c r="BI31" s="645">
        <v>13.0</v>
      </c>
      <c r="BJ31" s="539"/>
      <c r="BK31" s="637"/>
    </row>
    <row r="32" ht="6.0" customHeight="1">
      <c r="A32" s="242"/>
      <c r="B32" s="242"/>
      <c r="C32" s="705"/>
      <c r="D32" s="573"/>
      <c r="E32" s="568"/>
      <c r="F32" s="568"/>
      <c r="G32" s="568"/>
      <c r="H32" s="706"/>
      <c r="I32" s="573"/>
      <c r="J32" s="568"/>
      <c r="K32" s="568"/>
      <c r="L32" s="568"/>
      <c r="M32" s="706"/>
      <c r="N32" s="573"/>
      <c r="O32" s="568"/>
      <c r="P32" s="568"/>
      <c r="Q32" s="568"/>
      <c r="R32" s="706"/>
      <c r="S32" s="573"/>
      <c r="T32" s="568"/>
      <c r="U32" s="568"/>
      <c r="V32" s="568"/>
      <c r="W32" s="706"/>
      <c r="X32" s="573"/>
      <c r="Y32" s="568"/>
      <c r="Z32" s="568"/>
      <c r="AA32" s="568"/>
      <c r="AB32" s="706"/>
      <c r="AC32" s="573"/>
      <c r="AD32" s="568"/>
      <c r="AE32" s="568"/>
      <c r="AF32" s="568"/>
      <c r="AG32" s="706"/>
      <c r="AH32" s="573"/>
      <c r="AI32" s="568"/>
      <c r="AJ32" s="568"/>
      <c r="AK32" s="568"/>
      <c r="AL32" s="706"/>
      <c r="AM32" s="573"/>
      <c r="AN32" s="568"/>
      <c r="AO32" s="568"/>
      <c r="AP32" s="568"/>
      <c r="AQ32" s="706"/>
      <c r="AR32" s="573"/>
      <c r="AS32" s="568"/>
      <c r="AT32" s="568"/>
      <c r="AU32" s="568"/>
      <c r="AV32" s="706"/>
      <c r="AW32" s="573"/>
      <c r="AX32" s="568"/>
      <c r="AY32" s="568"/>
      <c r="AZ32" s="568"/>
      <c r="BA32" s="706"/>
      <c r="BB32" s="573"/>
      <c r="BC32" s="568"/>
      <c r="BD32" s="568"/>
      <c r="BE32" s="568"/>
      <c r="BF32" s="706"/>
      <c r="BG32" s="573"/>
      <c r="BH32" s="568"/>
      <c r="BI32" s="568"/>
      <c r="BJ32" s="568"/>
      <c r="BK32" s="706"/>
    </row>
    <row r="33" ht="30.75" customHeight="1">
      <c r="A33" s="242"/>
      <c r="B33" s="242"/>
      <c r="C33" s="723" t="s">
        <v>221</v>
      </c>
      <c r="D33" s="675"/>
      <c r="E33" s="725"/>
      <c r="F33" s="643"/>
      <c r="G33" s="643"/>
      <c r="H33" s="637"/>
      <c r="I33" s="675"/>
      <c r="J33" s="725"/>
      <c r="K33" s="643"/>
      <c r="L33" s="643"/>
      <c r="M33" s="637"/>
      <c r="N33" s="675"/>
      <c r="O33" s="643"/>
      <c r="P33" s="727"/>
      <c r="Q33" s="691"/>
      <c r="R33" s="637"/>
      <c r="S33" s="675"/>
      <c r="T33" s="743"/>
      <c r="U33" s="643"/>
      <c r="V33" s="643"/>
      <c r="W33" s="637"/>
      <c r="X33" s="675"/>
      <c r="Y33" s="743"/>
      <c r="Z33" s="643"/>
      <c r="AA33" s="643"/>
      <c r="AB33" s="637"/>
      <c r="AC33" s="675"/>
      <c r="AD33" s="725"/>
      <c r="AE33" s="643"/>
      <c r="AF33" s="643"/>
      <c r="AG33" s="637"/>
      <c r="AH33" s="675"/>
      <c r="AI33" s="748"/>
      <c r="AJ33" s="725"/>
      <c r="AK33" s="643"/>
      <c r="AL33" s="637"/>
      <c r="AM33" s="675"/>
      <c r="AN33" s="748"/>
      <c r="AO33" s="1"/>
      <c r="AP33" s="725"/>
      <c r="AQ33" s="637"/>
      <c r="AR33" s="675"/>
      <c r="AS33" s="643"/>
      <c r="AT33" s="643"/>
      <c r="AU33" s="643"/>
      <c r="AV33" s="637"/>
      <c r="AW33" s="675"/>
      <c r="AX33" s="643"/>
      <c r="AY33" s="643"/>
      <c r="AZ33" s="643"/>
      <c r="BA33" s="637"/>
      <c r="BB33" s="675"/>
      <c r="BC33" s="643"/>
      <c r="BD33" s="643"/>
      <c r="BE33" s="643"/>
      <c r="BF33" s="637"/>
      <c r="BG33" s="675"/>
      <c r="BH33" s="643"/>
      <c r="BI33" s="643"/>
      <c r="BJ33" s="643"/>
      <c r="BK33" s="749"/>
    </row>
    <row r="34" ht="6.0" customHeight="1">
      <c r="A34" s="242"/>
      <c r="B34" s="242"/>
      <c r="C34" s="698" t="s">
        <v>222</v>
      </c>
      <c r="D34" s="703"/>
      <c r="E34" s="730"/>
      <c r="F34" s="701"/>
      <c r="G34" s="701"/>
      <c r="H34" s="702"/>
      <c r="I34" s="750"/>
      <c r="J34" s="730"/>
      <c r="K34" s="701"/>
      <c r="L34" s="701"/>
      <c r="M34" s="751"/>
      <c r="N34" s="703"/>
      <c r="O34" s="701"/>
      <c r="P34" s="730"/>
      <c r="Q34" s="701"/>
      <c r="R34" s="702"/>
      <c r="S34" s="750"/>
      <c r="T34" s="730"/>
      <c r="U34" s="701"/>
      <c r="V34" s="701"/>
      <c r="W34" s="751"/>
      <c r="X34" s="703"/>
      <c r="Y34" s="730"/>
      <c r="Z34" s="701"/>
      <c r="AA34" s="701"/>
      <c r="AB34" s="702"/>
      <c r="AC34" s="750"/>
      <c r="AD34" s="730"/>
      <c r="AE34" s="701"/>
      <c r="AF34" s="701"/>
      <c r="AG34" s="751"/>
      <c r="AH34" s="703"/>
      <c r="AI34" s="752"/>
      <c r="AJ34" s="730"/>
      <c r="AK34" s="701"/>
      <c r="AL34" s="702"/>
      <c r="AM34" s="750"/>
      <c r="AN34" s="730"/>
      <c r="AO34" s="730"/>
      <c r="AP34" s="701"/>
      <c r="AQ34" s="751"/>
      <c r="AR34" s="703"/>
      <c r="AS34" s="730"/>
      <c r="AT34" s="701"/>
      <c r="AU34" s="701"/>
      <c r="AV34" s="702"/>
      <c r="AW34" s="750"/>
      <c r="AX34" s="730"/>
      <c r="AY34" s="701"/>
      <c r="AZ34" s="701"/>
      <c r="BA34" s="751"/>
      <c r="BB34" s="703"/>
      <c r="BC34" s="753"/>
      <c r="BD34" s="701"/>
      <c r="BE34" s="701"/>
      <c r="BF34" s="702"/>
      <c r="BG34" s="703"/>
      <c r="BH34" s="730"/>
      <c r="BI34" s="701"/>
      <c r="BJ34" s="701"/>
      <c r="BK34" s="754"/>
    </row>
    <row r="35" ht="18.0" customHeight="1">
      <c r="A35" s="242"/>
      <c r="B35" s="242"/>
      <c r="C35" s="704"/>
      <c r="D35" s="675"/>
      <c r="E35" s="490"/>
      <c r="F35" s="643"/>
      <c r="G35" s="643"/>
      <c r="H35" s="637"/>
      <c r="I35" s="691"/>
      <c r="J35" s="490"/>
      <c r="K35" s="643"/>
      <c r="L35" s="643"/>
      <c r="M35" s="755"/>
      <c r="N35" s="675"/>
      <c r="O35" s="643"/>
      <c r="P35" s="490"/>
      <c r="Q35" s="643"/>
      <c r="R35" s="637"/>
      <c r="S35" s="691"/>
      <c r="T35" s="490"/>
      <c r="U35" s="643"/>
      <c r="V35" s="643"/>
      <c r="W35" s="755"/>
      <c r="X35" s="675"/>
      <c r="Y35" s="490"/>
      <c r="Z35" s="643"/>
      <c r="AA35" s="643"/>
      <c r="AB35" s="637"/>
      <c r="AC35" s="691"/>
      <c r="AD35" s="490"/>
      <c r="AE35" s="643"/>
      <c r="AF35" s="643"/>
      <c r="AG35" s="755"/>
      <c r="AH35" s="675"/>
      <c r="AI35" s="242"/>
      <c r="AJ35" s="490"/>
      <c r="AK35" s="643"/>
      <c r="AL35" s="637"/>
      <c r="AM35" s="691"/>
      <c r="AN35" s="490"/>
      <c r="AO35" s="490"/>
      <c r="AP35" s="643"/>
      <c r="AQ35" s="755"/>
      <c r="AR35" s="675"/>
      <c r="AS35" s="490"/>
      <c r="AT35" s="643"/>
      <c r="AU35" s="643"/>
      <c r="AV35" s="637"/>
      <c r="AW35" s="756"/>
      <c r="AX35" s="490"/>
      <c r="AY35" s="643"/>
      <c r="AZ35" s="643"/>
      <c r="BA35" s="755"/>
      <c r="BB35" s="675"/>
      <c r="BC35" s="757"/>
      <c r="BD35" s="643"/>
      <c r="BE35" s="643"/>
      <c r="BF35" s="637"/>
      <c r="BG35" s="675"/>
      <c r="BH35" s="490"/>
      <c r="BI35" s="643"/>
      <c r="BJ35" s="643"/>
      <c r="BK35" s="754"/>
    </row>
    <row r="36" ht="6.0" customHeight="1">
      <c r="A36" s="247"/>
      <c r="B36" s="247"/>
      <c r="C36" s="705"/>
      <c r="D36" s="573"/>
      <c r="E36" s="407"/>
      <c r="F36" s="568"/>
      <c r="G36" s="568"/>
      <c r="H36" s="706"/>
      <c r="I36" s="758"/>
      <c r="J36" s="407"/>
      <c r="K36" s="568"/>
      <c r="L36" s="568"/>
      <c r="M36" s="759"/>
      <c r="N36" s="573"/>
      <c r="O36" s="568"/>
      <c r="P36" s="407"/>
      <c r="Q36" s="568"/>
      <c r="R36" s="706"/>
      <c r="S36" s="758"/>
      <c r="T36" s="407"/>
      <c r="U36" s="568"/>
      <c r="V36" s="568"/>
      <c r="W36" s="759"/>
      <c r="X36" s="573"/>
      <c r="Y36" s="407"/>
      <c r="Z36" s="568"/>
      <c r="AA36" s="568"/>
      <c r="AB36" s="706"/>
      <c r="AC36" s="758"/>
      <c r="AD36" s="407"/>
      <c r="AE36" s="568"/>
      <c r="AF36" s="568"/>
      <c r="AG36" s="759"/>
      <c r="AH36" s="573"/>
      <c r="AI36" s="247"/>
      <c r="AJ36" s="407"/>
      <c r="AK36" s="568"/>
      <c r="AL36" s="706"/>
      <c r="AM36" s="758"/>
      <c r="AN36" s="407"/>
      <c r="AO36" s="407"/>
      <c r="AP36" s="568"/>
      <c r="AQ36" s="759"/>
      <c r="AR36" s="573"/>
      <c r="AS36" s="407"/>
      <c r="AT36" s="568"/>
      <c r="AU36" s="568"/>
      <c r="AV36" s="706"/>
      <c r="AW36" s="758"/>
      <c r="AX36" s="407"/>
      <c r="AY36" s="568"/>
      <c r="AZ36" s="568"/>
      <c r="BA36" s="759"/>
      <c r="BB36" s="573"/>
      <c r="BC36" s="760"/>
      <c r="BD36" s="568"/>
      <c r="BE36" s="568"/>
      <c r="BF36" s="706"/>
      <c r="BG36" s="573"/>
      <c r="BH36" s="407"/>
      <c r="BI36" s="568"/>
      <c r="BJ36" s="568"/>
      <c r="BK36" s="706"/>
    </row>
    <row r="37" ht="7.5" customHeight="1">
      <c r="A37" s="575"/>
      <c r="B37" s="575"/>
      <c r="C37" s="575"/>
      <c r="D37" s="358"/>
      <c r="E37" s="359"/>
      <c r="F37" s="360"/>
      <c r="G37" s="360"/>
      <c r="H37" s="358"/>
      <c r="I37" s="359"/>
      <c r="J37" s="361"/>
      <c r="K37" s="358"/>
      <c r="L37" s="359"/>
      <c r="M37" s="358"/>
      <c r="N37" s="359"/>
      <c r="O37" s="361"/>
      <c r="P37" s="358"/>
      <c r="Q37" s="359"/>
      <c r="R37" s="358"/>
      <c r="S37" s="359"/>
      <c r="T37" s="358"/>
      <c r="U37" s="359"/>
      <c r="V37" s="358"/>
      <c r="W37" s="361"/>
      <c r="X37" s="359"/>
      <c r="Y37" s="358"/>
      <c r="Z37" s="361"/>
      <c r="AA37" s="361"/>
      <c r="AB37" s="359"/>
      <c r="AC37" s="361"/>
      <c r="AD37" s="358"/>
      <c r="AE37" s="359"/>
      <c r="AF37" s="358"/>
      <c r="AG37" s="361"/>
      <c r="AH37" s="360"/>
      <c r="AI37" s="359"/>
      <c r="AJ37" s="358"/>
      <c r="AK37" s="359"/>
      <c r="AL37" s="358"/>
      <c r="AM37" s="359"/>
      <c r="AN37" s="361"/>
      <c r="AO37" s="358"/>
      <c r="AP37" s="359"/>
      <c r="AQ37" s="358"/>
      <c r="AR37" s="359"/>
      <c r="AS37" s="361"/>
      <c r="AT37" s="358"/>
      <c r="AU37" s="359"/>
      <c r="AV37" s="358"/>
      <c r="AW37" s="361"/>
      <c r="AX37" s="359"/>
      <c r="AY37" s="361"/>
      <c r="AZ37" s="358"/>
      <c r="BA37" s="361"/>
      <c r="BB37" s="359"/>
      <c r="BC37" s="358"/>
      <c r="BD37" s="359"/>
      <c r="BE37" s="358"/>
      <c r="BF37" s="359"/>
      <c r="BG37" s="361"/>
      <c r="BH37" s="361"/>
      <c r="BI37" s="358"/>
      <c r="BJ37" s="359"/>
      <c r="BK37" s="358"/>
    </row>
    <row r="38" ht="15.75" customHeight="1">
      <c r="A38" s="358"/>
      <c r="B38" s="576" t="s">
        <v>194</v>
      </c>
      <c r="C38" s="576"/>
      <c r="D38" s="577"/>
      <c r="E38" s="363" t="s">
        <v>195</v>
      </c>
      <c r="F38" s="363"/>
      <c r="G38" s="364"/>
      <c r="H38" s="364"/>
      <c r="I38" s="358"/>
      <c r="J38" s="358"/>
      <c r="K38" s="578"/>
      <c r="L38" s="363" t="s">
        <v>223</v>
      </c>
      <c r="M38" s="358"/>
      <c r="N38" s="363"/>
      <c r="O38" s="363"/>
      <c r="P38" s="579"/>
      <c r="Q38" s="564"/>
      <c r="R38" s="580"/>
      <c r="S38" s="363" t="s">
        <v>198</v>
      </c>
      <c r="T38" s="579"/>
      <c r="U38" s="579"/>
      <c r="V38" s="579"/>
      <c r="W38" s="579"/>
      <c r="X38" s="564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/>
      <c r="AM38" s="579"/>
      <c r="AN38" s="579"/>
      <c r="AO38" s="579"/>
      <c r="AP38" s="579"/>
      <c r="AQ38" s="579"/>
      <c r="AR38" s="579"/>
      <c r="AS38" s="579"/>
      <c r="AT38" s="579"/>
      <c r="AU38" s="579"/>
      <c r="AV38" s="579"/>
      <c r="AW38" s="579"/>
      <c r="AX38" s="579"/>
      <c r="AY38" s="358"/>
      <c r="AZ38" s="358"/>
      <c r="BA38" s="358"/>
      <c r="BB38" s="358"/>
      <c r="BC38" s="358"/>
      <c r="BD38" s="358"/>
      <c r="BE38" s="358"/>
      <c r="BF38" s="358"/>
      <c r="BG38" s="579"/>
      <c r="BH38" s="358"/>
      <c r="BI38" s="358"/>
      <c r="BJ38" s="358"/>
      <c r="BK38" s="358"/>
    </row>
    <row r="39" ht="7.5" customHeight="1">
      <c r="A39" s="358"/>
      <c r="B39" s="358"/>
      <c r="C39" s="358"/>
      <c r="D39" s="585"/>
      <c r="E39" s="358"/>
      <c r="F39" s="364"/>
      <c r="G39" s="364"/>
      <c r="H39" s="364"/>
      <c r="I39" s="358"/>
      <c r="J39" s="358"/>
      <c r="K39" s="358"/>
      <c r="L39" s="358"/>
      <c r="M39" s="358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58"/>
      <c r="AL39" s="358"/>
      <c r="AM39" s="358"/>
      <c r="AN39" s="358"/>
      <c r="AO39" s="358"/>
      <c r="AP39" s="358"/>
      <c r="AQ39" s="358"/>
      <c r="AR39" s="358"/>
      <c r="AS39" s="358"/>
      <c r="AT39" s="358"/>
      <c r="AU39" s="358"/>
      <c r="AV39" s="358"/>
      <c r="AW39" s="358"/>
      <c r="AX39" s="358"/>
      <c r="AY39" s="358"/>
      <c r="AZ39" s="358"/>
      <c r="BA39" s="358"/>
      <c r="BB39" s="358"/>
      <c r="BC39" s="358"/>
      <c r="BD39" s="358"/>
      <c r="BE39" s="358"/>
      <c r="BF39" s="358"/>
      <c r="BG39" s="358"/>
      <c r="BH39" s="358"/>
      <c r="BI39" s="358"/>
      <c r="BJ39" s="358"/>
      <c r="BK39" s="358"/>
    </row>
    <row r="40" ht="15.75" customHeight="1">
      <c r="A40" s="562"/>
      <c r="B40" s="585"/>
      <c r="C40" s="585"/>
      <c r="D40" s="585"/>
      <c r="E40" s="585"/>
      <c r="F40" s="595"/>
      <c r="G40" s="595"/>
      <c r="H40" s="59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60"/>
      <c r="T40" s="562"/>
      <c r="U40" s="585"/>
      <c r="V40" s="585"/>
      <c r="W40" s="585"/>
      <c r="X40" s="585"/>
      <c r="Y40" s="585"/>
      <c r="Z40" s="585"/>
      <c r="AA40" s="585"/>
      <c r="AB40" s="585"/>
      <c r="AC40" s="585"/>
      <c r="AD40" s="585"/>
      <c r="AE40" s="585"/>
      <c r="AF40" s="585"/>
      <c r="AG40" s="585"/>
      <c r="AH40" s="585"/>
      <c r="AI40" s="585"/>
      <c r="AJ40" s="585"/>
      <c r="AK40" s="585"/>
      <c r="AL40" s="585"/>
      <c r="AM40" s="585"/>
      <c r="AN40" s="585"/>
      <c r="AO40" s="560"/>
      <c r="AP40" s="562"/>
      <c r="AQ40" s="585"/>
      <c r="AR40" s="585"/>
      <c r="AS40" s="585"/>
      <c r="AT40" s="585"/>
      <c r="AU40" s="585"/>
      <c r="AV40" s="585"/>
      <c r="AW40" s="585"/>
      <c r="AX40" s="585"/>
      <c r="AY40" s="585"/>
      <c r="AZ40" s="585"/>
      <c r="BA40" s="585"/>
      <c r="BB40" s="585"/>
      <c r="BC40" s="585"/>
      <c r="BD40" s="585"/>
      <c r="BE40" s="585"/>
      <c r="BF40" s="585"/>
      <c r="BG40" s="585"/>
      <c r="BH40" s="585"/>
      <c r="BI40" s="585"/>
      <c r="BJ40" s="585"/>
      <c r="BK40" s="560"/>
    </row>
    <row r="41" ht="15.75" customHeight="1">
      <c r="A41" s="599" t="s">
        <v>195</v>
      </c>
      <c r="B41" s="600"/>
      <c r="C41" s="600"/>
      <c r="D41" s="363"/>
      <c r="E41" s="358"/>
      <c r="F41" s="364"/>
      <c r="G41" s="364"/>
      <c r="H41" s="364"/>
      <c r="I41" s="358"/>
      <c r="J41" s="358"/>
      <c r="K41" s="358"/>
      <c r="L41" s="358"/>
      <c r="M41" s="358"/>
      <c r="N41" s="358"/>
      <c r="O41" s="358"/>
      <c r="P41" s="358"/>
      <c r="Q41" s="363"/>
      <c r="R41" s="359"/>
      <c r="S41" s="761"/>
      <c r="T41" s="601"/>
      <c r="U41" s="762" t="s">
        <v>224</v>
      </c>
      <c r="V41" s="762"/>
      <c r="W41" s="762"/>
      <c r="X41" s="762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63"/>
      <c r="AM41" s="364"/>
      <c r="AN41" s="364"/>
      <c r="AO41" s="763"/>
      <c r="AP41" s="598"/>
      <c r="AQ41" s="614" t="s">
        <v>198</v>
      </c>
      <c r="AR41" s="614"/>
      <c r="AS41" s="614"/>
      <c r="AT41" s="614"/>
      <c r="AU41" s="364"/>
      <c r="AV41" s="364"/>
      <c r="AW41" s="364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/>
      <c r="BI41" s="358"/>
      <c r="BJ41" s="358"/>
      <c r="BK41" s="564"/>
    </row>
    <row r="42" ht="15.75" customHeight="1">
      <c r="A42" s="566">
        <v>1.0</v>
      </c>
      <c r="B42" s="602" t="s">
        <v>225</v>
      </c>
      <c r="C42" s="602"/>
      <c r="D42" s="358"/>
      <c r="E42" s="602"/>
      <c r="F42" s="364"/>
      <c r="G42" s="364"/>
      <c r="H42" s="364"/>
      <c r="I42" s="358"/>
      <c r="J42" s="358"/>
      <c r="K42" s="358"/>
      <c r="L42" s="358"/>
      <c r="M42" s="358"/>
      <c r="N42" s="358"/>
      <c r="O42" s="358"/>
      <c r="P42" s="358"/>
      <c r="Q42" s="358">
        <v>2.0</v>
      </c>
      <c r="R42" s="358" t="s">
        <v>226</v>
      </c>
      <c r="S42" s="761"/>
      <c r="T42" s="566"/>
      <c r="U42" s="358">
        <v>1.0</v>
      </c>
      <c r="V42" s="602" t="s">
        <v>225</v>
      </c>
      <c r="W42" s="358"/>
      <c r="X42" s="602"/>
      <c r="Y42" s="364"/>
      <c r="Z42" s="364"/>
      <c r="AA42" s="364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  <c r="AM42" s="364">
        <v>2.0</v>
      </c>
      <c r="AN42" s="364" t="s">
        <v>226</v>
      </c>
      <c r="AO42" s="763"/>
      <c r="AP42" s="598"/>
      <c r="AQ42" s="358">
        <v>1.0</v>
      </c>
      <c r="AR42" s="602" t="s">
        <v>225</v>
      </c>
      <c r="AS42" s="358"/>
      <c r="AT42" s="602"/>
      <c r="AU42" s="364"/>
      <c r="AV42" s="364"/>
      <c r="AW42" s="364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/>
      <c r="BI42" s="364">
        <v>2.0</v>
      </c>
      <c r="BJ42" s="364" t="s">
        <v>226</v>
      </c>
      <c r="BK42" s="564"/>
    </row>
    <row r="43" ht="15.75" customHeight="1">
      <c r="A43" s="566">
        <v>2.0</v>
      </c>
      <c r="B43" s="602" t="s">
        <v>227</v>
      </c>
      <c r="C43" s="602"/>
      <c r="D43" s="358"/>
      <c r="E43" s="602"/>
      <c r="F43" s="364"/>
      <c r="G43" s="364"/>
      <c r="H43" s="364"/>
      <c r="I43" s="358"/>
      <c r="J43" s="358"/>
      <c r="K43" s="358"/>
      <c r="L43" s="358"/>
      <c r="M43" s="358"/>
      <c r="N43" s="358"/>
      <c r="O43" s="358"/>
      <c r="P43" s="358"/>
      <c r="Q43" s="358"/>
      <c r="R43" s="358"/>
      <c r="S43" s="761"/>
      <c r="T43" s="566"/>
      <c r="U43" s="358">
        <v>2.0</v>
      </c>
      <c r="V43" s="602" t="s">
        <v>227</v>
      </c>
      <c r="W43" s="358"/>
      <c r="X43" s="602"/>
      <c r="Y43" s="364"/>
      <c r="Z43" s="364"/>
      <c r="AA43" s="364"/>
      <c r="AB43" s="358"/>
      <c r="AC43" s="358"/>
      <c r="AD43" s="358"/>
      <c r="AE43" s="358"/>
      <c r="AF43" s="358"/>
      <c r="AG43" s="358"/>
      <c r="AH43" s="576"/>
      <c r="AJ43" s="358"/>
      <c r="AK43" s="358"/>
      <c r="AL43" s="358"/>
      <c r="AM43" s="364"/>
      <c r="AN43" s="364"/>
      <c r="AO43" s="763"/>
      <c r="AP43" s="598"/>
      <c r="AQ43" s="358">
        <v>2.0</v>
      </c>
      <c r="AR43" s="602" t="s">
        <v>227</v>
      </c>
      <c r="AS43" s="358"/>
      <c r="AT43" s="602"/>
      <c r="AU43" s="364"/>
      <c r="AV43" s="364"/>
      <c r="AW43" s="364"/>
      <c r="AX43" s="358"/>
      <c r="AY43" s="358"/>
      <c r="AZ43" s="358"/>
      <c r="BA43" s="358"/>
      <c r="BB43" s="358"/>
      <c r="BC43" s="358"/>
      <c r="BD43" s="576"/>
      <c r="BF43" s="358"/>
      <c r="BG43" s="358"/>
      <c r="BH43" s="358"/>
      <c r="BI43" s="364"/>
      <c r="BJ43" s="364"/>
      <c r="BK43" s="564"/>
    </row>
    <row r="44" ht="15.75" customHeight="1">
      <c r="A44" s="566">
        <v>3.0</v>
      </c>
      <c r="B44" s="602" t="s">
        <v>228</v>
      </c>
      <c r="C44" s="602"/>
      <c r="D44" s="358"/>
      <c r="E44" s="602"/>
      <c r="F44" s="364"/>
      <c r="G44" s="364"/>
      <c r="H44" s="364"/>
      <c r="I44" s="358"/>
      <c r="J44" s="358"/>
      <c r="K44" s="358"/>
      <c r="L44" s="358"/>
      <c r="M44" s="358"/>
      <c r="N44" s="358"/>
      <c r="O44" s="358"/>
      <c r="P44" s="358"/>
      <c r="Q44" s="358">
        <v>2.0</v>
      </c>
      <c r="R44" s="358" t="s">
        <v>229</v>
      </c>
      <c r="S44" s="761"/>
      <c r="T44" s="566"/>
      <c r="U44" s="358">
        <v>3.0</v>
      </c>
      <c r="V44" s="602" t="s">
        <v>228</v>
      </c>
      <c r="W44" s="358"/>
      <c r="X44" s="602"/>
      <c r="Y44" s="364"/>
      <c r="Z44" s="364"/>
      <c r="AA44" s="364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  <c r="AM44" s="358">
        <v>2.0</v>
      </c>
      <c r="AN44" s="358" t="s">
        <v>229</v>
      </c>
      <c r="AO44" s="763"/>
      <c r="AP44" s="598"/>
      <c r="AQ44" s="358">
        <v>3.0</v>
      </c>
      <c r="AR44" s="602" t="s">
        <v>228</v>
      </c>
      <c r="AS44" s="358"/>
      <c r="AT44" s="602"/>
      <c r="AU44" s="364"/>
      <c r="AV44" s="364"/>
      <c r="AW44" s="364"/>
      <c r="AX44" s="358"/>
      <c r="AY44" s="358"/>
      <c r="AZ44" s="358"/>
      <c r="BA44" s="358"/>
      <c r="BB44" s="358"/>
      <c r="BC44" s="358"/>
      <c r="BD44" s="358"/>
      <c r="BE44" s="358"/>
      <c r="BF44" s="358"/>
      <c r="BG44" s="358"/>
      <c r="BH44" s="358"/>
      <c r="BI44" s="358">
        <v>2.0</v>
      </c>
      <c r="BJ44" s="358" t="s">
        <v>229</v>
      </c>
      <c r="BK44" s="564"/>
    </row>
    <row r="45" ht="15.75" customHeight="1">
      <c r="A45" s="566">
        <v>4.0</v>
      </c>
      <c r="B45" s="602" t="s">
        <v>230</v>
      </c>
      <c r="C45" s="602"/>
      <c r="D45" s="358"/>
      <c r="E45" s="602"/>
      <c r="F45" s="364"/>
      <c r="G45" s="364"/>
      <c r="H45" s="364"/>
      <c r="I45" s="358"/>
      <c r="J45" s="358"/>
      <c r="K45" s="358"/>
      <c r="L45" s="358"/>
      <c r="M45" s="358"/>
      <c r="N45" s="358"/>
      <c r="O45" s="358"/>
      <c r="P45" s="358"/>
      <c r="Q45" s="358"/>
      <c r="R45" s="764"/>
      <c r="S45" s="761"/>
      <c r="T45" s="566"/>
      <c r="U45" s="358">
        <v>4.0</v>
      </c>
      <c r="V45" s="602" t="s">
        <v>231</v>
      </c>
      <c r="W45" s="358"/>
      <c r="X45" s="602"/>
      <c r="Y45" s="364"/>
      <c r="Z45" s="364"/>
      <c r="AA45" s="364"/>
      <c r="AB45" s="358"/>
      <c r="AC45" s="358"/>
      <c r="AD45" s="358"/>
      <c r="AE45" s="358"/>
      <c r="AF45" s="358"/>
      <c r="AG45" s="358"/>
      <c r="AH45" s="358"/>
      <c r="AI45" s="358"/>
      <c r="AJ45" s="358"/>
      <c r="AK45" s="358"/>
      <c r="AL45" s="358"/>
      <c r="AM45" s="364"/>
      <c r="AN45" s="364"/>
      <c r="AO45" s="763"/>
      <c r="AP45" s="598"/>
      <c r="AQ45" s="358">
        <v>4.0</v>
      </c>
      <c r="AR45" s="602" t="s">
        <v>231</v>
      </c>
      <c r="AS45" s="358"/>
      <c r="AT45" s="602"/>
      <c r="AU45" s="364"/>
      <c r="AV45" s="364"/>
      <c r="AW45" s="364"/>
      <c r="AX45" s="358"/>
      <c r="AY45" s="358"/>
      <c r="AZ45" s="358"/>
      <c r="BA45" s="358"/>
      <c r="BB45" s="358"/>
      <c r="BC45" s="358"/>
      <c r="BD45" s="358"/>
      <c r="BE45" s="358"/>
      <c r="BF45" s="358"/>
      <c r="BG45" s="358"/>
      <c r="BH45" s="358"/>
      <c r="BI45" s="364"/>
      <c r="BJ45" s="364"/>
      <c r="BK45" s="564"/>
    </row>
    <row r="46" ht="15.75" customHeight="1">
      <c r="A46" s="566"/>
      <c r="B46" s="602"/>
      <c r="C46" s="602"/>
      <c r="D46" s="358"/>
      <c r="E46" s="602"/>
      <c r="F46" s="364"/>
      <c r="G46" s="364"/>
      <c r="H46" s="364"/>
      <c r="I46" s="358"/>
      <c r="J46" s="358"/>
      <c r="K46" s="358"/>
      <c r="L46" s="358"/>
      <c r="M46" s="358"/>
      <c r="N46" s="358"/>
      <c r="O46" s="358"/>
      <c r="P46" s="358"/>
      <c r="Q46" s="358"/>
      <c r="R46" s="359"/>
      <c r="S46" s="761"/>
      <c r="T46" s="566"/>
      <c r="U46" s="358">
        <v>5.0</v>
      </c>
      <c r="V46" s="358" t="s">
        <v>232</v>
      </c>
      <c r="W46" s="358"/>
      <c r="X46" s="358"/>
      <c r="Y46" s="358"/>
      <c r="Z46" s="358"/>
      <c r="AA46" s="358"/>
      <c r="AB46" s="358"/>
      <c r="AC46" s="358"/>
      <c r="AD46" s="358"/>
      <c r="AE46" s="358"/>
      <c r="AF46" s="358"/>
      <c r="AG46" s="358"/>
      <c r="AH46" s="358"/>
      <c r="AI46" s="358"/>
      <c r="AJ46" s="358"/>
      <c r="AK46" s="358"/>
      <c r="AL46" s="602"/>
      <c r="AM46" s="358">
        <v>2.0</v>
      </c>
      <c r="AN46" s="358" t="s">
        <v>229</v>
      </c>
      <c r="AO46" s="763"/>
      <c r="AP46" s="598"/>
      <c r="AQ46" s="358">
        <v>5.0</v>
      </c>
      <c r="AR46" s="358" t="s">
        <v>232</v>
      </c>
      <c r="AS46" s="358"/>
      <c r="AT46" s="358"/>
      <c r="AU46" s="358"/>
      <c r="AV46" s="358"/>
      <c r="AW46" s="358"/>
      <c r="AX46" s="358"/>
      <c r="AY46" s="358"/>
      <c r="AZ46" s="358"/>
      <c r="BA46" s="358"/>
      <c r="BB46" s="358"/>
      <c r="BC46" s="358"/>
      <c r="BD46" s="358"/>
      <c r="BE46" s="358"/>
      <c r="BF46" s="358"/>
      <c r="BG46" s="358"/>
      <c r="BH46" s="602"/>
      <c r="BI46" s="358">
        <v>2.0</v>
      </c>
      <c r="BJ46" s="358" t="s">
        <v>229</v>
      </c>
      <c r="BK46" s="564"/>
    </row>
    <row r="47" ht="15.75" customHeight="1">
      <c r="A47" s="566"/>
      <c r="B47" s="602"/>
      <c r="C47" s="602"/>
      <c r="D47" s="358"/>
      <c r="E47" s="602"/>
      <c r="F47" s="364"/>
      <c r="G47" s="364"/>
      <c r="H47" s="364"/>
      <c r="I47" s="358"/>
      <c r="J47" s="358"/>
      <c r="K47" s="358"/>
      <c r="L47" s="358"/>
      <c r="M47" s="358"/>
      <c r="N47" s="358"/>
      <c r="O47" s="358"/>
      <c r="P47" s="358"/>
      <c r="Q47" s="358"/>
      <c r="R47" s="359"/>
      <c r="S47" s="761"/>
      <c r="T47" s="566"/>
      <c r="U47" s="358">
        <v>6.0</v>
      </c>
      <c r="V47" s="358" t="s">
        <v>233</v>
      </c>
      <c r="W47" s="358"/>
      <c r="X47" s="358"/>
      <c r="Y47" s="358"/>
      <c r="Z47" s="358"/>
      <c r="AA47" s="358"/>
      <c r="AB47" s="358"/>
      <c r="AC47" s="358"/>
      <c r="AD47" s="358"/>
      <c r="AE47" s="358"/>
      <c r="AF47" s="358"/>
      <c r="AG47" s="358"/>
      <c r="AH47" s="358"/>
      <c r="AI47" s="358"/>
      <c r="AJ47" s="358"/>
      <c r="AK47" s="358"/>
      <c r="AL47" s="576">
        <v>10.0</v>
      </c>
      <c r="AN47" s="358" t="s">
        <v>229</v>
      </c>
      <c r="AO47" s="763"/>
      <c r="AP47" s="598"/>
      <c r="AQ47" s="358">
        <v>6.0</v>
      </c>
      <c r="AR47" s="358" t="s">
        <v>233</v>
      </c>
      <c r="AS47" s="358"/>
      <c r="AT47" s="358"/>
      <c r="AU47" s="358"/>
      <c r="AV47" s="358"/>
      <c r="AW47" s="358"/>
      <c r="AX47" s="358"/>
      <c r="AY47" s="358"/>
      <c r="AZ47" s="358"/>
      <c r="BA47" s="358"/>
      <c r="BB47" s="358"/>
      <c r="BC47" s="358"/>
      <c r="BD47" s="358"/>
      <c r="BE47" s="358"/>
      <c r="BF47" s="358"/>
      <c r="BG47" s="358"/>
      <c r="BH47" s="576">
        <v>10.0</v>
      </c>
      <c r="BJ47" s="358" t="s">
        <v>229</v>
      </c>
      <c r="BK47" s="564"/>
    </row>
    <row r="48" ht="15.75" customHeight="1">
      <c r="A48" s="566"/>
      <c r="B48" s="1"/>
      <c r="C48" s="1"/>
      <c r="D48" s="3"/>
      <c r="E48" s="3"/>
      <c r="F48" s="3"/>
      <c r="G48" s="364"/>
      <c r="H48" s="364"/>
      <c r="I48" s="358"/>
      <c r="J48" s="358"/>
      <c r="K48" s="358"/>
      <c r="L48" s="358"/>
      <c r="M48" s="358"/>
      <c r="N48" s="358"/>
      <c r="O48" s="358"/>
      <c r="P48" s="358"/>
      <c r="Q48" s="358"/>
      <c r="R48" s="359"/>
      <c r="S48" s="761"/>
      <c r="T48" s="566"/>
      <c r="U48" s="358">
        <v>7.0</v>
      </c>
      <c r="V48" s="358" t="s">
        <v>234</v>
      </c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602"/>
      <c r="AM48" s="358">
        <v>6.0</v>
      </c>
      <c r="AN48" s="358" t="s">
        <v>229</v>
      </c>
      <c r="AO48" s="763"/>
      <c r="AP48" s="598"/>
      <c r="AQ48" s="358">
        <v>7.0</v>
      </c>
      <c r="AR48" s="358" t="s">
        <v>234</v>
      </c>
      <c r="AS48" s="358"/>
      <c r="AT48" s="358"/>
      <c r="AU48" s="358"/>
      <c r="AV48" s="358"/>
      <c r="AW48" s="358"/>
      <c r="AX48" s="358"/>
      <c r="AY48" s="358"/>
      <c r="AZ48" s="358"/>
      <c r="BA48" s="358"/>
      <c r="BB48" s="358"/>
      <c r="BC48" s="358"/>
      <c r="BD48" s="358"/>
      <c r="BE48" s="358"/>
      <c r="BF48" s="358"/>
      <c r="BG48" s="358"/>
      <c r="BH48" s="602"/>
      <c r="BI48" s="358">
        <v>6.0</v>
      </c>
      <c r="BJ48" s="358" t="s">
        <v>229</v>
      </c>
      <c r="BK48" s="564"/>
    </row>
    <row r="49" ht="15.75" customHeight="1">
      <c r="A49" s="566"/>
      <c r="B49" s="1"/>
      <c r="C49" s="1"/>
      <c r="D49" s="3"/>
      <c r="E49" s="3"/>
      <c r="F49" s="3"/>
      <c r="G49" s="364"/>
      <c r="H49" s="36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564"/>
      <c r="T49" s="566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64"/>
      <c r="AN49" s="364"/>
      <c r="AO49" s="763"/>
      <c r="AP49" s="598"/>
      <c r="AQ49" s="358">
        <v>8.0</v>
      </c>
      <c r="AR49" s="358" t="s">
        <v>235</v>
      </c>
      <c r="AS49" s="358"/>
      <c r="AT49" s="358"/>
      <c r="AU49" s="358"/>
      <c r="AV49" s="358"/>
      <c r="AW49" s="358"/>
      <c r="AX49" s="358"/>
      <c r="AY49" s="358"/>
      <c r="AZ49" s="358"/>
      <c r="BA49" s="358"/>
      <c r="BB49" s="358"/>
      <c r="BC49" s="358"/>
      <c r="BD49" s="358"/>
      <c r="BE49" s="358"/>
      <c r="BF49" s="358"/>
      <c r="BG49" s="358"/>
      <c r="BH49" s="576">
        <v>430.0</v>
      </c>
      <c r="BJ49" s="358" t="s">
        <v>204</v>
      </c>
      <c r="BK49" s="564"/>
    </row>
    <row r="50" ht="15.75" customHeight="1">
      <c r="A50" s="570"/>
      <c r="B50" s="765"/>
      <c r="C50" s="765"/>
      <c r="D50" s="766"/>
      <c r="E50" s="766"/>
      <c r="F50" s="766"/>
      <c r="G50" s="612"/>
      <c r="H50" s="612"/>
      <c r="I50" s="611"/>
      <c r="J50" s="611"/>
      <c r="K50" s="611"/>
      <c r="L50" s="611"/>
      <c r="M50" s="611"/>
      <c r="N50" s="611"/>
      <c r="O50" s="611"/>
      <c r="P50" s="611"/>
      <c r="Q50" s="611"/>
      <c r="R50" s="611"/>
      <c r="S50" s="569"/>
      <c r="T50" s="570"/>
      <c r="U50" s="611"/>
      <c r="V50" s="611"/>
      <c r="W50" s="611"/>
      <c r="X50" s="611"/>
      <c r="Y50" s="611"/>
      <c r="Z50" s="611"/>
      <c r="AA50" s="611"/>
      <c r="AB50" s="611"/>
      <c r="AC50" s="611"/>
      <c r="AD50" s="611"/>
      <c r="AE50" s="611"/>
      <c r="AF50" s="611"/>
      <c r="AG50" s="611"/>
      <c r="AH50" s="611"/>
      <c r="AI50" s="611"/>
      <c r="AJ50" s="611"/>
      <c r="AK50" s="611"/>
      <c r="AL50" s="611"/>
      <c r="AM50" s="612"/>
      <c r="AN50" s="612"/>
      <c r="AO50" s="90"/>
      <c r="AP50" s="613"/>
      <c r="AQ50" s="611">
        <v>9.0</v>
      </c>
      <c r="AR50" s="611" t="s">
        <v>236</v>
      </c>
      <c r="AS50" s="611"/>
      <c r="AT50" s="611"/>
      <c r="AU50" s="611"/>
      <c r="AV50" s="611"/>
      <c r="AW50" s="611"/>
      <c r="AX50" s="611"/>
      <c r="AY50" s="611"/>
      <c r="AZ50" s="611"/>
      <c r="BA50" s="611"/>
      <c r="BB50" s="611"/>
      <c r="BC50" s="611"/>
      <c r="BD50" s="611"/>
      <c r="BE50" s="611"/>
      <c r="BF50" s="611"/>
      <c r="BG50" s="611"/>
      <c r="BH50" s="611"/>
      <c r="BI50" s="611">
        <v>20.0</v>
      </c>
      <c r="BJ50" s="611" t="s">
        <v>98</v>
      </c>
      <c r="BK50" s="569"/>
    </row>
    <row r="51" ht="15.75" customHeight="1">
      <c r="A51" s="358"/>
      <c r="B51" s="358"/>
      <c r="C51" s="358"/>
      <c r="D51" s="358"/>
      <c r="E51" s="358"/>
      <c r="F51" s="364"/>
      <c r="G51" s="364"/>
      <c r="H51" s="364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58"/>
      <c r="AL51" s="358"/>
      <c r="AM51" s="364"/>
      <c r="AN51" s="364"/>
      <c r="AO51" s="1"/>
      <c r="AP51" s="1"/>
      <c r="AQ51" s="358"/>
      <c r="AR51" s="358"/>
      <c r="AS51" s="358"/>
      <c r="AT51" s="358"/>
      <c r="AU51" s="358"/>
      <c r="AV51" s="358"/>
      <c r="AW51" s="358"/>
      <c r="AX51" s="358"/>
      <c r="AY51" s="358"/>
      <c r="AZ51" s="358"/>
      <c r="BA51" s="358"/>
      <c r="BB51" s="358"/>
      <c r="BC51" s="358"/>
      <c r="BD51" s="358"/>
      <c r="BE51" s="358"/>
      <c r="BF51" s="358"/>
      <c r="BG51" s="358"/>
      <c r="BH51" s="358"/>
      <c r="BI51" s="358"/>
      <c r="BJ51" s="358"/>
      <c r="BK51" s="358"/>
    </row>
    <row r="52" ht="15.75" customHeight="1">
      <c r="A52" s="358"/>
      <c r="B52" s="358"/>
      <c r="C52" s="358"/>
      <c r="D52" s="358"/>
      <c r="E52" s="358"/>
      <c r="F52" s="364"/>
      <c r="G52" s="364"/>
      <c r="H52" s="364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58"/>
      <c r="AL52" s="358"/>
      <c r="AM52" s="364"/>
      <c r="AN52" s="364"/>
      <c r="AO52" s="1"/>
      <c r="AP52" s="1"/>
      <c r="AQ52" s="358"/>
      <c r="AR52" s="627" t="s">
        <v>237</v>
      </c>
      <c r="AS52" s="627"/>
      <c r="AT52" s="627"/>
      <c r="AU52" s="627"/>
      <c r="AV52" s="627"/>
      <c r="AW52" s="627"/>
      <c r="AX52" s="627" t="s">
        <v>238</v>
      </c>
      <c r="AY52" s="627"/>
      <c r="AZ52" s="627"/>
      <c r="BA52" s="627"/>
      <c r="BB52" s="627"/>
      <c r="BC52" s="627"/>
      <c r="BD52" s="358"/>
      <c r="BE52" s="358"/>
      <c r="BF52" s="358"/>
      <c r="BG52" s="358"/>
      <c r="BH52" s="358"/>
      <c r="BI52" s="358"/>
      <c r="BJ52" s="358"/>
      <c r="BK52" s="358"/>
    </row>
    <row r="53" ht="15.75" customHeight="1">
      <c r="A53" s="358"/>
      <c r="B53" s="358"/>
      <c r="C53" s="358"/>
      <c r="D53" s="358"/>
      <c r="E53" s="358"/>
      <c r="F53" s="364"/>
      <c r="G53" s="364"/>
      <c r="H53" s="364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  <c r="AD53" s="358"/>
      <c r="AE53" s="358"/>
      <c r="AF53" s="358"/>
      <c r="AG53" s="358"/>
      <c r="AH53" s="358"/>
      <c r="AI53" s="358"/>
      <c r="AJ53" s="358"/>
      <c r="AK53" s="358"/>
      <c r="AL53" s="358"/>
      <c r="AM53" s="358"/>
      <c r="AN53" s="358"/>
      <c r="AO53" s="358"/>
      <c r="AP53" s="358"/>
      <c r="AQ53" s="358"/>
      <c r="AR53" s="358"/>
      <c r="AS53" s="358"/>
      <c r="AT53" s="358"/>
      <c r="AU53" s="358"/>
      <c r="AV53" s="358"/>
      <c r="AW53" s="358"/>
      <c r="AX53" s="358"/>
      <c r="AY53" s="358"/>
      <c r="AZ53" s="358"/>
      <c r="BA53" s="358"/>
      <c r="BB53" s="358"/>
      <c r="BC53" s="358"/>
      <c r="BD53" s="358"/>
      <c r="BE53" s="358"/>
      <c r="BF53" s="358"/>
      <c r="BG53" s="358"/>
      <c r="BH53" s="358"/>
      <c r="BI53" s="358"/>
      <c r="BJ53" s="358"/>
      <c r="BK53" s="358"/>
    </row>
    <row r="54" ht="15.75" customHeight="1">
      <c r="A54" s="358"/>
      <c r="B54" s="626"/>
      <c r="C54" s="626"/>
      <c r="D54" s="626"/>
      <c r="E54" s="364" t="s">
        <v>207</v>
      </c>
      <c r="W54" s="358"/>
      <c r="X54" s="358"/>
      <c r="Y54" s="358"/>
      <c r="Z54" s="358"/>
      <c r="AA54" s="358"/>
      <c r="AB54" s="358"/>
      <c r="AC54" s="358"/>
      <c r="AD54" s="358"/>
      <c r="AE54" s="358"/>
      <c r="AF54" s="358"/>
      <c r="AG54" s="358"/>
      <c r="AH54" s="358"/>
      <c r="AI54" s="358"/>
      <c r="AJ54" s="364" t="s">
        <v>208</v>
      </c>
    </row>
    <row r="55" ht="15.75" customHeight="1">
      <c r="A55" s="358"/>
      <c r="B55" s="358"/>
      <c r="C55" s="358"/>
      <c r="D55" s="358"/>
      <c r="E55" s="3"/>
      <c r="F55" s="3"/>
      <c r="G55" s="3"/>
      <c r="H55" s="3"/>
      <c r="I55" s="3"/>
      <c r="J55" s="1"/>
      <c r="K55" s="1"/>
      <c r="L55" s="1"/>
      <c r="M55" s="1"/>
      <c r="N55" s="1"/>
      <c r="O55" s="1"/>
      <c r="P55" s="1"/>
      <c r="Q55" s="358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</row>
    <row r="56" ht="15.75" customHeight="1">
      <c r="A56" s="1"/>
      <c r="B56" s="1"/>
      <c r="C56" s="1"/>
      <c r="D56" s="1"/>
      <c r="E56" s="3"/>
      <c r="F56" s="3"/>
      <c r="G56" s="3"/>
      <c r="H56" s="3"/>
      <c r="I56" s="3"/>
      <c r="J56" s="1"/>
      <c r="K56" s="1"/>
      <c r="L56" s="1"/>
      <c r="M56" s="1"/>
      <c r="N56" s="1"/>
      <c r="O56" s="1"/>
      <c r="P56" s="1"/>
      <c r="Q56" s="358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</row>
    <row r="57" ht="15.75" customHeight="1">
      <c r="A57" s="1"/>
      <c r="B57" s="1"/>
      <c r="C57" s="1"/>
      <c r="D57" s="1"/>
      <c r="E57" s="3"/>
      <c r="F57" s="3"/>
      <c r="G57" s="3"/>
      <c r="H57" s="3"/>
      <c r="I57" s="3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</row>
    <row r="58" ht="15.75" customHeight="1">
      <c r="A58" s="1"/>
      <c r="B58" s="1"/>
      <c r="C58" s="1"/>
      <c r="D58" s="1"/>
      <c r="E58" s="3"/>
      <c r="F58" s="3"/>
      <c r="G58" s="3"/>
      <c r="H58" s="3"/>
      <c r="I58" s="3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</row>
    <row r="59" ht="15.75" customHeight="1">
      <c r="A59" s="1"/>
      <c r="B59" s="1"/>
      <c r="C59" s="1"/>
      <c r="D59" s="1"/>
      <c r="E59" s="3"/>
      <c r="F59" s="3"/>
      <c r="G59" s="3"/>
      <c r="H59" s="3"/>
      <c r="I59" s="3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</row>
    <row r="60" ht="15.75" customHeight="1">
      <c r="A60" s="1"/>
      <c r="B60" s="1"/>
      <c r="C60" s="1"/>
      <c r="D60" s="1"/>
      <c r="E60" s="385"/>
      <c r="F60" s="385"/>
      <c r="G60" s="385"/>
      <c r="H60" s="385"/>
      <c r="I60" s="385"/>
      <c r="J60" s="385" t="s">
        <v>239</v>
      </c>
      <c r="R60" s="385"/>
      <c r="S60" s="385"/>
      <c r="T60" s="385"/>
      <c r="U60" s="385"/>
      <c r="V60" s="385"/>
      <c r="W60" s="386"/>
      <c r="X60" s="386"/>
      <c r="Y60" s="386"/>
      <c r="Z60" s="386"/>
      <c r="AA60" s="386"/>
      <c r="AB60" s="386"/>
      <c r="AC60" s="386"/>
      <c r="AD60" s="1"/>
      <c r="AE60" s="1"/>
      <c r="AF60" s="1"/>
      <c r="AG60" s="1"/>
      <c r="AH60" s="1"/>
      <c r="AI60" s="3"/>
      <c r="AJ60" s="385"/>
      <c r="AP60" s="386"/>
      <c r="AQ60" s="386"/>
      <c r="AR60" s="386"/>
      <c r="AS60" s="385" t="s">
        <v>240</v>
      </c>
      <c r="BB60" s="385"/>
    </row>
    <row r="61" ht="15.75" customHeight="1">
      <c r="A61" s="1"/>
      <c r="B61" s="1"/>
      <c r="C61" s="1"/>
      <c r="D61" s="1"/>
      <c r="E61" s="387"/>
      <c r="F61" s="387"/>
      <c r="G61" s="387" t="s">
        <v>241</v>
      </c>
      <c r="T61" s="387"/>
      <c r="U61" s="387"/>
      <c r="V61" s="387"/>
      <c r="W61" s="388"/>
      <c r="X61" s="388"/>
      <c r="Y61" s="388"/>
      <c r="Z61" s="388"/>
      <c r="AA61" s="388"/>
      <c r="AB61" s="388"/>
      <c r="AC61" s="388"/>
      <c r="AD61" s="1"/>
      <c r="AE61" s="1"/>
      <c r="AF61" s="1"/>
      <c r="AG61" s="1"/>
      <c r="AH61" s="1"/>
      <c r="AI61" s="3"/>
      <c r="AJ61" s="387"/>
      <c r="AP61" s="767" t="s">
        <v>242</v>
      </c>
      <c r="BD61" s="387"/>
      <c r="BE61" s="387"/>
      <c r="BF61" s="387"/>
      <c r="BG61" s="387"/>
      <c r="BH61" s="387"/>
      <c r="BI61" s="387"/>
      <c r="BJ61" s="387"/>
      <c r="BK61" s="387"/>
    </row>
    <row r="62" ht="15.75" customHeight="1">
      <c r="A62" s="1"/>
      <c r="B62" s="1"/>
      <c r="C62" s="1"/>
      <c r="D62" s="1"/>
      <c r="E62" s="364"/>
      <c r="F62" s="364"/>
      <c r="G62" s="364"/>
      <c r="H62" s="364"/>
      <c r="I62" s="364"/>
      <c r="J62" s="364"/>
      <c r="K62" s="364"/>
      <c r="L62" s="364"/>
      <c r="M62" s="1"/>
      <c r="N62" s="1"/>
      <c r="O62" s="1"/>
      <c r="P62" s="364"/>
      <c r="Q62" s="364"/>
      <c r="R62" s="364"/>
      <c r="S62" s="364"/>
      <c r="T62" s="364"/>
      <c r="U62" s="364"/>
      <c r="V62" s="364"/>
      <c r="W62" s="358"/>
      <c r="X62" s="358"/>
      <c r="Y62" s="358"/>
      <c r="Z62" s="358"/>
      <c r="AA62" s="358"/>
      <c r="AB62" s="358"/>
      <c r="AC62" s="358"/>
      <c r="AD62" s="1"/>
      <c r="AE62" s="1"/>
      <c r="AF62" s="1"/>
      <c r="AG62" s="1"/>
      <c r="AH62" s="1"/>
      <c r="AI62" s="3"/>
      <c r="AJ62" s="364"/>
      <c r="AP62" s="358"/>
      <c r="AQ62" s="358"/>
      <c r="AR62" s="358"/>
      <c r="AS62" s="358"/>
      <c r="AT62" s="358"/>
      <c r="AU62" s="358"/>
      <c r="AV62" s="358"/>
      <c r="AW62" s="358"/>
      <c r="AX62" s="358"/>
      <c r="AY62" s="358"/>
      <c r="AZ62" s="358"/>
      <c r="BA62" s="358"/>
      <c r="BB62" s="358"/>
      <c r="BC62" s="364"/>
      <c r="BD62" s="364"/>
      <c r="BE62" s="364"/>
      <c r="BF62" s="364"/>
      <c r="BG62" s="364"/>
      <c r="BH62" s="364"/>
      <c r="BI62" s="364"/>
      <c r="BJ62" s="364"/>
      <c r="BK62" s="364"/>
    </row>
    <row r="63" ht="15.75" customHeight="1">
      <c r="A63" s="1"/>
      <c r="B63" s="1"/>
      <c r="C63" s="1"/>
      <c r="D63" s="3"/>
      <c r="E63" s="364"/>
      <c r="F63" s="364"/>
      <c r="G63" s="364"/>
      <c r="H63" s="364"/>
      <c r="I63" s="364"/>
      <c r="J63" s="364"/>
      <c r="K63" s="364"/>
      <c r="L63" s="364"/>
      <c r="M63" s="1"/>
      <c r="N63" s="1"/>
      <c r="O63" s="1"/>
      <c r="P63" s="364"/>
      <c r="Q63" s="364"/>
      <c r="R63" s="364"/>
      <c r="S63" s="364"/>
      <c r="T63" s="364"/>
      <c r="U63" s="364"/>
      <c r="V63" s="364"/>
      <c r="W63" s="358"/>
      <c r="X63" s="358"/>
      <c r="Y63" s="358"/>
      <c r="Z63" s="358"/>
      <c r="AA63" s="358"/>
      <c r="AB63" s="358"/>
      <c r="AC63" s="358"/>
      <c r="AD63" s="1"/>
      <c r="AE63" s="1"/>
      <c r="AF63" s="1"/>
      <c r="AG63" s="1"/>
      <c r="AH63" s="1"/>
      <c r="AI63" s="3"/>
      <c r="AJ63" s="364"/>
      <c r="AP63" s="358"/>
      <c r="AQ63" s="358"/>
      <c r="AR63" s="358"/>
      <c r="AS63" s="358"/>
      <c r="AT63" s="358"/>
      <c r="AU63" s="358"/>
      <c r="AV63" s="358"/>
      <c r="AW63" s="358"/>
      <c r="AX63" s="358"/>
      <c r="AY63" s="358"/>
      <c r="AZ63" s="358"/>
      <c r="BA63" s="358"/>
      <c r="BB63" s="358"/>
      <c r="BC63" s="364"/>
      <c r="BD63" s="364"/>
      <c r="BE63" s="364"/>
      <c r="BF63" s="364"/>
      <c r="BG63" s="364"/>
      <c r="BH63" s="364"/>
      <c r="BI63" s="364"/>
      <c r="BJ63" s="364"/>
      <c r="BK63" s="364"/>
    </row>
    <row r="64" ht="15.75" customHeight="1">
      <c r="A64" s="1"/>
      <c r="B64" s="1"/>
      <c r="C64" s="1"/>
      <c r="D64" s="3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ht="15.75" customHeight="1">
      <c r="A65" s="1"/>
      <c r="B65" s="1"/>
      <c r="C65" s="1"/>
      <c r="D65" s="3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ht="15.75" customHeight="1">
      <c r="A66" s="1"/>
      <c r="B66" s="602" t="s">
        <v>243</v>
      </c>
      <c r="C66" s="599">
        <f>8*2</f>
        <v>16</v>
      </c>
      <c r="D66" s="762">
        <f>20*2</f>
        <v>40</v>
      </c>
      <c r="E66" s="614">
        <f>2*20</f>
        <v>40</v>
      </c>
      <c r="F66" s="364">
        <f t="shared" ref="F66:F67" si="1">E66+D66+C66</f>
        <v>96</v>
      </c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ht="15.75" customHeight="1">
      <c r="A67" s="1"/>
      <c r="B67" s="358" t="s">
        <v>244</v>
      </c>
      <c r="C67" s="358"/>
      <c r="D67" s="358"/>
      <c r="E67" s="614">
        <v>430.0</v>
      </c>
      <c r="F67" s="364">
        <f t="shared" si="1"/>
        <v>430</v>
      </c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ht="15.75" customHeight="1">
      <c r="A68" s="1"/>
      <c r="B68" s="611" t="s">
        <v>245</v>
      </c>
      <c r="C68" s="611"/>
      <c r="D68" s="611"/>
      <c r="E68" s="768">
        <f>20*2</f>
        <v>40</v>
      </c>
      <c r="F68" s="612">
        <f>SUM(C68:E68)</f>
        <v>40</v>
      </c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ht="15.75" customHeight="1">
      <c r="A69" s="1"/>
      <c r="B69" s="1"/>
      <c r="C69" s="1"/>
      <c r="D69" s="3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ht="15.75" customHeight="1">
      <c r="A70" s="1"/>
      <c r="B70" s="1"/>
      <c r="C70" s="1"/>
      <c r="D70" s="3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ht="15.75" customHeight="1">
      <c r="A71" s="1"/>
      <c r="B71" s="1"/>
      <c r="C71" s="1"/>
      <c r="D71" s="3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ht="15.75" customHeight="1">
      <c r="A72" s="1"/>
      <c r="B72" s="1"/>
      <c r="C72" s="1"/>
      <c r="D72" s="3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ht="15.75" customHeight="1">
      <c r="A73" s="1"/>
      <c r="B73" s="1"/>
      <c r="C73" s="1"/>
      <c r="D73" s="3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ht="15.75" customHeight="1">
      <c r="A74" s="1"/>
      <c r="B74" s="1"/>
      <c r="C74" s="1"/>
      <c r="D74" s="3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ht="15.75" customHeight="1">
      <c r="A75" s="1"/>
      <c r="B75" s="1"/>
      <c r="C75" s="1"/>
      <c r="D75" s="3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ht="15.75" customHeight="1">
      <c r="A76" s="1"/>
      <c r="B76" s="1"/>
      <c r="C76" s="1"/>
      <c r="D76" s="3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ht="15.75" customHeight="1">
      <c r="A77" s="1"/>
      <c r="B77" s="1"/>
      <c r="C77" s="1"/>
      <c r="D77" s="3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ht="15.75" customHeight="1">
      <c r="A78" s="1"/>
      <c r="B78" s="1"/>
      <c r="C78" s="1"/>
      <c r="D78" s="3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ht="15.75" customHeight="1">
      <c r="A79" s="1"/>
      <c r="B79" s="1"/>
      <c r="C79" s="1"/>
      <c r="D79" s="3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ht="15.75" customHeight="1">
      <c r="A80" s="1"/>
      <c r="B80" s="1"/>
      <c r="C80" s="1"/>
      <c r="D80" s="3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ht="15.75" customHeight="1">
      <c r="A81" s="1"/>
      <c r="B81" s="1"/>
      <c r="C81" s="1"/>
      <c r="D81" s="3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ht="15.75" customHeight="1">
      <c r="A82" s="1"/>
      <c r="B82" s="1"/>
      <c r="C82" s="1"/>
      <c r="D82" s="3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ht="15.75" customHeight="1">
      <c r="A83" s="1"/>
      <c r="B83" s="1"/>
      <c r="C83" s="1"/>
      <c r="D83" s="3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ht="15.75" customHeight="1">
      <c r="A84" s="1"/>
      <c r="B84" s="1"/>
      <c r="C84" s="1"/>
      <c r="D84" s="3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ht="15.75" customHeight="1">
      <c r="A85" s="1"/>
      <c r="B85" s="1"/>
      <c r="C85" s="1"/>
      <c r="D85" s="3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ht="15.75" customHeight="1">
      <c r="A86" s="1"/>
      <c r="B86" s="1"/>
      <c r="C86" s="1"/>
      <c r="D86" s="3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ht="15.75" customHeight="1">
      <c r="A87" s="1"/>
      <c r="B87" s="1"/>
      <c r="C87" s="1"/>
      <c r="D87" s="3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ht="15.75" customHeight="1">
      <c r="A88" s="1"/>
      <c r="B88" s="1"/>
      <c r="C88" s="1"/>
      <c r="D88" s="3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ht="15.75" customHeight="1">
      <c r="A89" s="1"/>
      <c r="B89" s="1"/>
      <c r="C89" s="1"/>
      <c r="D89" s="3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ht="15.75" customHeight="1">
      <c r="A90" s="1"/>
      <c r="B90" s="1"/>
      <c r="C90" s="1"/>
      <c r="D90" s="3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ht="15.75" customHeight="1">
      <c r="A91" s="1"/>
      <c r="B91" s="1"/>
      <c r="C91" s="1"/>
      <c r="D91" s="3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ht="15.75" customHeight="1">
      <c r="A92" s="1"/>
      <c r="B92" s="1"/>
      <c r="C92" s="1"/>
      <c r="D92" s="3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ht="15.75" customHeight="1">
      <c r="A93" s="1"/>
      <c r="B93" s="1"/>
      <c r="C93" s="1"/>
      <c r="D93" s="3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ht="15.75" customHeight="1">
      <c r="A94" s="1"/>
      <c r="B94" s="1"/>
      <c r="C94" s="1"/>
      <c r="D94" s="3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ht="15.75" customHeight="1">
      <c r="A95" s="1"/>
      <c r="B95" s="1"/>
      <c r="C95" s="1"/>
      <c r="D95" s="3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ht="15.75" customHeight="1">
      <c r="A96" s="1"/>
      <c r="B96" s="1"/>
      <c r="C96" s="1"/>
      <c r="D96" s="3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ht="15.75" customHeight="1">
      <c r="A97" s="1"/>
      <c r="B97" s="1"/>
      <c r="C97" s="1"/>
      <c r="D97" s="3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ht="15.75" customHeight="1">
      <c r="A98" s="1"/>
      <c r="B98" s="1"/>
      <c r="C98" s="1"/>
      <c r="D98" s="3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ht="15.75" customHeight="1">
      <c r="A99" s="1"/>
      <c r="B99" s="1"/>
      <c r="C99" s="1"/>
      <c r="D99" s="3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ht="15.75" customHeight="1">
      <c r="A100" s="1"/>
      <c r="B100" s="1"/>
      <c r="C100" s="1"/>
      <c r="D100" s="3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ht="15.75" customHeight="1">
      <c r="A101" s="1"/>
      <c r="B101" s="1"/>
      <c r="C101" s="1"/>
      <c r="D101" s="3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ht="15.75" customHeight="1">
      <c r="A102" s="1"/>
      <c r="B102" s="1"/>
      <c r="C102" s="1"/>
      <c r="D102" s="3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ht="15.75" customHeight="1">
      <c r="A103" s="1"/>
      <c r="B103" s="1"/>
      <c r="C103" s="1"/>
      <c r="D103" s="3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ht="15.75" customHeight="1">
      <c r="A104" s="1"/>
      <c r="B104" s="1"/>
      <c r="C104" s="1"/>
      <c r="D104" s="3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ht="15.75" customHeight="1">
      <c r="A105" s="1"/>
      <c r="B105" s="1"/>
      <c r="C105" s="1"/>
      <c r="D105" s="3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ht="15.75" customHeight="1">
      <c r="A106" s="1"/>
      <c r="B106" s="1"/>
      <c r="C106" s="1"/>
      <c r="D106" s="3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ht="15.75" customHeight="1">
      <c r="A107" s="1"/>
      <c r="B107" s="1"/>
      <c r="C107" s="1"/>
      <c r="D107" s="3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ht="15.75" customHeight="1">
      <c r="A108" s="1"/>
      <c r="B108" s="1"/>
      <c r="C108" s="1"/>
      <c r="D108" s="3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ht="15.75" customHeight="1">
      <c r="A109" s="1"/>
      <c r="B109" s="1"/>
      <c r="C109" s="1"/>
      <c r="D109" s="3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ht="15.75" customHeight="1">
      <c r="A110" s="1"/>
      <c r="B110" s="1"/>
      <c r="C110" s="1"/>
      <c r="D110" s="3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ht="15.75" customHeight="1">
      <c r="A111" s="1"/>
      <c r="B111" s="1"/>
      <c r="C111" s="1"/>
      <c r="D111" s="3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ht="15.75" customHeight="1">
      <c r="A112" s="1"/>
      <c r="B112" s="1"/>
      <c r="C112" s="1"/>
      <c r="D112" s="3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ht="15.75" customHeight="1">
      <c r="A113" s="1"/>
      <c r="B113" s="1"/>
      <c r="C113" s="1"/>
      <c r="D113" s="3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ht="15.75" customHeight="1">
      <c r="A114" s="1"/>
      <c r="B114" s="1"/>
      <c r="C114" s="1"/>
      <c r="D114" s="3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ht="15.75" customHeight="1">
      <c r="A115" s="1"/>
      <c r="B115" s="1"/>
      <c r="C115" s="1"/>
      <c r="D115" s="3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ht="15.75" customHeight="1">
      <c r="A116" s="1"/>
      <c r="B116" s="1"/>
      <c r="C116" s="1"/>
      <c r="D116" s="3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ht="15.75" customHeight="1">
      <c r="A117" s="1"/>
      <c r="B117" s="1"/>
      <c r="C117" s="1"/>
      <c r="D117" s="3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ht="15.75" customHeight="1">
      <c r="A118" s="1"/>
      <c r="B118" s="1"/>
      <c r="C118" s="1"/>
      <c r="D118" s="3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ht="15.75" customHeight="1">
      <c r="A119" s="1"/>
      <c r="B119" s="1"/>
      <c r="C119" s="1"/>
      <c r="D119" s="3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ht="15.75" customHeight="1">
      <c r="A120" s="1"/>
      <c r="B120" s="1"/>
      <c r="C120" s="1"/>
      <c r="D120" s="3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ht="15.75" customHeight="1">
      <c r="A121" s="1"/>
      <c r="B121" s="1"/>
      <c r="C121" s="1"/>
      <c r="D121" s="3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ht="15.75" customHeight="1">
      <c r="A122" s="1"/>
      <c r="B122" s="1"/>
      <c r="C122" s="1"/>
      <c r="D122" s="3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ht="15.75" customHeight="1">
      <c r="A123" s="1"/>
      <c r="B123" s="1"/>
      <c r="C123" s="1"/>
      <c r="D123" s="3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ht="15.75" customHeight="1">
      <c r="A124" s="1"/>
      <c r="B124" s="1"/>
      <c r="C124" s="1"/>
      <c r="D124" s="3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ht="15.75" customHeight="1">
      <c r="A125" s="1"/>
      <c r="B125" s="1"/>
      <c r="C125" s="1"/>
      <c r="D125" s="3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ht="15.75" customHeight="1">
      <c r="A126" s="1"/>
      <c r="B126" s="1"/>
      <c r="C126" s="1"/>
      <c r="D126" s="3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ht="15.75" customHeight="1">
      <c r="A127" s="1"/>
      <c r="B127" s="1"/>
      <c r="C127" s="1"/>
      <c r="D127" s="3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ht="15.75" customHeight="1">
      <c r="A128" s="1"/>
      <c r="B128" s="1"/>
      <c r="C128" s="1"/>
      <c r="D128" s="3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ht="15.75" customHeight="1">
      <c r="A129" s="1"/>
      <c r="B129" s="1"/>
      <c r="C129" s="1"/>
      <c r="D129" s="3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ht="15.75" customHeight="1">
      <c r="A130" s="1"/>
      <c r="B130" s="1"/>
      <c r="C130" s="1"/>
      <c r="D130" s="3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ht="15.75" customHeight="1">
      <c r="A131" s="1"/>
      <c r="B131" s="1"/>
      <c r="C131" s="1"/>
      <c r="D131" s="3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ht="15.75" customHeight="1">
      <c r="A132" s="1"/>
      <c r="B132" s="1"/>
      <c r="C132" s="1"/>
      <c r="D132" s="3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ht="15.75" customHeight="1">
      <c r="A133" s="1"/>
      <c r="B133" s="1"/>
      <c r="C133" s="1"/>
      <c r="D133" s="3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ht="15.75" customHeight="1">
      <c r="A134" s="1"/>
      <c r="B134" s="1"/>
      <c r="C134" s="1"/>
      <c r="D134" s="3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ht="15.75" customHeight="1">
      <c r="A135" s="1"/>
      <c r="B135" s="1"/>
      <c r="C135" s="1"/>
      <c r="D135" s="3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ht="15.75" customHeight="1">
      <c r="A136" s="1"/>
      <c r="B136" s="1"/>
      <c r="C136" s="1"/>
      <c r="D136" s="3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ht="15.75" customHeight="1">
      <c r="A137" s="1"/>
      <c r="B137" s="1"/>
      <c r="C137" s="1"/>
      <c r="D137" s="3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ht="15.75" customHeight="1">
      <c r="A138" s="1"/>
      <c r="B138" s="1"/>
      <c r="C138" s="1"/>
      <c r="D138" s="3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ht="15.75" customHeight="1">
      <c r="A139" s="1"/>
      <c r="B139" s="1"/>
      <c r="C139" s="1"/>
      <c r="D139" s="3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ht="15.75" customHeight="1">
      <c r="A140" s="1"/>
      <c r="B140" s="1"/>
      <c r="C140" s="1"/>
      <c r="D140" s="3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ht="15.75" customHeight="1">
      <c r="A141" s="1"/>
      <c r="B141" s="1"/>
      <c r="C141" s="1"/>
      <c r="D141" s="3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ht="15.75" customHeight="1">
      <c r="A142" s="1"/>
      <c r="B142" s="1"/>
      <c r="C142" s="1"/>
      <c r="D142" s="3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ht="15.75" customHeight="1">
      <c r="A143" s="1"/>
      <c r="B143" s="1"/>
      <c r="C143" s="1"/>
      <c r="D143" s="3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ht="15.75" customHeight="1">
      <c r="A144" s="1"/>
      <c r="B144" s="1"/>
      <c r="C144" s="1"/>
      <c r="D144" s="3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ht="15.75" customHeight="1">
      <c r="A145" s="1"/>
      <c r="B145" s="1"/>
      <c r="C145" s="1"/>
      <c r="D145" s="3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ht="15.75" customHeight="1">
      <c r="A146" s="1"/>
      <c r="B146" s="1"/>
      <c r="C146" s="1"/>
      <c r="D146" s="3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ht="15.75" customHeight="1">
      <c r="A147" s="1"/>
      <c r="B147" s="1"/>
      <c r="C147" s="1"/>
      <c r="D147" s="3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ht="15.75" customHeight="1">
      <c r="A148" s="1"/>
      <c r="B148" s="1"/>
      <c r="C148" s="1"/>
      <c r="D148" s="3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ht="15.75" customHeight="1">
      <c r="A149" s="1"/>
      <c r="B149" s="1"/>
      <c r="C149" s="1"/>
      <c r="D149" s="3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ht="15.75" customHeight="1">
      <c r="A150" s="1"/>
      <c r="B150" s="1"/>
      <c r="C150" s="1"/>
      <c r="D150" s="3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ht="15.75" customHeight="1">
      <c r="A151" s="1"/>
      <c r="B151" s="1"/>
      <c r="C151" s="1"/>
      <c r="D151" s="3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ht="15.75" customHeight="1">
      <c r="A152" s="1"/>
      <c r="B152" s="1"/>
      <c r="C152" s="1"/>
      <c r="D152" s="3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ht="15.75" customHeight="1">
      <c r="A153" s="1"/>
      <c r="B153" s="1"/>
      <c r="C153" s="1"/>
      <c r="D153" s="3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ht="15.75" customHeight="1">
      <c r="A154" s="1"/>
      <c r="B154" s="1"/>
      <c r="C154" s="1"/>
      <c r="D154" s="3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ht="15.75" customHeight="1">
      <c r="A155" s="1"/>
      <c r="B155" s="1"/>
      <c r="C155" s="1"/>
      <c r="D155" s="3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ht="15.75" customHeight="1">
      <c r="A156" s="1"/>
      <c r="B156" s="1"/>
      <c r="C156" s="1"/>
      <c r="D156" s="3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ht="15.75" customHeight="1">
      <c r="A157" s="1"/>
      <c r="B157" s="1"/>
      <c r="C157" s="1"/>
      <c r="D157" s="3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ht="15.75" customHeight="1">
      <c r="A158" s="1"/>
      <c r="B158" s="1"/>
      <c r="C158" s="1"/>
      <c r="D158" s="3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ht="15.75" customHeight="1">
      <c r="A159" s="1"/>
      <c r="B159" s="1"/>
      <c r="C159" s="1"/>
      <c r="D159" s="3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ht="15.75" customHeight="1">
      <c r="A160" s="1"/>
      <c r="B160" s="1"/>
      <c r="C160" s="1"/>
      <c r="D160" s="3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ht="15.75" customHeight="1">
      <c r="A161" s="1"/>
      <c r="B161" s="1"/>
      <c r="C161" s="1"/>
      <c r="D161" s="3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ht="15.75" customHeight="1">
      <c r="A162" s="1"/>
      <c r="B162" s="1"/>
      <c r="C162" s="1"/>
      <c r="D162" s="3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ht="15.75" customHeight="1">
      <c r="A163" s="1"/>
      <c r="B163" s="1"/>
      <c r="C163" s="1"/>
      <c r="D163" s="3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ht="15.75" customHeight="1">
      <c r="A164" s="1"/>
      <c r="B164" s="1"/>
      <c r="C164" s="1"/>
      <c r="D164" s="3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ht="15.75" customHeight="1">
      <c r="A165" s="1"/>
      <c r="B165" s="1"/>
      <c r="C165" s="1"/>
      <c r="D165" s="3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ht="15.75" customHeight="1">
      <c r="A166" s="1"/>
      <c r="B166" s="1"/>
      <c r="C166" s="1"/>
      <c r="D166" s="3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ht="15.75" customHeight="1">
      <c r="A167" s="1"/>
      <c r="B167" s="1"/>
      <c r="C167" s="1"/>
      <c r="D167" s="3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ht="15.75" customHeight="1">
      <c r="A168" s="1"/>
      <c r="B168" s="1"/>
      <c r="C168" s="1"/>
      <c r="D168" s="3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ht="15.75" customHeight="1">
      <c r="A169" s="1"/>
      <c r="B169" s="1"/>
      <c r="C169" s="1"/>
      <c r="D169" s="3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ht="15.75" customHeight="1">
      <c r="A170" s="1"/>
      <c r="B170" s="1"/>
      <c r="C170" s="1"/>
      <c r="D170" s="3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ht="15.75" customHeight="1">
      <c r="A171" s="1"/>
      <c r="B171" s="1"/>
      <c r="C171" s="1"/>
      <c r="D171" s="3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ht="15.75" customHeight="1">
      <c r="A172" s="1"/>
      <c r="B172" s="1"/>
      <c r="C172" s="1"/>
      <c r="D172" s="3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ht="15.75" customHeight="1">
      <c r="A173" s="1"/>
      <c r="B173" s="1"/>
      <c r="C173" s="1"/>
      <c r="D173" s="3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ht="15.75" customHeight="1">
      <c r="A174" s="1"/>
      <c r="B174" s="1"/>
      <c r="C174" s="1"/>
      <c r="D174" s="3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ht="15.75" customHeight="1">
      <c r="A175" s="1"/>
      <c r="B175" s="1"/>
      <c r="C175" s="1"/>
      <c r="D175" s="3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ht="15.75" customHeight="1">
      <c r="A176" s="1"/>
      <c r="B176" s="1"/>
      <c r="C176" s="1"/>
      <c r="D176" s="3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ht="15.75" customHeight="1">
      <c r="A177" s="1"/>
      <c r="B177" s="1"/>
      <c r="C177" s="1"/>
      <c r="D177" s="3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ht="15.75" customHeight="1">
      <c r="A178" s="1"/>
      <c r="B178" s="1"/>
      <c r="C178" s="1"/>
      <c r="D178" s="3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ht="15.75" customHeight="1">
      <c r="A179" s="1"/>
      <c r="B179" s="1"/>
      <c r="C179" s="1"/>
      <c r="D179" s="3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ht="15.75" customHeight="1">
      <c r="A180" s="1"/>
      <c r="B180" s="1"/>
      <c r="C180" s="1"/>
      <c r="D180" s="3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ht="15.75" customHeight="1">
      <c r="A181" s="1"/>
      <c r="B181" s="1"/>
      <c r="C181" s="1"/>
      <c r="D181" s="3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ht="15.75" customHeight="1">
      <c r="A182" s="1"/>
      <c r="B182" s="1"/>
      <c r="C182" s="1"/>
      <c r="D182" s="3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ht="15.75" customHeight="1">
      <c r="A183" s="1"/>
      <c r="B183" s="1"/>
      <c r="C183" s="1"/>
      <c r="D183" s="3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ht="15.75" customHeight="1">
      <c r="A184" s="1"/>
      <c r="B184" s="1"/>
      <c r="C184" s="1"/>
      <c r="D184" s="3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ht="15.75" customHeight="1">
      <c r="A185" s="1"/>
      <c r="B185" s="1"/>
      <c r="C185" s="1"/>
      <c r="D185" s="3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ht="15.75" customHeight="1">
      <c r="A186" s="1"/>
      <c r="B186" s="1"/>
      <c r="C186" s="1"/>
      <c r="D186" s="3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ht="15.75" customHeight="1">
      <c r="A187" s="1"/>
      <c r="B187" s="1"/>
      <c r="C187" s="1"/>
      <c r="D187" s="3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ht="15.75" customHeight="1">
      <c r="A188" s="1"/>
      <c r="B188" s="1"/>
      <c r="C188" s="1"/>
      <c r="D188" s="3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ht="15.75" customHeight="1">
      <c r="A189" s="1"/>
      <c r="B189" s="1"/>
      <c r="C189" s="1"/>
      <c r="D189" s="3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ht="15.75" customHeight="1">
      <c r="A190" s="1"/>
      <c r="B190" s="1"/>
      <c r="C190" s="1"/>
      <c r="D190" s="3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ht="15.75" customHeight="1">
      <c r="A191" s="1"/>
      <c r="B191" s="1"/>
      <c r="C191" s="1"/>
      <c r="D191" s="3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ht="15.75" customHeight="1">
      <c r="A192" s="1"/>
      <c r="B192" s="1"/>
      <c r="C192" s="1"/>
      <c r="D192" s="3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ht="15.75" customHeight="1">
      <c r="A193" s="1"/>
      <c r="B193" s="1"/>
      <c r="C193" s="1"/>
      <c r="D193" s="3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ht="15.75" customHeight="1">
      <c r="A194" s="1"/>
      <c r="B194" s="1"/>
      <c r="C194" s="1"/>
      <c r="D194" s="3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ht="15.75" customHeight="1">
      <c r="A195" s="1"/>
      <c r="B195" s="1"/>
      <c r="C195" s="1"/>
      <c r="D195" s="3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ht="15.75" customHeight="1">
      <c r="A196" s="1"/>
      <c r="B196" s="1"/>
      <c r="C196" s="1"/>
      <c r="D196" s="3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ht="15.75" customHeight="1">
      <c r="A197" s="1"/>
      <c r="B197" s="1"/>
      <c r="C197" s="1"/>
      <c r="D197" s="3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ht="15.75" customHeight="1">
      <c r="A198" s="1"/>
      <c r="B198" s="1"/>
      <c r="C198" s="1"/>
      <c r="D198" s="3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ht="15.75" customHeight="1">
      <c r="A199" s="1"/>
      <c r="B199" s="1"/>
      <c r="C199" s="1"/>
      <c r="D199" s="3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ht="15.75" customHeight="1">
      <c r="A200" s="1"/>
      <c r="B200" s="1"/>
      <c r="C200" s="1"/>
      <c r="D200" s="3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ht="15.75" customHeight="1">
      <c r="A201" s="1"/>
      <c r="B201" s="1"/>
      <c r="C201" s="1"/>
      <c r="D201" s="3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ht="15.75" customHeight="1">
      <c r="A202" s="1"/>
      <c r="B202" s="1"/>
      <c r="C202" s="1"/>
      <c r="D202" s="3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ht="15.75" customHeight="1">
      <c r="A203" s="1"/>
      <c r="B203" s="1"/>
      <c r="C203" s="1"/>
      <c r="D203" s="3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ht="15.75" customHeight="1">
      <c r="A204" s="1"/>
      <c r="B204" s="1"/>
      <c r="C204" s="1"/>
      <c r="D204" s="3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ht="15.75" customHeight="1">
      <c r="A205" s="1"/>
      <c r="B205" s="1"/>
      <c r="C205" s="1"/>
      <c r="D205" s="3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ht="15.75" customHeight="1">
      <c r="A206" s="1"/>
      <c r="B206" s="1"/>
      <c r="C206" s="1"/>
      <c r="D206" s="3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ht="15.75" customHeight="1">
      <c r="A207" s="1"/>
      <c r="B207" s="1"/>
      <c r="C207" s="1"/>
      <c r="D207" s="3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ht="15.75" customHeight="1">
      <c r="A208" s="1"/>
      <c r="B208" s="1"/>
      <c r="C208" s="1"/>
      <c r="D208" s="3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ht="15.75" customHeight="1">
      <c r="A209" s="1"/>
      <c r="B209" s="1"/>
      <c r="C209" s="1"/>
      <c r="D209" s="3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ht="15.75" customHeight="1">
      <c r="A210" s="1"/>
      <c r="B210" s="1"/>
      <c r="C210" s="1"/>
      <c r="D210" s="3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ht="15.75" customHeight="1">
      <c r="A211" s="1"/>
      <c r="B211" s="1"/>
      <c r="C211" s="1"/>
      <c r="D211" s="3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ht="15.75" customHeight="1">
      <c r="A212" s="1"/>
      <c r="B212" s="1"/>
      <c r="C212" s="1"/>
      <c r="D212" s="3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ht="15.75" customHeight="1">
      <c r="A213" s="1"/>
      <c r="B213" s="1"/>
      <c r="C213" s="1"/>
      <c r="D213" s="3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ht="15.75" customHeight="1">
      <c r="A214" s="1"/>
      <c r="B214" s="1"/>
      <c r="C214" s="1"/>
      <c r="D214" s="3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ht="15.75" customHeight="1">
      <c r="A215" s="1"/>
      <c r="B215" s="1"/>
      <c r="C215" s="1"/>
      <c r="D215" s="3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ht="15.75" customHeight="1">
      <c r="A216" s="1"/>
      <c r="B216" s="1"/>
      <c r="C216" s="1"/>
      <c r="D216" s="3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ht="15.75" customHeight="1">
      <c r="A217" s="1"/>
      <c r="B217" s="1"/>
      <c r="C217" s="1"/>
      <c r="D217" s="3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ht="15.75" customHeight="1">
      <c r="A218" s="1"/>
      <c r="B218" s="1"/>
      <c r="C218" s="1"/>
      <c r="D218" s="3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ht="15.75" customHeight="1">
      <c r="A219" s="1"/>
      <c r="B219" s="1"/>
      <c r="C219" s="1"/>
      <c r="D219" s="3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ht="15.75" customHeight="1">
      <c r="A220" s="1"/>
      <c r="B220" s="1"/>
      <c r="C220" s="1"/>
      <c r="D220" s="3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ht="15.75" customHeight="1">
      <c r="A221" s="1"/>
      <c r="B221" s="1"/>
      <c r="C221" s="1"/>
      <c r="D221" s="3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ht="15.75" customHeight="1">
      <c r="A222" s="1"/>
      <c r="B222" s="1"/>
      <c r="C222" s="1"/>
      <c r="D222" s="3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ht="15.75" customHeight="1">
      <c r="A223" s="1"/>
      <c r="B223" s="1"/>
      <c r="C223" s="1"/>
      <c r="D223" s="3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ht="15.75" customHeight="1">
      <c r="A224" s="1"/>
      <c r="B224" s="1"/>
      <c r="C224" s="1"/>
      <c r="D224" s="3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ht="15.75" customHeight="1">
      <c r="A225" s="1"/>
      <c r="B225" s="1"/>
      <c r="C225" s="1"/>
      <c r="D225" s="3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ht="15.75" customHeight="1">
      <c r="A226" s="1"/>
      <c r="B226" s="1"/>
      <c r="C226" s="1"/>
      <c r="D226" s="3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ht="15.75" customHeight="1">
      <c r="A227" s="1"/>
      <c r="B227" s="1"/>
      <c r="C227" s="1"/>
      <c r="D227" s="3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ht="15.75" customHeight="1">
      <c r="A228" s="1"/>
      <c r="B228" s="1"/>
      <c r="C228" s="1"/>
      <c r="D228" s="3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ht="15.75" customHeight="1">
      <c r="A229" s="1"/>
      <c r="B229" s="1"/>
      <c r="C229" s="1"/>
      <c r="D229" s="3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ht="15.75" customHeight="1">
      <c r="A230" s="1"/>
      <c r="B230" s="1"/>
      <c r="C230" s="1"/>
      <c r="D230" s="3"/>
      <c r="E230" s="3"/>
      <c r="F230" s="3"/>
      <c r="G230" s="3"/>
      <c r="H230" s="3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ht="15.75" customHeight="1">
      <c r="A231" s="1"/>
      <c r="B231" s="1"/>
      <c r="C231" s="1"/>
      <c r="D231" s="3"/>
      <c r="E231" s="3"/>
      <c r="F231" s="3"/>
      <c r="G231" s="3"/>
      <c r="H231" s="3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ht="15.75" customHeight="1">
      <c r="A232" s="1"/>
      <c r="B232" s="1"/>
      <c r="C232" s="1"/>
      <c r="D232" s="3"/>
      <c r="E232" s="3"/>
      <c r="F232" s="3"/>
      <c r="G232" s="3"/>
      <c r="H232" s="3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ht="15.75" customHeight="1">
      <c r="A233" s="1"/>
      <c r="B233" s="1"/>
      <c r="C233" s="1"/>
      <c r="D233" s="3"/>
      <c r="E233" s="3"/>
      <c r="F233" s="3"/>
      <c r="G233" s="3"/>
      <c r="H233" s="3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ht="15.75" customHeight="1">
      <c r="A234" s="1"/>
      <c r="B234" s="1"/>
      <c r="C234" s="1"/>
      <c r="D234" s="3"/>
      <c r="E234" s="3"/>
      <c r="F234" s="3"/>
      <c r="G234" s="3"/>
      <c r="H234" s="3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ht="15.75" customHeight="1">
      <c r="A235" s="1"/>
      <c r="B235" s="1"/>
      <c r="C235" s="1"/>
      <c r="D235" s="3"/>
      <c r="E235" s="3"/>
      <c r="F235" s="3"/>
      <c r="G235" s="3"/>
      <c r="H235" s="3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ht="15.75" customHeight="1">
      <c r="A236" s="1"/>
      <c r="B236" s="1"/>
      <c r="C236" s="1"/>
      <c r="D236" s="3"/>
      <c r="E236" s="3"/>
      <c r="F236" s="3"/>
      <c r="G236" s="3"/>
      <c r="H236" s="3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ht="15.75" customHeight="1">
      <c r="A237" s="1"/>
      <c r="B237" s="1"/>
      <c r="C237" s="1"/>
      <c r="D237" s="3"/>
      <c r="E237" s="3"/>
      <c r="F237" s="3"/>
      <c r="G237" s="3"/>
      <c r="H237" s="3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ht="15.75" customHeight="1">
      <c r="A238" s="1"/>
      <c r="B238" s="1"/>
      <c r="C238" s="1"/>
      <c r="D238" s="3"/>
      <c r="E238" s="3"/>
      <c r="F238" s="3"/>
      <c r="G238" s="3"/>
      <c r="H238" s="3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ht="15.75" customHeight="1">
      <c r="A239" s="1"/>
      <c r="B239" s="1"/>
      <c r="C239" s="1"/>
      <c r="D239" s="3"/>
      <c r="E239" s="3"/>
      <c r="F239" s="3"/>
      <c r="G239" s="3"/>
      <c r="H239" s="3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ht="15.75" customHeight="1">
      <c r="A240" s="1"/>
      <c r="B240" s="1"/>
      <c r="C240" s="1"/>
      <c r="D240" s="3"/>
      <c r="E240" s="3"/>
      <c r="F240" s="3"/>
      <c r="G240" s="3"/>
      <c r="H240" s="3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ht="15.75" customHeight="1">
      <c r="A241" s="1"/>
      <c r="B241" s="1"/>
      <c r="C241" s="1"/>
      <c r="D241" s="3"/>
      <c r="E241" s="3"/>
      <c r="F241" s="3"/>
      <c r="G241" s="3"/>
      <c r="H241" s="3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ht="15.75" customHeight="1">
      <c r="A242" s="1"/>
      <c r="B242" s="1"/>
      <c r="C242" s="1"/>
      <c r="D242" s="3"/>
      <c r="E242" s="3"/>
      <c r="F242" s="3"/>
      <c r="G242" s="3"/>
      <c r="H242" s="3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ht="15.75" customHeight="1">
      <c r="A243" s="1"/>
      <c r="B243" s="1"/>
      <c r="C243" s="1"/>
      <c r="D243" s="3"/>
      <c r="E243" s="3"/>
      <c r="F243" s="3"/>
      <c r="G243" s="3"/>
      <c r="H243" s="3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ht="15.75" customHeight="1">
      <c r="A244" s="1"/>
      <c r="B244" s="1"/>
      <c r="C244" s="1"/>
      <c r="D244" s="3"/>
      <c r="E244" s="3"/>
      <c r="F244" s="3"/>
      <c r="G244" s="3"/>
      <c r="H244" s="3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ht="15.75" customHeight="1">
      <c r="A245" s="1"/>
      <c r="B245" s="1"/>
      <c r="C245" s="1"/>
      <c r="D245" s="3"/>
      <c r="E245" s="3"/>
      <c r="F245" s="3"/>
      <c r="G245" s="3"/>
      <c r="H245" s="3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ht="15.75" customHeight="1">
      <c r="A246" s="1"/>
      <c r="B246" s="1"/>
      <c r="C246" s="1"/>
      <c r="D246" s="3"/>
      <c r="E246" s="3"/>
      <c r="F246" s="3"/>
      <c r="G246" s="3"/>
      <c r="H246" s="3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ht="15.75" customHeight="1">
      <c r="A247" s="1"/>
      <c r="B247" s="1"/>
      <c r="C247" s="1"/>
      <c r="D247" s="3"/>
      <c r="E247" s="3"/>
      <c r="F247" s="3"/>
      <c r="G247" s="3"/>
      <c r="H247" s="3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ht="15.75" customHeight="1">
      <c r="A248" s="1"/>
      <c r="B248" s="1"/>
      <c r="C248" s="1"/>
      <c r="D248" s="3"/>
      <c r="E248" s="3"/>
      <c r="F248" s="3"/>
      <c r="G248" s="3"/>
      <c r="H248" s="3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ht="15.75" customHeight="1">
      <c r="A249" s="1"/>
      <c r="B249" s="1"/>
      <c r="C249" s="1"/>
      <c r="D249" s="3"/>
      <c r="E249" s="3"/>
      <c r="F249" s="3"/>
      <c r="G249" s="3"/>
      <c r="H249" s="3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ht="15.75" customHeight="1">
      <c r="A250" s="1"/>
      <c r="B250" s="1"/>
      <c r="C250" s="1"/>
      <c r="D250" s="3"/>
      <c r="E250" s="3"/>
      <c r="F250" s="3"/>
      <c r="G250" s="3"/>
      <c r="H250" s="3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ht="15.75" customHeight="1">
      <c r="A251" s="1"/>
      <c r="B251" s="1"/>
      <c r="C251" s="1"/>
      <c r="D251" s="3"/>
      <c r="E251" s="3"/>
      <c r="F251" s="3"/>
      <c r="G251" s="3"/>
      <c r="H251" s="3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ht="15.75" customHeight="1">
      <c r="A252" s="1"/>
      <c r="B252" s="1"/>
      <c r="C252" s="1"/>
      <c r="D252" s="3"/>
      <c r="E252" s="3"/>
      <c r="F252" s="3"/>
      <c r="G252" s="3"/>
      <c r="H252" s="3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ht="15.75" customHeight="1">
      <c r="A253" s="1"/>
      <c r="B253" s="1"/>
      <c r="C253" s="1"/>
      <c r="D253" s="3"/>
      <c r="E253" s="3"/>
      <c r="F253" s="3"/>
      <c r="G253" s="3"/>
      <c r="H253" s="3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ht="15.75" customHeight="1">
      <c r="A254" s="1"/>
      <c r="B254" s="1"/>
      <c r="C254" s="1"/>
      <c r="D254" s="3"/>
      <c r="E254" s="3"/>
      <c r="F254" s="3"/>
      <c r="G254" s="3"/>
      <c r="H254" s="3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ht="15.75" customHeight="1">
      <c r="A255" s="1"/>
      <c r="B255" s="1"/>
      <c r="C255" s="1"/>
      <c r="D255" s="3"/>
      <c r="E255" s="3"/>
      <c r="F255" s="3"/>
      <c r="G255" s="3"/>
      <c r="H255" s="3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ht="15.75" customHeight="1">
      <c r="A256" s="1"/>
      <c r="B256" s="1"/>
      <c r="C256" s="1"/>
      <c r="D256" s="3"/>
      <c r="E256" s="3"/>
      <c r="F256" s="3"/>
      <c r="G256" s="3"/>
      <c r="H256" s="3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ht="15.75" customHeight="1">
      <c r="A257" s="1"/>
      <c r="B257" s="1"/>
      <c r="C257" s="1"/>
      <c r="D257" s="3"/>
      <c r="E257" s="3"/>
      <c r="F257" s="3"/>
      <c r="G257" s="3"/>
      <c r="H257" s="3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ht="15.75" customHeight="1">
      <c r="A258" s="1"/>
      <c r="B258" s="1"/>
      <c r="C258" s="1"/>
      <c r="D258" s="3"/>
      <c r="E258" s="3"/>
      <c r="F258" s="3"/>
      <c r="G258" s="3"/>
      <c r="H258" s="3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ht="15.75" customHeight="1">
      <c r="A259" s="1"/>
      <c r="B259" s="1"/>
      <c r="C259" s="1"/>
      <c r="D259" s="3"/>
      <c r="E259" s="3"/>
      <c r="F259" s="3"/>
      <c r="G259" s="3"/>
      <c r="H259" s="3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ht="15.75" customHeight="1">
      <c r="A260" s="1"/>
      <c r="B260" s="1"/>
      <c r="C260" s="1"/>
      <c r="D260" s="3"/>
      <c r="E260" s="3"/>
      <c r="F260" s="3"/>
      <c r="G260" s="3"/>
      <c r="H260" s="3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ht="15.75" customHeight="1">
      <c r="A261" s="1"/>
      <c r="B261" s="1"/>
      <c r="C261" s="1"/>
      <c r="D261" s="3"/>
      <c r="E261" s="3"/>
      <c r="F261" s="3"/>
      <c r="G261" s="3"/>
      <c r="H261" s="3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ht="15.75" customHeight="1">
      <c r="A262" s="1"/>
      <c r="B262" s="1"/>
      <c r="C262" s="1"/>
      <c r="D262" s="3"/>
      <c r="E262" s="3"/>
      <c r="F262" s="3"/>
      <c r="G262" s="3"/>
      <c r="H262" s="3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ht="15.75" customHeight="1">
      <c r="A263" s="1"/>
      <c r="B263" s="1"/>
      <c r="C263" s="1"/>
      <c r="D263" s="3"/>
      <c r="E263" s="3"/>
      <c r="F263" s="3"/>
      <c r="G263" s="3"/>
      <c r="H263" s="3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ht="15.75" customHeight="1">
      <c r="A264" s="1"/>
      <c r="B264" s="1"/>
      <c r="C264" s="1"/>
      <c r="D264" s="3"/>
      <c r="E264" s="3"/>
      <c r="F264" s="3"/>
      <c r="G264" s="3"/>
      <c r="H264" s="3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ht="15.75" customHeight="1">
      <c r="A265" s="1"/>
      <c r="B265" s="1"/>
      <c r="C265" s="1"/>
      <c r="D265" s="3"/>
      <c r="E265" s="3"/>
      <c r="F265" s="3"/>
      <c r="G265" s="3"/>
      <c r="H265" s="3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ht="15.75" customHeight="1">
      <c r="A266" s="1"/>
      <c r="B266" s="1"/>
      <c r="C266" s="1"/>
      <c r="D266" s="3"/>
      <c r="E266" s="3"/>
      <c r="F266" s="3"/>
      <c r="G266" s="3"/>
      <c r="H266" s="3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ht="15.75" customHeight="1">
      <c r="A267" s="1"/>
      <c r="B267" s="1"/>
      <c r="C267" s="1"/>
      <c r="D267" s="3"/>
      <c r="E267" s="3"/>
      <c r="F267" s="3"/>
      <c r="G267" s="3"/>
      <c r="H267" s="3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ht="15.75" customHeight="1">
      <c r="A268" s="1"/>
      <c r="B268" s="1"/>
      <c r="C268" s="1"/>
      <c r="D268" s="3"/>
      <c r="E268" s="3"/>
      <c r="F268" s="3"/>
      <c r="G268" s="3"/>
      <c r="H268" s="3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ht="15.75" customHeight="1">
      <c r="A269" s="1"/>
      <c r="B269" s="1"/>
      <c r="C269" s="1"/>
      <c r="D269" s="3"/>
      <c r="E269" s="3"/>
      <c r="F269" s="3"/>
      <c r="G269" s="3"/>
      <c r="H269" s="3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ht="15.75" customHeight="1">
      <c r="A270" s="1"/>
      <c r="B270" s="1"/>
      <c r="C270" s="1"/>
      <c r="D270" s="3"/>
      <c r="E270" s="3"/>
      <c r="F270" s="3"/>
      <c r="G270" s="3"/>
      <c r="H270" s="3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ht="15.75" customHeight="1">
      <c r="A271" s="1"/>
      <c r="B271" s="1"/>
      <c r="C271" s="1"/>
      <c r="D271" s="3"/>
      <c r="E271" s="3"/>
      <c r="F271" s="3"/>
      <c r="G271" s="3"/>
      <c r="H271" s="3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ht="15.75" customHeight="1">
      <c r="A272" s="1"/>
      <c r="B272" s="1"/>
      <c r="C272" s="1"/>
      <c r="D272" s="3"/>
      <c r="E272" s="3"/>
      <c r="F272" s="3"/>
      <c r="G272" s="3"/>
      <c r="H272" s="3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ht="15.75" customHeight="1">
      <c r="A273" s="1"/>
      <c r="B273" s="1"/>
      <c r="C273" s="1"/>
      <c r="D273" s="3"/>
      <c r="E273" s="3"/>
      <c r="F273" s="3"/>
      <c r="G273" s="3"/>
      <c r="H273" s="3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ht="15.75" customHeight="1">
      <c r="A274" s="1"/>
      <c r="B274" s="1"/>
      <c r="C274" s="1"/>
      <c r="D274" s="3"/>
      <c r="E274" s="3"/>
      <c r="F274" s="3"/>
      <c r="G274" s="3"/>
      <c r="H274" s="3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ht="15.75" customHeight="1">
      <c r="A275" s="1"/>
      <c r="B275" s="1"/>
      <c r="C275" s="1"/>
      <c r="D275" s="3"/>
      <c r="E275" s="3"/>
      <c r="F275" s="3"/>
      <c r="G275" s="3"/>
      <c r="H275" s="3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ht="15.75" customHeight="1">
      <c r="A276" s="1"/>
      <c r="B276" s="1"/>
      <c r="C276" s="1"/>
      <c r="D276" s="3"/>
      <c r="E276" s="3"/>
      <c r="F276" s="3"/>
      <c r="G276" s="3"/>
      <c r="H276" s="3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ht="15.75" customHeight="1">
      <c r="A277" s="1"/>
      <c r="B277" s="1"/>
      <c r="C277" s="1"/>
      <c r="D277" s="3"/>
      <c r="E277" s="3"/>
      <c r="F277" s="3"/>
      <c r="G277" s="3"/>
      <c r="H277" s="3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ht="15.75" customHeight="1">
      <c r="A278" s="1"/>
      <c r="B278" s="1"/>
      <c r="C278" s="1"/>
      <c r="D278" s="3"/>
      <c r="E278" s="3"/>
      <c r="F278" s="3"/>
      <c r="G278" s="3"/>
      <c r="H278" s="3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ht="15.75" customHeight="1">
      <c r="A279" s="1"/>
      <c r="B279" s="1"/>
      <c r="C279" s="1"/>
      <c r="D279" s="3"/>
      <c r="E279" s="3"/>
      <c r="F279" s="3"/>
      <c r="G279" s="3"/>
      <c r="H279" s="3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ht="15.75" customHeight="1">
      <c r="A280" s="1"/>
      <c r="B280" s="1"/>
      <c r="C280" s="1"/>
      <c r="D280" s="3"/>
      <c r="E280" s="3"/>
      <c r="F280" s="3"/>
      <c r="G280" s="3"/>
      <c r="H280" s="3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ht="15.75" customHeight="1">
      <c r="A281" s="1"/>
      <c r="B281" s="1"/>
      <c r="C281" s="1"/>
      <c r="D281" s="3"/>
      <c r="E281" s="3"/>
      <c r="F281" s="3"/>
      <c r="G281" s="3"/>
      <c r="H281" s="3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ht="15.75" customHeight="1">
      <c r="A282" s="1"/>
      <c r="B282" s="1"/>
      <c r="C282" s="1"/>
      <c r="D282" s="3"/>
      <c r="E282" s="3"/>
      <c r="F282" s="3"/>
      <c r="G282" s="3"/>
      <c r="H282" s="3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ht="15.75" customHeight="1">
      <c r="A283" s="1"/>
      <c r="B283" s="1"/>
      <c r="C283" s="1"/>
      <c r="D283" s="3"/>
      <c r="E283" s="3"/>
      <c r="F283" s="3"/>
      <c r="G283" s="3"/>
      <c r="H283" s="3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ht="15.75" customHeight="1">
      <c r="A284" s="1"/>
      <c r="B284" s="1"/>
      <c r="C284" s="1"/>
      <c r="D284" s="3"/>
      <c r="E284" s="3"/>
      <c r="F284" s="3"/>
      <c r="G284" s="3"/>
      <c r="H284" s="3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ht="15.75" customHeight="1">
      <c r="A285" s="1"/>
      <c r="B285" s="1"/>
      <c r="C285" s="1"/>
      <c r="D285" s="3"/>
      <c r="E285" s="3"/>
      <c r="F285" s="3"/>
      <c r="G285" s="3"/>
      <c r="H285" s="3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ht="15.75" customHeight="1">
      <c r="A286" s="1"/>
      <c r="B286" s="1"/>
      <c r="C286" s="1"/>
      <c r="D286" s="3"/>
      <c r="E286" s="3"/>
      <c r="F286" s="3"/>
      <c r="G286" s="3"/>
      <c r="H286" s="3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ht="15.75" customHeight="1">
      <c r="A287" s="1"/>
      <c r="B287" s="1"/>
      <c r="C287" s="1"/>
      <c r="D287" s="3"/>
      <c r="E287" s="3"/>
      <c r="F287" s="3"/>
      <c r="G287" s="3"/>
      <c r="H287" s="3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ht="15.75" customHeight="1">
      <c r="A288" s="1"/>
      <c r="B288" s="1"/>
      <c r="C288" s="1"/>
      <c r="D288" s="3"/>
      <c r="E288" s="3"/>
      <c r="F288" s="3"/>
      <c r="G288" s="3"/>
      <c r="H288" s="3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ht="15.75" customHeight="1">
      <c r="A289" s="1"/>
      <c r="B289" s="1"/>
      <c r="C289" s="1"/>
      <c r="D289" s="3"/>
      <c r="E289" s="3"/>
      <c r="F289" s="3"/>
      <c r="G289" s="3"/>
      <c r="H289" s="3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ht="15.75" customHeight="1">
      <c r="A290" s="1"/>
      <c r="B290" s="1"/>
      <c r="C290" s="1"/>
      <c r="D290" s="3"/>
      <c r="E290" s="3"/>
      <c r="F290" s="3"/>
      <c r="G290" s="3"/>
      <c r="H290" s="3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ht="15.75" customHeight="1">
      <c r="A291" s="1"/>
      <c r="B291" s="1"/>
      <c r="C291" s="1"/>
      <c r="D291" s="3"/>
      <c r="E291" s="3"/>
      <c r="F291" s="3"/>
      <c r="G291" s="3"/>
      <c r="H291" s="3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ht="15.75" customHeight="1">
      <c r="A292" s="1"/>
      <c r="B292" s="1"/>
      <c r="C292" s="1"/>
      <c r="D292" s="3"/>
      <c r="E292" s="3"/>
      <c r="F292" s="3"/>
      <c r="G292" s="3"/>
      <c r="H292" s="3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ht="15.75" customHeight="1">
      <c r="A293" s="1"/>
      <c r="B293" s="1"/>
      <c r="C293" s="1"/>
      <c r="D293" s="3"/>
      <c r="E293" s="3"/>
      <c r="F293" s="3"/>
      <c r="G293" s="3"/>
      <c r="H293" s="3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ht="15.75" customHeight="1">
      <c r="A294" s="1"/>
      <c r="B294" s="1"/>
      <c r="C294" s="1"/>
      <c r="D294" s="3"/>
      <c r="E294" s="3"/>
      <c r="F294" s="3"/>
      <c r="G294" s="3"/>
      <c r="H294" s="3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ht="15.75" customHeight="1">
      <c r="A295" s="1"/>
      <c r="B295" s="1"/>
      <c r="C295" s="1"/>
      <c r="D295" s="3"/>
      <c r="E295" s="3"/>
      <c r="F295" s="3"/>
      <c r="G295" s="3"/>
      <c r="H295" s="3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ht="15.75" customHeight="1">
      <c r="A296" s="1"/>
      <c r="B296" s="1"/>
      <c r="C296" s="1"/>
      <c r="D296" s="3"/>
      <c r="E296" s="3"/>
      <c r="F296" s="3"/>
      <c r="G296" s="3"/>
      <c r="H296" s="3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ht="15.75" customHeight="1">
      <c r="A297" s="1"/>
      <c r="B297" s="1"/>
      <c r="C297" s="1"/>
      <c r="D297" s="3"/>
      <c r="E297" s="3"/>
      <c r="F297" s="3"/>
      <c r="G297" s="3"/>
      <c r="H297" s="3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ht="15.75" customHeight="1">
      <c r="A298" s="1"/>
      <c r="B298" s="1"/>
      <c r="C298" s="1"/>
      <c r="D298" s="3"/>
      <c r="E298" s="3"/>
      <c r="F298" s="3"/>
      <c r="G298" s="3"/>
      <c r="H298" s="3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ht="15.75" customHeight="1">
      <c r="A299" s="1"/>
      <c r="B299" s="1"/>
      <c r="C299" s="1"/>
      <c r="D299" s="3"/>
      <c r="E299" s="3"/>
      <c r="F299" s="3"/>
      <c r="G299" s="3"/>
      <c r="H299" s="3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ht="15.75" customHeight="1">
      <c r="A300" s="1"/>
      <c r="B300" s="1"/>
      <c r="C300" s="1"/>
      <c r="D300" s="3"/>
      <c r="E300" s="3"/>
      <c r="F300" s="3"/>
      <c r="G300" s="3"/>
      <c r="H300" s="3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ht="15.75" customHeight="1">
      <c r="A301" s="1"/>
      <c r="B301" s="1"/>
      <c r="C301" s="1"/>
      <c r="D301" s="3"/>
      <c r="E301" s="3"/>
      <c r="F301" s="3"/>
      <c r="G301" s="3"/>
      <c r="H301" s="3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ht="15.75" customHeight="1">
      <c r="A302" s="1"/>
      <c r="B302" s="1"/>
      <c r="C302" s="1"/>
      <c r="D302" s="3"/>
      <c r="E302" s="3"/>
      <c r="F302" s="3"/>
      <c r="G302" s="3"/>
      <c r="H302" s="3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ht="15.75" customHeight="1">
      <c r="A303" s="1"/>
      <c r="B303" s="1"/>
      <c r="C303" s="1"/>
      <c r="D303" s="3"/>
      <c r="E303" s="3"/>
      <c r="F303" s="3"/>
      <c r="G303" s="3"/>
      <c r="H303" s="3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ht="15.75" customHeight="1">
      <c r="A304" s="1"/>
      <c r="B304" s="1"/>
      <c r="C304" s="1"/>
      <c r="D304" s="3"/>
      <c r="E304" s="3"/>
      <c r="F304" s="3"/>
      <c r="G304" s="3"/>
      <c r="H304" s="3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ht="15.75" customHeight="1">
      <c r="A305" s="1"/>
      <c r="B305" s="1"/>
      <c r="C305" s="1"/>
      <c r="D305" s="3"/>
      <c r="E305" s="3"/>
      <c r="F305" s="3"/>
      <c r="G305" s="3"/>
      <c r="H305" s="3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ht="15.75" customHeight="1">
      <c r="A306" s="1"/>
      <c r="B306" s="1"/>
      <c r="C306" s="1"/>
      <c r="D306" s="3"/>
      <c r="E306" s="3"/>
      <c r="F306" s="3"/>
      <c r="G306" s="3"/>
      <c r="H306" s="3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ht="15.75" customHeight="1">
      <c r="A307" s="1"/>
      <c r="B307" s="1"/>
      <c r="C307" s="1"/>
      <c r="D307" s="3"/>
      <c r="E307" s="3"/>
      <c r="F307" s="3"/>
      <c r="G307" s="3"/>
      <c r="H307" s="3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ht="15.75" customHeight="1">
      <c r="A308" s="1"/>
      <c r="B308" s="1"/>
      <c r="C308" s="1"/>
      <c r="D308" s="3"/>
      <c r="E308" s="3"/>
      <c r="F308" s="3"/>
      <c r="G308" s="3"/>
      <c r="H308" s="3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ht="15.75" customHeight="1">
      <c r="A309" s="1"/>
      <c r="B309" s="1"/>
      <c r="C309" s="1"/>
      <c r="D309" s="3"/>
      <c r="E309" s="3"/>
      <c r="F309" s="3"/>
      <c r="G309" s="3"/>
      <c r="H309" s="3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ht="15.75" customHeight="1">
      <c r="A310" s="1"/>
      <c r="B310" s="1"/>
      <c r="C310" s="1"/>
      <c r="D310" s="3"/>
      <c r="E310" s="3"/>
      <c r="F310" s="3"/>
      <c r="G310" s="3"/>
      <c r="H310" s="3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ht="15.75" customHeight="1">
      <c r="A311" s="1"/>
      <c r="B311" s="1"/>
      <c r="C311" s="1"/>
      <c r="D311" s="3"/>
      <c r="E311" s="3"/>
      <c r="F311" s="3"/>
      <c r="G311" s="3"/>
      <c r="H311" s="3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ht="15.75" customHeight="1">
      <c r="A312" s="1"/>
      <c r="B312" s="1"/>
      <c r="C312" s="1"/>
      <c r="D312" s="3"/>
      <c r="E312" s="3"/>
      <c r="F312" s="3"/>
      <c r="G312" s="3"/>
      <c r="H312" s="3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ht="15.75" customHeight="1">
      <c r="A313" s="1"/>
      <c r="B313" s="1"/>
      <c r="C313" s="1"/>
      <c r="D313" s="3"/>
      <c r="E313" s="3"/>
      <c r="F313" s="3"/>
      <c r="G313" s="3"/>
      <c r="H313" s="3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ht="15.75" customHeight="1">
      <c r="A314" s="1"/>
      <c r="B314" s="1"/>
      <c r="C314" s="1"/>
      <c r="D314" s="3"/>
      <c r="E314" s="3"/>
      <c r="F314" s="3"/>
      <c r="G314" s="3"/>
      <c r="H314" s="3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ht="15.75" customHeight="1">
      <c r="A315" s="1"/>
      <c r="B315" s="1"/>
      <c r="C315" s="1"/>
      <c r="D315" s="3"/>
      <c r="E315" s="3"/>
      <c r="F315" s="3"/>
      <c r="G315" s="3"/>
      <c r="H315" s="3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ht="15.75" customHeight="1">
      <c r="A316" s="1"/>
      <c r="B316" s="1"/>
      <c r="C316" s="1"/>
      <c r="D316" s="3"/>
      <c r="E316" s="3"/>
      <c r="F316" s="3"/>
      <c r="G316" s="3"/>
      <c r="H316" s="3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ht="15.75" customHeight="1">
      <c r="A317" s="1"/>
      <c r="B317" s="1"/>
      <c r="C317" s="1"/>
      <c r="D317" s="3"/>
      <c r="E317" s="3"/>
      <c r="F317" s="3"/>
      <c r="G317" s="3"/>
      <c r="H317" s="3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ht="15.75" customHeight="1">
      <c r="A318" s="1"/>
      <c r="B318" s="1"/>
      <c r="C318" s="1"/>
      <c r="D318" s="3"/>
      <c r="E318" s="3"/>
      <c r="F318" s="3"/>
      <c r="G318" s="3"/>
      <c r="H318" s="3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ht="15.75" customHeight="1">
      <c r="A319" s="1"/>
      <c r="B319" s="1"/>
      <c r="C319" s="1"/>
      <c r="D319" s="3"/>
      <c r="E319" s="3"/>
      <c r="F319" s="3"/>
      <c r="G319" s="3"/>
      <c r="H319" s="3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ht="15.75" customHeight="1">
      <c r="A320" s="1"/>
      <c r="B320" s="1"/>
      <c r="C320" s="1"/>
      <c r="D320" s="3"/>
      <c r="E320" s="3"/>
      <c r="F320" s="3"/>
      <c r="G320" s="3"/>
      <c r="H320" s="3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ht="15.75" customHeight="1">
      <c r="A321" s="1"/>
      <c r="B321" s="1"/>
      <c r="C321" s="1"/>
      <c r="D321" s="3"/>
      <c r="E321" s="3"/>
      <c r="F321" s="3"/>
      <c r="G321" s="3"/>
      <c r="H321" s="3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ht="15.75" customHeight="1">
      <c r="A322" s="1"/>
      <c r="B322" s="1"/>
      <c r="C322" s="1"/>
      <c r="D322" s="3"/>
      <c r="E322" s="3"/>
      <c r="F322" s="3"/>
      <c r="G322" s="3"/>
      <c r="H322" s="3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ht="15.75" customHeight="1">
      <c r="A323" s="1"/>
      <c r="B323" s="1"/>
      <c r="C323" s="1"/>
      <c r="D323" s="3"/>
      <c r="E323" s="3"/>
      <c r="F323" s="3"/>
      <c r="G323" s="3"/>
      <c r="H323" s="3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ht="15.75" customHeight="1">
      <c r="A324" s="1"/>
      <c r="B324" s="1"/>
      <c r="C324" s="1"/>
      <c r="D324" s="3"/>
      <c r="E324" s="3"/>
      <c r="F324" s="3"/>
      <c r="G324" s="3"/>
      <c r="H324" s="3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ht="15.75" customHeight="1">
      <c r="A325" s="1"/>
      <c r="B325" s="1"/>
      <c r="C325" s="1"/>
      <c r="D325" s="3"/>
      <c r="E325" s="3"/>
      <c r="F325" s="3"/>
      <c r="G325" s="3"/>
      <c r="H325" s="3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ht="15.75" customHeight="1">
      <c r="A326" s="1"/>
      <c r="B326" s="1"/>
      <c r="C326" s="1"/>
      <c r="D326" s="3"/>
      <c r="E326" s="3"/>
      <c r="F326" s="3"/>
      <c r="G326" s="3"/>
      <c r="H326" s="3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ht="15.75" customHeight="1">
      <c r="A327" s="1"/>
      <c r="B327" s="1"/>
      <c r="C327" s="1"/>
      <c r="D327" s="3"/>
      <c r="E327" s="3"/>
      <c r="F327" s="3"/>
      <c r="G327" s="3"/>
      <c r="H327" s="3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ht="15.75" customHeight="1">
      <c r="A328" s="1"/>
      <c r="B328" s="1"/>
      <c r="C328" s="1"/>
      <c r="D328" s="3"/>
      <c r="E328" s="3"/>
      <c r="F328" s="3"/>
      <c r="G328" s="3"/>
      <c r="H328" s="3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ht="15.75" customHeight="1">
      <c r="A329" s="1"/>
      <c r="B329" s="1"/>
      <c r="C329" s="1"/>
      <c r="D329" s="3"/>
      <c r="E329" s="3"/>
      <c r="F329" s="3"/>
      <c r="G329" s="3"/>
      <c r="H329" s="3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ht="15.75" customHeight="1">
      <c r="A330" s="1"/>
      <c r="B330" s="1"/>
      <c r="C330" s="1"/>
      <c r="D330" s="3"/>
      <c r="E330" s="3"/>
      <c r="F330" s="3"/>
      <c r="G330" s="3"/>
      <c r="H330" s="3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ht="15.75" customHeight="1">
      <c r="A331" s="1"/>
      <c r="B331" s="1"/>
      <c r="C331" s="1"/>
      <c r="D331" s="3"/>
      <c r="E331" s="3"/>
      <c r="F331" s="3"/>
      <c r="G331" s="3"/>
      <c r="H331" s="3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ht="15.75" customHeight="1">
      <c r="A332" s="1"/>
      <c r="B332" s="1"/>
      <c r="C332" s="1"/>
      <c r="D332" s="3"/>
      <c r="E332" s="3"/>
      <c r="F332" s="3"/>
      <c r="G332" s="3"/>
      <c r="H332" s="3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ht="15.75" customHeight="1">
      <c r="A333" s="1"/>
      <c r="B333" s="1"/>
      <c r="C333" s="1"/>
      <c r="D333" s="3"/>
      <c r="E333" s="3"/>
      <c r="F333" s="3"/>
      <c r="G333" s="3"/>
      <c r="H333" s="3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ht="15.75" customHeight="1">
      <c r="A334" s="1"/>
      <c r="B334" s="1"/>
      <c r="C334" s="1"/>
      <c r="D334" s="3"/>
      <c r="E334" s="3"/>
      <c r="F334" s="3"/>
      <c r="G334" s="3"/>
      <c r="H334" s="3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ht="15.75" customHeight="1">
      <c r="A335" s="1"/>
      <c r="B335" s="1"/>
      <c r="C335" s="1"/>
      <c r="D335" s="3"/>
      <c r="E335" s="3"/>
      <c r="F335" s="3"/>
      <c r="G335" s="3"/>
      <c r="H335" s="3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ht="15.75" customHeight="1">
      <c r="A336" s="1"/>
      <c r="B336" s="1"/>
      <c r="C336" s="1"/>
      <c r="D336" s="3"/>
      <c r="E336" s="3"/>
      <c r="F336" s="3"/>
      <c r="G336" s="3"/>
      <c r="H336" s="3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ht="15.75" customHeight="1">
      <c r="A337" s="1"/>
      <c r="B337" s="1"/>
      <c r="C337" s="1"/>
      <c r="D337" s="3"/>
      <c r="E337" s="3"/>
      <c r="F337" s="3"/>
      <c r="G337" s="3"/>
      <c r="H337" s="3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ht="15.75" customHeight="1">
      <c r="A338" s="1"/>
      <c r="B338" s="1"/>
      <c r="C338" s="1"/>
      <c r="D338" s="3"/>
      <c r="E338" s="3"/>
      <c r="F338" s="3"/>
      <c r="G338" s="3"/>
      <c r="H338" s="3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ht="15.75" customHeight="1">
      <c r="A339" s="1"/>
      <c r="B339" s="1"/>
      <c r="C339" s="1"/>
      <c r="D339" s="3"/>
      <c r="E339" s="3"/>
      <c r="F339" s="3"/>
      <c r="G339" s="3"/>
      <c r="H339" s="3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ht="15.75" customHeight="1">
      <c r="A340" s="1"/>
      <c r="B340" s="1"/>
      <c r="C340" s="1"/>
      <c r="D340" s="3"/>
      <c r="E340" s="3"/>
      <c r="F340" s="3"/>
      <c r="G340" s="3"/>
      <c r="H340" s="3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ht="15.75" customHeight="1">
      <c r="A341" s="1"/>
      <c r="B341" s="1"/>
      <c r="C341" s="1"/>
      <c r="D341" s="3"/>
      <c r="E341" s="3"/>
      <c r="F341" s="3"/>
      <c r="G341" s="3"/>
      <c r="H341" s="3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ht="15.75" customHeight="1">
      <c r="A342" s="1"/>
      <c r="B342" s="1"/>
      <c r="C342" s="1"/>
      <c r="D342" s="3"/>
      <c r="E342" s="3"/>
      <c r="F342" s="3"/>
      <c r="G342" s="3"/>
      <c r="H342" s="3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ht="15.75" customHeight="1">
      <c r="A343" s="1"/>
      <c r="B343" s="1"/>
      <c r="C343" s="1"/>
      <c r="D343" s="3"/>
      <c r="E343" s="3"/>
      <c r="F343" s="3"/>
      <c r="G343" s="3"/>
      <c r="H343" s="3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ht="15.75" customHeight="1">
      <c r="A344" s="1"/>
      <c r="B344" s="1"/>
      <c r="C344" s="1"/>
      <c r="D344" s="3"/>
      <c r="E344" s="3"/>
      <c r="F344" s="3"/>
      <c r="G344" s="3"/>
      <c r="H344" s="3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ht="15.75" customHeight="1">
      <c r="A345" s="1"/>
      <c r="B345" s="1"/>
      <c r="C345" s="1"/>
      <c r="D345" s="3"/>
      <c r="E345" s="3"/>
      <c r="F345" s="3"/>
      <c r="G345" s="3"/>
      <c r="H345" s="3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ht="15.75" customHeight="1">
      <c r="A346" s="1"/>
      <c r="B346" s="1"/>
      <c r="C346" s="1"/>
      <c r="D346" s="3"/>
      <c r="E346" s="3"/>
      <c r="F346" s="3"/>
      <c r="G346" s="3"/>
      <c r="H346" s="3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ht="15.75" customHeight="1">
      <c r="A347" s="1"/>
      <c r="B347" s="1"/>
      <c r="C347" s="1"/>
      <c r="D347" s="3"/>
      <c r="E347" s="3"/>
      <c r="F347" s="3"/>
      <c r="G347" s="3"/>
      <c r="H347" s="3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ht="15.75" customHeight="1">
      <c r="A348" s="1"/>
      <c r="B348" s="1"/>
      <c r="C348" s="1"/>
      <c r="D348" s="3"/>
      <c r="E348" s="3"/>
      <c r="F348" s="3"/>
      <c r="G348" s="3"/>
      <c r="H348" s="3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ht="15.75" customHeight="1">
      <c r="A349" s="1"/>
      <c r="B349" s="1"/>
      <c r="C349" s="1"/>
      <c r="D349" s="3"/>
      <c r="E349" s="3"/>
      <c r="F349" s="3"/>
      <c r="G349" s="3"/>
      <c r="H349" s="3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ht="15.75" customHeight="1">
      <c r="A350" s="1"/>
      <c r="B350" s="1"/>
      <c r="C350" s="1"/>
      <c r="D350" s="3"/>
      <c r="E350" s="3"/>
      <c r="F350" s="3"/>
      <c r="G350" s="3"/>
      <c r="H350" s="3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ht="15.75" customHeight="1">
      <c r="A351" s="1"/>
      <c r="B351" s="1"/>
      <c r="C351" s="1"/>
      <c r="D351" s="3"/>
      <c r="E351" s="3"/>
      <c r="F351" s="3"/>
      <c r="G351" s="3"/>
      <c r="H351" s="3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ht="15.75" customHeight="1">
      <c r="A352" s="1"/>
      <c r="B352" s="1"/>
      <c r="C352" s="1"/>
      <c r="D352" s="3"/>
      <c r="E352" s="3"/>
      <c r="F352" s="3"/>
      <c r="G352" s="3"/>
      <c r="H352" s="3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ht="15.75" customHeight="1">
      <c r="A353" s="1"/>
      <c r="B353" s="1"/>
      <c r="C353" s="1"/>
      <c r="D353" s="3"/>
      <c r="E353" s="3"/>
      <c r="F353" s="3"/>
      <c r="G353" s="3"/>
      <c r="H353" s="3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ht="15.75" customHeight="1">
      <c r="A354" s="1"/>
      <c r="B354" s="1"/>
      <c r="C354" s="1"/>
      <c r="D354" s="3"/>
      <c r="E354" s="3"/>
      <c r="F354" s="3"/>
      <c r="G354" s="3"/>
      <c r="H354" s="3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ht="15.75" customHeight="1">
      <c r="A355" s="1"/>
      <c r="B355" s="1"/>
      <c r="C355" s="1"/>
      <c r="D355" s="3"/>
      <c r="E355" s="3"/>
      <c r="F355" s="3"/>
      <c r="G355" s="3"/>
      <c r="H355" s="3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ht="15.75" customHeight="1">
      <c r="A356" s="1"/>
      <c r="B356" s="1"/>
      <c r="C356" s="1"/>
      <c r="D356" s="3"/>
      <c r="E356" s="3"/>
      <c r="F356" s="3"/>
      <c r="G356" s="3"/>
      <c r="H356" s="3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ht="15.75" customHeight="1">
      <c r="A357" s="1"/>
      <c r="B357" s="1"/>
      <c r="C357" s="1"/>
      <c r="D357" s="3"/>
      <c r="E357" s="3"/>
      <c r="F357" s="3"/>
      <c r="G357" s="3"/>
      <c r="H357" s="3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ht="15.75" customHeight="1">
      <c r="A358" s="1"/>
      <c r="B358" s="1"/>
      <c r="C358" s="1"/>
      <c r="D358" s="3"/>
      <c r="E358" s="3"/>
      <c r="F358" s="3"/>
      <c r="G358" s="3"/>
      <c r="H358" s="3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ht="15.75" customHeight="1">
      <c r="A359" s="1"/>
      <c r="B359" s="1"/>
      <c r="C359" s="1"/>
      <c r="D359" s="3"/>
      <c r="E359" s="3"/>
      <c r="F359" s="3"/>
      <c r="G359" s="3"/>
      <c r="H359" s="3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ht="15.75" customHeight="1">
      <c r="A360" s="1"/>
      <c r="B360" s="1"/>
      <c r="C360" s="1"/>
      <c r="D360" s="3"/>
      <c r="E360" s="3"/>
      <c r="F360" s="3"/>
      <c r="G360" s="3"/>
      <c r="H360" s="3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ht="15.75" customHeight="1">
      <c r="A361" s="1"/>
      <c r="B361" s="1"/>
      <c r="C361" s="1"/>
      <c r="D361" s="3"/>
      <c r="E361" s="3"/>
      <c r="F361" s="3"/>
      <c r="G361" s="3"/>
      <c r="H361" s="3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ht="15.75" customHeight="1">
      <c r="A362" s="1"/>
      <c r="B362" s="1"/>
      <c r="C362" s="1"/>
      <c r="D362" s="3"/>
      <c r="E362" s="3"/>
      <c r="F362" s="3"/>
      <c r="G362" s="3"/>
      <c r="H362" s="3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ht="15.75" customHeight="1">
      <c r="A363" s="1"/>
      <c r="B363" s="1"/>
      <c r="C363" s="1"/>
      <c r="D363" s="3"/>
      <c r="E363" s="3"/>
      <c r="F363" s="3"/>
      <c r="G363" s="3"/>
      <c r="H363" s="3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ht="15.75" customHeight="1">
      <c r="A364" s="1"/>
      <c r="B364" s="1"/>
      <c r="C364" s="1"/>
      <c r="D364" s="3"/>
      <c r="E364" s="3"/>
      <c r="F364" s="3"/>
      <c r="G364" s="3"/>
      <c r="H364" s="3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ht="15.75" customHeight="1">
      <c r="A365" s="1"/>
      <c r="B365" s="1"/>
      <c r="C365" s="1"/>
      <c r="D365" s="3"/>
      <c r="E365" s="3"/>
      <c r="F365" s="3"/>
      <c r="G365" s="3"/>
      <c r="H365" s="3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ht="15.75" customHeight="1">
      <c r="A366" s="1"/>
      <c r="B366" s="1"/>
      <c r="C366" s="1"/>
      <c r="D366" s="3"/>
      <c r="E366" s="3"/>
      <c r="F366" s="3"/>
      <c r="G366" s="3"/>
      <c r="H366" s="3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ht="15.75" customHeight="1">
      <c r="A367" s="1"/>
      <c r="B367" s="1"/>
      <c r="C367" s="1"/>
      <c r="D367" s="3"/>
      <c r="E367" s="3"/>
      <c r="F367" s="3"/>
      <c r="G367" s="3"/>
      <c r="H367" s="3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ht="15.75" customHeight="1">
      <c r="A368" s="1"/>
      <c r="B368" s="1"/>
      <c r="C368" s="1"/>
      <c r="D368" s="3"/>
      <c r="E368" s="3"/>
      <c r="F368" s="3"/>
      <c r="G368" s="3"/>
      <c r="H368" s="3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ht="15.75" customHeight="1">
      <c r="A369" s="1"/>
      <c r="B369" s="1"/>
      <c r="C369" s="1"/>
      <c r="D369" s="3"/>
      <c r="E369" s="3"/>
      <c r="F369" s="3"/>
      <c r="G369" s="3"/>
      <c r="H369" s="3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ht="15.75" customHeight="1">
      <c r="A370" s="1"/>
      <c r="B370" s="1"/>
      <c r="C370" s="1"/>
      <c r="D370" s="3"/>
      <c r="E370" s="3"/>
      <c r="F370" s="3"/>
      <c r="G370" s="3"/>
      <c r="H370" s="3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ht="15.75" customHeight="1">
      <c r="A371" s="1"/>
      <c r="B371" s="1"/>
      <c r="C371" s="1"/>
      <c r="D371" s="3"/>
      <c r="E371" s="3"/>
      <c r="F371" s="3"/>
      <c r="G371" s="3"/>
      <c r="H371" s="3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ht="15.75" customHeight="1">
      <c r="A372" s="1"/>
      <c r="B372" s="1"/>
      <c r="C372" s="1"/>
      <c r="D372" s="3"/>
      <c r="E372" s="3"/>
      <c r="F372" s="3"/>
      <c r="G372" s="3"/>
      <c r="H372" s="3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ht="15.75" customHeight="1">
      <c r="A373" s="1"/>
      <c r="B373" s="1"/>
      <c r="C373" s="1"/>
      <c r="D373" s="3"/>
      <c r="E373" s="3"/>
      <c r="F373" s="3"/>
      <c r="G373" s="3"/>
      <c r="H373" s="3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ht="15.75" customHeight="1">
      <c r="A374" s="1"/>
      <c r="B374" s="1"/>
      <c r="C374" s="1"/>
      <c r="D374" s="3"/>
      <c r="E374" s="3"/>
      <c r="F374" s="3"/>
      <c r="G374" s="3"/>
      <c r="H374" s="3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ht="15.75" customHeight="1">
      <c r="A375" s="1"/>
      <c r="B375" s="1"/>
      <c r="C375" s="1"/>
      <c r="D375" s="3"/>
      <c r="E375" s="3"/>
      <c r="F375" s="3"/>
      <c r="G375" s="3"/>
      <c r="H375" s="3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ht="15.75" customHeight="1">
      <c r="A376" s="1"/>
      <c r="B376" s="1"/>
      <c r="C376" s="1"/>
      <c r="D376" s="3"/>
      <c r="E376" s="3"/>
      <c r="F376" s="3"/>
      <c r="G376" s="3"/>
      <c r="H376" s="3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ht="15.75" customHeight="1">
      <c r="A377" s="1"/>
      <c r="B377" s="1"/>
      <c r="C377" s="1"/>
      <c r="D377" s="3"/>
      <c r="E377" s="3"/>
      <c r="F377" s="3"/>
      <c r="G377" s="3"/>
      <c r="H377" s="3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ht="15.75" customHeight="1">
      <c r="A378" s="1"/>
      <c r="B378" s="1"/>
      <c r="C378" s="1"/>
      <c r="D378" s="3"/>
      <c r="E378" s="3"/>
      <c r="F378" s="3"/>
      <c r="G378" s="3"/>
      <c r="H378" s="3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ht="15.75" customHeight="1">
      <c r="A379" s="1"/>
      <c r="B379" s="1"/>
      <c r="C379" s="1"/>
      <c r="D379" s="3"/>
      <c r="E379" s="3"/>
      <c r="F379" s="3"/>
      <c r="G379" s="3"/>
      <c r="H379" s="3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ht="15.75" customHeight="1">
      <c r="A380" s="1"/>
      <c r="B380" s="1"/>
      <c r="C380" s="1"/>
      <c r="D380" s="3"/>
      <c r="E380" s="3"/>
      <c r="F380" s="3"/>
      <c r="G380" s="3"/>
      <c r="H380" s="3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ht="15.75" customHeight="1">
      <c r="A381" s="1"/>
      <c r="B381" s="1"/>
      <c r="C381" s="1"/>
      <c r="D381" s="3"/>
      <c r="E381" s="3"/>
      <c r="F381" s="3"/>
      <c r="G381" s="3"/>
      <c r="H381" s="3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ht="15.75" customHeight="1">
      <c r="A382" s="1"/>
      <c r="B382" s="1"/>
      <c r="C382" s="1"/>
      <c r="D382" s="3"/>
      <c r="E382" s="3"/>
      <c r="F382" s="3"/>
      <c r="G382" s="3"/>
      <c r="H382" s="3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ht="15.75" customHeight="1">
      <c r="A383" s="1"/>
      <c r="B383" s="1"/>
      <c r="C383" s="1"/>
      <c r="D383" s="3"/>
      <c r="E383" s="3"/>
      <c r="F383" s="3"/>
      <c r="G383" s="3"/>
      <c r="H383" s="3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ht="15.75" customHeight="1">
      <c r="A384" s="1"/>
      <c r="B384" s="1"/>
      <c r="C384" s="1"/>
      <c r="D384" s="3"/>
      <c r="E384" s="3"/>
      <c r="F384" s="3"/>
      <c r="G384" s="3"/>
      <c r="H384" s="3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ht="15.75" customHeight="1">
      <c r="A385" s="1"/>
      <c r="B385" s="1"/>
      <c r="C385" s="1"/>
      <c r="D385" s="3"/>
      <c r="E385" s="3"/>
      <c r="F385" s="3"/>
      <c r="G385" s="3"/>
      <c r="H385" s="3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ht="15.75" customHeight="1">
      <c r="A386" s="1"/>
      <c r="B386" s="1"/>
      <c r="C386" s="1"/>
      <c r="D386" s="3"/>
      <c r="E386" s="3"/>
      <c r="F386" s="3"/>
      <c r="G386" s="3"/>
      <c r="H386" s="3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ht="15.75" customHeight="1">
      <c r="A387" s="1"/>
      <c r="B387" s="1"/>
      <c r="C387" s="1"/>
      <c r="D387" s="3"/>
      <c r="E387" s="3"/>
      <c r="F387" s="3"/>
      <c r="G387" s="3"/>
      <c r="H387" s="3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ht="15.75" customHeight="1">
      <c r="A388" s="1"/>
      <c r="B388" s="1"/>
      <c r="C388" s="1"/>
      <c r="D388" s="3"/>
      <c r="E388" s="3"/>
      <c r="F388" s="3"/>
      <c r="G388" s="3"/>
      <c r="H388" s="3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ht="15.75" customHeight="1">
      <c r="A389" s="1"/>
      <c r="B389" s="1"/>
      <c r="C389" s="1"/>
      <c r="D389" s="3"/>
      <c r="E389" s="3"/>
      <c r="F389" s="3"/>
      <c r="G389" s="3"/>
      <c r="H389" s="3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ht="15.75" customHeight="1">
      <c r="A390" s="1"/>
      <c r="B390" s="1"/>
      <c r="C390" s="1"/>
      <c r="D390" s="3"/>
      <c r="E390" s="3"/>
      <c r="F390" s="3"/>
      <c r="G390" s="3"/>
      <c r="H390" s="3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ht="15.75" customHeight="1">
      <c r="A391" s="1"/>
      <c r="B391" s="1"/>
      <c r="C391" s="1"/>
      <c r="D391" s="3"/>
      <c r="E391" s="3"/>
      <c r="F391" s="3"/>
      <c r="G391" s="3"/>
      <c r="H391" s="3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ht="15.75" customHeight="1">
      <c r="A392" s="1"/>
      <c r="B392" s="1"/>
      <c r="C392" s="1"/>
      <c r="D392" s="3"/>
      <c r="E392" s="3"/>
      <c r="F392" s="3"/>
      <c r="G392" s="3"/>
      <c r="H392" s="3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ht="15.75" customHeight="1">
      <c r="A393" s="1"/>
      <c r="B393" s="1"/>
      <c r="C393" s="1"/>
      <c r="D393" s="3"/>
      <c r="E393" s="3"/>
      <c r="F393" s="3"/>
      <c r="G393" s="3"/>
      <c r="H393" s="3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ht="15.75" customHeight="1">
      <c r="A394" s="1"/>
      <c r="B394" s="1"/>
      <c r="C394" s="1"/>
      <c r="D394" s="3"/>
      <c r="E394" s="3"/>
      <c r="F394" s="3"/>
      <c r="G394" s="3"/>
      <c r="H394" s="3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ht="15.75" customHeight="1">
      <c r="A395" s="1"/>
      <c r="B395" s="1"/>
      <c r="C395" s="1"/>
      <c r="D395" s="3"/>
      <c r="E395" s="3"/>
      <c r="F395" s="3"/>
      <c r="G395" s="3"/>
      <c r="H395" s="3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ht="15.75" customHeight="1">
      <c r="A396" s="1"/>
      <c r="B396" s="1"/>
      <c r="C396" s="1"/>
      <c r="D396" s="3"/>
      <c r="E396" s="3"/>
      <c r="F396" s="3"/>
      <c r="G396" s="3"/>
      <c r="H396" s="3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ht="15.75" customHeight="1">
      <c r="A397" s="1"/>
      <c r="B397" s="1"/>
      <c r="C397" s="1"/>
      <c r="D397" s="3"/>
      <c r="E397" s="3"/>
      <c r="F397" s="3"/>
      <c r="G397" s="3"/>
      <c r="H397" s="3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ht="15.75" customHeight="1">
      <c r="A398" s="1"/>
      <c r="B398" s="1"/>
      <c r="C398" s="1"/>
      <c r="D398" s="3"/>
      <c r="E398" s="3"/>
      <c r="F398" s="3"/>
      <c r="G398" s="3"/>
      <c r="H398" s="3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ht="15.75" customHeight="1">
      <c r="A399" s="1"/>
      <c r="B399" s="1"/>
      <c r="C399" s="1"/>
      <c r="D399" s="3"/>
      <c r="E399" s="3"/>
      <c r="F399" s="3"/>
      <c r="G399" s="3"/>
      <c r="H399" s="3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ht="15.75" customHeight="1">
      <c r="A400" s="1"/>
      <c r="B400" s="1"/>
      <c r="C400" s="1"/>
      <c r="D400" s="3"/>
      <c r="E400" s="3"/>
      <c r="F400" s="3"/>
      <c r="G400" s="3"/>
      <c r="H400" s="3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ht="15.75" customHeight="1">
      <c r="A401" s="1"/>
      <c r="B401" s="1"/>
      <c r="C401" s="1"/>
      <c r="D401" s="3"/>
      <c r="E401" s="3"/>
      <c r="F401" s="3"/>
      <c r="G401" s="3"/>
      <c r="H401" s="3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ht="15.75" customHeight="1">
      <c r="A402" s="1"/>
      <c r="B402" s="1"/>
      <c r="C402" s="1"/>
      <c r="D402" s="3"/>
      <c r="E402" s="3"/>
      <c r="F402" s="3"/>
      <c r="G402" s="3"/>
      <c r="H402" s="3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ht="15.75" customHeight="1">
      <c r="A403" s="1"/>
      <c r="B403" s="1"/>
      <c r="C403" s="1"/>
      <c r="D403" s="3"/>
      <c r="E403" s="3"/>
      <c r="F403" s="3"/>
      <c r="G403" s="3"/>
      <c r="H403" s="3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ht="15.75" customHeight="1">
      <c r="A404" s="1"/>
      <c r="B404" s="1"/>
      <c r="C404" s="1"/>
      <c r="D404" s="3"/>
      <c r="E404" s="3"/>
      <c r="F404" s="3"/>
      <c r="G404" s="3"/>
      <c r="H404" s="3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ht="15.75" customHeight="1">
      <c r="A405" s="1"/>
      <c r="B405" s="1"/>
      <c r="C405" s="1"/>
      <c r="D405" s="3"/>
      <c r="E405" s="3"/>
      <c r="F405" s="3"/>
      <c r="G405" s="3"/>
      <c r="H405" s="3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ht="15.75" customHeight="1">
      <c r="A406" s="1"/>
      <c r="B406" s="1"/>
      <c r="C406" s="1"/>
      <c r="D406" s="3"/>
      <c r="E406" s="3"/>
      <c r="F406" s="3"/>
      <c r="G406" s="3"/>
      <c r="H406" s="3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ht="15.75" customHeight="1">
      <c r="A407" s="1"/>
      <c r="B407" s="1"/>
      <c r="C407" s="1"/>
      <c r="D407" s="3"/>
      <c r="E407" s="3"/>
      <c r="F407" s="3"/>
      <c r="G407" s="3"/>
      <c r="H407" s="3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ht="15.75" customHeight="1">
      <c r="A408" s="1"/>
      <c r="B408" s="1"/>
      <c r="C408" s="1"/>
      <c r="D408" s="3"/>
      <c r="E408" s="3"/>
      <c r="F408" s="3"/>
      <c r="G408" s="3"/>
      <c r="H408" s="3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ht="15.75" customHeight="1">
      <c r="A409" s="1"/>
      <c r="B409" s="1"/>
      <c r="C409" s="1"/>
      <c r="D409" s="3"/>
      <c r="E409" s="3"/>
      <c r="F409" s="3"/>
      <c r="G409" s="3"/>
      <c r="H409" s="3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ht="15.75" customHeight="1">
      <c r="A410" s="1"/>
      <c r="B410" s="1"/>
      <c r="C410" s="1"/>
      <c r="D410" s="3"/>
      <c r="E410" s="3"/>
      <c r="F410" s="3"/>
      <c r="G410" s="3"/>
      <c r="H410" s="3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ht="15.75" customHeight="1">
      <c r="A411" s="1"/>
      <c r="B411" s="1"/>
      <c r="C411" s="1"/>
      <c r="D411" s="3"/>
      <c r="E411" s="3"/>
      <c r="F411" s="3"/>
      <c r="G411" s="3"/>
      <c r="H411" s="3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ht="15.75" customHeight="1">
      <c r="A412" s="1"/>
      <c r="B412" s="1"/>
      <c r="C412" s="1"/>
      <c r="D412" s="3"/>
      <c r="E412" s="3"/>
      <c r="F412" s="3"/>
      <c r="G412" s="3"/>
      <c r="H412" s="3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ht="15.75" customHeight="1">
      <c r="A413" s="1"/>
      <c r="B413" s="1"/>
      <c r="C413" s="1"/>
      <c r="D413" s="3"/>
      <c r="E413" s="3"/>
      <c r="F413" s="3"/>
      <c r="G413" s="3"/>
      <c r="H413" s="3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ht="15.75" customHeight="1">
      <c r="A414" s="1"/>
      <c r="B414" s="1"/>
      <c r="C414" s="1"/>
      <c r="D414" s="3"/>
      <c r="E414" s="3"/>
      <c r="F414" s="3"/>
      <c r="G414" s="3"/>
      <c r="H414" s="3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ht="15.75" customHeight="1">
      <c r="A415" s="1"/>
      <c r="B415" s="1"/>
      <c r="C415" s="1"/>
      <c r="D415" s="3"/>
      <c r="E415" s="3"/>
      <c r="F415" s="3"/>
      <c r="G415" s="3"/>
      <c r="H415" s="3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ht="15.75" customHeight="1">
      <c r="A416" s="1"/>
      <c r="B416" s="1"/>
      <c r="C416" s="1"/>
      <c r="D416" s="3"/>
      <c r="E416" s="3"/>
      <c r="F416" s="3"/>
      <c r="G416" s="3"/>
      <c r="H416" s="3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ht="15.75" customHeight="1">
      <c r="A417" s="1"/>
      <c r="B417" s="1"/>
      <c r="C417" s="1"/>
      <c r="D417" s="3"/>
      <c r="E417" s="3"/>
      <c r="F417" s="3"/>
      <c r="G417" s="3"/>
      <c r="H417" s="3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ht="15.75" customHeight="1">
      <c r="A418" s="1"/>
      <c r="B418" s="1"/>
      <c r="C418" s="1"/>
      <c r="D418" s="3"/>
      <c r="E418" s="3"/>
      <c r="F418" s="3"/>
      <c r="G418" s="3"/>
      <c r="H418" s="3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ht="15.75" customHeight="1">
      <c r="A419" s="1"/>
      <c r="B419" s="1"/>
      <c r="C419" s="1"/>
      <c r="D419" s="3"/>
      <c r="E419" s="3"/>
      <c r="F419" s="3"/>
      <c r="G419" s="3"/>
      <c r="H419" s="3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ht="15.75" customHeight="1">
      <c r="A420" s="1"/>
      <c r="B420" s="1"/>
      <c r="C420" s="1"/>
      <c r="D420" s="3"/>
      <c r="E420" s="3"/>
      <c r="F420" s="3"/>
      <c r="G420" s="3"/>
      <c r="H420" s="3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ht="15.75" customHeight="1">
      <c r="A421" s="1"/>
      <c r="B421" s="1"/>
      <c r="C421" s="1"/>
      <c r="D421" s="3"/>
      <c r="E421" s="3"/>
      <c r="F421" s="3"/>
      <c r="G421" s="3"/>
      <c r="H421" s="3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ht="15.75" customHeight="1">
      <c r="A422" s="1"/>
      <c r="B422" s="1"/>
      <c r="C422" s="1"/>
      <c r="D422" s="3"/>
      <c r="E422" s="3"/>
      <c r="F422" s="3"/>
      <c r="G422" s="3"/>
      <c r="H422" s="3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ht="15.75" customHeight="1">
      <c r="A423" s="1"/>
      <c r="B423" s="1"/>
      <c r="C423" s="1"/>
      <c r="D423" s="3"/>
      <c r="E423" s="3"/>
      <c r="F423" s="3"/>
      <c r="G423" s="3"/>
      <c r="H423" s="3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ht="15.75" customHeight="1">
      <c r="A424" s="1"/>
      <c r="B424" s="1"/>
      <c r="C424" s="1"/>
      <c r="D424" s="3"/>
      <c r="E424" s="3"/>
      <c r="F424" s="3"/>
      <c r="G424" s="3"/>
      <c r="H424" s="3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ht="15.75" customHeight="1">
      <c r="A425" s="1"/>
      <c r="B425" s="1"/>
      <c r="C425" s="1"/>
      <c r="D425" s="3"/>
      <c r="E425" s="3"/>
      <c r="F425" s="3"/>
      <c r="G425" s="3"/>
      <c r="H425" s="3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ht="15.75" customHeight="1">
      <c r="A426" s="1"/>
      <c r="B426" s="1"/>
      <c r="C426" s="1"/>
      <c r="D426" s="3"/>
      <c r="E426" s="3"/>
      <c r="F426" s="3"/>
      <c r="G426" s="3"/>
      <c r="H426" s="3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ht="15.75" customHeight="1">
      <c r="A427" s="1"/>
      <c r="B427" s="1"/>
      <c r="C427" s="1"/>
      <c r="D427" s="3"/>
      <c r="E427" s="3"/>
      <c r="F427" s="3"/>
      <c r="G427" s="3"/>
      <c r="H427" s="3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ht="15.75" customHeight="1">
      <c r="A428" s="1"/>
      <c r="B428" s="1"/>
      <c r="C428" s="1"/>
      <c r="D428" s="3"/>
      <c r="E428" s="3"/>
      <c r="F428" s="3"/>
      <c r="G428" s="3"/>
      <c r="H428" s="3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ht="15.75" customHeight="1">
      <c r="A429" s="1"/>
      <c r="B429" s="1"/>
      <c r="C429" s="1"/>
      <c r="D429" s="3"/>
      <c r="E429" s="3"/>
      <c r="F429" s="3"/>
      <c r="G429" s="3"/>
      <c r="H429" s="3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ht="15.75" customHeight="1">
      <c r="A430" s="1"/>
      <c r="B430" s="1"/>
      <c r="C430" s="1"/>
      <c r="D430" s="3"/>
      <c r="E430" s="3"/>
      <c r="F430" s="3"/>
      <c r="G430" s="3"/>
      <c r="H430" s="3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ht="15.75" customHeight="1">
      <c r="A431" s="1"/>
      <c r="B431" s="1"/>
      <c r="C431" s="1"/>
      <c r="D431" s="3"/>
      <c r="E431" s="3"/>
      <c r="F431" s="3"/>
      <c r="G431" s="3"/>
      <c r="H431" s="3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ht="15.75" customHeight="1">
      <c r="A432" s="1"/>
      <c r="B432" s="1"/>
      <c r="C432" s="1"/>
      <c r="D432" s="3"/>
      <c r="E432" s="3"/>
      <c r="F432" s="3"/>
      <c r="G432" s="3"/>
      <c r="H432" s="3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ht="15.75" customHeight="1">
      <c r="A433" s="1"/>
      <c r="B433" s="1"/>
      <c r="C433" s="1"/>
      <c r="D433" s="3"/>
      <c r="E433" s="3"/>
      <c r="F433" s="3"/>
      <c r="G433" s="3"/>
      <c r="H433" s="3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ht="15.75" customHeight="1">
      <c r="A434" s="1"/>
      <c r="B434" s="1"/>
      <c r="C434" s="1"/>
      <c r="D434" s="3"/>
      <c r="E434" s="3"/>
      <c r="F434" s="3"/>
      <c r="G434" s="3"/>
      <c r="H434" s="3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ht="15.75" customHeight="1">
      <c r="A435" s="1"/>
      <c r="B435" s="1"/>
      <c r="C435" s="1"/>
      <c r="D435" s="3"/>
      <c r="E435" s="3"/>
      <c r="F435" s="3"/>
      <c r="G435" s="3"/>
      <c r="H435" s="3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ht="15.75" customHeight="1">
      <c r="A436" s="1"/>
      <c r="B436" s="1"/>
      <c r="C436" s="1"/>
      <c r="D436" s="3"/>
      <c r="E436" s="3"/>
      <c r="F436" s="3"/>
      <c r="G436" s="3"/>
      <c r="H436" s="3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ht="15.75" customHeight="1">
      <c r="A437" s="1"/>
      <c r="B437" s="1"/>
      <c r="C437" s="1"/>
      <c r="D437" s="3"/>
      <c r="E437" s="3"/>
      <c r="F437" s="3"/>
      <c r="G437" s="3"/>
      <c r="H437" s="3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ht="15.75" customHeight="1">
      <c r="A438" s="1"/>
      <c r="B438" s="1"/>
      <c r="C438" s="1"/>
      <c r="D438" s="3"/>
      <c r="E438" s="3"/>
      <c r="F438" s="3"/>
      <c r="G438" s="3"/>
      <c r="H438" s="3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ht="15.75" customHeight="1">
      <c r="A439" s="1"/>
      <c r="B439" s="1"/>
      <c r="C439" s="1"/>
      <c r="D439" s="3"/>
      <c r="E439" s="3"/>
      <c r="F439" s="3"/>
      <c r="G439" s="3"/>
      <c r="H439" s="3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ht="15.75" customHeight="1">
      <c r="A440" s="1"/>
      <c r="B440" s="1"/>
      <c r="C440" s="1"/>
      <c r="D440" s="3"/>
      <c r="E440" s="3"/>
      <c r="F440" s="3"/>
      <c r="G440" s="3"/>
      <c r="H440" s="3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ht="15.75" customHeight="1">
      <c r="A441" s="1"/>
      <c r="B441" s="1"/>
      <c r="C441" s="1"/>
      <c r="D441" s="3"/>
      <c r="E441" s="3"/>
      <c r="F441" s="3"/>
      <c r="G441" s="3"/>
      <c r="H441" s="3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ht="15.75" customHeight="1">
      <c r="A442" s="1"/>
      <c r="B442" s="1"/>
      <c r="C442" s="1"/>
      <c r="D442" s="3"/>
      <c r="E442" s="3"/>
      <c r="F442" s="3"/>
      <c r="G442" s="3"/>
      <c r="H442" s="3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ht="15.75" customHeight="1">
      <c r="A443" s="1"/>
      <c r="B443" s="1"/>
      <c r="C443" s="1"/>
      <c r="D443" s="3"/>
      <c r="E443" s="3"/>
      <c r="F443" s="3"/>
      <c r="G443" s="3"/>
      <c r="H443" s="3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ht="15.75" customHeight="1">
      <c r="A444" s="1"/>
      <c r="B444" s="1"/>
      <c r="C444" s="1"/>
      <c r="D444" s="3"/>
      <c r="E444" s="3"/>
      <c r="F444" s="3"/>
      <c r="G444" s="3"/>
      <c r="H444" s="3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ht="15.75" customHeight="1">
      <c r="A445" s="1"/>
      <c r="B445" s="1"/>
      <c r="C445" s="1"/>
      <c r="D445" s="3"/>
      <c r="E445" s="3"/>
      <c r="F445" s="3"/>
      <c r="G445" s="3"/>
      <c r="H445" s="3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ht="15.75" customHeight="1">
      <c r="A446" s="1"/>
      <c r="B446" s="1"/>
      <c r="C446" s="1"/>
      <c r="D446" s="3"/>
      <c r="E446" s="3"/>
      <c r="F446" s="3"/>
      <c r="G446" s="3"/>
      <c r="H446" s="3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ht="15.75" customHeight="1">
      <c r="A447" s="1"/>
      <c r="B447" s="1"/>
      <c r="C447" s="1"/>
      <c r="D447" s="3"/>
      <c r="E447" s="3"/>
      <c r="F447" s="3"/>
      <c r="G447" s="3"/>
      <c r="H447" s="3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ht="15.75" customHeight="1">
      <c r="A448" s="1"/>
      <c r="B448" s="1"/>
      <c r="C448" s="1"/>
      <c r="D448" s="3"/>
      <c r="E448" s="3"/>
      <c r="F448" s="3"/>
      <c r="G448" s="3"/>
      <c r="H448" s="3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ht="15.75" customHeight="1">
      <c r="A449" s="1"/>
      <c r="B449" s="1"/>
      <c r="C449" s="1"/>
      <c r="D449" s="3"/>
      <c r="E449" s="3"/>
      <c r="F449" s="3"/>
      <c r="G449" s="3"/>
      <c r="H449" s="3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ht="15.75" customHeight="1">
      <c r="A450" s="1"/>
      <c r="B450" s="1"/>
      <c r="C450" s="1"/>
      <c r="D450" s="3"/>
      <c r="E450" s="3"/>
      <c r="F450" s="3"/>
      <c r="G450" s="3"/>
      <c r="H450" s="3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ht="15.75" customHeight="1">
      <c r="A451" s="1"/>
      <c r="B451" s="1"/>
      <c r="C451" s="1"/>
      <c r="D451" s="3"/>
      <c r="E451" s="3"/>
      <c r="F451" s="3"/>
      <c r="G451" s="3"/>
      <c r="H451" s="3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ht="15.75" customHeight="1">
      <c r="A452" s="1"/>
      <c r="B452" s="1"/>
      <c r="C452" s="1"/>
      <c r="D452" s="3"/>
      <c r="E452" s="3"/>
      <c r="F452" s="3"/>
      <c r="G452" s="3"/>
      <c r="H452" s="3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ht="15.75" customHeight="1">
      <c r="A453" s="1"/>
      <c r="B453" s="1"/>
      <c r="C453" s="1"/>
      <c r="D453" s="3"/>
      <c r="E453" s="3"/>
      <c r="F453" s="3"/>
      <c r="G453" s="3"/>
      <c r="H453" s="3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ht="15.75" customHeight="1">
      <c r="A454" s="1"/>
      <c r="B454" s="1"/>
      <c r="C454" s="1"/>
      <c r="D454" s="3"/>
      <c r="E454" s="3"/>
      <c r="F454" s="3"/>
      <c r="G454" s="3"/>
      <c r="H454" s="3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ht="15.75" customHeight="1">
      <c r="A455" s="1"/>
      <c r="B455" s="1"/>
      <c r="C455" s="1"/>
      <c r="D455" s="3"/>
      <c r="E455" s="3"/>
      <c r="F455" s="3"/>
      <c r="G455" s="3"/>
      <c r="H455" s="3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ht="15.75" customHeight="1">
      <c r="A456" s="1"/>
      <c r="B456" s="1"/>
      <c r="C456" s="1"/>
      <c r="D456" s="3"/>
      <c r="E456" s="3"/>
      <c r="F456" s="3"/>
      <c r="G456" s="3"/>
      <c r="H456" s="3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ht="15.75" customHeight="1">
      <c r="A457" s="1"/>
      <c r="B457" s="1"/>
      <c r="C457" s="1"/>
      <c r="D457" s="3"/>
      <c r="E457" s="3"/>
      <c r="F457" s="3"/>
      <c r="G457" s="3"/>
      <c r="H457" s="3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ht="15.75" customHeight="1">
      <c r="A458" s="1"/>
      <c r="B458" s="1"/>
      <c r="C458" s="1"/>
      <c r="D458" s="3"/>
      <c r="E458" s="3"/>
      <c r="F458" s="3"/>
      <c r="G458" s="3"/>
      <c r="H458" s="3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ht="15.75" customHeight="1">
      <c r="A459" s="1"/>
      <c r="B459" s="1"/>
      <c r="C459" s="1"/>
      <c r="D459" s="3"/>
      <c r="E459" s="3"/>
      <c r="F459" s="3"/>
      <c r="G459" s="3"/>
      <c r="H459" s="3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ht="15.75" customHeight="1">
      <c r="A460" s="1"/>
      <c r="B460" s="1"/>
      <c r="C460" s="1"/>
      <c r="D460" s="3"/>
      <c r="E460" s="3"/>
      <c r="F460" s="3"/>
      <c r="G460" s="3"/>
      <c r="H460" s="3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ht="15.75" customHeight="1">
      <c r="A461" s="1"/>
      <c r="B461" s="1"/>
      <c r="C461" s="1"/>
      <c r="D461" s="3"/>
      <c r="E461" s="3"/>
      <c r="F461" s="3"/>
      <c r="G461" s="3"/>
      <c r="H461" s="3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ht="15.75" customHeight="1">
      <c r="A462" s="1"/>
      <c r="B462" s="1"/>
      <c r="C462" s="1"/>
      <c r="D462" s="3"/>
      <c r="E462" s="3"/>
      <c r="F462" s="3"/>
      <c r="G462" s="3"/>
      <c r="H462" s="3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ht="15.75" customHeight="1">
      <c r="A463" s="1"/>
      <c r="B463" s="1"/>
      <c r="C463" s="1"/>
      <c r="D463" s="3"/>
      <c r="E463" s="3"/>
      <c r="F463" s="3"/>
      <c r="G463" s="3"/>
      <c r="H463" s="3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ht="15.75" customHeight="1">
      <c r="A464" s="1"/>
      <c r="B464" s="1"/>
      <c r="C464" s="1"/>
      <c r="D464" s="3"/>
      <c r="E464" s="3"/>
      <c r="F464" s="3"/>
      <c r="G464" s="3"/>
      <c r="H464" s="3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ht="15.75" customHeight="1">
      <c r="A465" s="1"/>
      <c r="B465" s="1"/>
      <c r="C465" s="1"/>
      <c r="D465" s="3"/>
      <c r="E465" s="3"/>
      <c r="F465" s="3"/>
      <c r="G465" s="3"/>
      <c r="H465" s="3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ht="15.75" customHeight="1">
      <c r="A466" s="1"/>
      <c r="B466" s="1"/>
      <c r="C466" s="1"/>
      <c r="D466" s="3"/>
      <c r="E466" s="3"/>
      <c r="F466" s="3"/>
      <c r="G466" s="3"/>
      <c r="H466" s="3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ht="15.75" customHeight="1">
      <c r="A467" s="1"/>
      <c r="B467" s="1"/>
      <c r="C467" s="1"/>
      <c r="D467" s="3"/>
      <c r="E467" s="3"/>
      <c r="F467" s="3"/>
      <c r="G467" s="3"/>
      <c r="H467" s="3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ht="15.75" customHeight="1">
      <c r="A468" s="1"/>
      <c r="B468" s="1"/>
      <c r="C468" s="1"/>
      <c r="D468" s="3"/>
      <c r="E468" s="3"/>
      <c r="F468" s="3"/>
      <c r="G468" s="3"/>
      <c r="H468" s="3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ht="15.75" customHeight="1">
      <c r="A469" s="1"/>
      <c r="B469" s="1"/>
      <c r="C469" s="1"/>
      <c r="D469" s="3"/>
      <c r="E469" s="3"/>
      <c r="F469" s="3"/>
      <c r="G469" s="3"/>
      <c r="H469" s="3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ht="15.75" customHeight="1">
      <c r="A470" s="1"/>
      <c r="B470" s="1"/>
      <c r="C470" s="1"/>
      <c r="D470" s="3"/>
      <c r="E470" s="3"/>
      <c r="F470" s="3"/>
      <c r="G470" s="3"/>
      <c r="H470" s="3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ht="15.75" customHeight="1">
      <c r="A471" s="1"/>
      <c r="B471" s="1"/>
      <c r="C471" s="1"/>
      <c r="D471" s="3"/>
      <c r="E471" s="3"/>
      <c r="F471" s="3"/>
      <c r="G471" s="3"/>
      <c r="H471" s="3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ht="15.75" customHeight="1">
      <c r="A472" s="1"/>
      <c r="B472" s="1"/>
      <c r="C472" s="1"/>
      <c r="D472" s="3"/>
      <c r="E472" s="3"/>
      <c r="F472" s="3"/>
      <c r="G472" s="3"/>
      <c r="H472" s="3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ht="15.75" customHeight="1">
      <c r="A473" s="1"/>
      <c r="B473" s="1"/>
      <c r="C473" s="1"/>
      <c r="D473" s="3"/>
      <c r="E473" s="3"/>
      <c r="F473" s="3"/>
      <c r="G473" s="3"/>
      <c r="H473" s="3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ht="15.75" customHeight="1">
      <c r="A474" s="1"/>
      <c r="B474" s="1"/>
      <c r="C474" s="1"/>
      <c r="D474" s="3"/>
      <c r="E474" s="3"/>
      <c r="F474" s="3"/>
      <c r="G474" s="3"/>
      <c r="H474" s="3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ht="15.75" customHeight="1">
      <c r="A475" s="1"/>
      <c r="B475" s="1"/>
      <c r="C475" s="1"/>
      <c r="D475" s="3"/>
      <c r="E475" s="3"/>
      <c r="F475" s="3"/>
      <c r="G475" s="3"/>
      <c r="H475" s="3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ht="15.75" customHeight="1">
      <c r="A476" s="1"/>
      <c r="B476" s="1"/>
      <c r="C476" s="1"/>
      <c r="D476" s="3"/>
      <c r="E476" s="3"/>
      <c r="F476" s="3"/>
      <c r="G476" s="3"/>
      <c r="H476" s="3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ht="15.75" customHeight="1">
      <c r="A477" s="1"/>
      <c r="B477" s="1"/>
      <c r="C477" s="1"/>
      <c r="D477" s="3"/>
      <c r="E477" s="3"/>
      <c r="F477" s="3"/>
      <c r="G477" s="3"/>
      <c r="H477" s="3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ht="15.75" customHeight="1">
      <c r="A478" s="1"/>
      <c r="B478" s="1"/>
      <c r="C478" s="1"/>
      <c r="D478" s="3"/>
      <c r="E478" s="3"/>
      <c r="F478" s="3"/>
      <c r="G478" s="3"/>
      <c r="H478" s="3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ht="15.75" customHeight="1">
      <c r="A479" s="1"/>
      <c r="B479" s="1"/>
      <c r="C479" s="1"/>
      <c r="D479" s="3"/>
      <c r="E479" s="3"/>
      <c r="F479" s="3"/>
      <c r="G479" s="3"/>
      <c r="H479" s="3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ht="15.75" customHeight="1">
      <c r="A480" s="1"/>
      <c r="B480" s="1"/>
      <c r="C480" s="1"/>
      <c r="D480" s="3"/>
      <c r="E480" s="3"/>
      <c r="F480" s="3"/>
      <c r="G480" s="3"/>
      <c r="H480" s="3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ht="15.75" customHeight="1">
      <c r="A481" s="1"/>
      <c r="B481" s="1"/>
      <c r="C481" s="1"/>
      <c r="D481" s="3"/>
      <c r="E481" s="3"/>
      <c r="F481" s="3"/>
      <c r="G481" s="3"/>
      <c r="H481" s="3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ht="15.75" customHeight="1">
      <c r="A482" s="1"/>
      <c r="B482" s="1"/>
      <c r="C482" s="1"/>
      <c r="D482" s="3"/>
      <c r="E482" s="3"/>
      <c r="F482" s="3"/>
      <c r="G482" s="3"/>
      <c r="H482" s="3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ht="15.75" customHeight="1">
      <c r="A483" s="1"/>
      <c r="B483" s="1"/>
      <c r="C483" s="1"/>
      <c r="D483" s="3"/>
      <c r="E483" s="3"/>
      <c r="F483" s="3"/>
      <c r="G483" s="3"/>
      <c r="H483" s="3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ht="15.75" customHeight="1">
      <c r="A484" s="1"/>
      <c r="B484" s="1"/>
      <c r="C484" s="1"/>
      <c r="D484" s="3"/>
      <c r="E484" s="3"/>
      <c r="F484" s="3"/>
      <c r="G484" s="3"/>
      <c r="H484" s="3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ht="15.75" customHeight="1">
      <c r="A485" s="1"/>
      <c r="B485" s="1"/>
      <c r="C485" s="1"/>
      <c r="D485" s="3"/>
      <c r="E485" s="3"/>
      <c r="F485" s="3"/>
      <c r="G485" s="3"/>
      <c r="H485" s="3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ht="15.75" customHeight="1">
      <c r="A486" s="1"/>
      <c r="B486" s="1"/>
      <c r="C486" s="1"/>
      <c r="D486" s="3"/>
      <c r="E486" s="3"/>
      <c r="F486" s="3"/>
      <c r="G486" s="3"/>
      <c r="H486" s="3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ht="15.75" customHeight="1">
      <c r="A487" s="1"/>
      <c r="B487" s="1"/>
      <c r="C487" s="1"/>
      <c r="D487" s="3"/>
      <c r="E487" s="3"/>
      <c r="F487" s="3"/>
      <c r="G487" s="3"/>
      <c r="H487" s="3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ht="15.75" customHeight="1">
      <c r="A488" s="1"/>
      <c r="B488" s="1"/>
      <c r="C488" s="1"/>
      <c r="D488" s="3"/>
      <c r="E488" s="3"/>
      <c r="F488" s="3"/>
      <c r="G488" s="3"/>
      <c r="H488" s="3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ht="15.75" customHeight="1">
      <c r="A489" s="1"/>
      <c r="B489" s="1"/>
      <c r="C489" s="1"/>
      <c r="D489" s="3"/>
      <c r="E489" s="3"/>
      <c r="F489" s="3"/>
      <c r="G489" s="3"/>
      <c r="H489" s="3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ht="15.75" customHeight="1">
      <c r="A490" s="1"/>
      <c r="B490" s="1"/>
      <c r="C490" s="1"/>
      <c r="D490" s="3"/>
      <c r="E490" s="3"/>
      <c r="F490" s="3"/>
      <c r="G490" s="3"/>
      <c r="H490" s="3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ht="15.75" customHeight="1">
      <c r="A491" s="1"/>
      <c r="B491" s="1"/>
      <c r="C491" s="1"/>
      <c r="D491" s="3"/>
      <c r="E491" s="3"/>
      <c r="F491" s="3"/>
      <c r="G491" s="3"/>
      <c r="H491" s="3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ht="15.75" customHeight="1">
      <c r="A492" s="1"/>
      <c r="B492" s="1"/>
      <c r="C492" s="1"/>
      <c r="D492" s="3"/>
      <c r="E492" s="3"/>
      <c r="F492" s="3"/>
      <c r="G492" s="3"/>
      <c r="H492" s="3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ht="15.75" customHeight="1">
      <c r="A493" s="1"/>
      <c r="B493" s="1"/>
      <c r="C493" s="1"/>
      <c r="D493" s="3"/>
      <c r="E493" s="3"/>
      <c r="F493" s="3"/>
      <c r="G493" s="3"/>
      <c r="H493" s="3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ht="15.75" customHeight="1">
      <c r="A494" s="1"/>
      <c r="B494" s="1"/>
      <c r="C494" s="1"/>
      <c r="D494" s="3"/>
      <c r="E494" s="3"/>
      <c r="F494" s="3"/>
      <c r="G494" s="3"/>
      <c r="H494" s="3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ht="15.75" customHeight="1">
      <c r="A495" s="1"/>
      <c r="B495" s="1"/>
      <c r="C495" s="1"/>
      <c r="D495" s="3"/>
      <c r="E495" s="3"/>
      <c r="F495" s="3"/>
      <c r="G495" s="3"/>
      <c r="H495" s="3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ht="15.75" customHeight="1">
      <c r="A496" s="1"/>
      <c r="B496" s="1"/>
      <c r="C496" s="1"/>
      <c r="D496" s="3"/>
      <c r="E496" s="3"/>
      <c r="F496" s="3"/>
      <c r="G496" s="3"/>
      <c r="H496" s="3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ht="15.75" customHeight="1">
      <c r="A497" s="1"/>
      <c r="B497" s="1"/>
      <c r="C497" s="1"/>
      <c r="D497" s="3"/>
      <c r="E497" s="3"/>
      <c r="F497" s="3"/>
      <c r="G497" s="3"/>
      <c r="H497" s="3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ht="15.75" customHeight="1">
      <c r="A498" s="1"/>
      <c r="B498" s="1"/>
      <c r="C498" s="1"/>
      <c r="D498" s="3"/>
      <c r="E498" s="3"/>
      <c r="F498" s="3"/>
      <c r="G498" s="3"/>
      <c r="H498" s="3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ht="15.75" customHeight="1">
      <c r="A499" s="1"/>
      <c r="B499" s="1"/>
      <c r="C499" s="1"/>
      <c r="D499" s="3"/>
      <c r="E499" s="3"/>
      <c r="F499" s="3"/>
      <c r="G499" s="3"/>
      <c r="H499" s="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ht="15.75" customHeight="1">
      <c r="A500" s="1"/>
      <c r="B500" s="1"/>
      <c r="C500" s="1"/>
      <c r="D500" s="3"/>
      <c r="E500" s="3"/>
      <c r="F500" s="3"/>
      <c r="G500" s="3"/>
      <c r="H500" s="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ht="15.75" customHeight="1">
      <c r="A501" s="1"/>
      <c r="B501" s="1"/>
      <c r="C501" s="1"/>
      <c r="D501" s="3"/>
      <c r="E501" s="3"/>
      <c r="F501" s="3"/>
      <c r="G501" s="3"/>
      <c r="H501" s="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ht="15.75" customHeight="1">
      <c r="A502" s="1"/>
      <c r="B502" s="1"/>
      <c r="C502" s="1"/>
      <c r="D502" s="3"/>
      <c r="E502" s="3"/>
      <c r="F502" s="3"/>
      <c r="G502" s="3"/>
      <c r="H502" s="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ht="15.75" customHeight="1">
      <c r="A503" s="1"/>
      <c r="B503" s="1"/>
      <c r="C503" s="1"/>
      <c r="D503" s="3"/>
      <c r="E503" s="3"/>
      <c r="F503" s="3"/>
      <c r="G503" s="3"/>
      <c r="H503" s="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ht="15.75" customHeight="1">
      <c r="A504" s="1"/>
      <c r="B504" s="1"/>
      <c r="C504" s="1"/>
      <c r="D504" s="3"/>
      <c r="E504" s="3"/>
      <c r="F504" s="3"/>
      <c r="G504" s="3"/>
      <c r="H504" s="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ht="15.75" customHeight="1">
      <c r="A505" s="1"/>
      <c r="B505" s="1"/>
      <c r="C505" s="1"/>
      <c r="D505" s="3"/>
      <c r="E505" s="3"/>
      <c r="F505" s="3"/>
      <c r="G505" s="3"/>
      <c r="H505" s="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ht="15.75" customHeight="1">
      <c r="A506" s="1"/>
      <c r="B506" s="1"/>
      <c r="C506" s="1"/>
      <c r="D506" s="3"/>
      <c r="E506" s="3"/>
      <c r="F506" s="3"/>
      <c r="G506" s="3"/>
      <c r="H506" s="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ht="15.75" customHeight="1">
      <c r="A507" s="1"/>
      <c r="B507" s="1"/>
      <c r="C507" s="1"/>
      <c r="D507" s="3"/>
      <c r="E507" s="3"/>
      <c r="F507" s="3"/>
      <c r="G507" s="3"/>
      <c r="H507" s="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ht="15.75" customHeight="1">
      <c r="A508" s="1"/>
      <c r="B508" s="1"/>
      <c r="C508" s="1"/>
      <c r="D508" s="3"/>
      <c r="E508" s="3"/>
      <c r="F508" s="3"/>
      <c r="G508" s="3"/>
      <c r="H508" s="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ht="15.75" customHeight="1">
      <c r="A509" s="1"/>
      <c r="B509" s="1"/>
      <c r="C509" s="1"/>
      <c r="D509" s="3"/>
      <c r="E509" s="3"/>
      <c r="F509" s="3"/>
      <c r="G509" s="3"/>
      <c r="H509" s="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ht="15.75" customHeight="1">
      <c r="A510" s="1"/>
      <c r="B510" s="1"/>
      <c r="C510" s="1"/>
      <c r="D510" s="3"/>
      <c r="E510" s="3"/>
      <c r="F510" s="3"/>
      <c r="G510" s="3"/>
      <c r="H510" s="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ht="15.75" customHeight="1">
      <c r="A511" s="1"/>
      <c r="B511" s="1"/>
      <c r="C511" s="1"/>
      <c r="D511" s="3"/>
      <c r="E511" s="3"/>
      <c r="F511" s="3"/>
      <c r="G511" s="3"/>
      <c r="H511" s="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ht="15.75" customHeight="1">
      <c r="A512" s="1"/>
      <c r="B512" s="1"/>
      <c r="C512" s="1"/>
      <c r="D512" s="3"/>
      <c r="E512" s="3"/>
      <c r="F512" s="3"/>
      <c r="G512" s="3"/>
      <c r="H512" s="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ht="15.75" customHeight="1">
      <c r="A513" s="1"/>
      <c r="B513" s="1"/>
      <c r="C513" s="1"/>
      <c r="D513" s="3"/>
      <c r="E513" s="3"/>
      <c r="F513" s="3"/>
      <c r="G513" s="3"/>
      <c r="H513" s="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ht="15.75" customHeight="1">
      <c r="A514" s="1"/>
      <c r="B514" s="1"/>
      <c r="C514" s="1"/>
      <c r="D514" s="3"/>
      <c r="E514" s="3"/>
      <c r="F514" s="3"/>
      <c r="G514" s="3"/>
      <c r="H514" s="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ht="15.75" customHeight="1">
      <c r="A515" s="1"/>
      <c r="B515" s="1"/>
      <c r="C515" s="1"/>
      <c r="D515" s="3"/>
      <c r="E515" s="3"/>
      <c r="F515" s="3"/>
      <c r="G515" s="3"/>
      <c r="H515" s="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ht="15.75" customHeight="1">
      <c r="A516" s="1"/>
      <c r="B516" s="1"/>
      <c r="C516" s="1"/>
      <c r="D516" s="3"/>
      <c r="E516" s="3"/>
      <c r="F516" s="3"/>
      <c r="G516" s="3"/>
      <c r="H516" s="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ht="15.75" customHeight="1">
      <c r="A517" s="1"/>
      <c r="B517" s="1"/>
      <c r="C517" s="1"/>
      <c r="D517" s="3"/>
      <c r="E517" s="3"/>
      <c r="F517" s="3"/>
      <c r="G517" s="3"/>
      <c r="H517" s="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ht="15.75" customHeight="1">
      <c r="A518" s="1"/>
      <c r="B518" s="1"/>
      <c r="C518" s="1"/>
      <c r="D518" s="3"/>
      <c r="E518" s="3"/>
      <c r="F518" s="3"/>
      <c r="G518" s="3"/>
      <c r="H518" s="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ht="15.75" customHeight="1">
      <c r="A519" s="1"/>
      <c r="B519" s="1"/>
      <c r="C519" s="1"/>
      <c r="D519" s="3"/>
      <c r="E519" s="3"/>
      <c r="F519" s="3"/>
      <c r="G519" s="3"/>
      <c r="H519" s="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ht="15.75" customHeight="1">
      <c r="A520" s="1"/>
      <c r="B520" s="1"/>
      <c r="C520" s="1"/>
      <c r="D520" s="3"/>
      <c r="E520" s="3"/>
      <c r="F520" s="3"/>
      <c r="G520" s="3"/>
      <c r="H520" s="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ht="15.75" customHeight="1">
      <c r="A521" s="1"/>
      <c r="B521" s="1"/>
      <c r="C521" s="1"/>
      <c r="D521" s="3"/>
      <c r="E521" s="3"/>
      <c r="F521" s="3"/>
      <c r="G521" s="3"/>
      <c r="H521" s="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ht="15.75" customHeight="1">
      <c r="A522" s="1"/>
      <c r="B522" s="1"/>
      <c r="C522" s="1"/>
      <c r="D522" s="3"/>
      <c r="E522" s="3"/>
      <c r="F522" s="3"/>
      <c r="G522" s="3"/>
      <c r="H522" s="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ht="15.75" customHeight="1">
      <c r="A523" s="1"/>
      <c r="B523" s="1"/>
      <c r="C523" s="1"/>
      <c r="D523" s="3"/>
      <c r="E523" s="3"/>
      <c r="F523" s="3"/>
      <c r="G523" s="3"/>
      <c r="H523" s="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ht="15.75" customHeight="1">
      <c r="A524" s="1"/>
      <c r="B524" s="1"/>
      <c r="C524" s="1"/>
      <c r="D524" s="3"/>
      <c r="E524" s="3"/>
      <c r="F524" s="3"/>
      <c r="G524" s="3"/>
      <c r="H524" s="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ht="15.75" customHeight="1">
      <c r="A525" s="1"/>
      <c r="B525" s="1"/>
      <c r="C525" s="1"/>
      <c r="D525" s="3"/>
      <c r="E525" s="3"/>
      <c r="F525" s="3"/>
      <c r="G525" s="3"/>
      <c r="H525" s="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ht="15.75" customHeight="1">
      <c r="A526" s="1"/>
      <c r="B526" s="1"/>
      <c r="C526" s="1"/>
      <c r="D526" s="3"/>
      <c r="E526" s="3"/>
      <c r="F526" s="3"/>
      <c r="G526" s="3"/>
      <c r="H526" s="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ht="15.75" customHeight="1">
      <c r="A527" s="1"/>
      <c r="B527" s="1"/>
      <c r="C527" s="1"/>
      <c r="D527" s="3"/>
      <c r="E527" s="3"/>
      <c r="F527" s="3"/>
      <c r="G527" s="3"/>
      <c r="H527" s="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ht="15.75" customHeight="1">
      <c r="A528" s="1"/>
      <c r="B528" s="1"/>
      <c r="C528" s="1"/>
      <c r="D528" s="3"/>
      <c r="E528" s="3"/>
      <c r="F528" s="3"/>
      <c r="G528" s="3"/>
      <c r="H528" s="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ht="15.75" customHeight="1">
      <c r="A529" s="1"/>
      <c r="B529" s="1"/>
      <c r="C529" s="1"/>
      <c r="D529" s="3"/>
      <c r="E529" s="3"/>
      <c r="F529" s="3"/>
      <c r="G529" s="3"/>
      <c r="H529" s="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ht="15.75" customHeight="1">
      <c r="A530" s="1"/>
      <c r="B530" s="1"/>
      <c r="C530" s="1"/>
      <c r="D530" s="3"/>
      <c r="E530" s="3"/>
      <c r="F530" s="3"/>
      <c r="G530" s="3"/>
      <c r="H530" s="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ht="15.75" customHeight="1">
      <c r="A531" s="1"/>
      <c r="B531" s="1"/>
      <c r="C531" s="1"/>
      <c r="D531" s="3"/>
      <c r="E531" s="3"/>
      <c r="F531" s="3"/>
      <c r="G531" s="3"/>
      <c r="H531" s="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ht="15.75" customHeight="1">
      <c r="A532" s="1"/>
      <c r="B532" s="1"/>
      <c r="C532" s="1"/>
      <c r="D532" s="3"/>
      <c r="E532" s="3"/>
      <c r="F532" s="3"/>
      <c r="G532" s="3"/>
      <c r="H532" s="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ht="15.75" customHeight="1">
      <c r="A533" s="1"/>
      <c r="B533" s="1"/>
      <c r="C533" s="1"/>
      <c r="D533" s="3"/>
      <c r="E533" s="3"/>
      <c r="F533" s="3"/>
      <c r="G533" s="3"/>
      <c r="H533" s="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ht="15.75" customHeight="1">
      <c r="A534" s="1"/>
      <c r="B534" s="1"/>
      <c r="C534" s="1"/>
      <c r="D534" s="3"/>
      <c r="E534" s="3"/>
      <c r="F534" s="3"/>
      <c r="G534" s="3"/>
      <c r="H534" s="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ht="15.75" customHeight="1">
      <c r="A535" s="1"/>
      <c r="B535" s="1"/>
      <c r="C535" s="1"/>
      <c r="D535" s="3"/>
      <c r="E535" s="3"/>
      <c r="F535" s="3"/>
      <c r="G535" s="3"/>
      <c r="H535" s="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ht="15.75" customHeight="1">
      <c r="A536" s="1"/>
      <c r="B536" s="1"/>
      <c r="C536" s="1"/>
      <c r="D536" s="3"/>
      <c r="E536" s="3"/>
      <c r="F536" s="3"/>
      <c r="G536" s="3"/>
      <c r="H536" s="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ht="15.75" customHeight="1">
      <c r="A537" s="1"/>
      <c r="B537" s="1"/>
      <c r="C537" s="1"/>
      <c r="D537" s="3"/>
      <c r="E537" s="3"/>
      <c r="F537" s="3"/>
      <c r="G537" s="3"/>
      <c r="H537" s="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ht="15.75" customHeight="1">
      <c r="A538" s="1"/>
      <c r="B538" s="1"/>
      <c r="C538" s="1"/>
      <c r="D538" s="3"/>
      <c r="E538" s="3"/>
      <c r="F538" s="3"/>
      <c r="G538" s="3"/>
      <c r="H538" s="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ht="15.75" customHeight="1">
      <c r="A539" s="1"/>
      <c r="B539" s="1"/>
      <c r="C539" s="1"/>
      <c r="D539" s="3"/>
      <c r="E539" s="3"/>
      <c r="F539" s="3"/>
      <c r="G539" s="3"/>
      <c r="H539" s="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ht="15.75" customHeight="1">
      <c r="A540" s="1"/>
      <c r="B540" s="1"/>
      <c r="C540" s="1"/>
      <c r="D540" s="3"/>
      <c r="E540" s="3"/>
      <c r="F540" s="3"/>
      <c r="G540" s="3"/>
      <c r="H540" s="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ht="15.75" customHeight="1">
      <c r="A541" s="1"/>
      <c r="B541" s="1"/>
      <c r="C541" s="1"/>
      <c r="D541" s="3"/>
      <c r="E541" s="3"/>
      <c r="F541" s="3"/>
      <c r="G541" s="3"/>
      <c r="H541" s="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ht="15.75" customHeight="1">
      <c r="A542" s="1"/>
      <c r="B542" s="1"/>
      <c r="C542" s="1"/>
      <c r="D542" s="3"/>
      <c r="E542" s="3"/>
      <c r="F542" s="3"/>
      <c r="G542" s="3"/>
      <c r="H542" s="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ht="15.75" customHeight="1">
      <c r="A543" s="1"/>
      <c r="B543" s="1"/>
      <c r="C543" s="1"/>
      <c r="D543" s="3"/>
      <c r="E543" s="3"/>
      <c r="F543" s="3"/>
      <c r="G543" s="3"/>
      <c r="H543" s="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ht="15.75" customHeight="1">
      <c r="A544" s="1"/>
      <c r="B544" s="1"/>
      <c r="C544" s="1"/>
      <c r="D544" s="3"/>
      <c r="E544" s="3"/>
      <c r="F544" s="3"/>
      <c r="G544" s="3"/>
      <c r="H544" s="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ht="15.75" customHeight="1">
      <c r="A545" s="1"/>
      <c r="B545" s="1"/>
      <c r="C545" s="1"/>
      <c r="D545" s="3"/>
      <c r="E545" s="3"/>
      <c r="F545" s="3"/>
      <c r="G545" s="3"/>
      <c r="H545" s="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ht="15.75" customHeight="1">
      <c r="A546" s="1"/>
      <c r="B546" s="1"/>
      <c r="C546" s="1"/>
      <c r="D546" s="3"/>
      <c r="E546" s="3"/>
      <c r="F546" s="3"/>
      <c r="G546" s="3"/>
      <c r="H546" s="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ht="15.75" customHeight="1">
      <c r="A547" s="1"/>
      <c r="B547" s="1"/>
      <c r="C547" s="1"/>
      <c r="D547" s="3"/>
      <c r="E547" s="3"/>
      <c r="F547" s="3"/>
      <c r="G547" s="3"/>
      <c r="H547" s="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ht="15.75" customHeight="1">
      <c r="A548" s="1"/>
      <c r="B548" s="1"/>
      <c r="C548" s="1"/>
      <c r="D548" s="3"/>
      <c r="E548" s="3"/>
      <c r="F548" s="3"/>
      <c r="G548" s="3"/>
      <c r="H548" s="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ht="15.75" customHeight="1">
      <c r="A549" s="1"/>
      <c r="B549" s="1"/>
      <c r="C549" s="1"/>
      <c r="D549" s="3"/>
      <c r="E549" s="3"/>
      <c r="F549" s="3"/>
      <c r="G549" s="3"/>
      <c r="H549" s="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ht="15.75" customHeight="1">
      <c r="A550" s="1"/>
      <c r="B550" s="1"/>
      <c r="C550" s="1"/>
      <c r="D550" s="3"/>
      <c r="E550" s="3"/>
      <c r="F550" s="3"/>
      <c r="G550" s="3"/>
      <c r="H550" s="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ht="15.75" customHeight="1">
      <c r="A551" s="1"/>
      <c r="B551" s="1"/>
      <c r="C551" s="1"/>
      <c r="D551" s="3"/>
      <c r="E551" s="3"/>
      <c r="F551" s="3"/>
      <c r="G551" s="3"/>
      <c r="H551" s="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ht="15.75" customHeight="1">
      <c r="A552" s="1"/>
      <c r="B552" s="1"/>
      <c r="C552" s="1"/>
      <c r="D552" s="3"/>
      <c r="E552" s="3"/>
      <c r="F552" s="3"/>
      <c r="G552" s="3"/>
      <c r="H552" s="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ht="15.75" customHeight="1">
      <c r="A553" s="1"/>
      <c r="B553" s="1"/>
      <c r="C553" s="1"/>
      <c r="D553" s="3"/>
      <c r="E553" s="3"/>
      <c r="F553" s="3"/>
      <c r="G553" s="3"/>
      <c r="H553" s="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ht="15.75" customHeight="1">
      <c r="A554" s="1"/>
      <c r="B554" s="1"/>
      <c r="C554" s="1"/>
      <c r="D554" s="3"/>
      <c r="E554" s="3"/>
      <c r="F554" s="3"/>
      <c r="G554" s="3"/>
      <c r="H554" s="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ht="15.75" customHeight="1">
      <c r="A555" s="1"/>
      <c r="B555" s="1"/>
      <c r="C555" s="1"/>
      <c r="D555" s="3"/>
      <c r="E555" s="3"/>
      <c r="F555" s="3"/>
      <c r="G555" s="3"/>
      <c r="H555" s="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ht="15.75" customHeight="1">
      <c r="A556" s="1"/>
      <c r="B556" s="1"/>
      <c r="C556" s="1"/>
      <c r="D556" s="3"/>
      <c r="E556" s="3"/>
      <c r="F556" s="3"/>
      <c r="G556" s="3"/>
      <c r="H556" s="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ht="15.75" customHeight="1">
      <c r="A557" s="1"/>
      <c r="B557" s="1"/>
      <c r="C557" s="1"/>
      <c r="D557" s="3"/>
      <c r="E557" s="3"/>
      <c r="F557" s="3"/>
      <c r="G557" s="3"/>
      <c r="H557" s="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ht="15.75" customHeight="1">
      <c r="A558" s="1"/>
      <c r="B558" s="1"/>
      <c r="C558" s="1"/>
      <c r="D558" s="3"/>
      <c r="E558" s="3"/>
      <c r="F558" s="3"/>
      <c r="G558" s="3"/>
      <c r="H558" s="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ht="15.75" customHeight="1">
      <c r="A559" s="1"/>
      <c r="B559" s="1"/>
      <c r="C559" s="1"/>
      <c r="D559" s="3"/>
      <c r="E559" s="3"/>
      <c r="F559" s="3"/>
      <c r="G559" s="3"/>
      <c r="H559" s="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ht="15.75" customHeight="1">
      <c r="A560" s="1"/>
      <c r="B560" s="1"/>
      <c r="C560" s="1"/>
      <c r="D560" s="3"/>
      <c r="E560" s="3"/>
      <c r="F560" s="3"/>
      <c r="G560" s="3"/>
      <c r="H560" s="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ht="15.75" customHeight="1">
      <c r="A561" s="1"/>
      <c r="B561" s="1"/>
      <c r="C561" s="1"/>
      <c r="D561" s="3"/>
      <c r="E561" s="3"/>
      <c r="F561" s="3"/>
      <c r="G561" s="3"/>
      <c r="H561" s="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ht="15.75" customHeight="1">
      <c r="A562" s="1"/>
      <c r="B562" s="1"/>
      <c r="C562" s="1"/>
      <c r="D562" s="3"/>
      <c r="E562" s="3"/>
      <c r="F562" s="3"/>
      <c r="G562" s="3"/>
      <c r="H562" s="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ht="15.75" customHeight="1">
      <c r="A563" s="1"/>
      <c r="B563" s="1"/>
      <c r="C563" s="1"/>
      <c r="D563" s="3"/>
      <c r="E563" s="3"/>
      <c r="F563" s="3"/>
      <c r="G563" s="3"/>
      <c r="H563" s="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ht="15.75" customHeight="1">
      <c r="A564" s="1"/>
      <c r="B564" s="1"/>
      <c r="C564" s="1"/>
      <c r="D564" s="3"/>
      <c r="E564" s="3"/>
      <c r="F564" s="3"/>
      <c r="G564" s="3"/>
      <c r="H564" s="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ht="15.75" customHeight="1">
      <c r="A565" s="1"/>
      <c r="B565" s="1"/>
      <c r="C565" s="1"/>
      <c r="D565" s="3"/>
      <c r="E565" s="3"/>
      <c r="F565" s="3"/>
      <c r="G565" s="3"/>
      <c r="H565" s="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ht="15.75" customHeight="1">
      <c r="A566" s="1"/>
      <c r="B566" s="1"/>
      <c r="C566" s="1"/>
      <c r="D566" s="3"/>
      <c r="E566" s="3"/>
      <c r="F566" s="3"/>
      <c r="G566" s="3"/>
      <c r="H566" s="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ht="15.75" customHeight="1">
      <c r="A567" s="1"/>
      <c r="B567" s="1"/>
      <c r="C567" s="1"/>
      <c r="D567" s="3"/>
      <c r="E567" s="3"/>
      <c r="F567" s="3"/>
      <c r="G567" s="3"/>
      <c r="H567" s="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ht="15.75" customHeight="1">
      <c r="A568" s="1"/>
      <c r="B568" s="1"/>
      <c r="C568" s="1"/>
      <c r="D568" s="3"/>
      <c r="E568" s="3"/>
      <c r="F568" s="3"/>
      <c r="G568" s="3"/>
      <c r="H568" s="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ht="15.75" customHeight="1">
      <c r="A569" s="1"/>
      <c r="B569" s="1"/>
      <c r="C569" s="1"/>
      <c r="D569" s="3"/>
      <c r="E569" s="3"/>
      <c r="F569" s="3"/>
      <c r="G569" s="3"/>
      <c r="H569" s="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ht="15.75" customHeight="1">
      <c r="A570" s="1"/>
      <c r="B570" s="1"/>
      <c r="C570" s="1"/>
      <c r="D570" s="3"/>
      <c r="E570" s="3"/>
      <c r="F570" s="3"/>
      <c r="G570" s="3"/>
      <c r="H570" s="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ht="15.75" customHeight="1">
      <c r="A571" s="1"/>
      <c r="B571" s="1"/>
      <c r="C571" s="1"/>
      <c r="D571" s="3"/>
      <c r="E571" s="3"/>
      <c r="F571" s="3"/>
      <c r="G571" s="3"/>
      <c r="H571" s="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ht="15.75" customHeight="1">
      <c r="A572" s="1"/>
      <c r="B572" s="1"/>
      <c r="C572" s="1"/>
      <c r="D572" s="3"/>
      <c r="E572" s="3"/>
      <c r="F572" s="3"/>
      <c r="G572" s="3"/>
      <c r="H572" s="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ht="15.75" customHeight="1">
      <c r="A573" s="1"/>
      <c r="B573" s="1"/>
      <c r="C573" s="1"/>
      <c r="D573" s="3"/>
      <c r="E573" s="3"/>
      <c r="F573" s="3"/>
      <c r="G573" s="3"/>
      <c r="H573" s="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ht="15.75" customHeight="1">
      <c r="A574" s="1"/>
      <c r="B574" s="1"/>
      <c r="C574" s="1"/>
      <c r="D574" s="3"/>
      <c r="E574" s="3"/>
      <c r="F574" s="3"/>
      <c r="G574" s="3"/>
      <c r="H574" s="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ht="15.75" customHeight="1">
      <c r="A575" s="1"/>
      <c r="B575" s="1"/>
      <c r="C575" s="1"/>
      <c r="D575" s="3"/>
      <c r="E575" s="3"/>
      <c r="F575" s="3"/>
      <c r="G575" s="3"/>
      <c r="H575" s="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ht="15.75" customHeight="1">
      <c r="A576" s="1"/>
      <c r="B576" s="1"/>
      <c r="C576" s="1"/>
      <c r="D576" s="3"/>
      <c r="E576" s="3"/>
      <c r="F576" s="3"/>
      <c r="G576" s="3"/>
      <c r="H576" s="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ht="15.75" customHeight="1">
      <c r="A577" s="1"/>
      <c r="B577" s="1"/>
      <c r="C577" s="1"/>
      <c r="D577" s="3"/>
      <c r="E577" s="3"/>
      <c r="F577" s="3"/>
      <c r="G577" s="3"/>
      <c r="H577" s="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ht="15.75" customHeight="1">
      <c r="A578" s="1"/>
      <c r="B578" s="1"/>
      <c r="C578" s="1"/>
      <c r="D578" s="3"/>
      <c r="E578" s="3"/>
      <c r="F578" s="3"/>
      <c r="G578" s="3"/>
      <c r="H578" s="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ht="15.75" customHeight="1">
      <c r="A579" s="1"/>
      <c r="B579" s="1"/>
      <c r="C579" s="1"/>
      <c r="D579" s="3"/>
      <c r="E579" s="3"/>
      <c r="F579" s="3"/>
      <c r="G579" s="3"/>
      <c r="H579" s="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ht="15.75" customHeight="1">
      <c r="A580" s="1"/>
      <c r="B580" s="1"/>
      <c r="C580" s="1"/>
      <c r="D580" s="3"/>
      <c r="E580" s="3"/>
      <c r="F580" s="3"/>
      <c r="G580" s="3"/>
      <c r="H580" s="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ht="15.75" customHeight="1">
      <c r="A581" s="1"/>
      <c r="B581" s="1"/>
      <c r="C581" s="1"/>
      <c r="D581" s="3"/>
      <c r="E581" s="3"/>
      <c r="F581" s="3"/>
      <c r="G581" s="3"/>
      <c r="H581" s="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ht="15.75" customHeight="1">
      <c r="A582" s="1"/>
      <c r="B582" s="1"/>
      <c r="C582" s="1"/>
      <c r="D582" s="3"/>
      <c r="E582" s="3"/>
      <c r="F582" s="3"/>
      <c r="G582" s="3"/>
      <c r="H582" s="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ht="15.75" customHeight="1">
      <c r="A583" s="1"/>
      <c r="B583" s="1"/>
      <c r="C583" s="1"/>
      <c r="D583" s="3"/>
      <c r="E583" s="3"/>
      <c r="F583" s="3"/>
      <c r="G583" s="3"/>
      <c r="H583" s="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ht="15.75" customHeight="1">
      <c r="A584" s="1"/>
      <c r="B584" s="1"/>
      <c r="C584" s="1"/>
      <c r="D584" s="3"/>
      <c r="E584" s="3"/>
      <c r="F584" s="3"/>
      <c r="G584" s="3"/>
      <c r="H584" s="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ht="15.75" customHeight="1">
      <c r="A585" s="1"/>
      <c r="B585" s="1"/>
      <c r="C585" s="1"/>
      <c r="D585" s="3"/>
      <c r="E585" s="3"/>
      <c r="F585" s="3"/>
      <c r="G585" s="3"/>
      <c r="H585" s="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ht="15.75" customHeight="1">
      <c r="A586" s="1"/>
      <c r="B586" s="1"/>
      <c r="C586" s="1"/>
      <c r="D586" s="3"/>
      <c r="E586" s="3"/>
      <c r="F586" s="3"/>
      <c r="G586" s="3"/>
      <c r="H586" s="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ht="15.75" customHeight="1">
      <c r="A587" s="1"/>
      <c r="B587" s="1"/>
      <c r="C587" s="1"/>
      <c r="D587" s="3"/>
      <c r="E587" s="3"/>
      <c r="F587" s="3"/>
      <c r="G587" s="3"/>
      <c r="H587" s="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ht="15.75" customHeight="1">
      <c r="A588" s="1"/>
      <c r="B588" s="1"/>
      <c r="C588" s="1"/>
      <c r="D588" s="3"/>
      <c r="E588" s="3"/>
      <c r="F588" s="3"/>
      <c r="G588" s="3"/>
      <c r="H588" s="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ht="15.75" customHeight="1">
      <c r="A589" s="1"/>
      <c r="B589" s="1"/>
      <c r="C589" s="1"/>
      <c r="D589" s="3"/>
      <c r="E589" s="3"/>
      <c r="F589" s="3"/>
      <c r="G589" s="3"/>
      <c r="H589" s="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ht="15.75" customHeight="1">
      <c r="A590" s="1"/>
      <c r="B590" s="1"/>
      <c r="C590" s="1"/>
      <c r="D590" s="3"/>
      <c r="E590" s="3"/>
      <c r="F590" s="3"/>
      <c r="G590" s="3"/>
      <c r="H590" s="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ht="15.75" customHeight="1">
      <c r="A591" s="1"/>
      <c r="B591" s="1"/>
      <c r="C591" s="1"/>
      <c r="D591" s="3"/>
      <c r="E591" s="3"/>
      <c r="F591" s="3"/>
      <c r="G591" s="3"/>
      <c r="H591" s="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ht="15.75" customHeight="1">
      <c r="A592" s="1"/>
      <c r="B592" s="1"/>
      <c r="C592" s="1"/>
      <c r="D592" s="3"/>
      <c r="E592" s="3"/>
      <c r="F592" s="3"/>
      <c r="G592" s="3"/>
      <c r="H592" s="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ht="15.75" customHeight="1">
      <c r="A593" s="1"/>
      <c r="B593" s="1"/>
      <c r="C593" s="1"/>
      <c r="D593" s="3"/>
      <c r="E593" s="3"/>
      <c r="F593" s="3"/>
      <c r="G593" s="3"/>
      <c r="H593" s="3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ht="15.75" customHeight="1">
      <c r="A594" s="1"/>
      <c r="B594" s="1"/>
      <c r="C594" s="1"/>
      <c r="D594" s="3"/>
      <c r="E594" s="3"/>
      <c r="F594" s="3"/>
      <c r="G594" s="3"/>
      <c r="H594" s="3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ht="15.75" customHeight="1">
      <c r="A595" s="1"/>
      <c r="B595" s="1"/>
      <c r="C595" s="1"/>
      <c r="D595" s="3"/>
      <c r="E595" s="3"/>
      <c r="F595" s="3"/>
      <c r="G595" s="3"/>
      <c r="H595" s="3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ht="15.75" customHeight="1">
      <c r="A596" s="1"/>
      <c r="B596" s="1"/>
      <c r="C596" s="1"/>
      <c r="D596" s="3"/>
      <c r="E596" s="3"/>
      <c r="F596" s="3"/>
      <c r="G596" s="3"/>
      <c r="H596" s="3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ht="15.75" customHeight="1">
      <c r="A597" s="1"/>
      <c r="B597" s="1"/>
      <c r="C597" s="1"/>
      <c r="D597" s="3"/>
      <c r="E597" s="3"/>
      <c r="F597" s="3"/>
      <c r="G597" s="3"/>
      <c r="H597" s="3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ht="15.75" customHeight="1">
      <c r="A598" s="1"/>
      <c r="B598" s="1"/>
      <c r="C598" s="1"/>
      <c r="D598" s="3"/>
      <c r="E598" s="3"/>
      <c r="F598" s="3"/>
      <c r="G598" s="3"/>
      <c r="H598" s="3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ht="15.75" customHeight="1">
      <c r="A599" s="1"/>
      <c r="B599" s="1"/>
      <c r="C599" s="1"/>
      <c r="D599" s="3"/>
      <c r="E599" s="3"/>
      <c r="F599" s="3"/>
      <c r="G599" s="3"/>
      <c r="H599" s="3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ht="15.75" customHeight="1">
      <c r="A600" s="1"/>
      <c r="B600" s="1"/>
      <c r="C600" s="1"/>
      <c r="D600" s="3"/>
      <c r="E600" s="3"/>
      <c r="F600" s="3"/>
      <c r="G600" s="3"/>
      <c r="H600" s="3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ht="15.75" customHeight="1">
      <c r="A601" s="1"/>
      <c r="B601" s="1"/>
      <c r="C601" s="1"/>
      <c r="D601" s="3"/>
      <c r="E601" s="3"/>
      <c r="F601" s="3"/>
      <c r="G601" s="3"/>
      <c r="H601" s="3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ht="15.75" customHeight="1">
      <c r="A602" s="1"/>
      <c r="B602" s="1"/>
      <c r="C602" s="1"/>
      <c r="D602" s="3"/>
      <c r="E602" s="3"/>
      <c r="F602" s="3"/>
      <c r="G602" s="3"/>
      <c r="H602" s="3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ht="15.75" customHeight="1">
      <c r="A603" s="1"/>
      <c r="B603" s="1"/>
      <c r="C603" s="1"/>
      <c r="D603" s="3"/>
      <c r="E603" s="3"/>
      <c r="F603" s="3"/>
      <c r="G603" s="3"/>
      <c r="H603" s="3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ht="15.75" customHeight="1">
      <c r="A604" s="1"/>
      <c r="B604" s="1"/>
      <c r="C604" s="1"/>
      <c r="D604" s="3"/>
      <c r="E604" s="3"/>
      <c r="F604" s="3"/>
      <c r="G604" s="3"/>
      <c r="H604" s="3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ht="15.75" customHeight="1">
      <c r="A605" s="1"/>
      <c r="B605" s="1"/>
      <c r="C605" s="1"/>
      <c r="D605" s="3"/>
      <c r="E605" s="3"/>
      <c r="F605" s="3"/>
      <c r="G605" s="3"/>
      <c r="H605" s="3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ht="15.75" customHeight="1">
      <c r="A606" s="1"/>
      <c r="B606" s="1"/>
      <c r="C606" s="1"/>
      <c r="D606" s="3"/>
      <c r="E606" s="3"/>
      <c r="F606" s="3"/>
      <c r="G606" s="3"/>
      <c r="H606" s="3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ht="15.75" customHeight="1">
      <c r="A607" s="1"/>
      <c r="B607" s="1"/>
      <c r="C607" s="1"/>
      <c r="D607" s="3"/>
      <c r="E607" s="3"/>
      <c r="F607" s="3"/>
      <c r="G607" s="3"/>
      <c r="H607" s="3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ht="15.75" customHeight="1">
      <c r="A608" s="1"/>
      <c r="B608" s="1"/>
      <c r="C608" s="1"/>
      <c r="D608" s="3"/>
      <c r="E608" s="3"/>
      <c r="F608" s="3"/>
      <c r="G608" s="3"/>
      <c r="H608" s="3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ht="15.75" customHeight="1">
      <c r="A609" s="1"/>
      <c r="B609" s="1"/>
      <c r="C609" s="1"/>
      <c r="D609" s="3"/>
      <c r="E609" s="3"/>
      <c r="F609" s="3"/>
      <c r="G609" s="3"/>
      <c r="H609" s="3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ht="15.75" customHeight="1">
      <c r="A610" s="1"/>
      <c r="B610" s="1"/>
      <c r="C610" s="1"/>
      <c r="D610" s="3"/>
      <c r="E610" s="3"/>
      <c r="F610" s="3"/>
      <c r="G610" s="3"/>
      <c r="H610" s="3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ht="15.75" customHeight="1">
      <c r="A611" s="1"/>
      <c r="B611" s="1"/>
      <c r="C611" s="1"/>
      <c r="D611" s="3"/>
      <c r="E611" s="3"/>
      <c r="F611" s="3"/>
      <c r="G611" s="3"/>
      <c r="H611" s="3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ht="15.75" customHeight="1">
      <c r="A612" s="1"/>
      <c r="B612" s="1"/>
      <c r="C612" s="1"/>
      <c r="D612" s="3"/>
      <c r="E612" s="3"/>
      <c r="F612" s="3"/>
      <c r="G612" s="3"/>
      <c r="H612" s="3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ht="15.75" customHeight="1">
      <c r="A613" s="1"/>
      <c r="B613" s="1"/>
      <c r="C613" s="1"/>
      <c r="D613" s="3"/>
      <c r="E613" s="3"/>
      <c r="F613" s="3"/>
      <c r="G613" s="3"/>
      <c r="H613" s="3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ht="15.75" customHeight="1">
      <c r="A614" s="1"/>
      <c r="B614" s="1"/>
      <c r="C614" s="1"/>
      <c r="D614" s="3"/>
      <c r="E614" s="3"/>
      <c r="F614" s="3"/>
      <c r="G614" s="3"/>
      <c r="H614" s="3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ht="15.75" customHeight="1">
      <c r="A615" s="1"/>
      <c r="B615" s="1"/>
      <c r="C615" s="1"/>
      <c r="D615" s="3"/>
      <c r="E615" s="3"/>
      <c r="F615" s="3"/>
      <c r="G615" s="3"/>
      <c r="H615" s="3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ht="15.75" customHeight="1">
      <c r="A616" s="1"/>
      <c r="B616" s="1"/>
      <c r="C616" s="1"/>
      <c r="D616" s="3"/>
      <c r="E616" s="3"/>
      <c r="F616" s="3"/>
      <c r="G616" s="3"/>
      <c r="H616" s="3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ht="15.75" customHeight="1">
      <c r="A617" s="1"/>
      <c r="B617" s="1"/>
      <c r="C617" s="1"/>
      <c r="D617" s="3"/>
      <c r="E617" s="3"/>
      <c r="F617" s="3"/>
      <c r="G617" s="3"/>
      <c r="H617" s="3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ht="15.75" customHeight="1">
      <c r="A618" s="1"/>
      <c r="B618" s="1"/>
      <c r="C618" s="1"/>
      <c r="D618" s="3"/>
      <c r="E618" s="3"/>
      <c r="F618" s="3"/>
      <c r="G618" s="3"/>
      <c r="H618" s="3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ht="15.75" customHeight="1">
      <c r="A619" s="1"/>
      <c r="B619" s="1"/>
      <c r="C619" s="1"/>
      <c r="D619" s="3"/>
      <c r="E619" s="3"/>
      <c r="F619" s="3"/>
      <c r="G619" s="3"/>
      <c r="H619" s="3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ht="15.75" customHeight="1">
      <c r="A620" s="1"/>
      <c r="B620" s="1"/>
      <c r="C620" s="1"/>
      <c r="D620" s="3"/>
      <c r="E620" s="3"/>
      <c r="F620" s="3"/>
      <c r="G620" s="3"/>
      <c r="H620" s="3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ht="15.75" customHeight="1">
      <c r="A621" s="1"/>
      <c r="B621" s="1"/>
      <c r="C621" s="1"/>
      <c r="D621" s="3"/>
      <c r="E621" s="3"/>
      <c r="F621" s="3"/>
      <c r="G621" s="3"/>
      <c r="H621" s="3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ht="15.75" customHeight="1">
      <c r="A622" s="1"/>
      <c r="B622" s="1"/>
      <c r="C622" s="1"/>
      <c r="D622" s="3"/>
      <c r="E622" s="3"/>
      <c r="F622" s="3"/>
      <c r="G622" s="3"/>
      <c r="H622" s="3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ht="15.75" customHeight="1">
      <c r="A623" s="1"/>
      <c r="B623" s="1"/>
      <c r="C623" s="1"/>
      <c r="D623" s="3"/>
      <c r="E623" s="3"/>
      <c r="F623" s="3"/>
      <c r="G623" s="3"/>
      <c r="H623" s="3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ht="15.75" customHeight="1">
      <c r="A624" s="1"/>
      <c r="B624" s="1"/>
      <c r="C624" s="1"/>
      <c r="D624" s="3"/>
      <c r="E624" s="3"/>
      <c r="F624" s="3"/>
      <c r="G624" s="3"/>
      <c r="H624" s="3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ht="15.75" customHeight="1">
      <c r="A625" s="1"/>
      <c r="B625" s="1"/>
      <c r="C625" s="1"/>
      <c r="D625" s="3"/>
      <c r="E625" s="3"/>
      <c r="F625" s="3"/>
      <c r="G625" s="3"/>
      <c r="H625" s="3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ht="15.75" customHeight="1">
      <c r="A626" s="1"/>
      <c r="B626" s="1"/>
      <c r="C626" s="1"/>
      <c r="D626" s="3"/>
      <c r="E626" s="3"/>
      <c r="F626" s="3"/>
      <c r="G626" s="3"/>
      <c r="H626" s="3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ht="15.75" customHeight="1">
      <c r="A627" s="1"/>
      <c r="B627" s="1"/>
      <c r="C627" s="1"/>
      <c r="D627" s="3"/>
      <c r="E627" s="3"/>
      <c r="F627" s="3"/>
      <c r="G627" s="3"/>
      <c r="H627" s="3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ht="15.75" customHeight="1">
      <c r="A628" s="1"/>
      <c r="B628" s="1"/>
      <c r="C628" s="1"/>
      <c r="D628" s="3"/>
      <c r="E628" s="3"/>
      <c r="F628" s="3"/>
      <c r="G628" s="3"/>
      <c r="H628" s="3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ht="15.75" customHeight="1">
      <c r="A629" s="1"/>
      <c r="B629" s="1"/>
      <c r="C629" s="1"/>
      <c r="D629" s="3"/>
      <c r="E629" s="3"/>
      <c r="F629" s="3"/>
      <c r="G629" s="3"/>
      <c r="H629" s="3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ht="15.75" customHeight="1">
      <c r="A630" s="1"/>
      <c r="B630" s="1"/>
      <c r="C630" s="1"/>
      <c r="D630" s="3"/>
      <c r="E630" s="3"/>
      <c r="F630" s="3"/>
      <c r="G630" s="3"/>
      <c r="H630" s="3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ht="15.75" customHeight="1">
      <c r="A631" s="1"/>
      <c r="B631" s="1"/>
      <c r="C631" s="1"/>
      <c r="D631" s="3"/>
      <c r="E631" s="3"/>
      <c r="F631" s="3"/>
      <c r="G631" s="3"/>
      <c r="H631" s="3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ht="15.75" customHeight="1">
      <c r="A632" s="1"/>
      <c r="B632" s="1"/>
      <c r="C632" s="1"/>
      <c r="D632" s="3"/>
      <c r="E632" s="3"/>
      <c r="F632" s="3"/>
      <c r="G632" s="3"/>
      <c r="H632" s="3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ht="15.75" customHeight="1">
      <c r="A633" s="1"/>
      <c r="B633" s="1"/>
      <c r="C633" s="1"/>
      <c r="D633" s="3"/>
      <c r="E633" s="3"/>
      <c r="F633" s="3"/>
      <c r="G633" s="3"/>
      <c r="H633" s="3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ht="15.75" customHeight="1">
      <c r="A634" s="1"/>
      <c r="B634" s="1"/>
      <c r="C634" s="1"/>
      <c r="D634" s="3"/>
      <c r="E634" s="3"/>
      <c r="F634" s="3"/>
      <c r="G634" s="3"/>
      <c r="H634" s="3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ht="15.75" customHeight="1">
      <c r="A635" s="1"/>
      <c r="B635" s="1"/>
      <c r="C635" s="1"/>
      <c r="D635" s="3"/>
      <c r="E635" s="3"/>
      <c r="F635" s="3"/>
      <c r="G635" s="3"/>
      <c r="H635" s="3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ht="15.75" customHeight="1">
      <c r="A636" s="1"/>
      <c r="B636" s="1"/>
      <c r="C636" s="1"/>
      <c r="D636" s="3"/>
      <c r="E636" s="3"/>
      <c r="F636" s="3"/>
      <c r="G636" s="3"/>
      <c r="H636" s="3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ht="15.75" customHeight="1">
      <c r="A637" s="1"/>
      <c r="B637" s="1"/>
      <c r="C637" s="1"/>
      <c r="D637" s="3"/>
      <c r="E637" s="3"/>
      <c r="F637" s="3"/>
      <c r="G637" s="3"/>
      <c r="H637" s="3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ht="15.75" customHeight="1">
      <c r="A638" s="1"/>
      <c r="B638" s="1"/>
      <c r="C638" s="1"/>
      <c r="D638" s="3"/>
      <c r="E638" s="3"/>
      <c r="F638" s="3"/>
      <c r="G638" s="3"/>
      <c r="H638" s="3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ht="15.75" customHeight="1">
      <c r="A639" s="1"/>
      <c r="B639" s="1"/>
      <c r="C639" s="1"/>
      <c r="D639" s="3"/>
      <c r="E639" s="3"/>
      <c r="F639" s="3"/>
      <c r="G639" s="3"/>
      <c r="H639" s="3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ht="15.75" customHeight="1">
      <c r="A640" s="1"/>
      <c r="B640" s="1"/>
      <c r="C640" s="1"/>
      <c r="D640" s="3"/>
      <c r="E640" s="3"/>
      <c r="F640" s="3"/>
      <c r="G640" s="3"/>
      <c r="H640" s="3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ht="15.75" customHeight="1">
      <c r="A641" s="1"/>
      <c r="B641" s="1"/>
      <c r="C641" s="1"/>
      <c r="D641" s="3"/>
      <c r="E641" s="3"/>
      <c r="F641" s="3"/>
      <c r="G641" s="3"/>
      <c r="H641" s="3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ht="15.75" customHeight="1">
      <c r="A642" s="1"/>
      <c r="B642" s="1"/>
      <c r="C642" s="1"/>
      <c r="D642" s="3"/>
      <c r="E642" s="3"/>
      <c r="F642" s="3"/>
      <c r="G642" s="3"/>
      <c r="H642" s="3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ht="15.75" customHeight="1">
      <c r="A643" s="1"/>
      <c r="B643" s="1"/>
      <c r="C643" s="1"/>
      <c r="D643" s="3"/>
      <c r="E643" s="3"/>
      <c r="F643" s="3"/>
      <c r="G643" s="3"/>
      <c r="H643" s="3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ht="15.75" customHeight="1">
      <c r="A644" s="1"/>
      <c r="B644" s="1"/>
      <c r="C644" s="1"/>
      <c r="D644" s="3"/>
      <c r="E644" s="3"/>
      <c r="F644" s="3"/>
      <c r="G644" s="3"/>
      <c r="H644" s="3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ht="15.75" customHeight="1">
      <c r="A645" s="1"/>
      <c r="B645" s="1"/>
      <c r="C645" s="1"/>
      <c r="D645" s="3"/>
      <c r="E645" s="3"/>
      <c r="F645" s="3"/>
      <c r="G645" s="3"/>
      <c r="H645" s="3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ht="15.75" customHeight="1">
      <c r="A646" s="1"/>
      <c r="B646" s="1"/>
      <c r="C646" s="1"/>
      <c r="D646" s="3"/>
      <c r="E646" s="3"/>
      <c r="F646" s="3"/>
      <c r="G646" s="3"/>
      <c r="H646" s="3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ht="15.75" customHeight="1">
      <c r="A647" s="1"/>
      <c r="B647" s="1"/>
      <c r="C647" s="1"/>
      <c r="D647" s="3"/>
      <c r="E647" s="3"/>
      <c r="F647" s="3"/>
      <c r="G647" s="3"/>
      <c r="H647" s="3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ht="15.75" customHeight="1">
      <c r="A648" s="1"/>
      <c r="B648" s="1"/>
      <c r="C648" s="1"/>
      <c r="D648" s="3"/>
      <c r="E648" s="3"/>
      <c r="F648" s="3"/>
      <c r="G648" s="3"/>
      <c r="H648" s="3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ht="15.75" customHeight="1">
      <c r="A649" s="1"/>
      <c r="B649" s="1"/>
      <c r="C649" s="1"/>
      <c r="D649" s="3"/>
      <c r="E649" s="3"/>
      <c r="F649" s="3"/>
      <c r="G649" s="3"/>
      <c r="H649" s="3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ht="15.75" customHeight="1">
      <c r="A650" s="1"/>
      <c r="B650" s="1"/>
      <c r="C650" s="1"/>
      <c r="D650" s="3"/>
      <c r="E650" s="3"/>
      <c r="F650" s="3"/>
      <c r="G650" s="3"/>
      <c r="H650" s="3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ht="15.75" customHeight="1">
      <c r="A651" s="1"/>
      <c r="B651" s="1"/>
      <c r="C651" s="1"/>
      <c r="D651" s="3"/>
      <c r="E651" s="3"/>
      <c r="F651" s="3"/>
      <c r="G651" s="3"/>
      <c r="H651" s="3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ht="15.75" customHeight="1">
      <c r="A652" s="1"/>
      <c r="B652" s="1"/>
      <c r="C652" s="1"/>
      <c r="D652" s="3"/>
      <c r="E652" s="3"/>
      <c r="F652" s="3"/>
      <c r="G652" s="3"/>
      <c r="H652" s="3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ht="15.75" customHeight="1">
      <c r="A653" s="1"/>
      <c r="B653" s="1"/>
      <c r="C653" s="1"/>
      <c r="D653" s="3"/>
      <c r="E653" s="3"/>
      <c r="F653" s="3"/>
      <c r="G653" s="3"/>
      <c r="H653" s="3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ht="15.75" customHeight="1">
      <c r="A654" s="1"/>
      <c r="B654" s="1"/>
      <c r="C654" s="1"/>
      <c r="D654" s="3"/>
      <c r="E654" s="3"/>
      <c r="F654" s="3"/>
      <c r="G654" s="3"/>
      <c r="H654" s="3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ht="15.75" customHeight="1">
      <c r="A655" s="1"/>
      <c r="B655" s="1"/>
      <c r="C655" s="1"/>
      <c r="D655" s="3"/>
      <c r="E655" s="3"/>
      <c r="F655" s="3"/>
      <c r="G655" s="3"/>
      <c r="H655" s="3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ht="15.75" customHeight="1">
      <c r="A656" s="1"/>
      <c r="B656" s="1"/>
      <c r="C656" s="1"/>
      <c r="D656" s="3"/>
      <c r="E656" s="3"/>
      <c r="F656" s="3"/>
      <c r="G656" s="3"/>
      <c r="H656" s="3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ht="15.75" customHeight="1">
      <c r="A657" s="1"/>
      <c r="B657" s="1"/>
      <c r="C657" s="1"/>
      <c r="D657" s="3"/>
      <c r="E657" s="3"/>
      <c r="F657" s="3"/>
      <c r="G657" s="3"/>
      <c r="H657" s="3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ht="15.75" customHeight="1">
      <c r="A658" s="1"/>
      <c r="B658" s="1"/>
      <c r="C658" s="1"/>
      <c r="D658" s="3"/>
      <c r="E658" s="3"/>
      <c r="F658" s="3"/>
      <c r="G658" s="3"/>
      <c r="H658" s="3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ht="15.75" customHeight="1">
      <c r="A659" s="1"/>
      <c r="B659" s="1"/>
      <c r="C659" s="1"/>
      <c r="D659" s="3"/>
      <c r="E659" s="3"/>
      <c r="F659" s="3"/>
      <c r="G659" s="3"/>
      <c r="H659" s="3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ht="15.75" customHeight="1">
      <c r="A660" s="1"/>
      <c r="B660" s="1"/>
      <c r="C660" s="1"/>
      <c r="D660" s="3"/>
      <c r="E660" s="3"/>
      <c r="F660" s="3"/>
      <c r="G660" s="3"/>
      <c r="H660" s="3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ht="15.75" customHeight="1">
      <c r="A661" s="1"/>
      <c r="B661" s="1"/>
      <c r="C661" s="1"/>
      <c r="D661" s="3"/>
      <c r="E661" s="3"/>
      <c r="F661" s="3"/>
      <c r="G661" s="3"/>
      <c r="H661" s="3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ht="15.75" customHeight="1">
      <c r="A662" s="1"/>
      <c r="B662" s="1"/>
      <c r="C662" s="1"/>
      <c r="D662" s="3"/>
      <c r="E662" s="3"/>
      <c r="F662" s="3"/>
      <c r="G662" s="3"/>
      <c r="H662" s="3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ht="15.75" customHeight="1">
      <c r="A663" s="1"/>
      <c r="B663" s="1"/>
      <c r="C663" s="1"/>
      <c r="D663" s="3"/>
      <c r="E663" s="3"/>
      <c r="F663" s="3"/>
      <c r="G663" s="3"/>
      <c r="H663" s="3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ht="15.75" customHeight="1">
      <c r="A664" s="1"/>
      <c r="B664" s="1"/>
      <c r="C664" s="1"/>
      <c r="D664" s="3"/>
      <c r="E664" s="3"/>
      <c r="F664" s="3"/>
      <c r="G664" s="3"/>
      <c r="H664" s="3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ht="15.75" customHeight="1">
      <c r="A665" s="1"/>
      <c r="B665" s="1"/>
      <c r="C665" s="1"/>
      <c r="D665" s="3"/>
      <c r="E665" s="3"/>
      <c r="F665" s="3"/>
      <c r="G665" s="3"/>
      <c r="H665" s="3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ht="15.75" customHeight="1">
      <c r="A666" s="1"/>
      <c r="B666" s="1"/>
      <c r="C666" s="1"/>
      <c r="D666" s="3"/>
      <c r="E666" s="3"/>
      <c r="F666" s="3"/>
      <c r="G666" s="3"/>
      <c r="H666" s="3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ht="15.75" customHeight="1">
      <c r="A667" s="1"/>
      <c r="B667" s="1"/>
      <c r="C667" s="1"/>
      <c r="D667" s="3"/>
      <c r="E667" s="3"/>
      <c r="F667" s="3"/>
      <c r="G667" s="3"/>
      <c r="H667" s="3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ht="15.75" customHeight="1">
      <c r="A668" s="1"/>
      <c r="B668" s="1"/>
      <c r="C668" s="1"/>
      <c r="D668" s="3"/>
      <c r="E668" s="3"/>
      <c r="F668" s="3"/>
      <c r="G668" s="3"/>
      <c r="H668" s="3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ht="15.75" customHeight="1">
      <c r="A669" s="1"/>
      <c r="B669" s="1"/>
      <c r="C669" s="1"/>
      <c r="D669" s="3"/>
      <c r="E669" s="3"/>
      <c r="F669" s="3"/>
      <c r="G669" s="3"/>
      <c r="H669" s="3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ht="15.75" customHeight="1">
      <c r="A670" s="1"/>
      <c r="B670" s="1"/>
      <c r="C670" s="1"/>
      <c r="D670" s="3"/>
      <c r="E670" s="3"/>
      <c r="F670" s="3"/>
      <c r="G670" s="3"/>
      <c r="H670" s="3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ht="15.75" customHeight="1">
      <c r="A671" s="1"/>
      <c r="B671" s="1"/>
      <c r="C671" s="1"/>
      <c r="D671" s="3"/>
      <c r="E671" s="3"/>
      <c r="F671" s="3"/>
      <c r="G671" s="3"/>
      <c r="H671" s="3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ht="15.75" customHeight="1">
      <c r="A672" s="1"/>
      <c r="B672" s="1"/>
      <c r="C672" s="1"/>
      <c r="D672" s="3"/>
      <c r="E672" s="3"/>
      <c r="F672" s="3"/>
      <c r="G672" s="3"/>
      <c r="H672" s="3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ht="15.75" customHeight="1">
      <c r="A673" s="1"/>
      <c r="B673" s="1"/>
      <c r="C673" s="1"/>
      <c r="D673" s="3"/>
      <c r="E673" s="3"/>
      <c r="F673" s="3"/>
      <c r="G673" s="3"/>
      <c r="H673" s="3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ht="15.75" customHeight="1">
      <c r="A674" s="1"/>
      <c r="B674" s="1"/>
      <c r="C674" s="1"/>
      <c r="D674" s="3"/>
      <c r="E674" s="3"/>
      <c r="F674" s="3"/>
      <c r="G674" s="3"/>
      <c r="H674" s="3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ht="15.75" customHeight="1">
      <c r="A675" s="1"/>
      <c r="B675" s="1"/>
      <c r="C675" s="1"/>
      <c r="D675" s="3"/>
      <c r="E675" s="3"/>
      <c r="F675" s="3"/>
      <c r="G675" s="3"/>
      <c r="H675" s="3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ht="15.75" customHeight="1">
      <c r="A676" s="1"/>
      <c r="B676" s="1"/>
      <c r="C676" s="1"/>
      <c r="D676" s="3"/>
      <c r="E676" s="3"/>
      <c r="F676" s="3"/>
      <c r="G676" s="3"/>
      <c r="H676" s="3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ht="15.75" customHeight="1">
      <c r="A677" s="1"/>
      <c r="B677" s="1"/>
      <c r="C677" s="1"/>
      <c r="D677" s="3"/>
      <c r="E677" s="3"/>
      <c r="F677" s="3"/>
      <c r="G677" s="3"/>
      <c r="H677" s="3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ht="15.75" customHeight="1">
      <c r="A678" s="1"/>
      <c r="B678" s="1"/>
      <c r="C678" s="1"/>
      <c r="D678" s="3"/>
      <c r="E678" s="3"/>
      <c r="F678" s="3"/>
      <c r="G678" s="3"/>
      <c r="H678" s="3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ht="15.75" customHeight="1">
      <c r="A679" s="1"/>
      <c r="B679" s="1"/>
      <c r="C679" s="1"/>
      <c r="D679" s="3"/>
      <c r="E679" s="3"/>
      <c r="F679" s="3"/>
      <c r="G679" s="3"/>
      <c r="H679" s="3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ht="15.75" customHeight="1">
      <c r="A680" s="1"/>
      <c r="B680" s="1"/>
      <c r="C680" s="1"/>
      <c r="D680" s="3"/>
      <c r="E680" s="3"/>
      <c r="F680" s="3"/>
      <c r="G680" s="3"/>
      <c r="H680" s="3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ht="15.75" customHeight="1">
      <c r="A681" s="1"/>
      <c r="B681" s="1"/>
      <c r="C681" s="1"/>
      <c r="D681" s="3"/>
      <c r="E681" s="3"/>
      <c r="F681" s="3"/>
      <c r="G681" s="3"/>
      <c r="H681" s="3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ht="15.75" customHeight="1">
      <c r="A682" s="1"/>
      <c r="B682" s="1"/>
      <c r="C682" s="1"/>
      <c r="D682" s="3"/>
      <c r="E682" s="3"/>
      <c r="F682" s="3"/>
      <c r="G682" s="3"/>
      <c r="H682" s="3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ht="15.75" customHeight="1">
      <c r="A683" s="1"/>
      <c r="B683" s="1"/>
      <c r="C683" s="1"/>
      <c r="D683" s="3"/>
      <c r="E683" s="3"/>
      <c r="F683" s="3"/>
      <c r="G683" s="3"/>
      <c r="H683" s="3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ht="15.75" customHeight="1">
      <c r="A684" s="1"/>
      <c r="B684" s="1"/>
      <c r="C684" s="1"/>
      <c r="D684" s="3"/>
      <c r="E684" s="3"/>
      <c r="F684" s="3"/>
      <c r="G684" s="3"/>
      <c r="H684" s="3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ht="15.75" customHeight="1">
      <c r="A685" s="1"/>
      <c r="B685" s="1"/>
      <c r="C685" s="1"/>
      <c r="D685" s="3"/>
      <c r="E685" s="3"/>
      <c r="F685" s="3"/>
      <c r="G685" s="3"/>
      <c r="H685" s="3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ht="15.75" customHeight="1">
      <c r="A686" s="1"/>
      <c r="B686" s="1"/>
      <c r="C686" s="1"/>
      <c r="D686" s="3"/>
      <c r="E686" s="3"/>
      <c r="F686" s="3"/>
      <c r="G686" s="3"/>
      <c r="H686" s="3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ht="15.75" customHeight="1">
      <c r="A687" s="1"/>
      <c r="B687" s="1"/>
      <c r="C687" s="1"/>
      <c r="D687" s="3"/>
      <c r="E687" s="3"/>
      <c r="F687" s="3"/>
      <c r="G687" s="3"/>
      <c r="H687" s="3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ht="15.75" customHeight="1">
      <c r="A688" s="1"/>
      <c r="B688" s="1"/>
      <c r="C688" s="1"/>
      <c r="D688" s="3"/>
      <c r="E688" s="3"/>
      <c r="F688" s="3"/>
      <c r="G688" s="3"/>
      <c r="H688" s="3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ht="15.75" customHeight="1">
      <c r="A689" s="1"/>
      <c r="B689" s="1"/>
      <c r="C689" s="1"/>
      <c r="D689" s="3"/>
      <c r="E689" s="3"/>
      <c r="F689" s="3"/>
      <c r="G689" s="3"/>
      <c r="H689" s="3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ht="15.75" customHeight="1">
      <c r="A690" s="1"/>
      <c r="B690" s="1"/>
      <c r="C690" s="1"/>
      <c r="D690" s="3"/>
      <c r="E690" s="3"/>
      <c r="F690" s="3"/>
      <c r="G690" s="3"/>
      <c r="H690" s="3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ht="15.75" customHeight="1">
      <c r="A691" s="1"/>
      <c r="B691" s="1"/>
      <c r="C691" s="1"/>
      <c r="D691" s="3"/>
      <c r="E691" s="3"/>
      <c r="F691" s="3"/>
      <c r="G691" s="3"/>
      <c r="H691" s="3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ht="15.75" customHeight="1">
      <c r="A692" s="1"/>
      <c r="B692" s="1"/>
      <c r="C692" s="1"/>
      <c r="D692" s="3"/>
      <c r="E692" s="3"/>
      <c r="F692" s="3"/>
      <c r="G692" s="3"/>
      <c r="H692" s="3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ht="15.75" customHeight="1">
      <c r="A693" s="1"/>
      <c r="B693" s="1"/>
      <c r="C693" s="1"/>
      <c r="D693" s="3"/>
      <c r="E693" s="3"/>
      <c r="F693" s="3"/>
      <c r="G693" s="3"/>
      <c r="H693" s="3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ht="15.75" customHeight="1">
      <c r="A694" s="1"/>
      <c r="B694" s="1"/>
      <c r="C694" s="1"/>
      <c r="D694" s="3"/>
      <c r="E694" s="3"/>
      <c r="F694" s="3"/>
      <c r="G694" s="3"/>
      <c r="H694" s="3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ht="15.75" customHeight="1">
      <c r="A695" s="1"/>
      <c r="B695" s="1"/>
      <c r="C695" s="1"/>
      <c r="D695" s="3"/>
      <c r="E695" s="3"/>
      <c r="F695" s="3"/>
      <c r="G695" s="3"/>
      <c r="H695" s="3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ht="15.75" customHeight="1">
      <c r="A696" s="1"/>
      <c r="B696" s="1"/>
      <c r="C696" s="1"/>
      <c r="D696" s="3"/>
      <c r="E696" s="3"/>
      <c r="F696" s="3"/>
      <c r="G696" s="3"/>
      <c r="H696" s="3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ht="15.75" customHeight="1">
      <c r="A697" s="1"/>
      <c r="B697" s="1"/>
      <c r="C697" s="1"/>
      <c r="D697" s="3"/>
      <c r="E697" s="3"/>
      <c r="F697" s="3"/>
      <c r="G697" s="3"/>
      <c r="H697" s="3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ht="15.75" customHeight="1">
      <c r="A698" s="1"/>
      <c r="B698" s="1"/>
      <c r="C698" s="1"/>
      <c r="D698" s="3"/>
      <c r="E698" s="3"/>
      <c r="F698" s="3"/>
      <c r="G698" s="3"/>
      <c r="H698" s="3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ht="15.75" customHeight="1">
      <c r="A699" s="1"/>
      <c r="B699" s="1"/>
      <c r="C699" s="1"/>
      <c r="D699" s="3"/>
      <c r="E699" s="3"/>
      <c r="F699" s="3"/>
      <c r="G699" s="3"/>
      <c r="H699" s="3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ht="15.75" customHeight="1">
      <c r="A700" s="1"/>
      <c r="B700" s="1"/>
      <c r="C700" s="1"/>
      <c r="D700" s="3"/>
      <c r="E700" s="3"/>
      <c r="F700" s="3"/>
      <c r="G700" s="3"/>
      <c r="H700" s="3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ht="15.75" customHeight="1">
      <c r="A701" s="1"/>
      <c r="B701" s="1"/>
      <c r="C701" s="1"/>
      <c r="D701" s="3"/>
      <c r="E701" s="3"/>
      <c r="F701" s="3"/>
      <c r="G701" s="3"/>
      <c r="H701" s="3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ht="15.75" customHeight="1">
      <c r="A702" s="1"/>
      <c r="B702" s="1"/>
      <c r="C702" s="1"/>
      <c r="D702" s="3"/>
      <c r="E702" s="3"/>
      <c r="F702" s="3"/>
      <c r="G702" s="3"/>
      <c r="H702" s="3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ht="15.75" customHeight="1">
      <c r="A703" s="1"/>
      <c r="B703" s="1"/>
      <c r="C703" s="1"/>
      <c r="D703" s="3"/>
      <c r="E703" s="3"/>
      <c r="F703" s="3"/>
      <c r="G703" s="3"/>
      <c r="H703" s="3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ht="15.75" customHeight="1">
      <c r="A704" s="1"/>
      <c r="B704" s="1"/>
      <c r="C704" s="1"/>
      <c r="D704" s="3"/>
      <c r="E704" s="3"/>
      <c r="F704" s="3"/>
      <c r="G704" s="3"/>
      <c r="H704" s="3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ht="15.75" customHeight="1">
      <c r="A705" s="1"/>
      <c r="B705" s="1"/>
      <c r="C705" s="1"/>
      <c r="D705" s="3"/>
      <c r="E705" s="3"/>
      <c r="F705" s="3"/>
      <c r="G705" s="3"/>
      <c r="H705" s="3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ht="15.75" customHeight="1">
      <c r="A706" s="1"/>
      <c r="B706" s="1"/>
      <c r="C706" s="1"/>
      <c r="D706" s="3"/>
      <c r="E706" s="3"/>
      <c r="F706" s="3"/>
      <c r="G706" s="3"/>
      <c r="H706" s="3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ht="15.75" customHeight="1">
      <c r="A707" s="1"/>
      <c r="B707" s="1"/>
      <c r="C707" s="1"/>
      <c r="D707" s="3"/>
      <c r="E707" s="3"/>
      <c r="F707" s="3"/>
      <c r="G707" s="3"/>
      <c r="H707" s="3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ht="15.75" customHeight="1">
      <c r="A708" s="1"/>
      <c r="B708" s="1"/>
      <c r="C708" s="1"/>
      <c r="D708" s="3"/>
      <c r="E708" s="3"/>
      <c r="F708" s="3"/>
      <c r="G708" s="3"/>
      <c r="H708" s="3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ht="15.75" customHeight="1">
      <c r="A709" s="1"/>
      <c r="B709" s="1"/>
      <c r="C709" s="1"/>
      <c r="D709" s="3"/>
      <c r="E709" s="3"/>
      <c r="F709" s="3"/>
      <c r="G709" s="3"/>
      <c r="H709" s="3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ht="15.75" customHeight="1">
      <c r="A710" s="1"/>
      <c r="B710" s="1"/>
      <c r="C710" s="1"/>
      <c r="D710" s="3"/>
      <c r="E710" s="3"/>
      <c r="F710" s="3"/>
      <c r="G710" s="3"/>
      <c r="H710" s="3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ht="15.75" customHeight="1">
      <c r="A711" s="1"/>
      <c r="B711" s="1"/>
      <c r="C711" s="1"/>
      <c r="D711" s="3"/>
      <c r="E711" s="3"/>
      <c r="F711" s="3"/>
      <c r="G711" s="3"/>
      <c r="H711" s="3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ht="15.75" customHeight="1">
      <c r="A712" s="1"/>
      <c r="B712" s="1"/>
      <c r="C712" s="1"/>
      <c r="D712" s="3"/>
      <c r="E712" s="3"/>
      <c r="F712" s="3"/>
      <c r="G712" s="3"/>
      <c r="H712" s="3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ht="15.75" customHeight="1">
      <c r="A713" s="1"/>
      <c r="B713" s="1"/>
      <c r="C713" s="1"/>
      <c r="D713" s="3"/>
      <c r="E713" s="3"/>
      <c r="F713" s="3"/>
      <c r="G713" s="3"/>
      <c r="H713" s="3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ht="15.75" customHeight="1">
      <c r="A714" s="1"/>
      <c r="B714" s="1"/>
      <c r="C714" s="1"/>
      <c r="D714" s="3"/>
      <c r="E714" s="3"/>
      <c r="F714" s="3"/>
      <c r="G714" s="3"/>
      <c r="H714" s="3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ht="15.75" customHeight="1">
      <c r="A715" s="1"/>
      <c r="B715" s="1"/>
      <c r="C715" s="1"/>
      <c r="D715" s="3"/>
      <c r="E715" s="3"/>
      <c r="F715" s="3"/>
      <c r="G715" s="3"/>
      <c r="H715" s="3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ht="15.75" customHeight="1">
      <c r="A716" s="1"/>
      <c r="B716" s="1"/>
      <c r="C716" s="1"/>
      <c r="D716" s="3"/>
      <c r="E716" s="3"/>
      <c r="F716" s="3"/>
      <c r="G716" s="3"/>
      <c r="H716" s="3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ht="15.75" customHeight="1">
      <c r="A717" s="1"/>
      <c r="B717" s="1"/>
      <c r="C717" s="1"/>
      <c r="D717" s="3"/>
      <c r="E717" s="3"/>
      <c r="F717" s="3"/>
      <c r="G717" s="3"/>
      <c r="H717" s="3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ht="15.75" customHeight="1">
      <c r="A718" s="1"/>
      <c r="B718" s="1"/>
      <c r="C718" s="1"/>
      <c r="D718" s="3"/>
      <c r="E718" s="3"/>
      <c r="F718" s="3"/>
      <c r="G718" s="3"/>
      <c r="H718" s="3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ht="15.75" customHeight="1">
      <c r="A719" s="1"/>
      <c r="B719" s="1"/>
      <c r="C719" s="1"/>
      <c r="D719" s="3"/>
      <c r="E719" s="3"/>
      <c r="F719" s="3"/>
      <c r="G719" s="3"/>
      <c r="H719" s="3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ht="15.75" customHeight="1">
      <c r="A720" s="1"/>
      <c r="B720" s="1"/>
      <c r="C720" s="1"/>
      <c r="D720" s="3"/>
      <c r="E720" s="3"/>
      <c r="F720" s="3"/>
      <c r="G720" s="3"/>
      <c r="H720" s="3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ht="15.75" customHeight="1">
      <c r="A721" s="1"/>
      <c r="B721" s="1"/>
      <c r="C721" s="1"/>
      <c r="D721" s="3"/>
      <c r="E721" s="3"/>
      <c r="F721" s="3"/>
      <c r="G721" s="3"/>
      <c r="H721" s="3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ht="15.75" customHeight="1">
      <c r="A722" s="1"/>
      <c r="B722" s="1"/>
      <c r="C722" s="1"/>
      <c r="D722" s="3"/>
      <c r="E722" s="3"/>
      <c r="F722" s="3"/>
      <c r="G722" s="3"/>
      <c r="H722" s="3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ht="15.75" customHeight="1">
      <c r="A723" s="1"/>
      <c r="B723" s="1"/>
      <c r="C723" s="1"/>
      <c r="D723" s="3"/>
      <c r="E723" s="3"/>
      <c r="F723" s="3"/>
      <c r="G723" s="3"/>
      <c r="H723" s="3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ht="15.75" customHeight="1">
      <c r="A724" s="1"/>
      <c r="B724" s="1"/>
      <c r="C724" s="1"/>
      <c r="D724" s="3"/>
      <c r="E724" s="3"/>
      <c r="F724" s="3"/>
      <c r="G724" s="3"/>
      <c r="H724" s="3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ht="15.75" customHeight="1">
      <c r="A725" s="1"/>
      <c r="B725" s="1"/>
      <c r="C725" s="1"/>
      <c r="D725" s="3"/>
      <c r="E725" s="3"/>
      <c r="F725" s="3"/>
      <c r="G725" s="3"/>
      <c r="H725" s="3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ht="15.75" customHeight="1">
      <c r="A726" s="1"/>
      <c r="B726" s="1"/>
      <c r="C726" s="1"/>
      <c r="D726" s="3"/>
      <c r="E726" s="3"/>
      <c r="F726" s="3"/>
      <c r="G726" s="3"/>
      <c r="H726" s="3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ht="15.75" customHeight="1">
      <c r="A727" s="1"/>
      <c r="B727" s="1"/>
      <c r="C727" s="1"/>
      <c r="D727" s="3"/>
      <c r="E727" s="3"/>
      <c r="F727" s="3"/>
      <c r="G727" s="3"/>
      <c r="H727" s="3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ht="15.75" customHeight="1">
      <c r="A728" s="1"/>
      <c r="B728" s="1"/>
      <c r="C728" s="1"/>
      <c r="D728" s="3"/>
      <c r="E728" s="3"/>
      <c r="F728" s="3"/>
      <c r="G728" s="3"/>
      <c r="H728" s="3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ht="15.75" customHeight="1">
      <c r="A729" s="1"/>
      <c r="B729" s="1"/>
      <c r="C729" s="1"/>
      <c r="D729" s="3"/>
      <c r="E729" s="3"/>
      <c r="F729" s="3"/>
      <c r="G729" s="3"/>
      <c r="H729" s="3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ht="15.75" customHeight="1">
      <c r="A730" s="1"/>
      <c r="B730" s="1"/>
      <c r="C730" s="1"/>
      <c r="D730" s="3"/>
      <c r="E730" s="3"/>
      <c r="F730" s="3"/>
      <c r="G730" s="3"/>
      <c r="H730" s="3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ht="15.75" customHeight="1">
      <c r="A731" s="1"/>
      <c r="B731" s="1"/>
      <c r="C731" s="1"/>
      <c r="D731" s="3"/>
      <c r="E731" s="3"/>
      <c r="F731" s="3"/>
      <c r="G731" s="3"/>
      <c r="H731" s="3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ht="15.75" customHeight="1">
      <c r="A732" s="1"/>
      <c r="B732" s="1"/>
      <c r="C732" s="1"/>
      <c r="D732" s="3"/>
      <c r="E732" s="3"/>
      <c r="F732" s="3"/>
      <c r="G732" s="3"/>
      <c r="H732" s="3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ht="15.75" customHeight="1">
      <c r="A733" s="1"/>
      <c r="B733" s="1"/>
      <c r="C733" s="1"/>
      <c r="D733" s="3"/>
      <c r="E733" s="3"/>
      <c r="F733" s="3"/>
      <c r="G733" s="3"/>
      <c r="H733" s="3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ht="15.75" customHeight="1">
      <c r="A734" s="1"/>
      <c r="B734" s="1"/>
      <c r="C734" s="1"/>
      <c r="D734" s="3"/>
      <c r="E734" s="3"/>
      <c r="F734" s="3"/>
      <c r="G734" s="3"/>
      <c r="H734" s="3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ht="15.75" customHeight="1">
      <c r="A735" s="1"/>
      <c r="B735" s="1"/>
      <c r="C735" s="1"/>
      <c r="D735" s="3"/>
      <c r="E735" s="3"/>
      <c r="F735" s="3"/>
      <c r="G735" s="3"/>
      <c r="H735" s="3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ht="15.75" customHeight="1">
      <c r="A736" s="1"/>
      <c r="B736" s="1"/>
      <c r="C736" s="1"/>
      <c r="D736" s="3"/>
      <c r="E736" s="3"/>
      <c r="F736" s="3"/>
      <c r="G736" s="3"/>
      <c r="H736" s="3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ht="15.75" customHeight="1">
      <c r="A737" s="1"/>
      <c r="B737" s="1"/>
      <c r="C737" s="1"/>
      <c r="D737" s="3"/>
      <c r="E737" s="3"/>
      <c r="F737" s="3"/>
      <c r="G737" s="3"/>
      <c r="H737" s="3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ht="15.75" customHeight="1">
      <c r="A738" s="1"/>
      <c r="B738" s="1"/>
      <c r="C738" s="1"/>
      <c r="D738" s="3"/>
      <c r="E738" s="3"/>
      <c r="F738" s="3"/>
      <c r="G738" s="3"/>
      <c r="H738" s="3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ht="15.75" customHeight="1">
      <c r="A739" s="1"/>
      <c r="B739" s="1"/>
      <c r="C739" s="1"/>
      <c r="D739" s="3"/>
      <c r="E739" s="3"/>
      <c r="F739" s="3"/>
      <c r="G739" s="3"/>
      <c r="H739" s="3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ht="15.75" customHeight="1">
      <c r="A740" s="1"/>
      <c r="B740" s="1"/>
      <c r="C740" s="1"/>
      <c r="D740" s="3"/>
      <c r="E740" s="3"/>
      <c r="F740" s="3"/>
      <c r="G740" s="3"/>
      <c r="H740" s="3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ht="15.75" customHeight="1">
      <c r="A741" s="1"/>
      <c r="B741" s="1"/>
      <c r="C741" s="1"/>
      <c r="D741" s="3"/>
      <c r="E741" s="3"/>
      <c r="F741" s="3"/>
      <c r="G741" s="3"/>
      <c r="H741" s="3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ht="15.75" customHeight="1">
      <c r="A742" s="1"/>
      <c r="B742" s="1"/>
      <c r="C742" s="1"/>
      <c r="D742" s="3"/>
      <c r="E742" s="3"/>
      <c r="F742" s="3"/>
      <c r="G742" s="3"/>
      <c r="H742" s="3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ht="15.75" customHeight="1">
      <c r="A743" s="1"/>
      <c r="B743" s="1"/>
      <c r="C743" s="1"/>
      <c r="D743" s="3"/>
      <c r="E743" s="3"/>
      <c r="F743" s="3"/>
      <c r="G743" s="3"/>
      <c r="H743" s="3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ht="15.75" customHeight="1">
      <c r="A744" s="1"/>
      <c r="B744" s="1"/>
      <c r="C744" s="1"/>
      <c r="D744" s="3"/>
      <c r="E744" s="3"/>
      <c r="F744" s="3"/>
      <c r="G744" s="3"/>
      <c r="H744" s="3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ht="15.75" customHeight="1">
      <c r="A745" s="1"/>
      <c r="B745" s="1"/>
      <c r="C745" s="1"/>
      <c r="D745" s="3"/>
      <c r="E745" s="3"/>
      <c r="F745" s="3"/>
      <c r="G745" s="3"/>
      <c r="H745" s="3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ht="15.75" customHeight="1">
      <c r="A746" s="1"/>
      <c r="B746" s="1"/>
      <c r="C746" s="1"/>
      <c r="D746" s="3"/>
      <c r="E746" s="3"/>
      <c r="F746" s="3"/>
      <c r="G746" s="3"/>
      <c r="H746" s="3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ht="15.75" customHeight="1">
      <c r="A747" s="1"/>
      <c r="B747" s="1"/>
      <c r="C747" s="1"/>
      <c r="D747" s="3"/>
      <c r="E747" s="3"/>
      <c r="F747" s="3"/>
      <c r="G747" s="3"/>
      <c r="H747" s="3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ht="15.75" customHeight="1">
      <c r="A748" s="1"/>
      <c r="B748" s="1"/>
      <c r="C748" s="1"/>
      <c r="D748" s="3"/>
      <c r="E748" s="3"/>
      <c r="F748" s="3"/>
      <c r="G748" s="3"/>
      <c r="H748" s="3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ht="15.75" customHeight="1">
      <c r="A749" s="1"/>
      <c r="B749" s="1"/>
      <c r="C749" s="1"/>
      <c r="D749" s="3"/>
      <c r="E749" s="3"/>
      <c r="F749" s="3"/>
      <c r="G749" s="3"/>
      <c r="H749" s="3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ht="15.75" customHeight="1">
      <c r="A750" s="1"/>
      <c r="B750" s="1"/>
      <c r="C750" s="1"/>
      <c r="D750" s="3"/>
      <c r="E750" s="3"/>
      <c r="F750" s="3"/>
      <c r="G750" s="3"/>
      <c r="H750" s="3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ht="15.75" customHeight="1">
      <c r="A751" s="1"/>
      <c r="B751" s="1"/>
      <c r="C751" s="1"/>
      <c r="D751" s="3"/>
      <c r="E751" s="3"/>
      <c r="F751" s="3"/>
      <c r="G751" s="3"/>
      <c r="H751" s="3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ht="15.75" customHeight="1">
      <c r="A752" s="1"/>
      <c r="B752" s="1"/>
      <c r="C752" s="1"/>
      <c r="D752" s="3"/>
      <c r="E752" s="3"/>
      <c r="F752" s="3"/>
      <c r="G752" s="3"/>
      <c r="H752" s="3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ht="15.75" customHeight="1">
      <c r="A753" s="1"/>
      <c r="B753" s="1"/>
      <c r="C753" s="1"/>
      <c r="D753" s="3"/>
      <c r="E753" s="3"/>
      <c r="F753" s="3"/>
      <c r="G753" s="3"/>
      <c r="H753" s="3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ht="15.75" customHeight="1">
      <c r="A754" s="1"/>
      <c r="B754" s="1"/>
      <c r="C754" s="1"/>
      <c r="D754" s="3"/>
      <c r="E754" s="3"/>
      <c r="F754" s="3"/>
      <c r="G754" s="3"/>
      <c r="H754" s="3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ht="15.75" customHeight="1">
      <c r="A755" s="1"/>
      <c r="B755" s="1"/>
      <c r="C755" s="1"/>
      <c r="D755" s="3"/>
      <c r="E755" s="3"/>
      <c r="F755" s="3"/>
      <c r="G755" s="3"/>
      <c r="H755" s="3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ht="15.75" customHeight="1">
      <c r="A756" s="1"/>
      <c r="B756" s="1"/>
      <c r="C756" s="1"/>
      <c r="D756" s="3"/>
      <c r="E756" s="3"/>
      <c r="F756" s="3"/>
      <c r="G756" s="3"/>
      <c r="H756" s="3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ht="15.75" customHeight="1">
      <c r="A757" s="1"/>
      <c r="B757" s="1"/>
      <c r="C757" s="1"/>
      <c r="D757" s="3"/>
      <c r="E757" s="3"/>
      <c r="F757" s="3"/>
      <c r="G757" s="3"/>
      <c r="H757" s="3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ht="15.75" customHeight="1">
      <c r="A758" s="1"/>
      <c r="B758" s="1"/>
      <c r="C758" s="1"/>
      <c r="D758" s="3"/>
      <c r="E758" s="3"/>
      <c r="F758" s="3"/>
      <c r="G758" s="3"/>
      <c r="H758" s="3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ht="15.75" customHeight="1">
      <c r="A759" s="1"/>
      <c r="B759" s="1"/>
      <c r="C759" s="1"/>
      <c r="D759" s="3"/>
      <c r="E759" s="3"/>
      <c r="F759" s="3"/>
      <c r="G759" s="3"/>
      <c r="H759" s="3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ht="15.75" customHeight="1">
      <c r="A760" s="1"/>
      <c r="B760" s="1"/>
      <c r="C760" s="1"/>
      <c r="D760" s="3"/>
      <c r="E760" s="3"/>
      <c r="F760" s="3"/>
      <c r="G760" s="3"/>
      <c r="H760" s="3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ht="15.75" customHeight="1">
      <c r="A761" s="1"/>
      <c r="B761" s="1"/>
      <c r="C761" s="1"/>
      <c r="D761" s="3"/>
      <c r="E761" s="3"/>
      <c r="F761" s="3"/>
      <c r="G761" s="3"/>
      <c r="H761" s="3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ht="15.75" customHeight="1">
      <c r="A762" s="1"/>
      <c r="B762" s="1"/>
      <c r="C762" s="1"/>
      <c r="D762" s="3"/>
      <c r="E762" s="3"/>
      <c r="F762" s="3"/>
      <c r="G762" s="3"/>
      <c r="H762" s="3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ht="15.75" customHeight="1">
      <c r="A763" s="1"/>
      <c r="B763" s="1"/>
      <c r="C763" s="1"/>
      <c r="D763" s="3"/>
      <c r="E763" s="3"/>
      <c r="F763" s="3"/>
      <c r="G763" s="3"/>
      <c r="H763" s="3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ht="15.75" customHeight="1">
      <c r="A764" s="1"/>
      <c r="B764" s="1"/>
      <c r="C764" s="1"/>
      <c r="D764" s="3"/>
      <c r="E764" s="3"/>
      <c r="F764" s="3"/>
      <c r="G764" s="3"/>
      <c r="H764" s="3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ht="15.75" customHeight="1">
      <c r="A765" s="1"/>
      <c r="B765" s="1"/>
      <c r="C765" s="1"/>
      <c r="D765" s="3"/>
      <c r="E765" s="3"/>
      <c r="F765" s="3"/>
      <c r="G765" s="3"/>
      <c r="H765" s="3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ht="15.75" customHeight="1">
      <c r="A766" s="1"/>
      <c r="B766" s="1"/>
      <c r="C766" s="1"/>
      <c r="D766" s="3"/>
      <c r="E766" s="3"/>
      <c r="F766" s="3"/>
      <c r="G766" s="3"/>
      <c r="H766" s="3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ht="15.75" customHeight="1">
      <c r="A767" s="1"/>
      <c r="B767" s="1"/>
      <c r="C767" s="1"/>
      <c r="D767" s="3"/>
      <c r="E767" s="3"/>
      <c r="F767" s="3"/>
      <c r="G767" s="3"/>
      <c r="H767" s="3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ht="15.75" customHeight="1">
      <c r="A768" s="1"/>
      <c r="B768" s="1"/>
      <c r="C768" s="1"/>
      <c r="D768" s="3"/>
      <c r="E768" s="3"/>
      <c r="F768" s="3"/>
      <c r="G768" s="3"/>
      <c r="H768" s="3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ht="15.75" customHeight="1">
      <c r="A769" s="1"/>
      <c r="B769" s="1"/>
      <c r="C769" s="1"/>
      <c r="D769" s="3"/>
      <c r="E769" s="3"/>
      <c r="F769" s="3"/>
      <c r="G769" s="3"/>
      <c r="H769" s="3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ht="15.75" customHeight="1">
      <c r="A770" s="1"/>
      <c r="B770" s="1"/>
      <c r="C770" s="1"/>
      <c r="D770" s="3"/>
      <c r="E770" s="3"/>
      <c r="F770" s="3"/>
      <c r="G770" s="3"/>
      <c r="H770" s="3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ht="15.75" customHeight="1">
      <c r="A771" s="1"/>
      <c r="B771" s="1"/>
      <c r="C771" s="1"/>
      <c r="D771" s="3"/>
      <c r="E771" s="3"/>
      <c r="F771" s="3"/>
      <c r="G771" s="3"/>
      <c r="H771" s="3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ht="15.75" customHeight="1">
      <c r="A772" s="1"/>
      <c r="B772" s="1"/>
      <c r="C772" s="1"/>
      <c r="D772" s="3"/>
      <c r="E772" s="3"/>
      <c r="F772" s="3"/>
      <c r="G772" s="3"/>
      <c r="H772" s="3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ht="15.75" customHeight="1">
      <c r="A773" s="1"/>
      <c r="B773" s="1"/>
      <c r="C773" s="1"/>
      <c r="D773" s="3"/>
      <c r="E773" s="3"/>
      <c r="F773" s="3"/>
      <c r="G773" s="3"/>
      <c r="H773" s="3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ht="15.75" customHeight="1">
      <c r="A774" s="1"/>
      <c r="B774" s="1"/>
      <c r="C774" s="1"/>
      <c r="D774" s="3"/>
      <c r="E774" s="3"/>
      <c r="F774" s="3"/>
      <c r="G774" s="3"/>
      <c r="H774" s="3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ht="15.75" customHeight="1">
      <c r="A775" s="1"/>
      <c r="B775" s="1"/>
      <c r="C775" s="1"/>
      <c r="D775" s="3"/>
      <c r="E775" s="3"/>
      <c r="F775" s="3"/>
      <c r="G775" s="3"/>
      <c r="H775" s="3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ht="15.75" customHeight="1">
      <c r="A776" s="1"/>
      <c r="B776" s="1"/>
      <c r="C776" s="1"/>
      <c r="D776" s="3"/>
      <c r="E776" s="3"/>
      <c r="F776" s="3"/>
      <c r="G776" s="3"/>
      <c r="H776" s="3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ht="15.75" customHeight="1">
      <c r="A777" s="1"/>
      <c r="B777" s="1"/>
      <c r="C777" s="1"/>
      <c r="D777" s="3"/>
      <c r="E777" s="3"/>
      <c r="F777" s="3"/>
      <c r="G777" s="3"/>
      <c r="H777" s="3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ht="15.75" customHeight="1">
      <c r="A778" s="1"/>
      <c r="B778" s="1"/>
      <c r="C778" s="1"/>
      <c r="D778" s="3"/>
      <c r="E778" s="3"/>
      <c r="F778" s="3"/>
      <c r="G778" s="3"/>
      <c r="H778" s="3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ht="15.75" customHeight="1">
      <c r="A779" s="1"/>
      <c r="B779" s="1"/>
      <c r="C779" s="1"/>
      <c r="D779" s="3"/>
      <c r="E779" s="3"/>
      <c r="F779" s="3"/>
      <c r="G779" s="3"/>
      <c r="H779" s="3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ht="15.75" customHeight="1">
      <c r="A780" s="1"/>
      <c r="B780" s="1"/>
      <c r="C780" s="1"/>
      <c r="D780" s="3"/>
      <c r="E780" s="3"/>
      <c r="F780" s="3"/>
      <c r="G780" s="3"/>
      <c r="H780" s="3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ht="15.75" customHeight="1">
      <c r="A781" s="1"/>
      <c r="B781" s="1"/>
      <c r="C781" s="1"/>
      <c r="D781" s="3"/>
      <c r="E781" s="3"/>
      <c r="F781" s="3"/>
      <c r="G781" s="3"/>
      <c r="H781" s="3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ht="15.75" customHeight="1">
      <c r="A782" s="1"/>
      <c r="B782" s="1"/>
      <c r="C782" s="1"/>
      <c r="D782" s="3"/>
      <c r="E782" s="3"/>
      <c r="F782" s="3"/>
      <c r="G782" s="3"/>
      <c r="H782" s="3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ht="15.75" customHeight="1">
      <c r="A783" s="1"/>
      <c r="B783" s="1"/>
      <c r="C783" s="1"/>
      <c r="D783" s="3"/>
      <c r="E783" s="3"/>
      <c r="F783" s="3"/>
      <c r="G783" s="3"/>
      <c r="H783" s="3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ht="15.75" customHeight="1">
      <c r="A784" s="1"/>
      <c r="B784" s="1"/>
      <c r="C784" s="1"/>
      <c r="D784" s="3"/>
      <c r="E784" s="3"/>
      <c r="F784" s="3"/>
      <c r="G784" s="3"/>
      <c r="H784" s="3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ht="15.75" customHeight="1">
      <c r="A785" s="1"/>
      <c r="B785" s="1"/>
      <c r="C785" s="1"/>
      <c r="D785" s="3"/>
      <c r="E785" s="3"/>
      <c r="F785" s="3"/>
      <c r="G785" s="3"/>
      <c r="H785" s="3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ht="15.75" customHeight="1">
      <c r="A786" s="1"/>
      <c r="B786" s="1"/>
      <c r="C786" s="1"/>
      <c r="D786" s="3"/>
      <c r="E786" s="3"/>
      <c r="F786" s="3"/>
      <c r="G786" s="3"/>
      <c r="H786" s="3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ht="15.75" customHeight="1">
      <c r="A787" s="1"/>
      <c r="B787" s="1"/>
      <c r="C787" s="1"/>
      <c r="D787" s="3"/>
      <c r="E787" s="3"/>
      <c r="F787" s="3"/>
      <c r="G787" s="3"/>
      <c r="H787" s="3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ht="15.75" customHeight="1">
      <c r="A788" s="1"/>
      <c r="B788" s="1"/>
      <c r="C788" s="1"/>
      <c r="D788" s="3"/>
      <c r="E788" s="3"/>
      <c r="F788" s="3"/>
      <c r="G788" s="3"/>
      <c r="H788" s="3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ht="15.75" customHeight="1">
      <c r="A789" s="1"/>
      <c r="B789" s="1"/>
      <c r="C789" s="1"/>
      <c r="D789" s="3"/>
      <c r="E789" s="3"/>
      <c r="F789" s="3"/>
      <c r="G789" s="3"/>
      <c r="H789" s="3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ht="15.75" customHeight="1">
      <c r="A790" s="1"/>
      <c r="B790" s="1"/>
      <c r="C790" s="1"/>
      <c r="D790" s="3"/>
      <c r="E790" s="3"/>
      <c r="F790" s="3"/>
      <c r="G790" s="3"/>
      <c r="H790" s="3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ht="15.75" customHeight="1">
      <c r="A791" s="1"/>
      <c r="B791" s="1"/>
      <c r="C791" s="1"/>
      <c r="D791" s="3"/>
      <c r="E791" s="3"/>
      <c r="F791" s="3"/>
      <c r="G791" s="3"/>
      <c r="H791" s="3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ht="15.75" customHeight="1">
      <c r="A792" s="1"/>
      <c r="B792" s="1"/>
      <c r="C792" s="1"/>
      <c r="D792" s="3"/>
      <c r="E792" s="3"/>
      <c r="F792" s="3"/>
      <c r="G792" s="3"/>
      <c r="H792" s="3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ht="15.75" customHeight="1">
      <c r="A793" s="1"/>
      <c r="B793" s="1"/>
      <c r="C793" s="1"/>
      <c r="D793" s="3"/>
      <c r="E793" s="3"/>
      <c r="F793" s="3"/>
      <c r="G793" s="3"/>
      <c r="H793" s="3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ht="15.75" customHeight="1">
      <c r="A794" s="1"/>
      <c r="B794" s="1"/>
      <c r="C794" s="1"/>
      <c r="D794" s="3"/>
      <c r="E794" s="3"/>
      <c r="F794" s="3"/>
      <c r="G794" s="3"/>
      <c r="H794" s="3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ht="15.75" customHeight="1">
      <c r="A795" s="1"/>
      <c r="B795" s="1"/>
      <c r="C795" s="1"/>
      <c r="D795" s="3"/>
      <c r="E795" s="3"/>
      <c r="F795" s="3"/>
      <c r="G795" s="3"/>
      <c r="H795" s="3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ht="15.75" customHeight="1">
      <c r="A796" s="1"/>
      <c r="B796" s="1"/>
      <c r="C796" s="1"/>
      <c r="D796" s="3"/>
      <c r="E796" s="3"/>
      <c r="F796" s="3"/>
      <c r="G796" s="3"/>
      <c r="H796" s="3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ht="15.75" customHeight="1">
      <c r="A797" s="1"/>
      <c r="B797" s="1"/>
      <c r="C797" s="1"/>
      <c r="D797" s="3"/>
      <c r="E797" s="3"/>
      <c r="F797" s="3"/>
      <c r="G797" s="3"/>
      <c r="H797" s="3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ht="15.75" customHeight="1">
      <c r="A798" s="1"/>
      <c r="B798" s="1"/>
      <c r="C798" s="1"/>
      <c r="D798" s="3"/>
      <c r="E798" s="3"/>
      <c r="F798" s="3"/>
      <c r="G798" s="3"/>
      <c r="H798" s="3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ht="15.75" customHeight="1">
      <c r="A799" s="1"/>
      <c r="B799" s="1"/>
      <c r="C799" s="1"/>
      <c r="D799" s="3"/>
      <c r="E799" s="3"/>
      <c r="F799" s="3"/>
      <c r="G799" s="3"/>
      <c r="H799" s="3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ht="15.75" customHeight="1">
      <c r="A800" s="1"/>
      <c r="B800" s="1"/>
      <c r="C800" s="1"/>
      <c r="D800" s="3"/>
      <c r="E800" s="3"/>
      <c r="F800" s="3"/>
      <c r="G800" s="3"/>
      <c r="H800" s="3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ht="15.75" customHeight="1">
      <c r="A801" s="1"/>
      <c r="B801" s="1"/>
      <c r="C801" s="1"/>
      <c r="D801" s="3"/>
      <c r="E801" s="3"/>
      <c r="F801" s="3"/>
      <c r="G801" s="3"/>
      <c r="H801" s="3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ht="15.75" customHeight="1">
      <c r="A802" s="1"/>
      <c r="B802" s="1"/>
      <c r="C802" s="1"/>
      <c r="D802" s="3"/>
      <c r="E802" s="3"/>
      <c r="F802" s="3"/>
      <c r="G802" s="3"/>
      <c r="H802" s="3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ht="15.75" customHeight="1">
      <c r="A803" s="1"/>
      <c r="B803" s="1"/>
      <c r="C803" s="1"/>
      <c r="D803" s="3"/>
      <c r="E803" s="3"/>
      <c r="F803" s="3"/>
      <c r="G803" s="3"/>
      <c r="H803" s="3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ht="15.75" customHeight="1">
      <c r="A804" s="1"/>
      <c r="B804" s="1"/>
      <c r="C804" s="1"/>
      <c r="D804" s="3"/>
      <c r="E804" s="3"/>
      <c r="F804" s="3"/>
      <c r="G804" s="3"/>
      <c r="H804" s="3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ht="15.75" customHeight="1">
      <c r="A805" s="1"/>
      <c r="B805" s="1"/>
      <c r="C805" s="1"/>
      <c r="D805" s="3"/>
      <c r="E805" s="3"/>
      <c r="F805" s="3"/>
      <c r="G805" s="3"/>
      <c r="H805" s="3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ht="15.75" customHeight="1">
      <c r="A806" s="1"/>
      <c r="B806" s="1"/>
      <c r="C806" s="1"/>
      <c r="D806" s="3"/>
      <c r="E806" s="3"/>
      <c r="F806" s="3"/>
      <c r="G806" s="3"/>
      <c r="H806" s="3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ht="15.75" customHeight="1">
      <c r="A807" s="1"/>
      <c r="B807" s="1"/>
      <c r="C807" s="1"/>
      <c r="D807" s="3"/>
      <c r="E807" s="3"/>
      <c r="F807" s="3"/>
      <c r="G807" s="3"/>
      <c r="H807" s="3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ht="15.75" customHeight="1">
      <c r="A808" s="1"/>
      <c r="B808" s="1"/>
      <c r="C808" s="1"/>
      <c r="D808" s="3"/>
      <c r="E808" s="3"/>
      <c r="F808" s="3"/>
      <c r="G808" s="3"/>
      <c r="H808" s="3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ht="15.75" customHeight="1">
      <c r="A809" s="1"/>
      <c r="B809" s="1"/>
      <c r="C809" s="1"/>
      <c r="D809" s="3"/>
      <c r="E809" s="3"/>
      <c r="F809" s="3"/>
      <c r="G809" s="3"/>
      <c r="H809" s="3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ht="15.75" customHeight="1">
      <c r="A810" s="1"/>
      <c r="B810" s="1"/>
      <c r="C810" s="1"/>
      <c r="D810" s="3"/>
      <c r="E810" s="3"/>
      <c r="F810" s="3"/>
      <c r="G810" s="3"/>
      <c r="H810" s="3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ht="15.75" customHeight="1">
      <c r="A811" s="1"/>
      <c r="B811" s="1"/>
      <c r="C811" s="1"/>
      <c r="D811" s="3"/>
      <c r="E811" s="3"/>
      <c r="F811" s="3"/>
      <c r="G811" s="3"/>
      <c r="H811" s="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ht="15.75" customHeight="1">
      <c r="A812" s="1"/>
      <c r="B812" s="1"/>
      <c r="C812" s="1"/>
      <c r="D812" s="3"/>
      <c r="E812" s="3"/>
      <c r="F812" s="3"/>
      <c r="G812" s="3"/>
      <c r="H812" s="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ht="15.75" customHeight="1">
      <c r="A813" s="1"/>
      <c r="B813" s="1"/>
      <c r="C813" s="1"/>
      <c r="D813" s="3"/>
      <c r="E813" s="3"/>
      <c r="F813" s="3"/>
      <c r="G813" s="3"/>
      <c r="H813" s="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ht="15.75" customHeight="1">
      <c r="A814" s="1"/>
      <c r="B814" s="1"/>
      <c r="C814" s="1"/>
      <c r="D814" s="3"/>
      <c r="E814" s="3"/>
      <c r="F814" s="3"/>
      <c r="G814" s="3"/>
      <c r="H814" s="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ht="15.75" customHeight="1">
      <c r="A815" s="1"/>
      <c r="B815" s="1"/>
      <c r="C815" s="1"/>
      <c r="D815" s="3"/>
      <c r="E815" s="3"/>
      <c r="F815" s="3"/>
      <c r="G815" s="3"/>
      <c r="H815" s="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ht="15.75" customHeight="1">
      <c r="A816" s="1"/>
      <c r="B816" s="1"/>
      <c r="C816" s="1"/>
      <c r="D816" s="3"/>
      <c r="E816" s="3"/>
      <c r="F816" s="3"/>
      <c r="G816" s="3"/>
      <c r="H816" s="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ht="15.75" customHeight="1">
      <c r="A817" s="1"/>
      <c r="B817" s="1"/>
      <c r="C817" s="1"/>
      <c r="D817" s="3"/>
      <c r="E817" s="3"/>
      <c r="F817" s="3"/>
      <c r="G817" s="3"/>
      <c r="H817" s="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ht="15.75" customHeight="1">
      <c r="A818" s="1"/>
      <c r="B818" s="1"/>
      <c r="C818" s="1"/>
      <c r="D818" s="3"/>
      <c r="E818" s="3"/>
      <c r="F818" s="3"/>
      <c r="G818" s="3"/>
      <c r="H818" s="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ht="15.75" customHeight="1">
      <c r="A819" s="1"/>
      <c r="B819" s="1"/>
      <c r="C819" s="1"/>
      <c r="D819" s="3"/>
      <c r="E819" s="3"/>
      <c r="F819" s="3"/>
      <c r="G819" s="3"/>
      <c r="H819" s="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ht="15.75" customHeight="1">
      <c r="A820" s="1"/>
      <c r="B820" s="1"/>
      <c r="C820" s="1"/>
      <c r="D820" s="3"/>
      <c r="E820" s="3"/>
      <c r="F820" s="3"/>
      <c r="G820" s="3"/>
      <c r="H820" s="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ht="15.75" customHeight="1">
      <c r="A821" s="1"/>
      <c r="B821" s="1"/>
      <c r="C821" s="1"/>
      <c r="D821" s="3"/>
      <c r="E821" s="3"/>
      <c r="F821" s="3"/>
      <c r="G821" s="3"/>
      <c r="H821" s="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ht="15.75" customHeight="1">
      <c r="A822" s="1"/>
      <c r="B822" s="1"/>
      <c r="C822" s="1"/>
      <c r="D822" s="3"/>
      <c r="E822" s="3"/>
      <c r="F822" s="3"/>
      <c r="G822" s="3"/>
      <c r="H822" s="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ht="15.75" customHeight="1">
      <c r="A823" s="1"/>
      <c r="B823" s="1"/>
      <c r="C823" s="1"/>
      <c r="D823" s="3"/>
      <c r="E823" s="3"/>
      <c r="F823" s="3"/>
      <c r="G823" s="3"/>
      <c r="H823" s="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ht="15.75" customHeight="1">
      <c r="A824" s="1"/>
      <c r="B824" s="1"/>
      <c r="C824" s="1"/>
      <c r="D824" s="3"/>
      <c r="E824" s="3"/>
      <c r="F824" s="3"/>
      <c r="G824" s="3"/>
      <c r="H824" s="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ht="15.75" customHeight="1">
      <c r="A825" s="1"/>
      <c r="B825" s="1"/>
      <c r="C825" s="1"/>
      <c r="D825" s="3"/>
      <c r="E825" s="3"/>
      <c r="F825" s="3"/>
      <c r="G825" s="3"/>
      <c r="H825" s="3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ht="15.75" customHeight="1">
      <c r="A826" s="1"/>
      <c r="B826" s="1"/>
      <c r="C826" s="1"/>
      <c r="D826" s="3"/>
      <c r="E826" s="3"/>
      <c r="F826" s="3"/>
      <c r="G826" s="3"/>
      <c r="H826" s="3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ht="15.75" customHeight="1">
      <c r="A827" s="1"/>
      <c r="B827" s="1"/>
      <c r="C827" s="1"/>
      <c r="D827" s="3"/>
      <c r="E827" s="3"/>
      <c r="F827" s="3"/>
      <c r="G827" s="3"/>
      <c r="H827" s="3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ht="15.75" customHeight="1">
      <c r="A828" s="1"/>
      <c r="B828" s="1"/>
      <c r="C828" s="1"/>
      <c r="D828" s="3"/>
      <c r="E828" s="3"/>
      <c r="F828" s="3"/>
      <c r="G828" s="3"/>
      <c r="H828" s="3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ht="15.75" customHeight="1">
      <c r="A829" s="1"/>
      <c r="B829" s="1"/>
      <c r="C829" s="1"/>
      <c r="D829" s="3"/>
      <c r="E829" s="3"/>
      <c r="F829" s="3"/>
      <c r="G829" s="3"/>
      <c r="H829" s="3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ht="15.75" customHeight="1">
      <c r="A830" s="1"/>
      <c r="B830" s="1"/>
      <c r="C830" s="1"/>
      <c r="D830" s="3"/>
      <c r="E830" s="3"/>
      <c r="F830" s="3"/>
      <c r="G830" s="3"/>
      <c r="H830" s="3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ht="15.75" customHeight="1">
      <c r="A831" s="1"/>
      <c r="B831" s="1"/>
      <c r="C831" s="1"/>
      <c r="D831" s="3"/>
      <c r="E831" s="3"/>
      <c r="F831" s="3"/>
      <c r="G831" s="3"/>
      <c r="H831" s="3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ht="15.75" customHeight="1">
      <c r="A832" s="1"/>
      <c r="B832" s="1"/>
      <c r="C832" s="1"/>
      <c r="D832" s="3"/>
      <c r="E832" s="3"/>
      <c r="F832" s="3"/>
      <c r="G832" s="3"/>
      <c r="H832" s="3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ht="15.75" customHeight="1">
      <c r="A833" s="1"/>
      <c r="B833" s="1"/>
      <c r="C833" s="1"/>
      <c r="D833" s="3"/>
      <c r="E833" s="3"/>
      <c r="F833" s="3"/>
      <c r="G833" s="3"/>
      <c r="H833" s="3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ht="15.75" customHeight="1">
      <c r="A834" s="1"/>
      <c r="B834" s="1"/>
      <c r="C834" s="1"/>
      <c r="D834" s="3"/>
      <c r="E834" s="3"/>
      <c r="F834" s="3"/>
      <c r="G834" s="3"/>
      <c r="H834" s="3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ht="15.75" customHeight="1">
      <c r="A835" s="1"/>
      <c r="B835" s="1"/>
      <c r="C835" s="1"/>
      <c r="D835" s="3"/>
      <c r="E835" s="3"/>
      <c r="F835" s="3"/>
      <c r="G835" s="3"/>
      <c r="H835" s="3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ht="15.75" customHeight="1">
      <c r="A836" s="1"/>
      <c r="B836" s="1"/>
      <c r="C836" s="1"/>
      <c r="D836" s="3"/>
      <c r="E836" s="3"/>
      <c r="F836" s="3"/>
      <c r="G836" s="3"/>
      <c r="H836" s="3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ht="15.75" customHeight="1">
      <c r="A837" s="1"/>
      <c r="B837" s="1"/>
      <c r="C837" s="1"/>
      <c r="D837" s="3"/>
      <c r="E837" s="3"/>
      <c r="F837" s="3"/>
      <c r="G837" s="3"/>
      <c r="H837" s="3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ht="15.75" customHeight="1">
      <c r="A838" s="1"/>
      <c r="B838" s="1"/>
      <c r="C838" s="1"/>
      <c r="D838" s="3"/>
      <c r="E838" s="3"/>
      <c r="F838" s="3"/>
      <c r="G838" s="3"/>
      <c r="H838" s="3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ht="15.75" customHeight="1">
      <c r="A839" s="1"/>
      <c r="B839" s="1"/>
      <c r="C839" s="1"/>
      <c r="D839" s="3"/>
      <c r="E839" s="3"/>
      <c r="F839" s="3"/>
      <c r="G839" s="3"/>
      <c r="H839" s="3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ht="15.75" customHeight="1">
      <c r="A840" s="1"/>
      <c r="B840" s="1"/>
      <c r="C840" s="1"/>
      <c r="D840" s="3"/>
      <c r="E840" s="3"/>
      <c r="F840" s="3"/>
      <c r="G840" s="3"/>
      <c r="H840" s="3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ht="15.75" customHeight="1">
      <c r="A841" s="1"/>
      <c r="B841" s="1"/>
      <c r="C841" s="1"/>
      <c r="D841" s="3"/>
      <c r="E841" s="3"/>
      <c r="F841" s="3"/>
      <c r="G841" s="3"/>
      <c r="H841" s="3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ht="15.75" customHeight="1">
      <c r="A842" s="1"/>
      <c r="B842" s="1"/>
      <c r="C842" s="1"/>
      <c r="D842" s="3"/>
      <c r="E842" s="3"/>
      <c r="F842" s="3"/>
      <c r="G842" s="3"/>
      <c r="H842" s="3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ht="15.75" customHeight="1">
      <c r="A843" s="1"/>
      <c r="B843" s="1"/>
      <c r="C843" s="1"/>
      <c r="D843" s="3"/>
      <c r="E843" s="3"/>
      <c r="F843" s="3"/>
      <c r="G843" s="3"/>
      <c r="H843" s="3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ht="15.75" customHeight="1">
      <c r="A844" s="1"/>
      <c r="B844" s="1"/>
      <c r="C844" s="1"/>
      <c r="D844" s="3"/>
      <c r="E844" s="3"/>
      <c r="F844" s="3"/>
      <c r="G844" s="3"/>
      <c r="H844" s="3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ht="15.75" customHeight="1">
      <c r="A845" s="1"/>
      <c r="B845" s="1"/>
      <c r="C845" s="1"/>
      <c r="D845" s="3"/>
      <c r="E845" s="3"/>
      <c r="F845" s="3"/>
      <c r="G845" s="3"/>
      <c r="H845" s="3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ht="15.75" customHeight="1">
      <c r="A846" s="1"/>
      <c r="B846" s="1"/>
      <c r="C846" s="1"/>
      <c r="D846" s="3"/>
      <c r="E846" s="3"/>
      <c r="F846" s="3"/>
      <c r="G846" s="3"/>
      <c r="H846" s="3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ht="15.75" customHeight="1">
      <c r="A847" s="1"/>
      <c r="B847" s="1"/>
      <c r="C847" s="1"/>
      <c r="D847" s="3"/>
      <c r="E847" s="3"/>
      <c r="F847" s="3"/>
      <c r="G847" s="3"/>
      <c r="H847" s="3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ht="15.75" customHeight="1">
      <c r="A848" s="1"/>
      <c r="B848" s="1"/>
      <c r="C848" s="1"/>
      <c r="D848" s="3"/>
      <c r="E848" s="3"/>
      <c r="F848" s="3"/>
      <c r="G848" s="3"/>
      <c r="H848" s="3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ht="15.75" customHeight="1">
      <c r="A849" s="1"/>
      <c r="B849" s="1"/>
      <c r="C849" s="1"/>
      <c r="D849" s="3"/>
      <c r="E849" s="3"/>
      <c r="F849" s="3"/>
      <c r="G849" s="3"/>
      <c r="H849" s="3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ht="15.75" customHeight="1">
      <c r="A850" s="1"/>
      <c r="B850" s="1"/>
      <c r="C850" s="1"/>
      <c r="D850" s="3"/>
      <c r="E850" s="3"/>
      <c r="F850" s="3"/>
      <c r="G850" s="3"/>
      <c r="H850" s="3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ht="15.75" customHeight="1">
      <c r="A851" s="1"/>
      <c r="B851" s="1"/>
      <c r="C851" s="1"/>
      <c r="D851" s="3"/>
      <c r="E851" s="3"/>
      <c r="F851" s="3"/>
      <c r="G851" s="3"/>
      <c r="H851" s="3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ht="15.75" customHeight="1">
      <c r="A852" s="1"/>
      <c r="B852" s="1"/>
      <c r="C852" s="1"/>
      <c r="D852" s="3"/>
      <c r="E852" s="3"/>
      <c r="F852" s="3"/>
      <c r="G852" s="3"/>
      <c r="H852" s="3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ht="15.75" customHeight="1">
      <c r="A853" s="1"/>
      <c r="B853" s="1"/>
      <c r="C853" s="1"/>
      <c r="D853" s="3"/>
      <c r="E853" s="3"/>
      <c r="F853" s="3"/>
      <c r="G853" s="3"/>
      <c r="H853" s="3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ht="15.75" customHeight="1">
      <c r="A854" s="1"/>
      <c r="B854" s="1"/>
      <c r="C854" s="1"/>
      <c r="D854" s="3"/>
      <c r="E854" s="3"/>
      <c r="F854" s="3"/>
      <c r="G854" s="3"/>
      <c r="H854" s="3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ht="15.75" customHeight="1">
      <c r="A855" s="1"/>
      <c r="B855" s="1"/>
      <c r="C855" s="1"/>
      <c r="D855" s="3"/>
      <c r="E855" s="3"/>
      <c r="F855" s="3"/>
      <c r="G855" s="3"/>
      <c r="H855" s="3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ht="15.75" customHeight="1">
      <c r="A856" s="1"/>
      <c r="B856" s="1"/>
      <c r="C856" s="1"/>
      <c r="D856" s="3"/>
      <c r="E856" s="3"/>
      <c r="F856" s="3"/>
      <c r="G856" s="3"/>
      <c r="H856" s="3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ht="15.75" customHeight="1">
      <c r="A857" s="1"/>
      <c r="B857" s="1"/>
      <c r="C857" s="1"/>
      <c r="D857" s="3"/>
      <c r="E857" s="3"/>
      <c r="F857" s="3"/>
      <c r="G857" s="3"/>
      <c r="H857" s="3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ht="15.75" customHeight="1">
      <c r="A858" s="1"/>
      <c r="B858" s="1"/>
      <c r="C858" s="1"/>
      <c r="D858" s="3"/>
      <c r="E858" s="3"/>
      <c r="F858" s="3"/>
      <c r="G858" s="3"/>
      <c r="H858" s="3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ht="15.75" customHeight="1">
      <c r="A859" s="1"/>
      <c r="B859" s="1"/>
      <c r="C859" s="1"/>
      <c r="D859" s="3"/>
      <c r="E859" s="3"/>
      <c r="F859" s="3"/>
      <c r="G859" s="3"/>
      <c r="H859" s="3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ht="15.75" customHeight="1">
      <c r="A860" s="1"/>
      <c r="B860" s="1"/>
      <c r="C860" s="1"/>
      <c r="D860" s="3"/>
      <c r="E860" s="3"/>
      <c r="F860" s="3"/>
      <c r="G860" s="3"/>
      <c r="H860" s="3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ht="15.75" customHeight="1">
      <c r="A861" s="1"/>
      <c r="B861" s="1"/>
      <c r="C861" s="1"/>
      <c r="D861" s="3"/>
      <c r="E861" s="3"/>
      <c r="F861" s="3"/>
      <c r="G861" s="3"/>
      <c r="H861" s="3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ht="15.75" customHeight="1">
      <c r="A862" s="1"/>
      <c r="B862" s="1"/>
      <c r="C862" s="1"/>
      <c r="D862" s="3"/>
      <c r="E862" s="3"/>
      <c r="F862" s="3"/>
      <c r="G862" s="3"/>
      <c r="H862" s="3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ht="15.75" customHeight="1">
      <c r="A863" s="1"/>
      <c r="B863" s="1"/>
      <c r="C863" s="1"/>
      <c r="D863" s="3"/>
      <c r="E863" s="3"/>
      <c r="F863" s="3"/>
      <c r="G863" s="3"/>
      <c r="H863" s="3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ht="15.75" customHeight="1">
      <c r="A864" s="1"/>
      <c r="B864" s="1"/>
      <c r="C864" s="1"/>
      <c r="D864" s="3"/>
      <c r="E864" s="3"/>
      <c r="F864" s="3"/>
      <c r="G864" s="3"/>
      <c r="H864" s="3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ht="15.75" customHeight="1">
      <c r="A865" s="1"/>
      <c r="B865" s="1"/>
      <c r="C865" s="1"/>
      <c r="D865" s="3"/>
      <c r="E865" s="3"/>
      <c r="F865" s="3"/>
      <c r="G865" s="3"/>
      <c r="H865" s="3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ht="15.75" customHeight="1">
      <c r="A866" s="1"/>
      <c r="B866" s="1"/>
      <c r="C866" s="1"/>
      <c r="D866" s="3"/>
      <c r="E866" s="3"/>
      <c r="F866" s="3"/>
      <c r="G866" s="3"/>
      <c r="H866" s="3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ht="15.75" customHeight="1">
      <c r="A867" s="1"/>
      <c r="B867" s="1"/>
      <c r="C867" s="1"/>
      <c r="D867" s="3"/>
      <c r="E867" s="3"/>
      <c r="F867" s="3"/>
      <c r="G867" s="3"/>
      <c r="H867" s="3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ht="15.75" customHeight="1">
      <c r="A868" s="1"/>
      <c r="B868" s="1"/>
      <c r="C868" s="1"/>
      <c r="D868" s="3"/>
      <c r="E868" s="3"/>
      <c r="F868" s="3"/>
      <c r="G868" s="3"/>
      <c r="H868" s="3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ht="15.75" customHeight="1">
      <c r="A869" s="1"/>
      <c r="B869" s="1"/>
      <c r="C869" s="1"/>
      <c r="D869" s="3"/>
      <c r="E869" s="3"/>
      <c r="F869" s="3"/>
      <c r="G869" s="3"/>
      <c r="H869" s="3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ht="15.75" customHeight="1">
      <c r="A870" s="1"/>
      <c r="B870" s="1"/>
      <c r="C870" s="1"/>
      <c r="D870" s="3"/>
      <c r="E870" s="3"/>
      <c r="F870" s="3"/>
      <c r="G870" s="3"/>
      <c r="H870" s="3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ht="15.75" customHeight="1">
      <c r="A871" s="1"/>
      <c r="B871" s="1"/>
      <c r="C871" s="1"/>
      <c r="D871" s="3"/>
      <c r="E871" s="3"/>
      <c r="F871" s="3"/>
      <c r="G871" s="3"/>
      <c r="H871" s="3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ht="15.75" customHeight="1">
      <c r="A872" s="1"/>
      <c r="B872" s="1"/>
      <c r="C872" s="1"/>
      <c r="D872" s="3"/>
      <c r="E872" s="3"/>
      <c r="F872" s="3"/>
      <c r="G872" s="3"/>
      <c r="H872" s="3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ht="15.75" customHeight="1">
      <c r="A873" s="1"/>
      <c r="B873" s="1"/>
      <c r="C873" s="1"/>
      <c r="D873" s="3"/>
      <c r="E873" s="3"/>
      <c r="F873" s="3"/>
      <c r="G873" s="3"/>
      <c r="H873" s="3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ht="15.75" customHeight="1">
      <c r="A874" s="1"/>
      <c r="B874" s="1"/>
      <c r="C874" s="1"/>
      <c r="D874" s="3"/>
      <c r="E874" s="3"/>
      <c r="F874" s="3"/>
      <c r="G874" s="3"/>
      <c r="H874" s="3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ht="15.75" customHeight="1">
      <c r="A875" s="1"/>
      <c r="B875" s="1"/>
      <c r="C875" s="1"/>
      <c r="D875" s="3"/>
      <c r="E875" s="3"/>
      <c r="F875" s="3"/>
      <c r="G875" s="3"/>
      <c r="H875" s="3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ht="15.75" customHeight="1">
      <c r="A876" s="1"/>
      <c r="B876" s="1"/>
      <c r="C876" s="1"/>
      <c r="D876" s="3"/>
      <c r="E876" s="3"/>
      <c r="F876" s="3"/>
      <c r="G876" s="3"/>
      <c r="H876" s="3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ht="15.75" customHeight="1">
      <c r="A877" s="1"/>
      <c r="B877" s="1"/>
      <c r="C877" s="1"/>
      <c r="D877" s="3"/>
      <c r="E877" s="3"/>
      <c r="F877" s="3"/>
      <c r="G877" s="3"/>
      <c r="H877" s="3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ht="15.75" customHeight="1">
      <c r="A878" s="1"/>
      <c r="B878" s="1"/>
      <c r="C878" s="1"/>
      <c r="D878" s="3"/>
      <c r="E878" s="3"/>
      <c r="F878" s="3"/>
      <c r="G878" s="3"/>
      <c r="H878" s="3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ht="15.75" customHeight="1">
      <c r="A879" s="1"/>
      <c r="B879" s="1"/>
      <c r="C879" s="1"/>
      <c r="D879" s="3"/>
      <c r="E879" s="3"/>
      <c r="F879" s="3"/>
      <c r="G879" s="3"/>
      <c r="H879" s="3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ht="15.75" customHeight="1">
      <c r="A880" s="1"/>
      <c r="B880" s="1"/>
      <c r="C880" s="1"/>
      <c r="D880" s="3"/>
      <c r="E880" s="3"/>
      <c r="F880" s="3"/>
      <c r="G880" s="3"/>
      <c r="H880" s="3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ht="15.75" customHeight="1">
      <c r="A881" s="1"/>
      <c r="B881" s="1"/>
      <c r="C881" s="1"/>
      <c r="D881" s="3"/>
      <c r="E881" s="3"/>
      <c r="F881" s="3"/>
      <c r="G881" s="3"/>
      <c r="H881" s="3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ht="15.75" customHeight="1">
      <c r="A882" s="1"/>
      <c r="B882" s="1"/>
      <c r="C882" s="1"/>
      <c r="D882" s="3"/>
      <c r="E882" s="3"/>
      <c r="F882" s="3"/>
      <c r="G882" s="3"/>
      <c r="H882" s="3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ht="15.75" customHeight="1">
      <c r="A883" s="1"/>
      <c r="B883" s="1"/>
      <c r="C883" s="1"/>
      <c r="D883" s="3"/>
      <c r="E883" s="3"/>
      <c r="F883" s="3"/>
      <c r="G883" s="3"/>
      <c r="H883" s="3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ht="15.75" customHeight="1">
      <c r="A884" s="1"/>
      <c r="B884" s="1"/>
      <c r="C884" s="1"/>
      <c r="D884" s="3"/>
      <c r="E884" s="3"/>
      <c r="F884" s="3"/>
      <c r="G884" s="3"/>
      <c r="H884" s="3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ht="15.75" customHeight="1">
      <c r="A885" s="1"/>
      <c r="B885" s="1"/>
      <c r="C885" s="1"/>
      <c r="D885" s="3"/>
      <c r="E885" s="3"/>
      <c r="F885" s="3"/>
      <c r="G885" s="3"/>
      <c r="H885" s="3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ht="15.75" customHeight="1">
      <c r="A886" s="1"/>
      <c r="B886" s="1"/>
      <c r="C886" s="1"/>
      <c r="D886" s="3"/>
      <c r="E886" s="3"/>
      <c r="F886" s="3"/>
      <c r="G886" s="3"/>
      <c r="H886" s="3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ht="15.75" customHeight="1">
      <c r="A887" s="1"/>
      <c r="B887" s="1"/>
      <c r="C887" s="1"/>
      <c r="D887" s="3"/>
      <c r="E887" s="3"/>
      <c r="F887" s="3"/>
      <c r="G887" s="3"/>
      <c r="H887" s="3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ht="15.75" customHeight="1">
      <c r="A888" s="1"/>
      <c r="B888" s="1"/>
      <c r="C888" s="1"/>
      <c r="D888" s="3"/>
      <c r="E888" s="3"/>
      <c r="F888" s="3"/>
      <c r="G888" s="3"/>
      <c r="H888" s="3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ht="15.75" customHeight="1">
      <c r="A889" s="1"/>
      <c r="B889" s="1"/>
      <c r="C889" s="1"/>
      <c r="D889" s="3"/>
      <c r="E889" s="3"/>
      <c r="F889" s="3"/>
      <c r="G889" s="3"/>
      <c r="H889" s="3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ht="15.75" customHeight="1">
      <c r="A890" s="1"/>
      <c r="B890" s="1"/>
      <c r="C890" s="1"/>
      <c r="D890" s="3"/>
      <c r="E890" s="3"/>
      <c r="F890" s="3"/>
      <c r="G890" s="3"/>
      <c r="H890" s="3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ht="15.75" customHeight="1">
      <c r="A891" s="1"/>
      <c r="B891" s="1"/>
      <c r="C891" s="1"/>
      <c r="D891" s="3"/>
      <c r="E891" s="3"/>
      <c r="F891" s="3"/>
      <c r="G891" s="3"/>
      <c r="H891" s="3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ht="15.75" customHeight="1">
      <c r="A892" s="1"/>
      <c r="B892" s="1"/>
      <c r="C892" s="1"/>
      <c r="D892" s="3"/>
      <c r="E892" s="3"/>
      <c r="F892" s="3"/>
      <c r="G892" s="3"/>
      <c r="H892" s="3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ht="15.75" customHeight="1">
      <c r="A893" s="1"/>
      <c r="B893" s="1"/>
      <c r="C893" s="1"/>
      <c r="D893" s="3"/>
      <c r="E893" s="3"/>
      <c r="F893" s="3"/>
      <c r="G893" s="3"/>
      <c r="H893" s="3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ht="15.75" customHeight="1">
      <c r="A894" s="1"/>
      <c r="B894" s="1"/>
      <c r="C894" s="1"/>
      <c r="D894" s="3"/>
      <c r="E894" s="3"/>
      <c r="F894" s="3"/>
      <c r="G894" s="3"/>
      <c r="H894" s="3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ht="15.75" customHeight="1">
      <c r="A895" s="1"/>
      <c r="B895" s="1"/>
      <c r="C895" s="1"/>
      <c r="D895" s="3"/>
      <c r="E895" s="3"/>
      <c r="F895" s="3"/>
      <c r="G895" s="3"/>
      <c r="H895" s="3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ht="15.75" customHeight="1">
      <c r="A896" s="1"/>
      <c r="B896" s="1"/>
      <c r="C896" s="1"/>
      <c r="D896" s="3"/>
      <c r="E896" s="3"/>
      <c r="F896" s="3"/>
      <c r="G896" s="3"/>
      <c r="H896" s="3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ht="15.75" customHeight="1">
      <c r="A897" s="1"/>
      <c r="B897" s="1"/>
      <c r="C897" s="1"/>
      <c r="D897" s="3"/>
      <c r="E897" s="3"/>
      <c r="F897" s="3"/>
      <c r="G897" s="3"/>
      <c r="H897" s="3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ht="15.75" customHeight="1">
      <c r="A898" s="1"/>
      <c r="B898" s="1"/>
      <c r="C898" s="1"/>
      <c r="D898" s="3"/>
      <c r="E898" s="3"/>
      <c r="F898" s="3"/>
      <c r="G898" s="3"/>
      <c r="H898" s="3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ht="15.75" customHeight="1">
      <c r="A899" s="1"/>
      <c r="B899" s="1"/>
      <c r="C899" s="1"/>
      <c r="D899" s="3"/>
      <c r="E899" s="3"/>
      <c r="F899" s="3"/>
      <c r="G899" s="3"/>
      <c r="H899" s="3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ht="15.75" customHeight="1">
      <c r="A900" s="1"/>
      <c r="B900" s="1"/>
      <c r="C900" s="1"/>
      <c r="D900" s="3"/>
      <c r="E900" s="3"/>
      <c r="F900" s="3"/>
      <c r="G900" s="3"/>
      <c r="H900" s="3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ht="15.75" customHeight="1">
      <c r="A901" s="1"/>
      <c r="B901" s="1"/>
      <c r="C901" s="1"/>
      <c r="D901" s="3"/>
      <c r="E901" s="3"/>
      <c r="F901" s="3"/>
      <c r="G901" s="3"/>
      <c r="H901" s="3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ht="15.75" customHeight="1">
      <c r="A902" s="1"/>
      <c r="B902" s="1"/>
      <c r="C902" s="1"/>
      <c r="D902" s="3"/>
      <c r="E902" s="3"/>
      <c r="F902" s="3"/>
      <c r="G902" s="3"/>
      <c r="H902" s="3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ht="15.75" customHeight="1">
      <c r="A903" s="1"/>
      <c r="B903" s="1"/>
      <c r="C903" s="1"/>
      <c r="D903" s="3"/>
      <c r="E903" s="3"/>
      <c r="F903" s="3"/>
      <c r="G903" s="3"/>
      <c r="H903" s="3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ht="15.75" customHeight="1">
      <c r="A904" s="1"/>
      <c r="B904" s="1"/>
      <c r="C904" s="1"/>
      <c r="D904" s="3"/>
      <c r="E904" s="3"/>
      <c r="F904" s="3"/>
      <c r="G904" s="3"/>
      <c r="H904" s="3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ht="15.75" customHeight="1">
      <c r="A905" s="1"/>
      <c r="B905" s="1"/>
      <c r="C905" s="1"/>
      <c r="D905" s="3"/>
      <c r="E905" s="3"/>
      <c r="F905" s="3"/>
      <c r="G905" s="3"/>
      <c r="H905" s="3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ht="15.75" customHeight="1">
      <c r="A906" s="1"/>
      <c r="B906" s="1"/>
      <c r="C906" s="1"/>
      <c r="D906" s="3"/>
      <c r="E906" s="3"/>
      <c r="F906" s="3"/>
      <c r="G906" s="3"/>
      <c r="H906" s="3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ht="15.75" customHeight="1">
      <c r="A907" s="1"/>
      <c r="B907" s="1"/>
      <c r="C907" s="1"/>
      <c r="D907" s="3"/>
      <c r="E907" s="3"/>
      <c r="F907" s="3"/>
      <c r="G907" s="3"/>
      <c r="H907" s="3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ht="15.75" customHeight="1">
      <c r="A908" s="1"/>
      <c r="B908" s="1"/>
      <c r="C908" s="1"/>
      <c r="D908" s="3"/>
      <c r="E908" s="3"/>
      <c r="F908" s="3"/>
      <c r="G908" s="3"/>
      <c r="H908" s="3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ht="15.75" customHeight="1">
      <c r="A909" s="1"/>
      <c r="B909" s="1"/>
      <c r="C909" s="1"/>
      <c r="D909" s="3"/>
      <c r="E909" s="3"/>
      <c r="F909" s="3"/>
      <c r="G909" s="3"/>
      <c r="H909" s="3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ht="15.75" customHeight="1">
      <c r="A910" s="1"/>
      <c r="B910" s="1"/>
      <c r="C910" s="1"/>
      <c r="D910" s="3"/>
      <c r="E910" s="3"/>
      <c r="F910" s="3"/>
      <c r="G910" s="3"/>
      <c r="H910" s="3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ht="15.75" customHeight="1">
      <c r="A911" s="1"/>
      <c r="B911" s="1"/>
      <c r="C911" s="1"/>
      <c r="D911" s="3"/>
      <c r="E911" s="3"/>
      <c r="F911" s="3"/>
      <c r="G911" s="3"/>
      <c r="H911" s="3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ht="15.75" customHeight="1">
      <c r="A912" s="1"/>
      <c r="B912" s="1"/>
      <c r="C912" s="1"/>
      <c r="D912" s="3"/>
      <c r="E912" s="3"/>
      <c r="F912" s="3"/>
      <c r="G912" s="3"/>
      <c r="H912" s="3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ht="15.75" customHeight="1">
      <c r="A913" s="1"/>
      <c r="B913" s="1"/>
      <c r="C913" s="1"/>
      <c r="D913" s="3"/>
      <c r="E913" s="3"/>
      <c r="F913" s="3"/>
      <c r="G913" s="3"/>
      <c r="H913" s="3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ht="15.75" customHeight="1">
      <c r="A914" s="1"/>
      <c r="B914" s="1"/>
      <c r="C914" s="1"/>
      <c r="D914" s="3"/>
      <c r="E914" s="3"/>
      <c r="F914" s="3"/>
      <c r="G914" s="3"/>
      <c r="H914" s="3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ht="15.75" customHeight="1">
      <c r="A915" s="1"/>
      <c r="B915" s="1"/>
      <c r="C915" s="1"/>
      <c r="D915" s="3"/>
      <c r="E915" s="3"/>
      <c r="F915" s="3"/>
      <c r="G915" s="3"/>
      <c r="H915" s="3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ht="15.75" customHeight="1">
      <c r="A916" s="1"/>
      <c r="B916" s="1"/>
      <c r="C916" s="1"/>
      <c r="D916" s="3"/>
      <c r="E916" s="3"/>
      <c r="F916" s="3"/>
      <c r="G916" s="3"/>
      <c r="H916" s="3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ht="15.75" customHeight="1">
      <c r="A917" s="1"/>
      <c r="B917" s="1"/>
      <c r="C917" s="1"/>
      <c r="D917" s="3"/>
      <c r="E917" s="3"/>
      <c r="F917" s="3"/>
      <c r="G917" s="3"/>
      <c r="H917" s="3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ht="15.75" customHeight="1">
      <c r="A918" s="1"/>
      <c r="B918" s="1"/>
      <c r="C918" s="1"/>
      <c r="D918" s="3"/>
      <c r="E918" s="3"/>
      <c r="F918" s="3"/>
      <c r="G918" s="3"/>
      <c r="H918" s="3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ht="15.75" customHeight="1">
      <c r="A919" s="1"/>
      <c r="B919" s="1"/>
      <c r="C919" s="1"/>
      <c r="D919" s="3"/>
      <c r="E919" s="3"/>
      <c r="F919" s="3"/>
      <c r="G919" s="3"/>
      <c r="H919" s="3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ht="15.75" customHeight="1">
      <c r="A920" s="1"/>
      <c r="B920" s="1"/>
      <c r="C920" s="1"/>
      <c r="D920" s="3"/>
      <c r="E920" s="3"/>
      <c r="F920" s="3"/>
      <c r="G920" s="3"/>
      <c r="H920" s="3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ht="15.75" customHeight="1">
      <c r="A921" s="1"/>
      <c r="B921" s="1"/>
      <c r="C921" s="1"/>
      <c r="D921" s="3"/>
      <c r="E921" s="3"/>
      <c r="F921" s="3"/>
      <c r="G921" s="3"/>
      <c r="H921" s="3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ht="15.75" customHeight="1">
      <c r="A922" s="1"/>
      <c r="B922" s="1"/>
      <c r="C922" s="1"/>
      <c r="D922" s="3"/>
      <c r="E922" s="3"/>
      <c r="F922" s="3"/>
      <c r="G922" s="3"/>
      <c r="H922" s="3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ht="15.75" customHeight="1">
      <c r="A923" s="1"/>
      <c r="B923" s="1"/>
      <c r="C923" s="1"/>
      <c r="D923" s="3"/>
      <c r="E923" s="3"/>
      <c r="F923" s="3"/>
      <c r="G923" s="3"/>
      <c r="H923" s="3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ht="15.75" customHeight="1">
      <c r="A924" s="1"/>
      <c r="B924" s="1"/>
      <c r="C924" s="1"/>
      <c r="D924" s="3"/>
      <c r="E924" s="3"/>
      <c r="F924" s="3"/>
      <c r="G924" s="3"/>
      <c r="H924" s="3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ht="15.75" customHeight="1">
      <c r="A925" s="1"/>
      <c r="B925" s="1"/>
      <c r="C925" s="1"/>
      <c r="D925" s="3"/>
      <c r="E925" s="3"/>
      <c r="F925" s="3"/>
      <c r="G925" s="3"/>
      <c r="H925" s="3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ht="15.75" customHeight="1">
      <c r="A926" s="1"/>
      <c r="B926" s="1"/>
      <c r="C926" s="1"/>
      <c r="D926" s="3"/>
      <c r="E926" s="3"/>
      <c r="F926" s="3"/>
      <c r="G926" s="3"/>
      <c r="H926" s="3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ht="15.75" customHeight="1">
      <c r="A927" s="1"/>
      <c r="B927" s="1"/>
      <c r="C927" s="1"/>
      <c r="D927" s="3"/>
      <c r="E927" s="3"/>
      <c r="F927" s="3"/>
      <c r="G927" s="3"/>
      <c r="H927" s="3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ht="15.75" customHeight="1">
      <c r="A928" s="1"/>
      <c r="B928" s="1"/>
      <c r="C928" s="1"/>
      <c r="D928" s="3"/>
      <c r="E928" s="3"/>
      <c r="F928" s="3"/>
      <c r="G928" s="3"/>
      <c r="H928" s="3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ht="15.75" customHeight="1">
      <c r="A929" s="1"/>
      <c r="B929" s="1"/>
      <c r="C929" s="1"/>
      <c r="D929" s="3"/>
      <c r="E929" s="3"/>
      <c r="F929" s="3"/>
      <c r="G929" s="3"/>
      <c r="H929" s="3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ht="15.75" customHeight="1">
      <c r="A930" s="1"/>
      <c r="B930" s="1"/>
      <c r="C930" s="1"/>
      <c r="D930" s="3"/>
      <c r="E930" s="3"/>
      <c r="F930" s="3"/>
      <c r="G930" s="3"/>
      <c r="H930" s="3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ht="15.75" customHeight="1">
      <c r="A931" s="1"/>
      <c r="B931" s="1"/>
      <c r="C931" s="1"/>
      <c r="D931" s="3"/>
      <c r="E931" s="3"/>
      <c r="F931" s="3"/>
      <c r="G931" s="3"/>
      <c r="H931" s="3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ht="15.75" customHeight="1">
      <c r="A932" s="1"/>
      <c r="B932" s="1"/>
      <c r="C932" s="1"/>
      <c r="D932" s="3"/>
      <c r="E932" s="3"/>
      <c r="F932" s="3"/>
      <c r="G932" s="3"/>
      <c r="H932" s="3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ht="15.75" customHeight="1">
      <c r="A933" s="1"/>
      <c r="B933" s="1"/>
      <c r="C933" s="1"/>
      <c r="D933" s="3"/>
      <c r="E933" s="3"/>
      <c r="F933" s="3"/>
      <c r="G933" s="3"/>
      <c r="H933" s="3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ht="15.75" customHeight="1">
      <c r="A934" s="1"/>
      <c r="B934" s="1"/>
      <c r="C934" s="1"/>
      <c r="D934" s="3"/>
      <c r="E934" s="3"/>
      <c r="F934" s="3"/>
      <c r="G934" s="3"/>
      <c r="H934" s="3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ht="15.75" customHeight="1">
      <c r="A935" s="1"/>
      <c r="B935" s="1"/>
      <c r="C935" s="1"/>
      <c r="D935" s="3"/>
      <c r="E935" s="3"/>
      <c r="F935" s="3"/>
      <c r="G935" s="3"/>
      <c r="H935" s="3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ht="15.75" customHeight="1">
      <c r="A936" s="1"/>
      <c r="B936" s="1"/>
      <c r="C936" s="1"/>
      <c r="D936" s="3"/>
      <c r="E936" s="3"/>
      <c r="F936" s="3"/>
      <c r="G936" s="3"/>
      <c r="H936" s="3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ht="15.75" customHeight="1">
      <c r="A937" s="1"/>
      <c r="B937" s="1"/>
      <c r="C937" s="1"/>
      <c r="D937" s="3"/>
      <c r="E937" s="3"/>
      <c r="F937" s="3"/>
      <c r="G937" s="3"/>
      <c r="H937" s="3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ht="15.75" customHeight="1">
      <c r="A938" s="1"/>
      <c r="B938" s="1"/>
      <c r="C938" s="1"/>
      <c r="D938" s="3"/>
      <c r="E938" s="3"/>
      <c r="F938" s="3"/>
      <c r="G938" s="3"/>
      <c r="H938" s="3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ht="15.75" customHeight="1">
      <c r="A939" s="1"/>
      <c r="B939" s="1"/>
      <c r="C939" s="1"/>
      <c r="D939" s="3"/>
      <c r="E939" s="3"/>
      <c r="F939" s="3"/>
      <c r="G939" s="3"/>
      <c r="H939" s="3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ht="15.75" customHeight="1">
      <c r="A940" s="1"/>
      <c r="B940" s="1"/>
      <c r="C940" s="1"/>
      <c r="D940" s="3"/>
      <c r="E940" s="3"/>
      <c r="F940" s="3"/>
      <c r="G940" s="3"/>
      <c r="H940" s="3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ht="15.75" customHeight="1">
      <c r="A941" s="1"/>
      <c r="B941" s="1"/>
      <c r="C941" s="1"/>
      <c r="D941" s="3"/>
      <c r="E941" s="3"/>
      <c r="F941" s="3"/>
      <c r="G941" s="3"/>
      <c r="H941" s="3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ht="15.75" customHeight="1">
      <c r="A942" s="1"/>
      <c r="B942" s="1"/>
      <c r="C942" s="1"/>
      <c r="D942" s="3"/>
      <c r="E942" s="3"/>
      <c r="F942" s="3"/>
      <c r="G942" s="3"/>
      <c r="H942" s="3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ht="15.75" customHeight="1">
      <c r="A943" s="1"/>
      <c r="B943" s="1"/>
      <c r="C943" s="1"/>
      <c r="D943" s="3"/>
      <c r="E943" s="3"/>
      <c r="F943" s="3"/>
      <c r="G943" s="3"/>
      <c r="H943" s="3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ht="15.75" customHeight="1">
      <c r="A944" s="1"/>
      <c r="B944" s="1"/>
      <c r="C944" s="1"/>
      <c r="D944" s="3"/>
      <c r="E944" s="3"/>
      <c r="F944" s="3"/>
      <c r="G944" s="3"/>
      <c r="H944" s="3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ht="15.75" customHeight="1">
      <c r="A945" s="1"/>
      <c r="B945" s="1"/>
      <c r="C945" s="1"/>
      <c r="D945" s="3"/>
      <c r="E945" s="3"/>
      <c r="F945" s="3"/>
      <c r="G945" s="3"/>
      <c r="H945" s="3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ht="15.75" customHeight="1">
      <c r="A946" s="1"/>
      <c r="B946" s="1"/>
      <c r="C946" s="1"/>
      <c r="D946" s="3"/>
      <c r="E946" s="3"/>
      <c r="F946" s="3"/>
      <c r="G946" s="3"/>
      <c r="H946" s="3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ht="15.75" customHeight="1">
      <c r="A947" s="1"/>
      <c r="B947" s="1"/>
      <c r="C947" s="1"/>
      <c r="D947" s="3"/>
      <c r="E947" s="3"/>
      <c r="F947" s="3"/>
      <c r="G947" s="3"/>
      <c r="H947" s="3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ht="15.75" customHeight="1">
      <c r="A948" s="1"/>
      <c r="B948" s="1"/>
      <c r="C948" s="1"/>
      <c r="D948" s="3"/>
      <c r="E948" s="3"/>
      <c r="F948" s="3"/>
      <c r="G948" s="3"/>
      <c r="H948" s="3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ht="15.75" customHeight="1">
      <c r="A949" s="1"/>
      <c r="B949" s="1"/>
      <c r="C949" s="1"/>
      <c r="D949" s="3"/>
      <c r="E949" s="3"/>
      <c r="F949" s="3"/>
      <c r="G949" s="3"/>
      <c r="H949" s="3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ht="15.75" customHeight="1">
      <c r="A950" s="1"/>
      <c r="B950" s="1"/>
      <c r="C950" s="1"/>
      <c r="D950" s="3"/>
      <c r="E950" s="3"/>
      <c r="F950" s="3"/>
      <c r="G950" s="3"/>
      <c r="H950" s="3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ht="15.75" customHeight="1">
      <c r="A951" s="1"/>
      <c r="B951" s="1"/>
      <c r="C951" s="1"/>
      <c r="D951" s="3"/>
      <c r="E951" s="3"/>
      <c r="F951" s="3"/>
      <c r="G951" s="3"/>
      <c r="H951" s="3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ht="15.75" customHeight="1">
      <c r="A952" s="1"/>
      <c r="B952" s="1"/>
      <c r="C952" s="1"/>
      <c r="D952" s="3"/>
      <c r="E952" s="3"/>
      <c r="F952" s="3"/>
      <c r="G952" s="3"/>
      <c r="H952" s="3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ht="15.75" customHeight="1">
      <c r="A953" s="1"/>
      <c r="B953" s="1"/>
      <c r="C953" s="1"/>
      <c r="D953" s="3"/>
      <c r="E953" s="3"/>
      <c r="F953" s="3"/>
      <c r="G953" s="3"/>
      <c r="H953" s="3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ht="15.75" customHeight="1">
      <c r="A954" s="1"/>
      <c r="B954" s="1"/>
      <c r="C954" s="1"/>
      <c r="D954" s="3"/>
      <c r="E954" s="3"/>
      <c r="F954" s="3"/>
      <c r="G954" s="3"/>
      <c r="H954" s="3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ht="15.75" customHeight="1">
      <c r="A955" s="1"/>
      <c r="B955" s="1"/>
      <c r="C955" s="1"/>
      <c r="D955" s="3"/>
      <c r="E955" s="3"/>
      <c r="F955" s="3"/>
      <c r="G955" s="3"/>
      <c r="H955" s="3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ht="15.75" customHeight="1">
      <c r="A956" s="1"/>
      <c r="B956" s="1"/>
      <c r="C956" s="1"/>
      <c r="D956" s="3"/>
      <c r="E956" s="3"/>
      <c r="F956" s="3"/>
      <c r="G956" s="3"/>
      <c r="H956" s="3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ht="15.75" customHeight="1">
      <c r="A957" s="1"/>
      <c r="B957" s="1"/>
      <c r="C957" s="1"/>
      <c r="D957" s="3"/>
      <c r="E957" s="3"/>
      <c r="F957" s="3"/>
      <c r="G957" s="3"/>
      <c r="H957" s="3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ht="15.75" customHeight="1">
      <c r="A958" s="1"/>
      <c r="B958" s="1"/>
      <c r="C958" s="1"/>
      <c r="D958" s="3"/>
      <c r="E958" s="3"/>
      <c r="F958" s="3"/>
      <c r="G958" s="3"/>
      <c r="H958" s="3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ht="15.75" customHeight="1">
      <c r="A959" s="1"/>
      <c r="B959" s="1"/>
      <c r="C959" s="1"/>
      <c r="D959" s="3"/>
      <c r="E959" s="3"/>
      <c r="F959" s="3"/>
      <c r="G959" s="3"/>
      <c r="H959" s="3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ht="15.75" customHeight="1">
      <c r="A960" s="1"/>
      <c r="B960" s="1"/>
      <c r="C960" s="1"/>
      <c r="D960" s="3"/>
      <c r="E960" s="3"/>
      <c r="F960" s="3"/>
      <c r="G960" s="3"/>
      <c r="H960" s="3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ht="15.75" customHeight="1">
      <c r="A961" s="1"/>
      <c r="B961" s="1"/>
      <c r="C961" s="1"/>
      <c r="D961" s="3"/>
      <c r="E961" s="3"/>
      <c r="F961" s="3"/>
      <c r="G961" s="3"/>
      <c r="H961" s="3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ht="15.75" customHeight="1">
      <c r="A962" s="1"/>
      <c r="B962" s="1"/>
      <c r="C962" s="1"/>
      <c r="D962" s="3"/>
      <c r="E962" s="3"/>
      <c r="F962" s="3"/>
      <c r="G962" s="3"/>
      <c r="H962" s="3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ht="15.75" customHeight="1">
      <c r="A963" s="1"/>
      <c r="B963" s="1"/>
      <c r="C963" s="1"/>
      <c r="D963" s="3"/>
      <c r="E963" s="3"/>
      <c r="F963" s="3"/>
      <c r="G963" s="3"/>
      <c r="H963" s="3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ht="15.75" customHeight="1">
      <c r="A964" s="1"/>
      <c r="B964" s="1"/>
      <c r="C964" s="1"/>
      <c r="D964" s="3"/>
      <c r="E964" s="3"/>
      <c r="F964" s="3"/>
      <c r="G964" s="3"/>
      <c r="H964" s="3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ht="15.75" customHeight="1">
      <c r="A965" s="1"/>
      <c r="B965" s="1"/>
      <c r="C965" s="1"/>
      <c r="D965" s="3"/>
      <c r="E965" s="3"/>
      <c r="F965" s="3"/>
      <c r="G965" s="3"/>
      <c r="H965" s="3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ht="15.75" customHeight="1">
      <c r="A966" s="1"/>
      <c r="B966" s="1"/>
      <c r="C966" s="1"/>
      <c r="D966" s="3"/>
      <c r="E966" s="3"/>
      <c r="F966" s="3"/>
      <c r="G966" s="3"/>
      <c r="H966" s="3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ht="15.75" customHeight="1">
      <c r="A967" s="1"/>
      <c r="B967" s="1"/>
      <c r="C967" s="1"/>
      <c r="D967" s="3"/>
      <c r="E967" s="3"/>
      <c r="F967" s="3"/>
      <c r="G967" s="3"/>
      <c r="H967" s="3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ht="15.75" customHeight="1">
      <c r="A968" s="1"/>
      <c r="B968" s="1"/>
      <c r="C968" s="1"/>
      <c r="D968" s="3"/>
      <c r="E968" s="3"/>
      <c r="F968" s="3"/>
      <c r="G968" s="3"/>
      <c r="H968" s="3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ht="15.75" customHeight="1">
      <c r="A969" s="1"/>
      <c r="B969" s="1"/>
      <c r="C969" s="1"/>
      <c r="D969" s="3"/>
      <c r="E969" s="3"/>
      <c r="F969" s="3"/>
      <c r="G969" s="3"/>
      <c r="H969" s="3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ht="15.75" customHeight="1">
      <c r="A970" s="1"/>
      <c r="B970" s="1"/>
      <c r="C970" s="1"/>
      <c r="D970" s="3"/>
      <c r="E970" s="3"/>
      <c r="F970" s="3"/>
      <c r="G970" s="3"/>
      <c r="H970" s="3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ht="15.75" customHeight="1">
      <c r="A971" s="1"/>
      <c r="B971" s="1"/>
      <c r="C971" s="1"/>
      <c r="D971" s="3"/>
      <c r="E971" s="3"/>
      <c r="F971" s="3"/>
      <c r="G971" s="3"/>
      <c r="H971" s="3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ht="15.75" customHeight="1">
      <c r="A972" s="1"/>
      <c r="B972" s="1"/>
      <c r="C972" s="1"/>
      <c r="D972" s="3"/>
      <c r="E972" s="3"/>
      <c r="F972" s="3"/>
      <c r="G972" s="3"/>
      <c r="H972" s="3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ht="15.75" customHeight="1">
      <c r="A973" s="1"/>
      <c r="B973" s="1"/>
      <c r="C973" s="1"/>
      <c r="D973" s="3"/>
      <c r="E973" s="3"/>
      <c r="F973" s="3"/>
      <c r="G973" s="3"/>
      <c r="H973" s="3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ht="15.75" customHeight="1">
      <c r="A974" s="1"/>
      <c r="B974" s="1"/>
      <c r="C974" s="1"/>
      <c r="D974" s="3"/>
      <c r="E974" s="3"/>
      <c r="F974" s="3"/>
      <c r="G974" s="3"/>
      <c r="H974" s="3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ht="15.75" customHeight="1">
      <c r="A975" s="1"/>
      <c r="B975" s="1"/>
      <c r="C975" s="1"/>
      <c r="D975" s="3"/>
      <c r="E975" s="3"/>
      <c r="F975" s="3"/>
      <c r="G975" s="3"/>
      <c r="H975" s="3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ht="15.75" customHeight="1">
      <c r="A976" s="1"/>
      <c r="B976" s="1"/>
      <c r="C976" s="1"/>
      <c r="D976" s="3"/>
      <c r="E976" s="3"/>
      <c r="F976" s="3"/>
      <c r="G976" s="3"/>
      <c r="H976" s="3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ht="15.75" customHeight="1">
      <c r="A977" s="1"/>
      <c r="B977" s="1"/>
      <c r="C977" s="1"/>
      <c r="D977" s="3"/>
      <c r="E977" s="3"/>
      <c r="F977" s="3"/>
      <c r="G977" s="3"/>
      <c r="H977" s="3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ht="15.75" customHeight="1">
      <c r="A978" s="1"/>
      <c r="B978" s="1"/>
      <c r="C978" s="1"/>
      <c r="D978" s="3"/>
      <c r="E978" s="3"/>
      <c r="F978" s="3"/>
      <c r="G978" s="3"/>
      <c r="H978" s="3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ht="15.75" customHeight="1">
      <c r="A979" s="1"/>
      <c r="B979" s="1"/>
      <c r="C979" s="1"/>
      <c r="D979" s="3"/>
      <c r="E979" s="3"/>
      <c r="F979" s="3"/>
      <c r="G979" s="3"/>
      <c r="H979" s="3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ht="15.75" customHeight="1">
      <c r="A980" s="1"/>
      <c r="B980" s="1"/>
      <c r="C980" s="1"/>
      <c r="D980" s="3"/>
      <c r="E980" s="3"/>
      <c r="F980" s="3"/>
      <c r="G980" s="3"/>
      <c r="H980" s="3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ht="15.75" customHeight="1">
      <c r="A981" s="1"/>
      <c r="B981" s="1"/>
      <c r="C981" s="1"/>
      <c r="D981" s="3"/>
      <c r="E981" s="3"/>
      <c r="F981" s="3"/>
      <c r="G981" s="3"/>
      <c r="H981" s="3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ht="15.75" customHeight="1">
      <c r="A982" s="1"/>
      <c r="B982" s="1"/>
      <c r="C982" s="1"/>
      <c r="D982" s="3"/>
      <c r="E982" s="3"/>
      <c r="F982" s="3"/>
      <c r="G982" s="3"/>
      <c r="H982" s="3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ht="15.75" customHeight="1">
      <c r="A983" s="1"/>
      <c r="B983" s="1"/>
      <c r="C983" s="1"/>
      <c r="D983" s="3"/>
      <c r="E983" s="3"/>
      <c r="F983" s="3"/>
      <c r="G983" s="3"/>
      <c r="H983" s="3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ht="15.75" customHeight="1">
      <c r="A984" s="1"/>
      <c r="B984" s="1"/>
      <c r="C984" s="1"/>
      <c r="D984" s="3"/>
      <c r="E984" s="3"/>
      <c r="F984" s="3"/>
      <c r="G984" s="3"/>
      <c r="H984" s="3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ht="15.75" customHeight="1">
      <c r="A985" s="1"/>
      <c r="B985" s="1"/>
      <c r="C985" s="1"/>
      <c r="D985" s="3"/>
      <c r="E985" s="3"/>
      <c r="F985" s="3"/>
      <c r="G985" s="3"/>
      <c r="H985" s="3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ht="15.75" customHeight="1">
      <c r="A986" s="1"/>
      <c r="B986" s="1"/>
      <c r="C986" s="1"/>
      <c r="D986" s="3"/>
      <c r="E986" s="3"/>
      <c r="F986" s="3"/>
      <c r="G986" s="3"/>
      <c r="H986" s="3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ht="15.75" customHeight="1">
      <c r="A987" s="1"/>
      <c r="B987" s="1"/>
      <c r="C987" s="1"/>
      <c r="D987" s="3"/>
      <c r="E987" s="3"/>
      <c r="F987" s="3"/>
      <c r="G987" s="3"/>
      <c r="H987" s="3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ht="15.75" customHeight="1">
      <c r="A988" s="1"/>
      <c r="B988" s="1"/>
      <c r="C988" s="1"/>
      <c r="D988" s="3"/>
      <c r="E988" s="3"/>
      <c r="F988" s="3"/>
      <c r="G988" s="3"/>
      <c r="H988" s="3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ht="15.75" customHeight="1">
      <c r="A989" s="1"/>
      <c r="B989" s="1"/>
      <c r="C989" s="1"/>
      <c r="D989" s="3"/>
      <c r="E989" s="3"/>
      <c r="F989" s="3"/>
      <c r="G989" s="3"/>
      <c r="H989" s="3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ht="15.75" customHeight="1">
      <c r="A990" s="1"/>
      <c r="B990" s="1"/>
      <c r="C990" s="1"/>
      <c r="D990" s="3"/>
      <c r="E990" s="3"/>
      <c r="F990" s="3"/>
      <c r="G990" s="3"/>
      <c r="H990" s="3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ht="15.75" customHeight="1">
      <c r="A991" s="1"/>
      <c r="B991" s="1"/>
      <c r="C991" s="1"/>
      <c r="D991" s="3"/>
      <c r="E991" s="3"/>
      <c r="F991" s="3"/>
      <c r="G991" s="3"/>
      <c r="H991" s="3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ht="15.75" customHeight="1">
      <c r="A992" s="1"/>
      <c r="B992" s="1"/>
      <c r="C992" s="1"/>
      <c r="D992" s="3"/>
      <c r="E992" s="3"/>
      <c r="F992" s="3"/>
      <c r="G992" s="3"/>
      <c r="H992" s="3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ht="15.75" customHeight="1">
      <c r="A993" s="1"/>
      <c r="B993" s="1"/>
      <c r="C993" s="1"/>
      <c r="D993" s="3"/>
      <c r="E993" s="3"/>
      <c r="F993" s="3"/>
      <c r="G993" s="3"/>
      <c r="H993" s="3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ht="15.75" customHeight="1">
      <c r="A994" s="1"/>
      <c r="B994" s="1"/>
      <c r="C994" s="1"/>
      <c r="D994" s="3"/>
      <c r="E994" s="3"/>
      <c r="F994" s="3"/>
      <c r="G994" s="3"/>
      <c r="H994" s="3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ht="15.75" customHeight="1">
      <c r="A995" s="1"/>
      <c r="B995" s="1"/>
      <c r="C995" s="1"/>
      <c r="D995" s="3"/>
      <c r="E995" s="3"/>
      <c r="F995" s="3"/>
      <c r="G995" s="3"/>
      <c r="H995" s="3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ht="15.75" customHeight="1">
      <c r="A996" s="1"/>
      <c r="B996" s="1"/>
      <c r="C996" s="1"/>
      <c r="D996" s="3"/>
      <c r="E996" s="3"/>
      <c r="F996" s="3"/>
      <c r="G996" s="3"/>
      <c r="H996" s="3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ht="15.75" customHeight="1">
      <c r="A997" s="1"/>
      <c r="B997" s="1"/>
      <c r="C997" s="1"/>
      <c r="D997" s="3"/>
      <c r="E997" s="3"/>
      <c r="F997" s="3"/>
      <c r="G997" s="3"/>
      <c r="H997" s="3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ht="15.75" customHeight="1">
      <c r="A998" s="1"/>
      <c r="B998" s="1"/>
      <c r="C998" s="1"/>
      <c r="D998" s="3"/>
      <c r="E998" s="3"/>
      <c r="F998" s="3"/>
      <c r="G998" s="3"/>
      <c r="H998" s="3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ht="15.75" customHeight="1">
      <c r="A999" s="1"/>
      <c r="B999" s="1"/>
      <c r="C999" s="1"/>
      <c r="D999" s="3"/>
      <c r="E999" s="3"/>
      <c r="F999" s="3"/>
      <c r="G999" s="3"/>
      <c r="H999" s="3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ht="15.75" customHeight="1">
      <c r="A1000" s="1"/>
      <c r="B1000" s="1"/>
      <c r="C1000" s="1"/>
      <c r="D1000" s="3"/>
      <c r="E1000" s="3"/>
      <c r="F1000" s="3"/>
      <c r="G1000" s="3"/>
      <c r="H1000" s="3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100">
    <mergeCell ref="AN20:AN22"/>
    <mergeCell ref="AP20:AP22"/>
    <mergeCell ref="AI27:AI29"/>
    <mergeCell ref="AN27:AN29"/>
    <mergeCell ref="AP27:AP29"/>
    <mergeCell ref="AR27:AR29"/>
    <mergeCell ref="AW27:AW29"/>
    <mergeCell ref="BB27:BB29"/>
    <mergeCell ref="BG27:BG29"/>
    <mergeCell ref="AF20:AF22"/>
    <mergeCell ref="AG20:AG22"/>
    <mergeCell ref="AH20:AH22"/>
    <mergeCell ref="AI20:AI22"/>
    <mergeCell ref="AK20:AK22"/>
    <mergeCell ref="AL20:AL22"/>
    <mergeCell ref="AM20:AM22"/>
    <mergeCell ref="X9:AB9"/>
    <mergeCell ref="AC9:AG9"/>
    <mergeCell ref="AH9:AL9"/>
    <mergeCell ref="AM9:AQ9"/>
    <mergeCell ref="AR9:AV9"/>
    <mergeCell ref="AW9:BA9"/>
    <mergeCell ref="BB9:BF9"/>
    <mergeCell ref="BG9:BK9"/>
    <mergeCell ref="A4:BK4"/>
    <mergeCell ref="A5:BK5"/>
    <mergeCell ref="A8:A10"/>
    <mergeCell ref="B8:C10"/>
    <mergeCell ref="D8:BK8"/>
    <mergeCell ref="D9:H9"/>
    <mergeCell ref="I9:M9"/>
    <mergeCell ref="C16:C18"/>
    <mergeCell ref="C20:C22"/>
    <mergeCell ref="AQ20:AQ22"/>
    <mergeCell ref="AS20:AS22"/>
    <mergeCell ref="AT20:AT22"/>
    <mergeCell ref="AU20:AU22"/>
    <mergeCell ref="AX20:AX22"/>
    <mergeCell ref="AY20:AY22"/>
    <mergeCell ref="AZ20:AZ22"/>
    <mergeCell ref="F20:F22"/>
    <mergeCell ref="K20:K22"/>
    <mergeCell ref="Y20:Y22"/>
    <mergeCell ref="Z20:Z22"/>
    <mergeCell ref="AC20:AC22"/>
    <mergeCell ref="AD20:AD22"/>
    <mergeCell ref="AE20:AE22"/>
    <mergeCell ref="AH43:AI43"/>
    <mergeCell ref="AL47:AM47"/>
    <mergeCell ref="E54:V54"/>
    <mergeCell ref="J60:Q60"/>
    <mergeCell ref="AJ60:AO60"/>
    <mergeCell ref="G61:S61"/>
    <mergeCell ref="AJ61:AO61"/>
    <mergeCell ref="P34:P36"/>
    <mergeCell ref="T34:T36"/>
    <mergeCell ref="Y34:Y36"/>
    <mergeCell ref="AD34:AD36"/>
    <mergeCell ref="AI34:AI36"/>
    <mergeCell ref="AJ34:AJ36"/>
    <mergeCell ref="AN34:AN36"/>
    <mergeCell ref="AJ54:BK54"/>
    <mergeCell ref="AS60:BA60"/>
    <mergeCell ref="BB60:BK60"/>
    <mergeCell ref="AP61:BC61"/>
    <mergeCell ref="AJ62:AO62"/>
    <mergeCell ref="AJ63:AO63"/>
    <mergeCell ref="AO34:AO36"/>
    <mergeCell ref="AS34:AS36"/>
    <mergeCell ref="AX34:AX36"/>
    <mergeCell ref="BH34:BH36"/>
    <mergeCell ref="BD43:BE43"/>
    <mergeCell ref="BH47:BI47"/>
    <mergeCell ref="BH49:BI49"/>
    <mergeCell ref="P20:P22"/>
    <mergeCell ref="V20:V22"/>
    <mergeCell ref="N9:R9"/>
    <mergeCell ref="S9:W9"/>
    <mergeCell ref="A11:A15"/>
    <mergeCell ref="B11:B15"/>
    <mergeCell ref="C11:C13"/>
    <mergeCell ref="B16:B21"/>
    <mergeCell ref="A17:A22"/>
    <mergeCell ref="T27:T29"/>
    <mergeCell ref="Y27:Y29"/>
    <mergeCell ref="Z27:Z29"/>
    <mergeCell ref="AD27:AD29"/>
    <mergeCell ref="C27:C29"/>
    <mergeCell ref="C30:C32"/>
    <mergeCell ref="B30:B36"/>
    <mergeCell ref="C34:C36"/>
    <mergeCell ref="J27:J29"/>
    <mergeCell ref="J34:J36"/>
    <mergeCell ref="A23:A29"/>
    <mergeCell ref="B23:B29"/>
    <mergeCell ref="C23:C25"/>
    <mergeCell ref="E27:E29"/>
    <mergeCell ref="P27:P29"/>
    <mergeCell ref="A31:A36"/>
    <mergeCell ref="E34:E36"/>
  </mergeCells>
  <printOptions horizontalCentered="1"/>
  <pageMargins bottom="0.1968503937007874" footer="0.0" header="0.0" left="0.3937007874015748" right="0.1968503937007874" top="0.5905511811023623"/>
  <pageSetup paperSize="8" scale="73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8.0" topLeftCell="D9" activePane="bottomRight" state="frozen"/>
      <selection activeCell="D1" sqref="D1" pane="topRight"/>
      <selection activeCell="A9" sqref="A9" pane="bottomLeft"/>
      <selection activeCell="D9" sqref="D9" pane="bottomRight"/>
    </sheetView>
  </sheetViews>
  <sheetFormatPr customHeight="1" defaultColWidth="12.63" defaultRowHeight="15.0"/>
  <cols>
    <col customWidth="1" min="1" max="1" width="3.0"/>
    <col customWidth="1" min="2" max="2" width="10.25"/>
    <col customWidth="1" min="3" max="3" width="13.38"/>
    <col customWidth="1" min="4" max="56" width="4.63"/>
    <col customWidth="1" min="57" max="58" width="4.25"/>
    <col customWidth="1" min="59" max="63" width="4.63"/>
    <col customWidth="1" min="64" max="64" width="9.88"/>
    <col customWidth="1" min="65" max="86" width="8.0"/>
  </cols>
  <sheetData>
    <row r="1" ht="15.75" customHeight="1">
      <c r="A1" s="229"/>
      <c r="B1" s="229"/>
      <c r="C1" s="229"/>
      <c r="D1" s="230"/>
      <c r="E1" s="230"/>
      <c r="F1" s="230"/>
      <c r="G1" s="230"/>
      <c r="H1" s="230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</row>
    <row r="2" ht="15.75" customHeight="1">
      <c r="A2" s="229"/>
      <c r="B2" s="229"/>
      <c r="C2" s="229"/>
      <c r="D2" s="230"/>
      <c r="E2" s="230"/>
      <c r="F2" s="230"/>
      <c r="G2" s="230"/>
      <c r="H2" s="230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229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</row>
    <row r="3" ht="9.0" customHeight="1">
      <c r="A3" s="229"/>
      <c r="B3" s="229"/>
      <c r="C3" s="229"/>
      <c r="D3" s="230"/>
      <c r="E3" s="230"/>
      <c r="F3" s="230"/>
      <c r="G3" s="230"/>
      <c r="H3" s="230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229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</row>
    <row r="4" ht="15.75" customHeight="1">
      <c r="A4" s="231" t="str">
        <f>HOIST!A4</f>
        <v>ANNUAL SCHEDULE MAINTENANCE  4 STS JANUARY 2022 - DECEMBER 2022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1" t="str">
        <f>#REF!+14</f>
        <v>#REF!</v>
      </c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ht="15.75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</row>
    <row r="6" ht="15.75" customHeight="1">
      <c r="A6" s="485" t="s">
        <v>174</v>
      </c>
      <c r="B6" s="484"/>
      <c r="C6" s="484"/>
      <c r="D6" s="484"/>
      <c r="E6" s="484"/>
      <c r="F6" s="484"/>
      <c r="G6" s="484" t="s">
        <v>175</v>
      </c>
      <c r="H6" s="485" t="s">
        <v>246</v>
      </c>
      <c r="I6" s="485"/>
      <c r="J6" s="484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</row>
    <row r="7" ht="19.5" customHeight="1">
      <c r="A7" s="486" t="s">
        <v>1</v>
      </c>
      <c r="B7" s="769" t="s">
        <v>48</v>
      </c>
      <c r="C7" s="770"/>
      <c r="D7" s="489" t="s">
        <v>7</v>
      </c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0"/>
      <c r="V7" s="240"/>
      <c r="W7" s="240"/>
      <c r="X7" s="240"/>
      <c r="Y7" s="240"/>
      <c r="Z7" s="240"/>
      <c r="AA7" s="240"/>
      <c r="AB7" s="240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240"/>
      <c r="AN7" s="240"/>
      <c r="AO7" s="240"/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</row>
    <row r="8" ht="18.0" customHeight="1">
      <c r="A8" s="242"/>
      <c r="B8" s="242"/>
      <c r="C8" s="771" t="s">
        <v>81</v>
      </c>
      <c r="D8" s="493">
        <v>44562.0</v>
      </c>
      <c r="E8" s="240"/>
      <c r="F8" s="240"/>
      <c r="G8" s="240"/>
      <c r="H8" s="246"/>
      <c r="I8" s="493">
        <v>44593.0</v>
      </c>
      <c r="J8" s="240"/>
      <c r="K8" s="240"/>
      <c r="L8" s="240"/>
      <c r="M8" s="246"/>
      <c r="N8" s="493">
        <v>44621.0</v>
      </c>
      <c r="O8" s="240"/>
      <c r="P8" s="240"/>
      <c r="Q8" s="240"/>
      <c r="R8" s="246"/>
      <c r="S8" s="493">
        <v>44652.0</v>
      </c>
      <c r="T8" s="240"/>
      <c r="U8" s="240"/>
      <c r="V8" s="240"/>
      <c r="W8" s="246"/>
      <c r="X8" s="493">
        <v>44682.0</v>
      </c>
      <c r="Y8" s="240"/>
      <c r="Z8" s="240"/>
      <c r="AA8" s="240"/>
      <c r="AB8" s="246"/>
      <c r="AC8" s="493">
        <v>44713.0</v>
      </c>
      <c r="AD8" s="240"/>
      <c r="AE8" s="240"/>
      <c r="AF8" s="240"/>
      <c r="AG8" s="246"/>
      <c r="AH8" s="493">
        <v>44743.0</v>
      </c>
      <c r="AI8" s="240"/>
      <c r="AJ8" s="240"/>
      <c r="AK8" s="240"/>
      <c r="AL8" s="246"/>
      <c r="AM8" s="493">
        <v>44774.0</v>
      </c>
      <c r="AN8" s="240"/>
      <c r="AO8" s="240"/>
      <c r="AP8" s="240"/>
      <c r="AQ8" s="246"/>
      <c r="AR8" s="493">
        <v>44805.0</v>
      </c>
      <c r="AS8" s="240"/>
      <c r="AT8" s="240"/>
      <c r="AU8" s="240"/>
      <c r="AV8" s="246"/>
      <c r="AW8" s="493">
        <v>44835.0</v>
      </c>
      <c r="AX8" s="240"/>
      <c r="AY8" s="240"/>
      <c r="AZ8" s="240"/>
      <c r="BA8" s="246"/>
      <c r="BB8" s="493">
        <v>44866.0</v>
      </c>
      <c r="BC8" s="240"/>
      <c r="BD8" s="240"/>
      <c r="BE8" s="240"/>
      <c r="BF8" s="246"/>
      <c r="BG8" s="493">
        <v>44896.0</v>
      </c>
      <c r="BH8" s="240"/>
      <c r="BI8" s="240"/>
      <c r="BJ8" s="240"/>
      <c r="BK8" s="246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</row>
    <row r="9" ht="18.0" customHeight="1">
      <c r="A9" s="247"/>
      <c r="B9" s="247"/>
      <c r="C9" s="772"/>
      <c r="D9" s="494" t="s">
        <v>20</v>
      </c>
      <c r="E9" s="495" t="s">
        <v>21</v>
      </c>
      <c r="F9" s="495" t="s">
        <v>22</v>
      </c>
      <c r="G9" s="495" t="s">
        <v>23</v>
      </c>
      <c r="H9" s="496" t="s">
        <v>49</v>
      </c>
      <c r="I9" s="497" t="s">
        <v>20</v>
      </c>
      <c r="J9" s="498" t="s">
        <v>21</v>
      </c>
      <c r="K9" s="498" t="s">
        <v>22</v>
      </c>
      <c r="L9" s="498" t="s">
        <v>23</v>
      </c>
      <c r="M9" s="499" t="s">
        <v>49</v>
      </c>
      <c r="N9" s="494" t="s">
        <v>20</v>
      </c>
      <c r="O9" s="495" t="s">
        <v>21</v>
      </c>
      <c r="P9" s="495" t="s">
        <v>22</v>
      </c>
      <c r="Q9" s="495" t="s">
        <v>23</v>
      </c>
      <c r="R9" s="496" t="s">
        <v>49</v>
      </c>
      <c r="S9" s="497" t="s">
        <v>20</v>
      </c>
      <c r="T9" s="498" t="s">
        <v>21</v>
      </c>
      <c r="U9" s="498" t="s">
        <v>22</v>
      </c>
      <c r="V9" s="498" t="s">
        <v>23</v>
      </c>
      <c r="W9" s="499" t="s">
        <v>49</v>
      </c>
      <c r="X9" s="494" t="s">
        <v>20</v>
      </c>
      <c r="Y9" s="495" t="s">
        <v>21</v>
      </c>
      <c r="Z9" s="495" t="s">
        <v>22</v>
      </c>
      <c r="AA9" s="495" t="s">
        <v>23</v>
      </c>
      <c r="AB9" s="496" t="s">
        <v>49</v>
      </c>
      <c r="AC9" s="497" t="s">
        <v>20</v>
      </c>
      <c r="AD9" s="498" t="s">
        <v>21</v>
      </c>
      <c r="AE9" s="498" t="s">
        <v>22</v>
      </c>
      <c r="AF9" s="498" t="s">
        <v>23</v>
      </c>
      <c r="AG9" s="499" t="s">
        <v>49</v>
      </c>
      <c r="AH9" s="494" t="s">
        <v>20</v>
      </c>
      <c r="AI9" s="495" t="s">
        <v>21</v>
      </c>
      <c r="AJ9" s="495" t="s">
        <v>22</v>
      </c>
      <c r="AK9" s="495" t="s">
        <v>23</v>
      </c>
      <c r="AL9" s="496" t="s">
        <v>49</v>
      </c>
      <c r="AM9" s="497" t="s">
        <v>20</v>
      </c>
      <c r="AN9" s="498" t="s">
        <v>21</v>
      </c>
      <c r="AO9" s="498" t="s">
        <v>22</v>
      </c>
      <c r="AP9" s="498" t="s">
        <v>23</v>
      </c>
      <c r="AQ9" s="499" t="s">
        <v>49</v>
      </c>
      <c r="AR9" s="494" t="s">
        <v>20</v>
      </c>
      <c r="AS9" s="495" t="s">
        <v>21</v>
      </c>
      <c r="AT9" s="495" t="s">
        <v>22</v>
      </c>
      <c r="AU9" s="495" t="s">
        <v>23</v>
      </c>
      <c r="AV9" s="496" t="s">
        <v>49</v>
      </c>
      <c r="AW9" s="497" t="s">
        <v>20</v>
      </c>
      <c r="AX9" s="498" t="s">
        <v>21</v>
      </c>
      <c r="AY9" s="498" t="s">
        <v>22</v>
      </c>
      <c r="AZ9" s="498" t="s">
        <v>23</v>
      </c>
      <c r="BA9" s="499" t="s">
        <v>49</v>
      </c>
      <c r="BB9" s="494" t="s">
        <v>20</v>
      </c>
      <c r="BC9" s="495" t="s">
        <v>21</v>
      </c>
      <c r="BD9" s="495" t="s">
        <v>22</v>
      </c>
      <c r="BE9" s="495" t="s">
        <v>23</v>
      </c>
      <c r="BF9" s="496" t="s">
        <v>49</v>
      </c>
      <c r="BG9" s="497" t="s">
        <v>20</v>
      </c>
      <c r="BH9" s="498" t="s">
        <v>21</v>
      </c>
      <c r="BI9" s="498" t="s">
        <v>22</v>
      </c>
      <c r="BJ9" s="498" t="s">
        <v>23</v>
      </c>
      <c r="BK9" s="499" t="s">
        <v>49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</row>
    <row r="10" ht="6.0" customHeight="1">
      <c r="A10" s="324">
        <v>1.0</v>
      </c>
      <c r="B10" s="324" t="str">
        <f>HOIST!B11</f>
        <v>STS 01</v>
      </c>
      <c r="C10" s="698" t="s">
        <v>220</v>
      </c>
      <c r="D10" s="501"/>
      <c r="E10" s="502"/>
      <c r="F10" s="503"/>
      <c r="G10" s="504"/>
      <c r="H10" s="505"/>
      <c r="I10" s="506"/>
      <c r="J10" s="507"/>
      <c r="K10" s="507"/>
      <c r="L10" s="504"/>
      <c r="M10" s="505"/>
      <c r="N10" s="506"/>
      <c r="O10" s="507"/>
      <c r="P10" s="507"/>
      <c r="Q10" s="504"/>
      <c r="R10" s="505"/>
      <c r="S10" s="506"/>
      <c r="T10" s="504"/>
      <c r="U10" s="507"/>
      <c r="V10" s="504"/>
      <c r="W10" s="505"/>
      <c r="X10" s="506"/>
      <c r="Y10" s="507"/>
      <c r="Z10" s="504"/>
      <c r="AA10" s="507"/>
      <c r="AB10" s="505"/>
      <c r="AC10" s="506"/>
      <c r="AD10" s="507"/>
      <c r="AE10" s="504"/>
      <c r="AF10" s="507"/>
      <c r="AG10" s="505"/>
      <c r="AH10" s="506"/>
      <c r="AI10" s="504"/>
      <c r="AJ10" s="504"/>
      <c r="AK10" s="507"/>
      <c r="AL10" s="505"/>
      <c r="AM10" s="506"/>
      <c r="AN10" s="504"/>
      <c r="AO10" s="507"/>
      <c r="AP10" s="507"/>
      <c r="AQ10" s="508"/>
      <c r="AR10" s="506"/>
      <c r="AS10" s="504"/>
      <c r="AT10" s="507"/>
      <c r="AU10" s="507"/>
      <c r="AV10" s="508"/>
      <c r="AW10" s="509"/>
      <c r="AX10" s="507"/>
      <c r="AY10" s="507"/>
      <c r="AZ10" s="507"/>
      <c r="BA10" s="508"/>
      <c r="BB10" s="509"/>
      <c r="BC10" s="507"/>
      <c r="BD10" s="507"/>
      <c r="BE10" s="504"/>
      <c r="BF10" s="508"/>
      <c r="BG10" s="506"/>
      <c r="BH10" s="507"/>
      <c r="BI10" s="507"/>
      <c r="BJ10" s="507"/>
      <c r="BK10" s="508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ht="18.0" customHeight="1">
      <c r="A11" s="242"/>
      <c r="B11" s="242"/>
      <c r="C11" s="704"/>
      <c r="D11" s="635"/>
      <c r="E11" s="647"/>
      <c r="F11" s="636">
        <v>10.0</v>
      </c>
      <c r="G11" s="539"/>
      <c r="H11" s="648"/>
      <c r="I11" s="638"/>
      <c r="J11" s="636">
        <v>9.0</v>
      </c>
      <c r="K11" s="643"/>
      <c r="L11" s="539"/>
      <c r="M11" s="649"/>
      <c r="N11" s="635"/>
      <c r="O11" s="650">
        <v>7.0</v>
      </c>
      <c r="P11" s="643"/>
      <c r="Q11" s="539"/>
      <c r="R11" s="649"/>
      <c r="S11" s="635"/>
      <c r="T11" s="636">
        <v>7.0</v>
      </c>
      <c r="U11" s="643"/>
      <c r="V11" s="539"/>
      <c r="W11" s="648"/>
      <c r="X11" s="638"/>
      <c r="Y11" s="636">
        <v>9.0</v>
      </c>
      <c r="Z11" s="539"/>
      <c r="AA11" s="539"/>
      <c r="AB11" s="649"/>
      <c r="AC11" s="635"/>
      <c r="AD11" s="651">
        <v>8.0</v>
      </c>
      <c r="AE11" s="539"/>
      <c r="AF11" s="539"/>
      <c r="AG11" s="649"/>
      <c r="AH11" s="635"/>
      <c r="AI11" s="636">
        <v>8.0</v>
      </c>
      <c r="AJ11" s="643"/>
      <c r="AK11" s="539"/>
      <c r="AL11" s="648"/>
      <c r="AM11" s="638"/>
      <c r="AN11" s="636">
        <v>8.0</v>
      </c>
      <c r="AO11" s="539"/>
      <c r="AP11" s="539"/>
      <c r="AQ11" s="649"/>
      <c r="AR11" s="635"/>
      <c r="AS11" s="650">
        <v>10.0</v>
      </c>
      <c r="AT11" s="539"/>
      <c r="AU11" s="539"/>
      <c r="AV11" s="649"/>
      <c r="AW11" s="635"/>
      <c r="AX11" s="647"/>
      <c r="AY11" s="636">
        <v>10.0</v>
      </c>
      <c r="AZ11" s="539"/>
      <c r="BA11" s="648"/>
      <c r="BB11" s="638"/>
      <c r="BC11" s="636">
        <v>9.0</v>
      </c>
      <c r="BD11" s="539"/>
      <c r="BE11" s="539"/>
      <c r="BF11" s="649"/>
      <c r="BG11" s="635"/>
      <c r="BH11" s="651">
        <v>9.0</v>
      </c>
      <c r="BI11" s="539"/>
      <c r="BJ11" s="539"/>
      <c r="BK11" s="649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ht="6.0" customHeight="1">
      <c r="A12" s="242"/>
      <c r="B12" s="242"/>
      <c r="C12" s="705"/>
      <c r="D12" s="741"/>
      <c r="E12" s="739"/>
      <c r="F12" s="739"/>
      <c r="G12" s="739"/>
      <c r="H12" s="740"/>
      <c r="I12" s="741"/>
      <c r="J12" s="739"/>
      <c r="K12" s="739"/>
      <c r="L12" s="739"/>
      <c r="M12" s="740"/>
      <c r="N12" s="741"/>
      <c r="O12" s="739"/>
      <c r="P12" s="739"/>
      <c r="Q12" s="739"/>
      <c r="R12" s="740"/>
      <c r="S12" s="741"/>
      <c r="T12" s="739"/>
      <c r="U12" s="739"/>
      <c r="V12" s="739"/>
      <c r="W12" s="740"/>
      <c r="X12" s="741"/>
      <c r="Y12" s="739"/>
      <c r="Z12" s="739"/>
      <c r="AA12" s="739"/>
      <c r="AB12" s="740"/>
      <c r="AC12" s="741"/>
      <c r="AD12" s="739"/>
      <c r="AE12" s="739"/>
      <c r="AF12" s="739"/>
      <c r="AG12" s="740"/>
      <c r="AH12" s="741"/>
      <c r="AI12" s="739"/>
      <c r="AJ12" s="739"/>
      <c r="AK12" s="739"/>
      <c r="AL12" s="740"/>
      <c r="AM12" s="741"/>
      <c r="AN12" s="739"/>
      <c r="AO12" s="739"/>
      <c r="AP12" s="739"/>
      <c r="AQ12" s="740"/>
      <c r="AR12" s="741"/>
      <c r="AS12" s="739"/>
      <c r="AT12" s="739"/>
      <c r="AU12" s="739"/>
      <c r="AV12" s="740"/>
      <c r="AW12" s="741"/>
      <c r="AX12" s="739"/>
      <c r="AY12" s="739"/>
      <c r="AZ12" s="739"/>
      <c r="BA12" s="740"/>
      <c r="BB12" s="741"/>
      <c r="BC12" s="739"/>
      <c r="BD12" s="739"/>
      <c r="BE12" s="739"/>
      <c r="BF12" s="740"/>
      <c r="BG12" s="741"/>
      <c r="BH12" s="739"/>
      <c r="BI12" s="739"/>
      <c r="BJ12" s="739"/>
      <c r="BK12" s="740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ht="30.0" customHeight="1">
      <c r="A13" s="242"/>
      <c r="B13" s="242"/>
      <c r="C13" s="707" t="s">
        <v>221</v>
      </c>
      <c r="D13" s="773"/>
      <c r="E13" s="774"/>
      <c r="F13" s="774"/>
      <c r="G13" s="774"/>
      <c r="H13" s="775"/>
      <c r="I13" s="773"/>
      <c r="J13" s="774"/>
      <c r="K13" s="774"/>
      <c r="L13" s="774"/>
      <c r="M13" s="775"/>
      <c r="N13" s="773"/>
      <c r="O13" s="774"/>
      <c r="P13" s="774"/>
      <c r="Q13" s="774"/>
      <c r="R13" s="775"/>
      <c r="S13" s="773"/>
      <c r="T13" s="774"/>
      <c r="U13" s="774"/>
      <c r="V13" s="774"/>
      <c r="W13" s="775"/>
      <c r="X13" s="773"/>
      <c r="Y13" s="774"/>
      <c r="Z13" s="774"/>
      <c r="AA13" s="774"/>
      <c r="AB13" s="775"/>
      <c r="AC13" s="773"/>
      <c r="AD13" s="774"/>
      <c r="AE13" s="774"/>
      <c r="AF13" s="774"/>
      <c r="AG13" s="775"/>
      <c r="AH13" s="773"/>
      <c r="AI13" s="774"/>
      <c r="AJ13" s="774"/>
      <c r="AK13" s="774"/>
      <c r="AL13" s="775"/>
      <c r="AM13" s="773"/>
      <c r="AN13" s="774"/>
      <c r="AO13" s="774"/>
      <c r="AP13" s="774"/>
      <c r="AQ13" s="775"/>
      <c r="AR13" s="773"/>
      <c r="AS13" s="774"/>
      <c r="AT13" s="774"/>
      <c r="AU13" s="774"/>
      <c r="AV13" s="775"/>
      <c r="AW13" s="773"/>
      <c r="AX13" s="774"/>
      <c r="AY13" s="774"/>
      <c r="AZ13" s="774"/>
      <c r="BA13" s="775"/>
      <c r="BB13" s="773"/>
      <c r="BC13" s="774"/>
      <c r="BD13" s="774"/>
      <c r="BE13" s="774"/>
      <c r="BF13" s="775"/>
      <c r="BG13" s="773"/>
      <c r="BH13" s="774"/>
      <c r="BI13" s="774"/>
      <c r="BJ13" s="774"/>
      <c r="BK13" s="775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ht="30.0" customHeight="1">
      <c r="A14" s="776"/>
      <c r="B14" s="776"/>
      <c r="C14" s="777" t="s">
        <v>222</v>
      </c>
      <c r="D14" s="778"/>
      <c r="E14" s="779"/>
      <c r="F14" s="779"/>
      <c r="G14" s="779"/>
      <c r="H14" s="780"/>
      <c r="I14" s="778"/>
      <c r="J14" s="779"/>
      <c r="K14" s="779"/>
      <c r="L14" s="779"/>
      <c r="M14" s="780"/>
      <c r="N14" s="778"/>
      <c r="O14" s="779"/>
      <c r="P14" s="779"/>
      <c r="Q14" s="779"/>
      <c r="R14" s="780"/>
      <c r="S14" s="778"/>
      <c r="T14" s="779"/>
      <c r="U14" s="779"/>
      <c r="V14" s="779"/>
      <c r="W14" s="780"/>
      <c r="X14" s="778"/>
      <c r="Y14" s="779"/>
      <c r="Z14" s="779"/>
      <c r="AA14" s="779"/>
      <c r="AB14" s="780"/>
      <c r="AC14" s="778"/>
      <c r="AD14" s="779"/>
      <c r="AE14" s="779"/>
      <c r="AF14" s="779"/>
      <c r="AG14" s="780"/>
      <c r="AH14" s="778"/>
      <c r="AI14" s="779"/>
      <c r="AJ14" s="779"/>
      <c r="AK14" s="779"/>
      <c r="AL14" s="780"/>
      <c r="AM14" s="778"/>
      <c r="AN14" s="779"/>
      <c r="AO14" s="779"/>
      <c r="AP14" s="779"/>
      <c r="AQ14" s="780"/>
      <c r="AR14" s="778"/>
      <c r="AS14" s="779"/>
      <c r="AT14" s="779"/>
      <c r="AU14" s="779"/>
      <c r="AV14" s="780"/>
      <c r="AW14" s="778"/>
      <c r="AX14" s="779"/>
      <c r="AY14" s="779"/>
      <c r="AZ14" s="779"/>
      <c r="BA14" s="780"/>
      <c r="BB14" s="778"/>
      <c r="BC14" s="779"/>
      <c r="BD14" s="779"/>
      <c r="BE14" s="779"/>
      <c r="BF14" s="780"/>
      <c r="BG14" s="778"/>
      <c r="BH14" s="779"/>
      <c r="BI14" s="779"/>
      <c r="BJ14" s="779"/>
      <c r="BK14" s="780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ht="6.0" customHeight="1">
      <c r="A15" s="781">
        <v>2.0</v>
      </c>
      <c r="B15" s="781" t="str">
        <f>HOIST!B16</f>
        <v>STS 02</v>
      </c>
      <c r="C15" s="782" t="s">
        <v>220</v>
      </c>
      <c r="D15" s="783"/>
      <c r="E15" s="784"/>
      <c r="F15" s="784"/>
      <c r="G15" s="784"/>
      <c r="H15" s="785"/>
      <c r="I15" s="783"/>
      <c r="J15" s="784"/>
      <c r="K15" s="784"/>
      <c r="L15" s="784"/>
      <c r="M15" s="785"/>
      <c r="N15" s="783"/>
      <c r="O15" s="784"/>
      <c r="P15" s="784"/>
      <c r="Q15" s="784"/>
      <c r="R15" s="785"/>
      <c r="S15" s="783"/>
      <c r="T15" s="784"/>
      <c r="U15" s="784"/>
      <c r="V15" s="784"/>
      <c r="W15" s="785"/>
      <c r="X15" s="783"/>
      <c r="Y15" s="784"/>
      <c r="Z15" s="784"/>
      <c r="AA15" s="784"/>
      <c r="AB15" s="785"/>
      <c r="AC15" s="783"/>
      <c r="AD15" s="784"/>
      <c r="AE15" s="784"/>
      <c r="AF15" s="784"/>
      <c r="AG15" s="785"/>
      <c r="AH15" s="783"/>
      <c r="AI15" s="784"/>
      <c r="AJ15" s="784"/>
      <c r="AK15" s="784"/>
      <c r="AL15" s="785"/>
      <c r="AM15" s="783"/>
      <c r="AN15" s="784"/>
      <c r="AO15" s="784"/>
      <c r="AP15" s="784"/>
      <c r="AQ15" s="785"/>
      <c r="AR15" s="783"/>
      <c r="AS15" s="784"/>
      <c r="AT15" s="784"/>
      <c r="AU15" s="784"/>
      <c r="AV15" s="785"/>
      <c r="AW15" s="784"/>
      <c r="AX15" s="784"/>
      <c r="AY15" s="784"/>
      <c r="AZ15" s="784"/>
      <c r="BA15" s="785"/>
      <c r="BB15" s="784"/>
      <c r="BC15" s="784"/>
      <c r="BD15" s="784"/>
      <c r="BE15" s="784"/>
      <c r="BF15" s="784"/>
      <c r="BG15" s="783"/>
      <c r="BH15" s="784"/>
      <c r="BI15" s="784"/>
      <c r="BJ15" s="784"/>
      <c r="BK15" s="785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ht="18.0" customHeight="1">
      <c r="A16" s="242"/>
      <c r="B16" s="242"/>
      <c r="C16" s="704"/>
      <c r="D16" s="675"/>
      <c r="E16" s="636">
        <v>3.0</v>
      </c>
      <c r="F16" s="643"/>
      <c r="G16" s="643"/>
      <c r="H16" s="637"/>
      <c r="I16" s="653">
        <v>2.0</v>
      </c>
      <c r="J16" s="643"/>
      <c r="K16" s="643"/>
      <c r="L16" s="643"/>
      <c r="M16" s="637"/>
      <c r="N16" s="676">
        <v>4.0</v>
      </c>
      <c r="O16" s="643"/>
      <c r="P16" s="643"/>
      <c r="Q16" s="643"/>
      <c r="R16" s="637"/>
      <c r="S16" s="675"/>
      <c r="T16" s="636">
        <v>4.0</v>
      </c>
      <c r="U16" s="643"/>
      <c r="V16" s="643"/>
      <c r="W16" s="637"/>
      <c r="X16" s="653">
        <v>5.0</v>
      </c>
      <c r="Y16" s="643"/>
      <c r="Z16" s="643"/>
      <c r="AA16" s="643"/>
      <c r="AB16" s="637"/>
      <c r="AC16" s="677">
        <v>4.0</v>
      </c>
      <c r="AD16" s="643"/>
      <c r="AE16" s="643"/>
      <c r="AF16" s="643"/>
      <c r="AG16" s="637"/>
      <c r="AH16" s="675"/>
      <c r="AI16" s="636">
        <v>4.0</v>
      </c>
      <c r="AJ16" s="643"/>
      <c r="AK16" s="643"/>
      <c r="AL16" s="637"/>
      <c r="AM16" s="653">
        <v>4.0</v>
      </c>
      <c r="AN16" s="643"/>
      <c r="AO16" s="643"/>
      <c r="AP16" s="643"/>
      <c r="AQ16" s="637"/>
      <c r="AR16" s="675"/>
      <c r="AS16" s="650">
        <v>9.0</v>
      </c>
      <c r="AT16" s="643"/>
      <c r="AU16" s="643"/>
      <c r="AV16" s="637"/>
      <c r="AW16" s="675"/>
      <c r="AX16" s="636">
        <v>5.0</v>
      </c>
      <c r="AY16" s="643"/>
      <c r="AZ16" s="643"/>
      <c r="BA16" s="637"/>
      <c r="BB16" s="653">
        <v>5.0</v>
      </c>
      <c r="BC16" s="643"/>
      <c r="BD16" s="643"/>
      <c r="BE16" s="643"/>
      <c r="BF16" s="637"/>
      <c r="BG16" s="675"/>
      <c r="BH16" s="651">
        <v>5.0</v>
      </c>
      <c r="BI16" s="643"/>
      <c r="BJ16" s="643"/>
      <c r="BK16" s="637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ht="6.0" customHeight="1">
      <c r="A17" s="242"/>
      <c r="B17" s="242"/>
      <c r="C17" s="705"/>
      <c r="D17" s="741"/>
      <c r="E17" s="739"/>
      <c r="F17" s="739"/>
      <c r="G17" s="739"/>
      <c r="H17" s="740"/>
      <c r="I17" s="741"/>
      <c r="J17" s="739"/>
      <c r="K17" s="739"/>
      <c r="L17" s="739"/>
      <c r="M17" s="740"/>
      <c r="N17" s="741"/>
      <c r="O17" s="739"/>
      <c r="P17" s="739"/>
      <c r="Q17" s="739"/>
      <c r="R17" s="740"/>
      <c r="S17" s="741"/>
      <c r="T17" s="739"/>
      <c r="U17" s="739"/>
      <c r="V17" s="739"/>
      <c r="W17" s="740"/>
      <c r="X17" s="741" t="s">
        <v>247</v>
      </c>
      <c r="Y17" s="739"/>
      <c r="Z17" s="739"/>
      <c r="AA17" s="739"/>
      <c r="AB17" s="740"/>
      <c r="AC17" s="741"/>
      <c r="AD17" s="739"/>
      <c r="AE17" s="739"/>
      <c r="AF17" s="739"/>
      <c r="AG17" s="740"/>
      <c r="AH17" s="741"/>
      <c r="AI17" s="739"/>
      <c r="AJ17" s="739"/>
      <c r="AK17" s="739"/>
      <c r="AL17" s="740"/>
      <c r="AM17" s="741"/>
      <c r="AN17" s="739"/>
      <c r="AO17" s="739"/>
      <c r="AP17" s="739"/>
      <c r="AQ17" s="740"/>
      <c r="AR17" s="741"/>
      <c r="AS17" s="739"/>
      <c r="AT17" s="739"/>
      <c r="AU17" s="739"/>
      <c r="AV17" s="740"/>
      <c r="AW17" s="739"/>
      <c r="AX17" s="739"/>
      <c r="AY17" s="739"/>
      <c r="AZ17" s="739"/>
      <c r="BA17" s="740"/>
      <c r="BB17" s="739"/>
      <c r="BC17" s="739"/>
      <c r="BD17" s="739"/>
      <c r="BE17" s="739"/>
      <c r="BF17" s="739"/>
      <c r="BG17" s="741"/>
      <c r="BH17" s="739"/>
      <c r="BI17" s="739"/>
      <c r="BJ17" s="739"/>
      <c r="BK17" s="740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ht="30.0" customHeight="1">
      <c r="A18" s="242"/>
      <c r="B18" s="242"/>
      <c r="C18" s="707" t="s">
        <v>221</v>
      </c>
      <c r="D18" s="773"/>
      <c r="E18" s="774"/>
      <c r="F18" s="774"/>
      <c r="G18" s="774"/>
      <c r="H18" s="775"/>
      <c r="I18" s="773"/>
      <c r="J18" s="774"/>
      <c r="K18" s="774"/>
      <c r="L18" s="774"/>
      <c r="M18" s="775"/>
      <c r="N18" s="773"/>
      <c r="O18" s="774"/>
      <c r="P18" s="774"/>
      <c r="Q18" s="774"/>
      <c r="R18" s="775"/>
      <c r="S18" s="773"/>
      <c r="T18" s="774"/>
      <c r="U18" s="774"/>
      <c r="V18" s="774"/>
      <c r="W18" s="775"/>
      <c r="X18" s="773"/>
      <c r="Y18" s="774"/>
      <c r="Z18" s="774"/>
      <c r="AA18" s="774"/>
      <c r="AB18" s="775"/>
      <c r="AC18" s="773"/>
      <c r="AD18" s="774"/>
      <c r="AE18" s="774"/>
      <c r="AF18" s="774"/>
      <c r="AG18" s="775"/>
      <c r="AH18" s="773"/>
      <c r="AI18" s="774"/>
      <c r="AJ18" s="774"/>
      <c r="AK18" s="774"/>
      <c r="AL18" s="775"/>
      <c r="AM18" s="773"/>
      <c r="AN18" s="774"/>
      <c r="AO18" s="774"/>
      <c r="AP18" s="774"/>
      <c r="AQ18" s="775"/>
      <c r="AR18" s="773"/>
      <c r="AS18" s="774"/>
      <c r="AT18" s="774"/>
      <c r="AU18" s="774"/>
      <c r="AV18" s="775"/>
      <c r="AW18" s="773"/>
      <c r="AX18" s="774"/>
      <c r="AY18" s="774"/>
      <c r="AZ18" s="774"/>
      <c r="BA18" s="775"/>
      <c r="BB18" s="773"/>
      <c r="BC18" s="774"/>
      <c r="BD18" s="774"/>
      <c r="BE18" s="774"/>
      <c r="BF18" s="775"/>
      <c r="BG18" s="773"/>
      <c r="BH18" s="774"/>
      <c r="BI18" s="774"/>
      <c r="BJ18" s="774"/>
      <c r="BK18" s="775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ht="30.0" customHeight="1">
      <c r="A19" s="776"/>
      <c r="B19" s="776"/>
      <c r="C19" s="777" t="s">
        <v>222</v>
      </c>
      <c r="D19" s="778"/>
      <c r="E19" s="779"/>
      <c r="F19" s="779"/>
      <c r="G19" s="779"/>
      <c r="H19" s="780"/>
      <c r="I19" s="778"/>
      <c r="J19" s="779"/>
      <c r="K19" s="779"/>
      <c r="L19" s="779"/>
      <c r="M19" s="780"/>
      <c r="N19" s="778"/>
      <c r="O19" s="779"/>
      <c r="P19" s="779"/>
      <c r="Q19" s="779"/>
      <c r="R19" s="780"/>
      <c r="S19" s="778"/>
      <c r="T19" s="779"/>
      <c r="U19" s="779"/>
      <c r="V19" s="779"/>
      <c r="W19" s="780"/>
      <c r="X19" s="778"/>
      <c r="Y19" s="779"/>
      <c r="Z19" s="779"/>
      <c r="AA19" s="779"/>
      <c r="AB19" s="780"/>
      <c r="AC19" s="778"/>
      <c r="AD19" s="779"/>
      <c r="AE19" s="779"/>
      <c r="AF19" s="779"/>
      <c r="AG19" s="780"/>
      <c r="AH19" s="778"/>
      <c r="AI19" s="779"/>
      <c r="AJ19" s="779"/>
      <c r="AK19" s="779"/>
      <c r="AL19" s="780"/>
      <c r="AM19" s="778"/>
      <c r="AN19" s="779"/>
      <c r="AO19" s="779"/>
      <c r="AP19" s="779"/>
      <c r="AQ19" s="780"/>
      <c r="AR19" s="778"/>
      <c r="AS19" s="779"/>
      <c r="AT19" s="779"/>
      <c r="AU19" s="779"/>
      <c r="AV19" s="780"/>
      <c r="AW19" s="778"/>
      <c r="AX19" s="779"/>
      <c r="AY19" s="779"/>
      <c r="AZ19" s="779"/>
      <c r="BA19" s="780"/>
      <c r="BB19" s="778"/>
      <c r="BC19" s="779"/>
      <c r="BD19" s="779"/>
      <c r="BE19" s="779"/>
      <c r="BF19" s="780"/>
      <c r="BG19" s="778"/>
      <c r="BH19" s="779"/>
      <c r="BI19" s="779"/>
      <c r="BJ19" s="779"/>
      <c r="BK19" s="780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ht="6.75" customHeight="1">
      <c r="A20" s="786">
        <v>3.0</v>
      </c>
      <c r="B20" s="781" t="str">
        <f>HOIST!B23</f>
        <v>STS 03</v>
      </c>
      <c r="C20" s="782" t="s">
        <v>220</v>
      </c>
      <c r="D20" s="783"/>
      <c r="E20" s="784"/>
      <c r="F20" s="784"/>
      <c r="G20" s="784"/>
      <c r="H20" s="785"/>
      <c r="I20" s="783"/>
      <c r="J20" s="784"/>
      <c r="K20" s="784"/>
      <c r="L20" s="784"/>
      <c r="M20" s="785"/>
      <c r="N20" s="783"/>
      <c r="O20" s="784"/>
      <c r="P20" s="784"/>
      <c r="Q20" s="784"/>
      <c r="R20" s="785"/>
      <c r="S20" s="783"/>
      <c r="T20" s="784"/>
      <c r="U20" s="784"/>
      <c r="V20" s="784"/>
      <c r="W20" s="785"/>
      <c r="X20" s="783"/>
      <c r="Y20" s="784"/>
      <c r="Z20" s="784"/>
      <c r="AA20" s="784"/>
      <c r="AB20" s="785"/>
      <c r="AC20" s="783"/>
      <c r="AD20" s="784"/>
      <c r="AE20" s="784"/>
      <c r="AF20" s="784"/>
      <c r="AG20" s="785"/>
      <c r="AH20" s="783"/>
      <c r="AI20" s="784"/>
      <c r="AJ20" s="784"/>
      <c r="AK20" s="784"/>
      <c r="AL20" s="785"/>
      <c r="AM20" s="783"/>
      <c r="AN20" s="784"/>
      <c r="AO20" s="784"/>
      <c r="AP20" s="784"/>
      <c r="AQ20" s="785"/>
      <c r="AR20" s="783"/>
      <c r="AS20" s="784"/>
      <c r="AT20" s="784"/>
      <c r="AU20" s="784"/>
      <c r="AV20" s="785"/>
      <c r="AW20" s="783"/>
      <c r="AX20" s="784"/>
      <c r="AY20" s="784"/>
      <c r="AZ20" s="784"/>
      <c r="BA20" s="785"/>
      <c r="BB20" s="783"/>
      <c r="BC20" s="784"/>
      <c r="BD20" s="784"/>
      <c r="BE20" s="784"/>
      <c r="BF20" s="785"/>
      <c r="BG20" s="783"/>
      <c r="BH20" s="784"/>
      <c r="BI20" s="784"/>
      <c r="BJ20" s="784"/>
      <c r="BK20" s="785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ht="18.0" customHeight="1">
      <c r="A21" s="552"/>
      <c r="B21" s="242"/>
      <c r="C21" s="704"/>
      <c r="D21" s="675"/>
      <c r="E21" s="643"/>
      <c r="F21" s="643"/>
      <c r="G21" s="636">
        <v>17.0</v>
      </c>
      <c r="H21" s="637"/>
      <c r="I21" s="691"/>
      <c r="J21" s="643"/>
      <c r="K21" s="643"/>
      <c r="L21" s="636">
        <v>16.0</v>
      </c>
      <c r="M21" s="637"/>
      <c r="N21" s="675"/>
      <c r="O21" s="643"/>
      <c r="P21" s="650">
        <v>17.0</v>
      </c>
      <c r="Q21" s="643"/>
      <c r="R21" s="637"/>
      <c r="S21" s="675"/>
      <c r="T21" s="643"/>
      <c r="U21" s="643"/>
      <c r="V21" s="636">
        <v>18.0</v>
      </c>
      <c r="W21" s="637"/>
      <c r="X21" s="691"/>
      <c r="Y21" s="643"/>
      <c r="Z21" s="636">
        <v>18.0</v>
      </c>
      <c r="AA21" s="643"/>
      <c r="AB21" s="637"/>
      <c r="AC21" s="675"/>
      <c r="AD21" s="643"/>
      <c r="AE21" s="677">
        <v>17.0</v>
      </c>
      <c r="AF21" s="643"/>
      <c r="AG21" s="637"/>
      <c r="AH21" s="675"/>
      <c r="AI21" s="643"/>
      <c r="AJ21" s="643"/>
      <c r="AK21" s="636">
        <v>18.0</v>
      </c>
      <c r="AL21" s="637"/>
      <c r="AM21" s="691"/>
      <c r="AN21" s="643"/>
      <c r="AO21" s="636">
        <v>18.0</v>
      </c>
      <c r="AP21" s="643"/>
      <c r="AQ21" s="637"/>
      <c r="AR21" s="675"/>
      <c r="AS21" s="643"/>
      <c r="AT21" s="650">
        <v>17.0</v>
      </c>
      <c r="AU21" s="643"/>
      <c r="AV21" s="637"/>
      <c r="AW21" s="675"/>
      <c r="AX21" s="643"/>
      <c r="AY21" s="643"/>
      <c r="AZ21" s="636">
        <v>18.0</v>
      </c>
      <c r="BA21" s="637"/>
      <c r="BB21" s="691"/>
      <c r="BC21" s="643"/>
      <c r="BD21" s="636">
        <v>18.0</v>
      </c>
      <c r="BE21" s="643"/>
      <c r="BF21" s="637"/>
      <c r="BG21" s="675"/>
      <c r="BH21" s="643"/>
      <c r="BI21" s="651">
        <v>16.0</v>
      </c>
      <c r="BJ21" s="643"/>
      <c r="BK21" s="637"/>
      <c r="BL21" s="1"/>
      <c r="BM21" s="1"/>
      <c r="BN21" s="1">
        <f>BI21+14</f>
        <v>30</v>
      </c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ht="5.25" customHeight="1">
      <c r="A22" s="552"/>
      <c r="B22" s="242"/>
      <c r="C22" s="705"/>
      <c r="D22" s="741"/>
      <c r="E22" s="739"/>
      <c r="F22" s="739"/>
      <c r="G22" s="739"/>
      <c r="H22" s="740"/>
      <c r="I22" s="741"/>
      <c r="J22" s="739"/>
      <c r="K22" s="739"/>
      <c r="L22" s="739"/>
      <c r="M22" s="740"/>
      <c r="N22" s="741"/>
      <c r="O22" s="739"/>
      <c r="P22" s="739"/>
      <c r="Q22" s="739"/>
      <c r="R22" s="740"/>
      <c r="S22" s="741"/>
      <c r="T22" s="739"/>
      <c r="U22" s="739"/>
      <c r="V22" s="739"/>
      <c r="W22" s="740"/>
      <c r="X22" s="741"/>
      <c r="Y22" s="739"/>
      <c r="Z22" s="739"/>
      <c r="AA22" s="739"/>
      <c r="AB22" s="740"/>
      <c r="AC22" s="741"/>
      <c r="AD22" s="739"/>
      <c r="AE22" s="739"/>
      <c r="AF22" s="739"/>
      <c r="AG22" s="740"/>
      <c r="AH22" s="741"/>
      <c r="AI22" s="739"/>
      <c r="AJ22" s="739"/>
      <c r="AK22" s="739"/>
      <c r="AL22" s="740"/>
      <c r="AM22" s="741"/>
      <c r="AN22" s="739"/>
      <c r="AO22" s="739"/>
      <c r="AP22" s="739"/>
      <c r="AQ22" s="740"/>
      <c r="AR22" s="741"/>
      <c r="AS22" s="739"/>
      <c r="AT22" s="739"/>
      <c r="AU22" s="739"/>
      <c r="AV22" s="740"/>
      <c r="AW22" s="741"/>
      <c r="AX22" s="739"/>
      <c r="AY22" s="739"/>
      <c r="AZ22" s="739"/>
      <c r="BA22" s="740"/>
      <c r="BB22" s="741"/>
      <c r="BC22" s="739"/>
      <c r="BD22" s="739"/>
      <c r="BE22" s="739"/>
      <c r="BF22" s="740"/>
      <c r="BG22" s="741"/>
      <c r="BH22" s="739"/>
      <c r="BI22" s="739"/>
      <c r="BJ22" s="739"/>
      <c r="BK22" s="740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ht="30.0" customHeight="1">
      <c r="A23" s="552"/>
      <c r="B23" s="242"/>
      <c r="C23" s="707" t="s">
        <v>221</v>
      </c>
      <c r="D23" s="773"/>
      <c r="E23" s="774"/>
      <c r="F23" s="774"/>
      <c r="G23" s="774"/>
      <c r="H23" s="775"/>
      <c r="I23" s="773"/>
      <c r="J23" s="774"/>
      <c r="K23" s="774"/>
      <c r="L23" s="774"/>
      <c r="M23" s="775"/>
      <c r="N23" s="773"/>
      <c r="O23" s="774"/>
      <c r="P23" s="774"/>
      <c r="Q23" s="774"/>
      <c r="R23" s="775"/>
      <c r="S23" s="773"/>
      <c r="T23" s="774"/>
      <c r="U23" s="774"/>
      <c r="V23" s="774"/>
      <c r="W23" s="775"/>
      <c r="X23" s="773"/>
      <c r="Y23" s="774"/>
      <c r="Z23" s="774"/>
      <c r="AA23" s="774"/>
      <c r="AB23" s="775"/>
      <c r="AC23" s="773"/>
      <c r="AD23" s="774"/>
      <c r="AE23" s="774"/>
      <c r="AF23" s="774"/>
      <c r="AG23" s="775"/>
      <c r="AH23" s="773"/>
      <c r="AI23" s="774"/>
      <c r="AJ23" s="774"/>
      <c r="AK23" s="774"/>
      <c r="AL23" s="775"/>
      <c r="AM23" s="773"/>
      <c r="AN23" s="774"/>
      <c r="AO23" s="774"/>
      <c r="AP23" s="774"/>
      <c r="AQ23" s="775"/>
      <c r="AR23" s="773"/>
      <c r="AS23" s="774"/>
      <c r="AT23" s="774"/>
      <c r="AU23" s="774"/>
      <c r="AV23" s="775"/>
      <c r="AW23" s="773"/>
      <c r="AX23" s="774"/>
      <c r="AY23" s="774"/>
      <c r="AZ23" s="774"/>
      <c r="BA23" s="775"/>
      <c r="BB23" s="773"/>
      <c r="BC23" s="774"/>
      <c r="BD23" s="774"/>
      <c r="BE23" s="774"/>
      <c r="BF23" s="775"/>
      <c r="BG23" s="773"/>
      <c r="BH23" s="774"/>
      <c r="BI23" s="774"/>
      <c r="BJ23" s="774"/>
      <c r="BK23" s="775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ht="30.0" customHeight="1">
      <c r="A24" s="787"/>
      <c r="B24" s="776"/>
      <c r="C24" s="777" t="s">
        <v>222</v>
      </c>
      <c r="D24" s="778"/>
      <c r="E24" s="779"/>
      <c r="F24" s="779"/>
      <c r="G24" s="779"/>
      <c r="H24" s="780"/>
      <c r="I24" s="778"/>
      <c r="J24" s="779"/>
      <c r="K24" s="779"/>
      <c r="L24" s="779"/>
      <c r="M24" s="780"/>
      <c r="N24" s="778"/>
      <c r="O24" s="779"/>
      <c r="P24" s="779"/>
      <c r="Q24" s="779"/>
      <c r="R24" s="780"/>
      <c r="S24" s="778"/>
      <c r="T24" s="779"/>
      <c r="U24" s="779"/>
      <c r="V24" s="779"/>
      <c r="W24" s="780"/>
      <c r="X24" s="778"/>
      <c r="Y24" s="779"/>
      <c r="Z24" s="779"/>
      <c r="AA24" s="779"/>
      <c r="AB24" s="780"/>
      <c r="AC24" s="778"/>
      <c r="AD24" s="779"/>
      <c r="AE24" s="779"/>
      <c r="AF24" s="779"/>
      <c r="AG24" s="780"/>
      <c r="AH24" s="778"/>
      <c r="AI24" s="779"/>
      <c r="AJ24" s="779"/>
      <c r="AK24" s="779"/>
      <c r="AL24" s="780"/>
      <c r="AM24" s="778"/>
      <c r="AN24" s="779"/>
      <c r="AO24" s="779"/>
      <c r="AP24" s="779"/>
      <c r="AQ24" s="780"/>
      <c r="AR24" s="778"/>
      <c r="AS24" s="779"/>
      <c r="AT24" s="779"/>
      <c r="AU24" s="779"/>
      <c r="AV24" s="780"/>
      <c r="AW24" s="778"/>
      <c r="AX24" s="779"/>
      <c r="AY24" s="779"/>
      <c r="AZ24" s="779"/>
      <c r="BA24" s="780"/>
      <c r="BB24" s="778"/>
      <c r="BC24" s="779"/>
      <c r="BD24" s="779"/>
      <c r="BE24" s="788"/>
      <c r="BF24" s="780"/>
      <c r="BG24" s="778"/>
      <c r="BH24" s="779"/>
      <c r="BI24" s="779"/>
      <c r="BJ24" s="779"/>
      <c r="BK24" s="780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ht="13.5" customHeight="1">
      <c r="A25" s="786">
        <v>4.0</v>
      </c>
      <c r="B25" s="789" t="str">
        <f>HOIST!B30</f>
        <v>STS 04</v>
      </c>
      <c r="C25" s="782" t="s">
        <v>220</v>
      </c>
      <c r="D25" s="783"/>
      <c r="E25" s="784"/>
      <c r="F25" s="784"/>
      <c r="G25" s="784"/>
      <c r="H25" s="785"/>
      <c r="I25" s="783"/>
      <c r="J25" s="784"/>
      <c r="K25" s="784"/>
      <c r="L25" s="784"/>
      <c r="M25" s="785"/>
      <c r="N25" s="783"/>
      <c r="O25" s="784"/>
      <c r="P25" s="784"/>
      <c r="Q25" s="784"/>
      <c r="R25" s="785"/>
      <c r="S25" s="783"/>
      <c r="T25" s="784"/>
      <c r="U25" s="784"/>
      <c r="V25" s="784"/>
      <c r="W25" s="785"/>
      <c r="X25" s="783"/>
      <c r="Y25" s="784"/>
      <c r="Z25" s="784"/>
      <c r="AA25" s="784"/>
      <c r="AB25" s="785"/>
      <c r="AC25" s="783"/>
      <c r="AD25" s="784"/>
      <c r="AE25" s="784"/>
      <c r="AF25" s="784"/>
      <c r="AG25" s="785"/>
      <c r="AH25" s="783"/>
      <c r="AI25" s="784"/>
      <c r="AJ25" s="784"/>
      <c r="AK25" s="784"/>
      <c r="AL25" s="785"/>
      <c r="AM25" s="783"/>
      <c r="AN25" s="784"/>
      <c r="AO25" s="784"/>
      <c r="AP25" s="784"/>
      <c r="AQ25" s="785"/>
      <c r="AR25" s="783"/>
      <c r="AS25" s="784"/>
      <c r="AT25" s="784"/>
      <c r="AU25" s="784"/>
      <c r="AV25" s="785"/>
      <c r="AW25" s="783"/>
      <c r="AX25" s="784"/>
      <c r="AY25" s="784"/>
      <c r="AZ25" s="784"/>
      <c r="BA25" s="785"/>
      <c r="BB25" s="783"/>
      <c r="BC25" s="784"/>
      <c r="BD25" s="784"/>
      <c r="BE25" s="784"/>
      <c r="BF25" s="785"/>
      <c r="BG25" s="783"/>
      <c r="BH25" s="784"/>
      <c r="BI25" s="784"/>
      <c r="BJ25" s="784"/>
      <c r="BK25" s="785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ht="13.5" customHeight="1">
      <c r="A26" s="552"/>
      <c r="B26" s="242"/>
      <c r="C26" s="704"/>
      <c r="D26" s="675"/>
      <c r="E26" s="643"/>
      <c r="F26" s="643"/>
      <c r="G26" s="643"/>
      <c r="H26" s="694">
        <v>24.0</v>
      </c>
      <c r="I26" s="691"/>
      <c r="J26" s="643"/>
      <c r="K26" s="643"/>
      <c r="L26" s="636">
        <v>24.0</v>
      </c>
      <c r="M26" s="637"/>
      <c r="N26" s="675"/>
      <c r="O26" s="643"/>
      <c r="P26" s="643"/>
      <c r="Q26" s="650">
        <v>24.0</v>
      </c>
      <c r="R26" s="637"/>
      <c r="S26" s="675"/>
      <c r="T26" s="643"/>
      <c r="U26" s="643"/>
      <c r="V26" s="643"/>
      <c r="W26" s="694">
        <v>25.0</v>
      </c>
      <c r="X26" s="691"/>
      <c r="Y26" s="643"/>
      <c r="Z26" s="643"/>
      <c r="AA26" s="636">
        <v>25.0</v>
      </c>
      <c r="AB26" s="637"/>
      <c r="AC26" s="675"/>
      <c r="AD26" s="643"/>
      <c r="AE26" s="643"/>
      <c r="AF26" s="580">
        <v>24.0</v>
      </c>
      <c r="AG26" s="637"/>
      <c r="AH26" s="675"/>
      <c r="AI26" s="643"/>
      <c r="AJ26" s="643"/>
      <c r="AK26" s="643"/>
      <c r="AL26" s="694">
        <v>25.0</v>
      </c>
      <c r="AM26" s="691"/>
      <c r="AN26" s="643"/>
      <c r="AO26" s="643"/>
      <c r="AP26" s="636">
        <v>25.0</v>
      </c>
      <c r="AQ26" s="637"/>
      <c r="AR26" s="675"/>
      <c r="AS26" s="643"/>
      <c r="AT26" s="643"/>
      <c r="AU26" s="650">
        <v>23.0</v>
      </c>
      <c r="AV26" s="637"/>
      <c r="AW26" s="675"/>
      <c r="AX26" s="643"/>
      <c r="AY26" s="643"/>
      <c r="AZ26" s="643"/>
      <c r="BA26" s="694">
        <v>25.0</v>
      </c>
      <c r="BB26" s="691"/>
      <c r="BC26" s="643"/>
      <c r="BD26" s="643"/>
      <c r="BE26" s="643"/>
      <c r="BF26" s="694">
        <v>28.0</v>
      </c>
      <c r="BG26" s="675"/>
      <c r="BH26" s="643"/>
      <c r="BI26" s="643"/>
      <c r="BJ26" s="643"/>
      <c r="BK26" s="695">
        <v>28.0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  <row r="27" ht="13.5" customHeight="1">
      <c r="A27" s="552"/>
      <c r="B27" s="242"/>
      <c r="C27" s="705"/>
      <c r="D27" s="741"/>
      <c r="E27" s="739"/>
      <c r="F27" s="739"/>
      <c r="G27" s="739"/>
      <c r="H27" s="740"/>
      <c r="I27" s="741"/>
      <c r="J27" s="739"/>
      <c r="K27" s="739"/>
      <c r="L27" s="739"/>
      <c r="M27" s="740"/>
      <c r="N27" s="741"/>
      <c r="O27" s="739"/>
      <c r="P27" s="739"/>
      <c r="Q27" s="739"/>
      <c r="R27" s="740"/>
      <c r="S27" s="741"/>
      <c r="T27" s="739"/>
      <c r="U27" s="739"/>
      <c r="V27" s="739"/>
      <c r="W27" s="740"/>
      <c r="X27" s="741"/>
      <c r="Y27" s="739"/>
      <c r="Z27" s="739"/>
      <c r="AA27" s="739"/>
      <c r="AB27" s="740"/>
      <c r="AC27" s="741"/>
      <c r="AD27" s="739"/>
      <c r="AE27" s="739"/>
      <c r="AF27" s="739"/>
      <c r="AG27" s="740"/>
      <c r="AH27" s="741"/>
      <c r="AI27" s="739"/>
      <c r="AJ27" s="739"/>
      <c r="AK27" s="739"/>
      <c r="AL27" s="740"/>
      <c r="AM27" s="741"/>
      <c r="AN27" s="739"/>
      <c r="AO27" s="739"/>
      <c r="AP27" s="739"/>
      <c r="AQ27" s="740"/>
      <c r="AR27" s="741"/>
      <c r="AS27" s="739"/>
      <c r="AT27" s="739"/>
      <c r="AU27" s="739"/>
      <c r="AV27" s="740"/>
      <c r="AW27" s="741"/>
      <c r="AX27" s="739"/>
      <c r="AY27" s="739"/>
      <c r="AZ27" s="739"/>
      <c r="BA27" s="740"/>
      <c r="BB27" s="741"/>
      <c r="BC27" s="739"/>
      <c r="BD27" s="739"/>
      <c r="BE27" s="739"/>
      <c r="BF27" s="740"/>
      <c r="BG27" s="741"/>
      <c r="BH27" s="739"/>
      <c r="BI27" s="739"/>
      <c r="BJ27" s="739"/>
      <c r="BK27" s="740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</row>
    <row r="28" ht="28.5" customHeight="1">
      <c r="A28" s="552"/>
      <c r="B28" s="242"/>
      <c r="C28" s="707" t="s">
        <v>221</v>
      </c>
      <c r="D28" s="741"/>
      <c r="E28" s="739"/>
      <c r="F28" s="739"/>
      <c r="G28" s="739"/>
      <c r="H28" s="740"/>
      <c r="I28" s="790"/>
      <c r="J28" s="739"/>
      <c r="K28" s="739"/>
      <c r="L28" s="739"/>
      <c r="M28" s="791"/>
      <c r="N28" s="741"/>
      <c r="O28" s="739"/>
      <c r="P28" s="739"/>
      <c r="Q28" s="739"/>
      <c r="R28" s="740"/>
      <c r="S28" s="790"/>
      <c r="T28" s="739"/>
      <c r="U28" s="739"/>
      <c r="V28" s="739"/>
      <c r="W28" s="791"/>
      <c r="X28" s="741"/>
      <c r="Y28" s="739"/>
      <c r="Z28" s="739"/>
      <c r="AA28" s="739"/>
      <c r="AB28" s="740"/>
      <c r="AC28" s="790"/>
      <c r="AD28" s="739"/>
      <c r="AE28" s="739"/>
      <c r="AF28" s="739"/>
      <c r="AG28" s="791"/>
      <c r="AH28" s="741"/>
      <c r="AI28" s="739"/>
      <c r="AJ28" s="739"/>
      <c r="AK28" s="739"/>
      <c r="AL28" s="740"/>
      <c r="AM28" s="790"/>
      <c r="AN28" s="739"/>
      <c r="AO28" s="739"/>
      <c r="AP28" s="739"/>
      <c r="AQ28" s="791"/>
      <c r="AR28" s="741"/>
      <c r="AS28" s="739"/>
      <c r="AT28" s="739"/>
      <c r="AU28" s="739"/>
      <c r="AV28" s="740"/>
      <c r="AW28" s="790"/>
      <c r="AX28" s="739"/>
      <c r="AY28" s="739"/>
      <c r="AZ28" s="739"/>
      <c r="BA28" s="791"/>
      <c r="BB28" s="741"/>
      <c r="BC28" s="739"/>
      <c r="BD28" s="739"/>
      <c r="BE28" s="739"/>
      <c r="BF28" s="740"/>
      <c r="BG28" s="741"/>
      <c r="BH28" s="739"/>
      <c r="BI28" s="739"/>
      <c r="BJ28" s="739"/>
      <c r="BK28" s="740"/>
      <c r="BL28" s="182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</row>
    <row r="29" ht="30.0" customHeight="1">
      <c r="A29" s="787"/>
      <c r="B29" s="776"/>
      <c r="C29" s="777" t="s">
        <v>222</v>
      </c>
      <c r="D29" s="792"/>
      <c r="E29" s="793"/>
      <c r="F29" s="793"/>
      <c r="G29" s="793"/>
      <c r="H29" s="794"/>
      <c r="I29" s="795"/>
      <c r="J29" s="793"/>
      <c r="K29" s="793"/>
      <c r="L29" s="793"/>
      <c r="M29" s="796"/>
      <c r="N29" s="792"/>
      <c r="O29" s="793"/>
      <c r="P29" s="793"/>
      <c r="Q29" s="793"/>
      <c r="R29" s="794"/>
      <c r="S29" s="795"/>
      <c r="T29" s="793"/>
      <c r="U29" s="793"/>
      <c r="V29" s="793"/>
      <c r="W29" s="796"/>
      <c r="X29" s="792"/>
      <c r="Y29" s="793"/>
      <c r="Z29" s="793"/>
      <c r="AA29" s="793"/>
      <c r="AB29" s="794"/>
      <c r="AC29" s="795"/>
      <c r="AD29" s="793"/>
      <c r="AE29" s="793"/>
      <c r="AF29" s="793"/>
      <c r="AG29" s="796"/>
      <c r="AH29" s="792"/>
      <c r="AI29" s="793"/>
      <c r="AJ29" s="793"/>
      <c r="AK29" s="793"/>
      <c r="AL29" s="794"/>
      <c r="AM29" s="795"/>
      <c r="AN29" s="793"/>
      <c r="AO29" s="793"/>
      <c r="AP29" s="793"/>
      <c r="AQ29" s="796"/>
      <c r="AR29" s="792"/>
      <c r="AS29" s="793"/>
      <c r="AT29" s="793"/>
      <c r="AU29" s="793"/>
      <c r="AV29" s="794"/>
      <c r="AW29" s="795"/>
      <c r="AX29" s="793"/>
      <c r="AY29" s="793"/>
      <c r="AZ29" s="793"/>
      <c r="BA29" s="796"/>
      <c r="BB29" s="792"/>
      <c r="BC29" s="793"/>
      <c r="BD29" s="793"/>
      <c r="BE29" s="793"/>
      <c r="BF29" s="797"/>
      <c r="BG29" s="792"/>
      <c r="BH29" s="793"/>
      <c r="BI29" s="793"/>
      <c r="BJ29" s="793"/>
      <c r="BK29" s="794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</row>
    <row r="30" ht="15.75" customHeight="1">
      <c r="A30" s="798"/>
      <c r="B30" s="620"/>
      <c r="C30" s="697"/>
      <c r="D30" s="799"/>
      <c r="E30" s="800"/>
      <c r="F30" s="365"/>
      <c r="G30" s="365"/>
      <c r="H30" s="800"/>
      <c r="I30" s="801"/>
      <c r="J30" s="801"/>
      <c r="K30" s="365"/>
      <c r="L30" s="801"/>
      <c r="M30" s="801"/>
      <c r="N30" s="800"/>
      <c r="O30" s="801"/>
      <c r="P30" s="365"/>
      <c r="Q30" s="801"/>
      <c r="R30" s="801"/>
      <c r="S30" s="801"/>
      <c r="T30" s="365"/>
      <c r="U30" s="801"/>
      <c r="V30" s="801"/>
      <c r="W30" s="697"/>
      <c r="X30" s="801"/>
      <c r="Y30" s="365"/>
      <c r="Z30" s="801"/>
      <c r="AA30" s="801"/>
      <c r="AB30" s="800"/>
      <c r="AC30" s="801"/>
      <c r="AD30" s="365"/>
      <c r="AE30" s="801"/>
      <c r="AF30" s="800"/>
      <c r="AG30" s="697"/>
      <c r="AH30" s="365"/>
      <c r="AI30" s="697"/>
      <c r="AJ30" s="697"/>
      <c r="AK30" s="801"/>
      <c r="AL30" s="801"/>
      <c r="AM30" s="365"/>
      <c r="AN30" s="801"/>
      <c r="AO30" s="801"/>
      <c r="AP30" s="801"/>
      <c r="AQ30" s="801"/>
      <c r="AR30" s="365"/>
      <c r="AS30" s="801"/>
      <c r="AT30" s="801"/>
      <c r="AU30" s="800"/>
      <c r="AV30" s="365"/>
      <c r="AW30" s="801"/>
      <c r="AX30" s="801"/>
      <c r="AY30" s="800"/>
      <c r="AZ30" s="801"/>
      <c r="BA30" s="365"/>
      <c r="BB30" s="801"/>
      <c r="BC30" s="801"/>
      <c r="BD30" s="801"/>
      <c r="BE30" s="365"/>
      <c r="BF30" s="801"/>
      <c r="BG30" s="801"/>
      <c r="BH30" s="801"/>
      <c r="BI30" s="365"/>
      <c r="BJ30" s="801"/>
      <c r="BK30" s="229"/>
      <c r="BL30" s="229"/>
      <c r="BM30" s="229"/>
      <c r="BN30" s="229"/>
      <c r="BO30" s="229"/>
      <c r="BP30" s="229"/>
      <c r="BQ30" s="229"/>
      <c r="BR30" s="229"/>
      <c r="BS30" s="229"/>
      <c r="BT30" s="229"/>
      <c r="BU30" s="229"/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/>
      <c r="CH30" s="229"/>
    </row>
    <row r="31" ht="6.75" customHeight="1">
      <c r="A31" s="575"/>
      <c r="B31" s="575"/>
      <c r="C31" s="358"/>
      <c r="D31" s="359"/>
      <c r="E31" s="360"/>
      <c r="F31" s="360"/>
      <c r="G31" s="358"/>
      <c r="H31" s="359"/>
      <c r="I31" s="361"/>
      <c r="J31" s="358"/>
      <c r="K31" s="359"/>
      <c r="L31" s="358"/>
      <c r="M31" s="359"/>
      <c r="N31" s="361"/>
      <c r="O31" s="358"/>
      <c r="P31" s="359"/>
      <c r="Q31" s="358"/>
      <c r="R31" s="359"/>
      <c r="S31" s="358"/>
      <c r="T31" s="359"/>
      <c r="U31" s="358"/>
      <c r="V31" s="361"/>
      <c r="W31" s="359"/>
      <c r="X31" s="358"/>
      <c r="Y31" s="361"/>
      <c r="Z31" s="361"/>
      <c r="AA31" s="359"/>
      <c r="AB31" s="361"/>
      <c r="AC31" s="358"/>
      <c r="AD31" s="359"/>
      <c r="AE31" s="358"/>
      <c r="AF31" s="361"/>
      <c r="AG31" s="360"/>
      <c r="AH31" s="359"/>
      <c r="AI31" s="358"/>
      <c r="AJ31" s="359"/>
      <c r="AK31" s="358"/>
      <c r="AL31" s="359"/>
      <c r="AM31" s="361"/>
      <c r="AN31" s="358"/>
      <c r="AO31" s="359"/>
      <c r="AP31" s="358"/>
      <c r="AQ31" s="359"/>
      <c r="AR31" s="361"/>
      <c r="AS31" s="358"/>
      <c r="AT31" s="359"/>
      <c r="AU31" s="358"/>
      <c r="AV31" s="361"/>
      <c r="AW31" s="359"/>
      <c r="AX31" s="361"/>
      <c r="AY31" s="358"/>
      <c r="AZ31" s="361"/>
      <c r="BA31" s="359"/>
      <c r="BB31" s="358"/>
      <c r="BC31" s="359"/>
      <c r="BD31" s="358"/>
      <c r="BE31" s="359"/>
      <c r="BF31" s="361"/>
      <c r="BG31" s="361"/>
      <c r="BH31" s="358"/>
      <c r="BI31" s="359"/>
      <c r="BJ31" s="358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</row>
    <row r="32" ht="15.75" customHeight="1">
      <c r="A32" s="358"/>
      <c r="B32" s="576" t="s">
        <v>194</v>
      </c>
      <c r="C32" s="577"/>
      <c r="D32" s="363" t="s">
        <v>195</v>
      </c>
      <c r="E32" s="363"/>
      <c r="F32" s="364"/>
      <c r="G32" s="364"/>
      <c r="H32" s="358"/>
      <c r="I32" s="358"/>
      <c r="J32" s="578"/>
      <c r="K32" s="363" t="s">
        <v>223</v>
      </c>
      <c r="L32" s="358"/>
      <c r="M32" s="363"/>
      <c r="N32" s="363"/>
      <c r="O32" s="579"/>
      <c r="P32" s="564"/>
      <c r="Q32" s="580"/>
      <c r="R32" s="363" t="s">
        <v>198</v>
      </c>
      <c r="S32" s="579"/>
      <c r="T32" s="579"/>
      <c r="U32" s="579"/>
      <c r="V32" s="579"/>
      <c r="W32" s="358"/>
      <c r="X32" s="358"/>
      <c r="Y32" s="358"/>
      <c r="Z32" s="358"/>
      <c r="AA32" s="358"/>
      <c r="AB32" s="358"/>
      <c r="AC32" s="358"/>
      <c r="AD32" s="358"/>
      <c r="AE32" s="358"/>
      <c r="AF32" s="358"/>
      <c r="AG32" s="358"/>
      <c r="AH32" s="358"/>
      <c r="AI32" s="358"/>
      <c r="AJ32" s="358"/>
      <c r="AK32" s="358"/>
      <c r="AL32" s="579"/>
      <c r="AM32" s="579"/>
      <c r="AN32" s="579"/>
      <c r="AO32" s="579"/>
      <c r="AP32" s="579"/>
      <c r="AQ32" s="579"/>
      <c r="AR32" s="579"/>
      <c r="AS32" s="579"/>
      <c r="AT32" s="579"/>
      <c r="AU32" s="579"/>
      <c r="AV32" s="579"/>
      <c r="AW32" s="579"/>
      <c r="AX32" s="358"/>
      <c r="AY32" s="358"/>
      <c r="AZ32" s="358"/>
      <c r="BA32" s="358"/>
      <c r="BB32" s="358"/>
      <c r="BC32" s="358"/>
      <c r="BD32" s="358"/>
      <c r="BE32" s="358"/>
      <c r="BF32" s="579"/>
      <c r="BG32" s="358"/>
      <c r="BH32" s="358"/>
      <c r="BI32" s="358"/>
      <c r="BJ32" s="358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</row>
    <row r="33" ht="9.0" customHeight="1">
      <c r="A33" s="358"/>
      <c r="B33" s="358"/>
      <c r="C33" s="585"/>
      <c r="D33" s="358"/>
      <c r="E33" s="364"/>
      <c r="F33" s="364"/>
      <c r="G33" s="364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  <c r="AA33" s="358"/>
      <c r="AB33" s="358"/>
      <c r="AC33" s="358"/>
      <c r="AD33" s="358"/>
      <c r="AE33" s="358"/>
      <c r="AF33" s="358"/>
      <c r="AG33" s="358"/>
      <c r="AH33" s="358"/>
      <c r="AI33" s="358"/>
      <c r="AJ33" s="358"/>
      <c r="AK33" s="358"/>
      <c r="AL33" s="358"/>
      <c r="AM33" s="358"/>
      <c r="AN33" s="358"/>
      <c r="AO33" s="358"/>
      <c r="AP33" s="358"/>
      <c r="AQ33" s="358"/>
      <c r="AR33" s="358"/>
      <c r="AS33" s="358"/>
      <c r="AT33" s="358"/>
      <c r="AU33" s="358"/>
      <c r="AV33" s="358"/>
      <c r="AW33" s="358"/>
      <c r="AX33" s="358"/>
      <c r="AY33" s="358"/>
      <c r="AZ33" s="358"/>
      <c r="BA33" s="358"/>
      <c r="BB33" s="358"/>
      <c r="BC33" s="358"/>
      <c r="BD33" s="358"/>
      <c r="BE33" s="358"/>
      <c r="BF33" s="358"/>
      <c r="BG33" s="358"/>
      <c r="BH33" s="358"/>
      <c r="BI33" s="358"/>
      <c r="BJ33" s="358"/>
      <c r="BK33" s="586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</row>
    <row r="34" ht="15.75" customHeight="1">
      <c r="A34" s="562"/>
      <c r="B34" s="585"/>
      <c r="C34" s="585"/>
      <c r="D34" s="585"/>
      <c r="E34" s="595"/>
      <c r="F34" s="595"/>
      <c r="G34" s="595"/>
      <c r="H34" s="585"/>
      <c r="I34" s="585"/>
      <c r="J34" s="585"/>
      <c r="K34" s="585"/>
      <c r="L34" s="585"/>
      <c r="M34" s="585"/>
      <c r="N34" s="585"/>
      <c r="O34" s="585"/>
      <c r="P34" s="585"/>
      <c r="Q34" s="585"/>
      <c r="R34" s="585"/>
      <c r="S34" s="560"/>
      <c r="T34" s="562"/>
      <c r="U34" s="585"/>
      <c r="V34" s="585"/>
      <c r="W34" s="585"/>
      <c r="X34" s="585"/>
      <c r="Y34" s="585"/>
      <c r="Z34" s="585"/>
      <c r="AA34" s="585"/>
      <c r="AB34" s="585"/>
      <c r="AC34" s="585"/>
      <c r="AD34" s="585"/>
      <c r="AE34" s="585"/>
      <c r="AF34" s="585"/>
      <c r="AG34" s="585"/>
      <c r="AH34" s="585"/>
      <c r="AI34" s="585"/>
      <c r="AJ34" s="585"/>
      <c r="AK34" s="585"/>
      <c r="AL34" s="585"/>
      <c r="AM34" s="585"/>
      <c r="AN34" s="560"/>
      <c r="AO34" s="562"/>
      <c r="AP34" s="585"/>
      <c r="AQ34" s="585"/>
      <c r="AR34" s="585"/>
      <c r="AS34" s="585"/>
      <c r="AT34" s="585"/>
      <c r="AU34" s="585"/>
      <c r="AV34" s="585"/>
      <c r="AW34" s="585"/>
      <c r="AX34" s="585"/>
      <c r="AY34" s="585"/>
      <c r="AZ34" s="585"/>
      <c r="BA34" s="585"/>
      <c r="BB34" s="585"/>
      <c r="BC34" s="585"/>
      <c r="BD34" s="585"/>
      <c r="BE34" s="585"/>
      <c r="BF34" s="585"/>
      <c r="BG34" s="585"/>
      <c r="BH34" s="585"/>
      <c r="BI34" s="585"/>
      <c r="BJ34" s="560"/>
      <c r="BK34" s="586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</row>
    <row r="35" ht="15.75" customHeight="1">
      <c r="A35" s="599" t="s">
        <v>195</v>
      </c>
      <c r="B35" s="600"/>
      <c r="C35" s="363"/>
      <c r="D35" s="358"/>
      <c r="E35" s="364"/>
      <c r="F35" s="364"/>
      <c r="G35" s="364"/>
      <c r="H35" s="358"/>
      <c r="I35" s="358"/>
      <c r="J35" s="358"/>
      <c r="K35" s="358"/>
      <c r="L35" s="358"/>
      <c r="M35" s="358"/>
      <c r="N35" s="358"/>
      <c r="O35" s="358"/>
      <c r="P35" s="363"/>
      <c r="Q35" s="359"/>
      <c r="R35" s="359"/>
      <c r="S35" s="802"/>
      <c r="T35" s="604" t="s">
        <v>224</v>
      </c>
      <c r="U35" s="605"/>
      <c r="V35" s="605"/>
      <c r="W35" s="605"/>
      <c r="X35" s="358"/>
      <c r="Y35" s="358"/>
      <c r="Z35" s="358"/>
      <c r="AA35" s="358"/>
      <c r="AB35" s="358"/>
      <c r="AC35" s="358"/>
      <c r="AD35" s="358"/>
      <c r="AE35" s="358"/>
      <c r="AF35" s="358"/>
      <c r="AG35" s="358"/>
      <c r="AH35" s="358"/>
      <c r="AI35" s="358"/>
      <c r="AJ35" s="358"/>
      <c r="AK35" s="363"/>
      <c r="AL35" s="364"/>
      <c r="AM35" s="364"/>
      <c r="AN35" s="763"/>
      <c r="AO35" s="598"/>
      <c r="AP35" s="614" t="s">
        <v>198</v>
      </c>
      <c r="AQ35" s="614"/>
      <c r="AR35" s="614"/>
      <c r="AS35" s="614"/>
      <c r="AT35" s="364"/>
      <c r="AU35" s="364"/>
      <c r="AV35" s="364"/>
      <c r="AW35" s="358"/>
      <c r="AX35" s="358"/>
      <c r="AY35" s="358"/>
      <c r="AZ35" s="358"/>
      <c r="BA35" s="358"/>
      <c r="BB35" s="358"/>
      <c r="BC35" s="358"/>
      <c r="BD35" s="358"/>
      <c r="BE35" s="358"/>
      <c r="BF35" s="358"/>
      <c r="BG35" s="358"/>
      <c r="BH35" s="358"/>
      <c r="BI35" s="358"/>
      <c r="BJ35" s="564"/>
      <c r="BK35" s="586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</row>
    <row r="36" ht="15.75" customHeight="1">
      <c r="A36" s="566">
        <v>1.0</v>
      </c>
      <c r="B36" s="602" t="s">
        <v>225</v>
      </c>
      <c r="C36" s="358"/>
      <c r="D36" s="602"/>
      <c r="E36" s="364"/>
      <c r="F36" s="364"/>
      <c r="G36" s="364"/>
      <c r="H36" s="358"/>
      <c r="I36" s="358"/>
      <c r="J36" s="358"/>
      <c r="K36" s="358"/>
      <c r="L36" s="358"/>
      <c r="M36" s="358"/>
      <c r="N36" s="358"/>
      <c r="O36" s="358"/>
      <c r="P36" s="358"/>
      <c r="Q36" s="358">
        <v>1.0</v>
      </c>
      <c r="R36" s="358" t="s">
        <v>226</v>
      </c>
      <c r="S36" s="564"/>
      <c r="T36" s="566">
        <v>1.0</v>
      </c>
      <c r="U36" s="602" t="s">
        <v>225</v>
      </c>
      <c r="V36" s="358"/>
      <c r="W36" s="602"/>
      <c r="X36" s="364"/>
      <c r="Y36" s="364"/>
      <c r="Z36" s="364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358">
        <v>1.0</v>
      </c>
      <c r="AM36" s="358" t="s">
        <v>226</v>
      </c>
      <c r="AN36" s="763"/>
      <c r="AO36" s="598"/>
      <c r="AP36" s="358">
        <v>1.0</v>
      </c>
      <c r="AQ36" s="602" t="s">
        <v>225</v>
      </c>
      <c r="AR36" s="358"/>
      <c r="AS36" s="602"/>
      <c r="AT36" s="364"/>
      <c r="AU36" s="364"/>
      <c r="AV36" s="364"/>
      <c r="AW36" s="358"/>
      <c r="AX36" s="358"/>
      <c r="AY36" s="358"/>
      <c r="AZ36" s="358"/>
      <c r="BA36" s="358"/>
      <c r="BB36" s="358"/>
      <c r="BC36" s="358"/>
      <c r="BD36" s="358"/>
      <c r="BE36" s="358"/>
      <c r="BF36" s="358"/>
      <c r="BG36" s="358"/>
      <c r="BH36" s="358">
        <v>1.0</v>
      </c>
      <c r="BI36" s="358" t="s">
        <v>226</v>
      </c>
      <c r="BJ36" s="564"/>
      <c r="BK36" s="586"/>
      <c r="BL36" s="1" t="s">
        <v>243</v>
      </c>
      <c r="BM36" s="721">
        <f>6*8</f>
        <v>48</v>
      </c>
      <c r="BN36" s="605">
        <f t="shared" ref="BN36:BO36" si="1">8*2</f>
        <v>16</v>
      </c>
      <c r="BO36" s="614">
        <f t="shared" si="1"/>
        <v>16</v>
      </c>
      <c r="BP36" s="1">
        <f>SUM(BM36:BO36)</f>
        <v>80</v>
      </c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</row>
    <row r="37" ht="15.75" customHeight="1">
      <c r="A37" s="566">
        <v>2.0</v>
      </c>
      <c r="B37" s="602" t="s">
        <v>248</v>
      </c>
      <c r="C37" s="358"/>
      <c r="D37" s="602"/>
      <c r="E37" s="364"/>
      <c r="F37" s="364"/>
      <c r="G37" s="364"/>
      <c r="H37" s="358"/>
      <c r="I37" s="358"/>
      <c r="J37" s="358"/>
      <c r="K37" s="358"/>
      <c r="L37" s="358"/>
      <c r="M37" s="358"/>
      <c r="N37" s="358"/>
      <c r="O37" s="358"/>
      <c r="P37" s="358"/>
      <c r="Q37" s="358">
        <v>2.0</v>
      </c>
      <c r="R37" s="358" t="s">
        <v>229</v>
      </c>
      <c r="S37" s="564"/>
      <c r="T37" s="566">
        <v>2.0</v>
      </c>
      <c r="U37" s="602" t="s">
        <v>248</v>
      </c>
      <c r="V37" s="358"/>
      <c r="W37" s="602"/>
      <c r="X37" s="364"/>
      <c r="Y37" s="364"/>
      <c r="Z37" s="364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>
        <v>2.0</v>
      </c>
      <c r="AM37" s="358" t="s">
        <v>229</v>
      </c>
      <c r="AN37" s="763"/>
      <c r="AO37" s="598"/>
      <c r="AP37" s="358">
        <v>2.0</v>
      </c>
      <c r="AQ37" s="602" t="s">
        <v>248</v>
      </c>
      <c r="AR37" s="358"/>
      <c r="AS37" s="602"/>
      <c r="AT37" s="364"/>
      <c r="AU37" s="364"/>
      <c r="AV37" s="364"/>
      <c r="AW37" s="358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>
        <v>2.0</v>
      </c>
      <c r="BI37" s="358" t="s">
        <v>229</v>
      </c>
      <c r="BJ37" s="564"/>
      <c r="BK37" s="586"/>
      <c r="BL37" s="1" t="s">
        <v>249</v>
      </c>
      <c r="BM37" s="1" t="str">
        <f>BG41</f>
        <v>23 x 4</v>
      </c>
      <c r="BN37" s="1"/>
      <c r="BO37" s="1"/>
      <c r="BP37" s="1">
        <f>23*4</f>
        <v>92</v>
      </c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</row>
    <row r="38" ht="15.75" customHeight="1">
      <c r="A38" s="566">
        <v>3.0</v>
      </c>
      <c r="B38" s="602" t="s">
        <v>250</v>
      </c>
      <c r="C38" s="358"/>
      <c r="D38" s="602"/>
      <c r="E38" s="364"/>
      <c r="F38" s="364"/>
      <c r="G38" s="364"/>
      <c r="H38" s="358"/>
      <c r="I38" s="358"/>
      <c r="J38" s="358"/>
      <c r="K38" s="358"/>
      <c r="L38" s="358"/>
      <c r="M38" s="358"/>
      <c r="N38" s="358"/>
      <c r="O38" s="358"/>
      <c r="P38" s="358"/>
      <c r="Q38" s="358">
        <v>2.0</v>
      </c>
      <c r="R38" s="358" t="s">
        <v>229</v>
      </c>
      <c r="S38" s="564"/>
      <c r="T38" s="566">
        <v>3.0</v>
      </c>
      <c r="U38" s="602" t="s">
        <v>250</v>
      </c>
      <c r="V38" s="358"/>
      <c r="W38" s="602"/>
      <c r="X38" s="364"/>
      <c r="Y38" s="364"/>
      <c r="Z38" s="364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>
        <v>2.0</v>
      </c>
      <c r="AM38" s="358" t="s">
        <v>229</v>
      </c>
      <c r="AN38" s="763"/>
      <c r="AO38" s="598"/>
      <c r="AP38" s="358">
        <v>3.0</v>
      </c>
      <c r="AQ38" s="602" t="s">
        <v>250</v>
      </c>
      <c r="AR38" s="358"/>
      <c r="AS38" s="602"/>
      <c r="AT38" s="364"/>
      <c r="AU38" s="364"/>
      <c r="AV38" s="364"/>
      <c r="AW38" s="358"/>
      <c r="AX38" s="358"/>
      <c r="AY38" s="358"/>
      <c r="AZ38" s="358"/>
      <c r="BA38" s="358"/>
      <c r="BB38" s="358"/>
      <c r="BC38" s="358"/>
      <c r="BD38" s="358"/>
      <c r="BE38" s="358"/>
      <c r="BF38" s="358"/>
      <c r="BG38" s="358"/>
      <c r="BH38" s="358">
        <v>2.0</v>
      </c>
      <c r="BI38" s="358" t="s">
        <v>229</v>
      </c>
      <c r="BJ38" s="564"/>
      <c r="BK38" s="586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</row>
    <row r="39" ht="15.75" customHeight="1">
      <c r="A39" s="566">
        <v>4.0</v>
      </c>
      <c r="B39" s="602" t="s">
        <v>251</v>
      </c>
      <c r="C39" s="358"/>
      <c r="D39" s="602"/>
      <c r="E39" s="364"/>
      <c r="F39" s="364"/>
      <c r="G39" s="364"/>
      <c r="H39" s="358"/>
      <c r="I39" s="358"/>
      <c r="J39" s="358"/>
      <c r="K39" s="358"/>
      <c r="L39" s="358"/>
      <c r="M39" s="358"/>
      <c r="N39" s="358"/>
      <c r="O39" s="358"/>
      <c r="P39" s="358"/>
      <c r="Q39" s="764">
        <v>2.0</v>
      </c>
      <c r="R39" s="359" t="s">
        <v>229</v>
      </c>
      <c r="S39" s="564"/>
      <c r="T39" s="566">
        <v>4.0</v>
      </c>
      <c r="U39" s="602" t="s">
        <v>251</v>
      </c>
      <c r="V39" s="358"/>
      <c r="W39" s="602"/>
      <c r="X39" s="364"/>
      <c r="Y39" s="364"/>
      <c r="Z39" s="364"/>
      <c r="AA39" s="358"/>
      <c r="AB39" s="358"/>
      <c r="AC39" s="358"/>
      <c r="AD39" s="358"/>
      <c r="AE39" s="358"/>
      <c r="AF39" s="358"/>
      <c r="AG39" s="358"/>
      <c r="AH39" s="358"/>
      <c r="AI39" s="358"/>
      <c r="AJ39" s="764"/>
      <c r="AK39" s="359"/>
      <c r="AL39" s="764">
        <v>2.0</v>
      </c>
      <c r="AM39" s="359" t="s">
        <v>229</v>
      </c>
      <c r="AN39" s="763"/>
      <c r="AO39" s="598"/>
      <c r="AP39" s="358">
        <v>4.0</v>
      </c>
      <c r="AQ39" s="602" t="s">
        <v>251</v>
      </c>
      <c r="AR39" s="358"/>
      <c r="AS39" s="602"/>
      <c r="AT39" s="364"/>
      <c r="AU39" s="364"/>
      <c r="AV39" s="364"/>
      <c r="AW39" s="358"/>
      <c r="AX39" s="358"/>
      <c r="AY39" s="358"/>
      <c r="AZ39" s="358"/>
      <c r="BA39" s="358"/>
      <c r="BB39" s="358"/>
      <c r="BC39" s="358"/>
      <c r="BD39" s="358"/>
      <c r="BE39" s="358"/>
      <c r="BF39" s="764"/>
      <c r="BG39" s="359"/>
      <c r="BH39" s="764">
        <v>2.0</v>
      </c>
      <c r="BI39" s="359" t="s">
        <v>229</v>
      </c>
      <c r="BJ39" s="564"/>
      <c r="BK39" s="586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</row>
    <row r="40" ht="15.75" customHeight="1">
      <c r="A40" s="566">
        <v>5.0</v>
      </c>
      <c r="B40" s="602" t="s">
        <v>252</v>
      </c>
      <c r="C40" s="358"/>
      <c r="D40" s="602"/>
      <c r="E40" s="364"/>
      <c r="F40" s="364"/>
      <c r="G40" s="364"/>
      <c r="H40" s="358"/>
      <c r="I40" s="358"/>
      <c r="J40" s="358"/>
      <c r="K40" s="358"/>
      <c r="L40" s="358"/>
      <c r="M40" s="358"/>
      <c r="N40" s="358"/>
      <c r="O40" s="358"/>
      <c r="P40" s="358"/>
      <c r="Q40" s="359"/>
      <c r="R40" s="359"/>
      <c r="S40" s="564"/>
      <c r="T40" s="566">
        <v>5.0</v>
      </c>
      <c r="U40" s="602" t="s">
        <v>253</v>
      </c>
      <c r="V40" s="358"/>
      <c r="W40" s="602"/>
      <c r="X40" s="364"/>
      <c r="Y40" s="364"/>
      <c r="Z40" s="364"/>
      <c r="AA40" s="358"/>
      <c r="AB40" s="358"/>
      <c r="AC40" s="358"/>
      <c r="AD40" s="358"/>
      <c r="AE40" s="358"/>
      <c r="AF40" s="358"/>
      <c r="AG40" s="358"/>
      <c r="AH40" s="358"/>
      <c r="AI40" s="358"/>
      <c r="AJ40" s="359"/>
      <c r="AK40" s="359"/>
      <c r="AL40" s="358">
        <v>2.0</v>
      </c>
      <c r="AM40" s="358" t="s">
        <v>229</v>
      </c>
      <c r="AN40" s="763"/>
      <c r="AO40" s="598"/>
      <c r="AP40" s="358">
        <v>5.0</v>
      </c>
      <c r="AQ40" s="602" t="s">
        <v>253</v>
      </c>
      <c r="AR40" s="358"/>
      <c r="AS40" s="602"/>
      <c r="AT40" s="364"/>
      <c r="AU40" s="364"/>
      <c r="AV40" s="364"/>
      <c r="AW40" s="358"/>
      <c r="AX40" s="358"/>
      <c r="AY40" s="358"/>
      <c r="AZ40" s="358"/>
      <c r="BA40" s="358"/>
      <c r="BB40" s="358"/>
      <c r="BC40" s="358"/>
      <c r="BD40" s="358"/>
      <c r="BE40" s="358"/>
      <c r="BF40" s="359"/>
      <c r="BG40" s="359"/>
      <c r="BH40" s="358">
        <v>2.0</v>
      </c>
      <c r="BI40" s="358" t="s">
        <v>229</v>
      </c>
      <c r="BJ40" s="564"/>
      <c r="BK40" s="586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</row>
    <row r="41" ht="15.75" customHeight="1">
      <c r="A41" s="566"/>
      <c r="B41" s="602"/>
      <c r="C41" s="358"/>
      <c r="D41" s="602"/>
      <c r="E41" s="364"/>
      <c r="F41" s="364"/>
      <c r="G41" s="364"/>
      <c r="H41" s="358"/>
      <c r="I41" s="358"/>
      <c r="J41" s="358"/>
      <c r="K41" s="358"/>
      <c r="L41" s="358"/>
      <c r="M41" s="358"/>
      <c r="N41" s="358"/>
      <c r="O41" s="358"/>
      <c r="P41" s="358"/>
      <c r="Q41" s="359"/>
      <c r="R41" s="359"/>
      <c r="S41" s="564"/>
      <c r="T41" s="566"/>
      <c r="U41" s="358"/>
      <c r="V41" s="358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576"/>
      <c r="AM41" s="358"/>
      <c r="AN41" s="763"/>
      <c r="AO41" s="598"/>
      <c r="AP41" s="358">
        <v>6.0</v>
      </c>
      <c r="AQ41" s="358" t="s">
        <v>254</v>
      </c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58"/>
      <c r="BC41" s="358"/>
      <c r="BD41" s="358"/>
      <c r="BE41" s="358"/>
      <c r="BF41" s="358"/>
      <c r="BG41" s="576" t="s">
        <v>255</v>
      </c>
      <c r="BI41" s="358" t="s">
        <v>204</v>
      </c>
      <c r="BJ41" s="564"/>
      <c r="BK41" s="586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</row>
    <row r="42" ht="15.75" customHeight="1">
      <c r="A42" s="566"/>
      <c r="B42" s="602"/>
      <c r="C42" s="358"/>
      <c r="D42" s="602"/>
      <c r="E42" s="364"/>
      <c r="F42" s="364"/>
      <c r="G42" s="364"/>
      <c r="H42" s="358"/>
      <c r="I42" s="358"/>
      <c r="J42" s="358"/>
      <c r="K42" s="358"/>
      <c r="L42" s="358"/>
      <c r="M42" s="358"/>
      <c r="N42" s="358"/>
      <c r="O42" s="358"/>
      <c r="P42" s="358"/>
      <c r="Q42" s="359"/>
      <c r="R42" s="359"/>
      <c r="S42" s="564"/>
      <c r="T42" s="566"/>
      <c r="U42" s="358"/>
      <c r="V42" s="358"/>
      <c r="W42" s="358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576"/>
      <c r="AL42" s="576"/>
      <c r="AM42" s="358"/>
      <c r="AN42" s="763"/>
      <c r="AO42" s="598"/>
      <c r="AP42" s="358"/>
      <c r="AQ42" s="358"/>
      <c r="AR42" s="358"/>
      <c r="AS42" s="358"/>
      <c r="AT42" s="358"/>
      <c r="AU42" s="358"/>
      <c r="AV42" s="358"/>
      <c r="AW42" s="358"/>
      <c r="AX42" s="358"/>
      <c r="AY42" s="358"/>
      <c r="AZ42" s="358"/>
      <c r="BA42" s="358"/>
      <c r="BB42" s="358"/>
      <c r="BC42" s="358"/>
      <c r="BD42" s="358"/>
      <c r="BE42" s="358"/>
      <c r="BF42" s="358"/>
      <c r="BG42" s="576"/>
      <c r="BH42" s="576"/>
      <c r="BI42" s="358"/>
      <c r="BJ42" s="564"/>
      <c r="BK42" s="586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</row>
    <row r="43" ht="15.75" customHeight="1">
      <c r="A43" s="566"/>
      <c r="B43" s="602"/>
      <c r="C43" s="358"/>
      <c r="D43" s="602"/>
      <c r="E43" s="364"/>
      <c r="F43" s="364"/>
      <c r="G43" s="364"/>
      <c r="H43" s="358"/>
      <c r="I43" s="358"/>
      <c r="J43" s="358"/>
      <c r="K43" s="358"/>
      <c r="L43" s="358"/>
      <c r="M43" s="358"/>
      <c r="N43" s="358"/>
      <c r="O43" s="358"/>
      <c r="P43" s="358"/>
      <c r="Q43" s="359"/>
      <c r="R43" s="359"/>
      <c r="S43" s="564"/>
      <c r="T43" s="566"/>
      <c r="U43" s="358"/>
      <c r="V43" s="358"/>
      <c r="W43" s="358"/>
      <c r="X43" s="358"/>
      <c r="Y43" s="358"/>
      <c r="Z43" s="358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576"/>
      <c r="AL43" s="576"/>
      <c r="AM43" s="358"/>
      <c r="AN43" s="763"/>
      <c r="AO43" s="598"/>
      <c r="AP43" s="358"/>
      <c r="AQ43" s="358"/>
      <c r="AR43" s="358"/>
      <c r="AS43" s="358"/>
      <c r="AT43" s="358"/>
      <c r="AU43" s="358"/>
      <c r="AV43" s="358"/>
      <c r="AW43" s="358"/>
      <c r="AX43" s="358"/>
      <c r="AY43" s="358"/>
      <c r="AZ43" s="358"/>
      <c r="BA43" s="358"/>
      <c r="BB43" s="358"/>
      <c r="BC43" s="358"/>
      <c r="BD43" s="358"/>
      <c r="BE43" s="358"/>
      <c r="BF43" s="358"/>
      <c r="BG43" s="576"/>
      <c r="BH43" s="576"/>
      <c r="BI43" s="358"/>
      <c r="BJ43" s="564"/>
      <c r="BK43" s="586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</row>
    <row r="44" ht="15.75" customHeight="1">
      <c r="A44" s="570"/>
      <c r="B44" s="611"/>
      <c r="C44" s="611"/>
      <c r="D44" s="611"/>
      <c r="E44" s="612"/>
      <c r="F44" s="612"/>
      <c r="G44" s="612"/>
      <c r="H44" s="611"/>
      <c r="I44" s="611"/>
      <c r="J44" s="611"/>
      <c r="K44" s="611"/>
      <c r="L44" s="611"/>
      <c r="M44" s="611"/>
      <c r="N44" s="611"/>
      <c r="O44" s="611"/>
      <c r="P44" s="611"/>
      <c r="Q44" s="611"/>
      <c r="R44" s="611"/>
      <c r="S44" s="569"/>
      <c r="T44" s="570"/>
      <c r="U44" s="611"/>
      <c r="V44" s="611"/>
      <c r="W44" s="611"/>
      <c r="X44" s="611"/>
      <c r="Y44" s="611"/>
      <c r="Z44" s="611"/>
      <c r="AA44" s="611"/>
      <c r="AB44" s="611"/>
      <c r="AC44" s="611"/>
      <c r="AD44" s="611"/>
      <c r="AE44" s="611"/>
      <c r="AF44" s="611"/>
      <c r="AG44" s="611"/>
      <c r="AH44" s="611"/>
      <c r="AI44" s="611"/>
      <c r="AJ44" s="611"/>
      <c r="AK44" s="611"/>
      <c r="AL44" s="611"/>
      <c r="AM44" s="611"/>
      <c r="AN44" s="569"/>
      <c r="AO44" s="570"/>
      <c r="AP44" s="611"/>
      <c r="AQ44" s="611"/>
      <c r="AR44" s="611"/>
      <c r="AS44" s="611"/>
      <c r="AT44" s="611"/>
      <c r="AU44" s="611"/>
      <c r="AV44" s="611"/>
      <c r="AW44" s="611"/>
      <c r="AX44" s="611"/>
      <c r="AY44" s="611"/>
      <c r="AZ44" s="611"/>
      <c r="BA44" s="611"/>
      <c r="BB44" s="611"/>
      <c r="BC44" s="611"/>
      <c r="BD44" s="611"/>
      <c r="BE44" s="611"/>
      <c r="BF44" s="611"/>
      <c r="BG44" s="611"/>
      <c r="BH44" s="611"/>
      <c r="BI44" s="611"/>
      <c r="BJ44" s="569"/>
      <c r="BK44" s="586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</row>
    <row r="45" ht="4.5" customHeight="1">
      <c r="A45" s="570"/>
      <c r="B45" s="803"/>
      <c r="C45" s="803"/>
      <c r="D45" s="803"/>
      <c r="E45" s="803"/>
      <c r="F45" s="803"/>
      <c r="G45" s="803"/>
      <c r="H45" s="803"/>
      <c r="I45" s="803"/>
      <c r="J45" s="803"/>
      <c r="K45" s="803"/>
      <c r="L45" s="803"/>
      <c r="M45" s="803"/>
      <c r="N45" s="803"/>
      <c r="O45" s="803"/>
      <c r="P45" s="803"/>
      <c r="Q45" s="803"/>
      <c r="R45" s="803"/>
      <c r="S45" s="804"/>
      <c r="T45" s="804"/>
      <c r="U45" s="805"/>
      <c r="V45" s="805"/>
      <c r="W45" s="805"/>
      <c r="X45" s="805"/>
      <c r="Y45" s="805"/>
      <c r="Z45" s="805"/>
      <c r="AA45" s="805"/>
      <c r="AB45" s="805"/>
      <c r="AC45" s="805"/>
      <c r="AD45" s="805"/>
      <c r="AE45" s="805"/>
      <c r="AF45" s="805"/>
      <c r="AG45" s="805"/>
      <c r="AH45" s="805"/>
      <c r="AI45" s="805"/>
      <c r="AJ45" s="805"/>
      <c r="AK45" s="805"/>
      <c r="AL45" s="805"/>
      <c r="AM45" s="804"/>
      <c r="AN45" s="804"/>
      <c r="AO45" s="805"/>
      <c r="AP45" s="805"/>
      <c r="AQ45" s="805"/>
      <c r="AR45" s="805"/>
      <c r="AS45" s="805"/>
      <c r="AT45" s="805"/>
      <c r="AU45" s="805"/>
      <c r="AV45" s="805"/>
      <c r="AW45" s="804"/>
      <c r="AX45" s="804"/>
      <c r="AY45" s="804"/>
      <c r="AZ45" s="804"/>
      <c r="BA45" s="805"/>
      <c r="BB45" s="805"/>
      <c r="BC45" s="805"/>
      <c r="BD45" s="805"/>
      <c r="BE45" s="805"/>
      <c r="BF45" s="805"/>
      <c r="BG45" s="805"/>
      <c r="BH45" s="805"/>
      <c r="BI45" s="611"/>
      <c r="BJ45" s="569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</row>
    <row r="46" ht="15.75" customHeight="1">
      <c r="A46" s="358"/>
      <c r="B46" s="626"/>
      <c r="C46" s="626"/>
      <c r="D46" s="626"/>
      <c r="E46" s="626"/>
      <c r="F46" s="626"/>
      <c r="G46" s="626"/>
      <c r="H46" s="626"/>
      <c r="I46" s="626"/>
      <c r="J46" s="626"/>
      <c r="K46" s="626"/>
      <c r="L46" s="626"/>
      <c r="M46" s="626"/>
      <c r="N46" s="626"/>
      <c r="O46" s="626"/>
      <c r="P46" s="626"/>
      <c r="Q46" s="626"/>
      <c r="R46" s="626"/>
      <c r="S46" s="627"/>
      <c r="T46" s="627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386"/>
      <c r="AH46" s="386"/>
      <c r="AI46" s="386"/>
      <c r="AJ46" s="386"/>
      <c r="AK46" s="386"/>
      <c r="AL46" s="386"/>
      <c r="AM46" s="627"/>
      <c r="AN46" s="627"/>
      <c r="AO46" s="386"/>
      <c r="AP46" s="386"/>
      <c r="AQ46" s="386"/>
      <c r="AR46" s="386"/>
      <c r="AS46" s="386"/>
      <c r="AT46" s="386"/>
      <c r="AU46" s="386"/>
      <c r="AV46" s="386"/>
      <c r="AW46" s="627"/>
      <c r="AX46" s="627"/>
      <c r="AY46" s="627"/>
      <c r="AZ46" s="627"/>
      <c r="BA46" s="386"/>
      <c r="BB46" s="386"/>
      <c r="BC46" s="386"/>
      <c r="BD46" s="386"/>
      <c r="BE46" s="386"/>
      <c r="BF46" s="386"/>
      <c r="BG46" s="386"/>
      <c r="BH46" s="386"/>
      <c r="BI46" s="358"/>
      <c r="BJ46" s="358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</row>
    <row r="47" ht="15.75" customHeight="1">
      <c r="A47" s="358"/>
      <c r="B47" s="626"/>
      <c r="C47" s="626"/>
      <c r="D47" s="626"/>
      <c r="E47" s="626"/>
      <c r="F47" s="626"/>
      <c r="G47" s="626"/>
      <c r="H47" s="626"/>
      <c r="I47" s="626"/>
      <c r="J47" s="626"/>
      <c r="K47" s="626"/>
      <c r="L47" s="626"/>
      <c r="M47" s="626"/>
      <c r="N47" s="626"/>
      <c r="O47" s="626"/>
      <c r="P47" s="626"/>
      <c r="Q47" s="626"/>
      <c r="R47" s="626"/>
      <c r="S47" s="627"/>
      <c r="T47" s="627"/>
      <c r="U47" s="386"/>
      <c r="V47" s="386"/>
      <c r="W47" s="386"/>
      <c r="X47" s="386"/>
      <c r="Y47" s="386"/>
      <c r="Z47" s="386"/>
      <c r="AA47" s="386"/>
      <c r="AB47" s="386"/>
      <c r="AC47" s="386"/>
      <c r="AD47" s="386"/>
      <c r="AE47" s="386"/>
      <c r="AF47" s="386"/>
      <c r="AG47" s="386"/>
      <c r="AH47" s="386"/>
      <c r="AI47" s="386"/>
      <c r="AJ47" s="386"/>
      <c r="AK47" s="386"/>
      <c r="AL47" s="386"/>
      <c r="AM47" s="627"/>
      <c r="AN47" s="627"/>
      <c r="AO47" s="386"/>
      <c r="AP47" s="386"/>
      <c r="AQ47" s="386"/>
      <c r="AR47" s="386"/>
      <c r="AS47" s="597" t="s">
        <v>237</v>
      </c>
      <c r="AT47" s="386"/>
      <c r="AU47" s="597"/>
      <c r="AV47" s="597" t="s">
        <v>238</v>
      </c>
      <c r="AW47" s="627"/>
      <c r="AX47" s="627"/>
      <c r="AY47" s="627"/>
      <c r="AZ47" s="627"/>
      <c r="BA47" s="386"/>
      <c r="BB47" s="386"/>
      <c r="BC47" s="386"/>
      <c r="BD47" s="386"/>
      <c r="BE47" s="386"/>
      <c r="BF47" s="386"/>
      <c r="BG47" s="386"/>
      <c r="BH47" s="386"/>
      <c r="BI47" s="358"/>
      <c r="BJ47" s="358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</row>
    <row r="48" ht="15.75" customHeight="1">
      <c r="A48" s="358"/>
      <c r="B48" s="626"/>
      <c r="C48" s="626"/>
      <c r="D48" s="626"/>
      <c r="E48" s="626"/>
      <c r="F48" s="626"/>
      <c r="G48" s="626"/>
      <c r="H48" s="626"/>
      <c r="I48" s="626"/>
      <c r="J48" s="626"/>
      <c r="K48" s="626"/>
      <c r="L48" s="626"/>
      <c r="M48" s="626"/>
      <c r="N48" s="626"/>
      <c r="O48" s="626"/>
      <c r="P48" s="626"/>
      <c r="Q48" s="626"/>
      <c r="R48" s="626"/>
      <c r="S48" s="627"/>
      <c r="T48" s="627"/>
      <c r="U48" s="386"/>
      <c r="V48" s="386"/>
      <c r="W48" s="386"/>
      <c r="X48" s="386"/>
      <c r="Y48" s="386"/>
      <c r="Z48" s="386"/>
      <c r="AA48" s="386"/>
      <c r="AB48" s="386"/>
      <c r="AC48" s="386"/>
      <c r="AD48" s="386"/>
      <c r="AE48" s="386"/>
      <c r="AF48" s="386"/>
      <c r="AG48" s="386"/>
      <c r="AH48" s="386"/>
      <c r="AI48" s="386"/>
      <c r="AJ48" s="386"/>
      <c r="AK48" s="386"/>
      <c r="AL48" s="386"/>
      <c r="AM48" s="627"/>
      <c r="AN48" s="627"/>
      <c r="AO48" s="386"/>
      <c r="AP48" s="386"/>
      <c r="AQ48" s="386"/>
      <c r="AR48" s="386"/>
      <c r="AS48" s="386"/>
      <c r="AT48" s="386"/>
      <c r="AU48" s="386"/>
      <c r="AV48" s="386"/>
      <c r="AW48" s="627"/>
      <c r="AX48" s="627"/>
      <c r="AY48" s="627"/>
      <c r="AZ48" s="627"/>
      <c r="BA48" s="386"/>
      <c r="BB48" s="386"/>
      <c r="BC48" s="386"/>
      <c r="BD48" s="386"/>
      <c r="BE48" s="386"/>
      <c r="BF48" s="386"/>
      <c r="BG48" s="386"/>
      <c r="BH48" s="386"/>
      <c r="BI48" s="358"/>
      <c r="BJ48" s="358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</row>
    <row r="49" ht="15.75" customHeight="1">
      <c r="A49" s="358"/>
      <c r="B49" s="626"/>
      <c r="C49" s="626"/>
      <c r="D49" s="364" t="s">
        <v>207</v>
      </c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64" t="s">
        <v>208</v>
      </c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</row>
    <row r="50" ht="15.75" customHeight="1">
      <c r="A50" s="358"/>
      <c r="B50" s="358"/>
      <c r="C50" s="358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358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64"/>
      <c r="BL50" s="358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</row>
    <row r="51" ht="15.75" customHeight="1">
      <c r="A51" s="1"/>
      <c r="B51" s="1"/>
      <c r="C51" s="1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358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</row>
    <row r="52" ht="15.75" customHeight="1">
      <c r="A52" s="1"/>
      <c r="B52" s="1"/>
      <c r="C52" s="1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</row>
    <row r="53" ht="15.75" customHeight="1">
      <c r="A53" s="1"/>
      <c r="B53" s="1"/>
      <c r="C53" s="1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</row>
    <row r="54" ht="15.75" customHeight="1">
      <c r="A54" s="1"/>
      <c r="B54" s="1"/>
      <c r="C54" s="1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ht="15.75" customHeight="1">
      <c r="A55" s="1"/>
      <c r="B55" s="1"/>
      <c r="C55" s="1"/>
      <c r="D55" s="385"/>
      <c r="E55" s="385"/>
      <c r="F55" s="385"/>
      <c r="G55" s="385"/>
      <c r="H55" s="385"/>
      <c r="I55" s="385" t="s">
        <v>239</v>
      </c>
      <c r="Q55" s="385"/>
      <c r="R55" s="385"/>
      <c r="S55" s="385"/>
      <c r="T55" s="385"/>
      <c r="U55" s="385"/>
      <c r="V55" s="386"/>
      <c r="W55" s="386"/>
      <c r="X55" s="386"/>
      <c r="Y55" s="386"/>
      <c r="Z55" s="386"/>
      <c r="AA55" s="386"/>
      <c r="AB55" s="386"/>
      <c r="AC55" s="1"/>
      <c r="AD55" s="1"/>
      <c r="AE55" s="1"/>
      <c r="AF55" s="1"/>
      <c r="AG55" s="1"/>
      <c r="AH55" s="3"/>
      <c r="AI55" s="385"/>
      <c r="AO55" s="386"/>
      <c r="AP55" s="386"/>
      <c r="AQ55" s="386"/>
      <c r="AR55" s="385" t="s">
        <v>240</v>
      </c>
      <c r="BA55" s="385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</row>
    <row r="56" ht="15.75" customHeight="1">
      <c r="A56" s="1"/>
      <c r="B56" s="1"/>
      <c r="C56" s="1"/>
      <c r="D56" s="387"/>
      <c r="E56" s="387"/>
      <c r="F56" s="387" t="s">
        <v>241</v>
      </c>
      <c r="S56" s="387"/>
      <c r="T56" s="387"/>
      <c r="U56" s="387"/>
      <c r="V56" s="388"/>
      <c r="W56" s="388"/>
      <c r="X56" s="388"/>
      <c r="Y56" s="388"/>
      <c r="Z56" s="388"/>
      <c r="AA56" s="388"/>
      <c r="AB56" s="388"/>
      <c r="AC56" s="1"/>
      <c r="AD56" s="1"/>
      <c r="AE56" s="1"/>
      <c r="AF56" s="1"/>
      <c r="AG56" s="1"/>
      <c r="AH56" s="3"/>
      <c r="AI56" s="387"/>
      <c r="AO56" s="767" t="s">
        <v>242</v>
      </c>
      <c r="BC56" s="387"/>
      <c r="BD56" s="387"/>
      <c r="BE56" s="387"/>
      <c r="BF56" s="387"/>
      <c r="BG56" s="387"/>
      <c r="BH56" s="387"/>
      <c r="BI56" s="387"/>
      <c r="BJ56" s="387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</row>
    <row r="57" ht="15.75" customHeight="1">
      <c r="A57" s="1"/>
      <c r="B57" s="1"/>
      <c r="C57" s="1"/>
      <c r="D57" s="364"/>
      <c r="E57" s="364"/>
      <c r="F57" s="364"/>
      <c r="G57" s="364"/>
      <c r="H57" s="364"/>
      <c r="I57" s="364"/>
      <c r="J57" s="364"/>
      <c r="K57" s="364"/>
      <c r="L57" s="1"/>
      <c r="M57" s="1"/>
      <c r="N57" s="1"/>
      <c r="O57" s="364"/>
      <c r="P57" s="364"/>
      <c r="Q57" s="364"/>
      <c r="R57" s="364"/>
      <c r="S57" s="364"/>
      <c r="T57" s="364"/>
      <c r="U57" s="364"/>
      <c r="V57" s="358"/>
      <c r="W57" s="358"/>
      <c r="X57" s="358"/>
      <c r="Y57" s="358"/>
      <c r="Z57" s="358"/>
      <c r="AA57" s="358"/>
      <c r="AB57" s="358"/>
      <c r="AC57" s="1"/>
      <c r="AD57" s="1"/>
      <c r="AE57" s="1"/>
      <c r="AF57" s="1"/>
      <c r="AG57" s="1"/>
      <c r="AH57" s="3"/>
      <c r="AI57" s="364"/>
      <c r="AO57" s="358"/>
      <c r="AP57" s="358"/>
      <c r="AQ57" s="358"/>
      <c r="AR57" s="358"/>
      <c r="AS57" s="358"/>
      <c r="AT57" s="358"/>
      <c r="AU57" s="358"/>
      <c r="AV57" s="358"/>
      <c r="AW57" s="358"/>
      <c r="AX57" s="358"/>
      <c r="AY57" s="358"/>
      <c r="AZ57" s="358"/>
      <c r="BA57" s="358"/>
      <c r="BB57" s="364"/>
      <c r="BC57" s="364"/>
      <c r="BD57" s="364"/>
      <c r="BE57" s="364"/>
      <c r="BF57" s="364"/>
      <c r="BG57" s="364"/>
      <c r="BH57" s="364"/>
      <c r="BI57" s="364"/>
      <c r="BJ57" s="364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</row>
    <row r="58" ht="15.75" customHeight="1">
      <c r="A58" s="1"/>
      <c r="B58" s="1"/>
      <c r="C58" s="3"/>
      <c r="D58" s="364"/>
      <c r="E58" s="364"/>
      <c r="F58" s="364"/>
      <c r="G58" s="364"/>
      <c r="H58" s="364"/>
      <c r="I58" s="364"/>
      <c r="J58" s="364"/>
      <c r="K58" s="364"/>
      <c r="L58" s="1"/>
      <c r="M58" s="1"/>
      <c r="N58" s="1"/>
      <c r="O58" s="364"/>
      <c r="P58" s="364"/>
      <c r="Q58" s="364"/>
      <c r="R58" s="364"/>
      <c r="S58" s="364"/>
      <c r="T58" s="364"/>
      <c r="U58" s="364"/>
      <c r="V58" s="358"/>
      <c r="W58" s="358"/>
      <c r="X58" s="358"/>
      <c r="Y58" s="358"/>
      <c r="Z58" s="358"/>
      <c r="AA58" s="358"/>
      <c r="AB58" s="358"/>
      <c r="AC58" s="1"/>
      <c r="AD58" s="1"/>
      <c r="AE58" s="1"/>
      <c r="AF58" s="1"/>
      <c r="AG58" s="1"/>
      <c r="AH58" s="3"/>
      <c r="AI58" s="364"/>
      <c r="AO58" s="358"/>
      <c r="AP58" s="358"/>
      <c r="AQ58" s="358"/>
      <c r="AR58" s="358"/>
      <c r="AS58" s="358"/>
      <c r="AT58" s="358"/>
      <c r="AU58" s="358"/>
      <c r="AV58" s="358"/>
      <c r="AW58" s="358"/>
      <c r="AX58" s="358"/>
      <c r="AY58" s="358"/>
      <c r="AZ58" s="358"/>
      <c r="BA58" s="358"/>
      <c r="BB58" s="364"/>
      <c r="BC58" s="364"/>
      <c r="BD58" s="364"/>
      <c r="BE58" s="364"/>
      <c r="BF58" s="364"/>
      <c r="BG58" s="364"/>
      <c r="BH58" s="364"/>
      <c r="BI58" s="364"/>
      <c r="BJ58" s="364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</row>
    <row r="59" ht="15.75" customHeight="1">
      <c r="A59" s="1"/>
      <c r="B59" s="1"/>
      <c r="C59" s="3"/>
      <c r="D59" s="3"/>
      <c r="E59" s="3"/>
      <c r="F59" s="3"/>
      <c r="G59" s="3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</row>
    <row r="60" ht="15.75" customHeight="1">
      <c r="A60" s="1"/>
      <c r="B60" s="1"/>
      <c r="C60" s="3"/>
      <c r="D60" s="3"/>
      <c r="E60" s="3"/>
      <c r="F60" s="3"/>
      <c r="G60" s="3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</row>
    <row r="61" ht="15.75" customHeight="1">
      <c r="A61" s="1"/>
      <c r="B61" s="1"/>
      <c r="C61" s="3"/>
      <c r="D61" s="3"/>
      <c r="E61" s="3"/>
      <c r="F61" s="3"/>
      <c r="G61" s="3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</row>
    <row r="62" ht="15.75" customHeight="1">
      <c r="A62" s="1"/>
      <c r="B62" s="1"/>
      <c r="C62" s="3"/>
      <c r="D62" s="3"/>
      <c r="E62" s="3"/>
      <c r="F62" s="3"/>
      <c r="G62" s="3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</row>
    <row r="63" ht="15.75" customHeight="1">
      <c r="A63" s="1"/>
      <c r="B63" s="1"/>
      <c r="C63" s="3"/>
      <c r="D63" s="3"/>
      <c r="E63" s="3"/>
      <c r="F63" s="3"/>
      <c r="G63" s="3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</row>
    <row r="64" ht="15.75" customHeight="1">
      <c r="A64" s="1"/>
      <c r="B64" s="1"/>
      <c r="C64" s="3"/>
      <c r="D64" s="3"/>
      <c r="E64" s="3"/>
      <c r="F64" s="3"/>
      <c r="G64" s="3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</row>
    <row r="65" ht="15.75" customHeight="1">
      <c r="A65" s="1"/>
      <c r="B65" s="1"/>
      <c r="C65" s="3"/>
      <c r="D65" s="3"/>
      <c r="E65" s="3"/>
      <c r="F65" s="3"/>
      <c r="G65" s="3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</row>
    <row r="66" ht="15.75" customHeight="1">
      <c r="A66" s="1"/>
      <c r="B66" s="1"/>
      <c r="C66" s="3"/>
      <c r="D66" s="3"/>
      <c r="E66" s="3"/>
      <c r="F66" s="3"/>
      <c r="G66" s="3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</row>
    <row r="67" ht="15.75" customHeight="1">
      <c r="A67" s="1"/>
      <c r="B67" s="1"/>
      <c r="C67" s="3"/>
      <c r="D67" s="3"/>
      <c r="E67" s="3"/>
      <c r="F67" s="3"/>
      <c r="G67" s="3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</row>
    <row r="68" ht="15.75" customHeight="1">
      <c r="A68" s="1"/>
      <c r="B68" s="1"/>
      <c r="C68" s="3"/>
      <c r="D68" s="3"/>
      <c r="E68" s="3"/>
      <c r="F68" s="3"/>
      <c r="G68" s="3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</row>
    <row r="69" ht="15.75" customHeight="1">
      <c r="A69" s="1"/>
      <c r="B69" s="1"/>
      <c r="C69" s="3"/>
      <c r="D69" s="3"/>
      <c r="E69" s="3"/>
      <c r="F69" s="3"/>
      <c r="G69" s="3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</row>
    <row r="70" ht="15.75" customHeight="1">
      <c r="A70" s="1"/>
      <c r="B70" s="1"/>
      <c r="C70" s="3"/>
      <c r="D70" s="3"/>
      <c r="E70" s="3"/>
      <c r="F70" s="3"/>
      <c r="G70" s="3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</row>
    <row r="71" ht="15.75" customHeight="1">
      <c r="A71" s="1"/>
      <c r="B71" s="1"/>
      <c r="C71" s="3"/>
      <c r="D71" s="3"/>
      <c r="E71" s="3"/>
      <c r="F71" s="3"/>
      <c r="G71" s="3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</row>
    <row r="72" ht="15.75" customHeight="1">
      <c r="A72" s="1"/>
      <c r="B72" s="1"/>
      <c r="C72" s="3"/>
      <c r="D72" s="3"/>
      <c r="E72" s="3"/>
      <c r="F72" s="3"/>
      <c r="G72" s="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</row>
    <row r="73" ht="15.75" customHeight="1">
      <c r="A73" s="1"/>
      <c r="B73" s="1"/>
      <c r="C73" s="3"/>
      <c r="D73" s="3"/>
      <c r="E73" s="3"/>
      <c r="F73" s="3"/>
      <c r="G73" s="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</row>
    <row r="74" ht="15.75" customHeight="1">
      <c r="A74" s="1"/>
      <c r="B74" s="1"/>
      <c r="C74" s="3"/>
      <c r="D74" s="3"/>
      <c r="E74" s="3"/>
      <c r="F74" s="3"/>
      <c r="G74" s="3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</row>
    <row r="75" ht="15.75" customHeight="1">
      <c r="A75" s="1"/>
      <c r="B75" s="1"/>
      <c r="C75" s="3"/>
      <c r="D75" s="3"/>
      <c r="E75" s="3"/>
      <c r="F75" s="3"/>
      <c r="G75" s="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</row>
    <row r="76" ht="15.75" customHeight="1">
      <c r="A76" s="1"/>
      <c r="B76" s="1"/>
      <c r="C76" s="3"/>
      <c r="D76" s="3"/>
      <c r="E76" s="3"/>
      <c r="F76" s="3"/>
      <c r="G76" s="3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</row>
    <row r="77" ht="15.75" customHeight="1">
      <c r="A77" s="1"/>
      <c r="B77" s="1"/>
      <c r="C77" s="3"/>
      <c r="D77" s="3"/>
      <c r="E77" s="3"/>
      <c r="F77" s="3"/>
      <c r="G77" s="3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</row>
    <row r="78" ht="15.75" customHeight="1">
      <c r="A78" s="1"/>
      <c r="B78" s="1"/>
      <c r="C78" s="3"/>
      <c r="D78" s="3"/>
      <c r="E78" s="3"/>
      <c r="F78" s="3"/>
      <c r="G78" s="3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</row>
    <row r="79" ht="15.75" customHeight="1">
      <c r="A79" s="1"/>
      <c r="B79" s="1"/>
      <c r="C79" s="3"/>
      <c r="D79" s="3"/>
      <c r="E79" s="3"/>
      <c r="F79" s="3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</row>
    <row r="80" ht="15.75" customHeight="1">
      <c r="A80" s="1"/>
      <c r="B80" s="1"/>
      <c r="C80" s="3"/>
      <c r="D80" s="3"/>
      <c r="E80" s="3"/>
      <c r="F80" s="3"/>
      <c r="G80" s="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</row>
    <row r="81" ht="15.75" customHeight="1">
      <c r="A81" s="1"/>
      <c r="B81" s="1"/>
      <c r="C81" s="3"/>
      <c r="D81" s="3"/>
      <c r="E81" s="3"/>
      <c r="F81" s="3"/>
      <c r="G81" s="3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</row>
    <row r="82" ht="15.75" customHeight="1">
      <c r="A82" s="1"/>
      <c r="B82" s="1"/>
      <c r="C82" s="3"/>
      <c r="D82" s="3"/>
      <c r="E82" s="3"/>
      <c r="F82" s="3"/>
      <c r="G82" s="3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</row>
    <row r="83" ht="15.75" customHeight="1">
      <c r="A83" s="1"/>
      <c r="B83" s="1"/>
      <c r="C83" s="3"/>
      <c r="D83" s="3"/>
      <c r="E83" s="3"/>
      <c r="F83" s="3"/>
      <c r="G83" s="3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</row>
    <row r="84" ht="15.75" customHeight="1">
      <c r="A84" s="1"/>
      <c r="B84" s="1"/>
      <c r="C84" s="3"/>
      <c r="D84" s="3"/>
      <c r="E84" s="3"/>
      <c r="F84" s="3"/>
      <c r="G84" s="3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</row>
    <row r="85" ht="15.75" customHeight="1">
      <c r="A85" s="1"/>
      <c r="B85" s="1"/>
      <c r="C85" s="3"/>
      <c r="D85" s="3"/>
      <c r="E85" s="3"/>
      <c r="F85" s="3"/>
      <c r="G85" s="3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</row>
    <row r="86" ht="15.75" customHeight="1">
      <c r="A86" s="1"/>
      <c r="B86" s="1"/>
      <c r="C86" s="3"/>
      <c r="D86" s="3"/>
      <c r="E86" s="3"/>
      <c r="F86" s="3"/>
      <c r="G86" s="3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</row>
    <row r="87" ht="15.75" customHeight="1">
      <c r="A87" s="1"/>
      <c r="B87" s="1"/>
      <c r="C87" s="3"/>
      <c r="D87" s="3"/>
      <c r="E87" s="3"/>
      <c r="F87" s="3"/>
      <c r="G87" s="3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</row>
    <row r="88" ht="15.75" customHeight="1">
      <c r="A88" s="1"/>
      <c r="B88" s="1"/>
      <c r="C88" s="3"/>
      <c r="D88" s="3"/>
      <c r="E88" s="3"/>
      <c r="F88" s="3"/>
      <c r="G88" s="3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</row>
    <row r="89" ht="15.75" customHeight="1">
      <c r="A89" s="1"/>
      <c r="B89" s="1"/>
      <c r="C89" s="3"/>
      <c r="D89" s="3"/>
      <c r="E89" s="3"/>
      <c r="F89" s="3"/>
      <c r="G89" s="3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</row>
    <row r="90" ht="15.75" customHeight="1">
      <c r="A90" s="1"/>
      <c r="B90" s="1"/>
      <c r="C90" s="3"/>
      <c r="D90" s="3"/>
      <c r="E90" s="3"/>
      <c r="F90" s="3"/>
      <c r="G90" s="3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</row>
    <row r="91" ht="15.75" customHeight="1">
      <c r="A91" s="1"/>
      <c r="B91" s="1"/>
      <c r="C91" s="3"/>
      <c r="D91" s="3"/>
      <c r="E91" s="3"/>
      <c r="F91" s="3"/>
      <c r="G91" s="3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</row>
    <row r="92" ht="15.75" customHeight="1">
      <c r="A92" s="1"/>
      <c r="B92" s="1"/>
      <c r="C92" s="3"/>
      <c r="D92" s="3"/>
      <c r="E92" s="3"/>
      <c r="F92" s="3"/>
      <c r="G92" s="3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</row>
    <row r="93" ht="15.75" customHeight="1">
      <c r="A93" s="1"/>
      <c r="B93" s="1"/>
      <c r="C93" s="3"/>
      <c r="D93" s="3"/>
      <c r="E93" s="3"/>
      <c r="F93" s="3"/>
      <c r="G93" s="3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</row>
    <row r="94" ht="15.75" customHeight="1">
      <c r="A94" s="1"/>
      <c r="B94" s="1"/>
      <c r="C94" s="3"/>
      <c r="D94" s="3"/>
      <c r="E94" s="3"/>
      <c r="F94" s="3"/>
      <c r="G94" s="3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</row>
    <row r="95" ht="15.75" customHeight="1">
      <c r="A95" s="1"/>
      <c r="B95" s="1"/>
      <c r="C95" s="3"/>
      <c r="D95" s="3"/>
      <c r="E95" s="3"/>
      <c r="F95" s="3"/>
      <c r="G95" s="3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</row>
    <row r="96" ht="15.75" customHeight="1">
      <c r="A96" s="1"/>
      <c r="B96" s="1"/>
      <c r="C96" s="3"/>
      <c r="D96" s="3"/>
      <c r="E96" s="3"/>
      <c r="F96" s="3"/>
      <c r="G96" s="3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</row>
    <row r="97" ht="15.75" customHeight="1">
      <c r="A97" s="1"/>
      <c r="B97" s="1"/>
      <c r="C97" s="3"/>
      <c r="D97" s="3"/>
      <c r="E97" s="3"/>
      <c r="F97" s="3"/>
      <c r="G97" s="3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</row>
    <row r="98" ht="15.75" customHeight="1">
      <c r="A98" s="1"/>
      <c r="B98" s="1"/>
      <c r="C98" s="3"/>
      <c r="D98" s="3"/>
      <c r="E98" s="3"/>
      <c r="F98" s="3"/>
      <c r="G98" s="3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</row>
    <row r="99" ht="15.75" customHeight="1">
      <c r="A99" s="1"/>
      <c r="B99" s="1"/>
      <c r="C99" s="3"/>
      <c r="D99" s="3"/>
      <c r="E99" s="3"/>
      <c r="F99" s="3"/>
      <c r="G99" s="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</row>
    <row r="100" ht="15.75" customHeight="1">
      <c r="A100" s="1"/>
      <c r="B100" s="1"/>
      <c r="C100" s="3"/>
      <c r="D100" s="3"/>
      <c r="E100" s="3"/>
      <c r="F100" s="3"/>
      <c r="G100" s="3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</row>
    <row r="101" ht="15.75" customHeight="1">
      <c r="A101" s="1"/>
      <c r="B101" s="1"/>
      <c r="C101" s="3"/>
      <c r="D101" s="3"/>
      <c r="E101" s="3"/>
      <c r="F101" s="3"/>
      <c r="G101" s="3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</row>
    <row r="102" ht="15.75" customHeight="1">
      <c r="A102" s="1"/>
      <c r="B102" s="1"/>
      <c r="C102" s="3"/>
      <c r="D102" s="3"/>
      <c r="E102" s="3"/>
      <c r="F102" s="3"/>
      <c r="G102" s="3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</row>
    <row r="103" ht="15.75" customHeight="1">
      <c r="A103" s="1"/>
      <c r="B103" s="1"/>
      <c r="C103" s="3"/>
      <c r="D103" s="3"/>
      <c r="E103" s="3"/>
      <c r="F103" s="3"/>
      <c r="G103" s="3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</row>
    <row r="104" ht="15.75" customHeight="1">
      <c r="A104" s="1"/>
      <c r="B104" s="1"/>
      <c r="C104" s="3"/>
      <c r="D104" s="3"/>
      <c r="E104" s="3"/>
      <c r="F104" s="3"/>
      <c r="G104" s="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</row>
    <row r="105" ht="15.75" customHeight="1">
      <c r="A105" s="1"/>
      <c r="B105" s="1"/>
      <c r="C105" s="3"/>
      <c r="D105" s="3"/>
      <c r="E105" s="3"/>
      <c r="F105" s="3"/>
      <c r="G105" s="3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</row>
    <row r="106" ht="15.75" customHeight="1">
      <c r="A106" s="1"/>
      <c r="B106" s="1"/>
      <c r="C106" s="3"/>
      <c r="D106" s="3"/>
      <c r="E106" s="3"/>
      <c r="F106" s="3"/>
      <c r="G106" s="3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</row>
    <row r="107" ht="15.75" customHeight="1">
      <c r="A107" s="1"/>
      <c r="B107" s="1"/>
      <c r="C107" s="3"/>
      <c r="D107" s="3"/>
      <c r="E107" s="3"/>
      <c r="F107" s="3"/>
      <c r="G107" s="3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</row>
    <row r="108" ht="15.75" customHeight="1">
      <c r="A108" s="1"/>
      <c r="B108" s="1"/>
      <c r="C108" s="3"/>
      <c r="D108" s="3"/>
      <c r="E108" s="3"/>
      <c r="F108" s="3"/>
      <c r="G108" s="3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</row>
    <row r="109" ht="15.75" customHeight="1">
      <c r="A109" s="1"/>
      <c r="B109" s="1"/>
      <c r="C109" s="3"/>
      <c r="D109" s="3"/>
      <c r="E109" s="3"/>
      <c r="F109" s="3"/>
      <c r="G109" s="3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</row>
    <row r="110" ht="15.75" customHeight="1">
      <c r="A110" s="1"/>
      <c r="B110" s="1"/>
      <c r="C110" s="3"/>
      <c r="D110" s="3"/>
      <c r="E110" s="3"/>
      <c r="F110" s="3"/>
      <c r="G110" s="3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</row>
    <row r="111" ht="15.75" customHeight="1">
      <c r="A111" s="1"/>
      <c r="B111" s="1"/>
      <c r="C111" s="3"/>
      <c r="D111" s="3"/>
      <c r="E111" s="3"/>
      <c r="F111" s="3"/>
      <c r="G111" s="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</row>
    <row r="112" ht="15.75" customHeight="1">
      <c r="A112" s="1"/>
      <c r="B112" s="1"/>
      <c r="C112" s="3"/>
      <c r="D112" s="3"/>
      <c r="E112" s="3"/>
      <c r="F112" s="3"/>
      <c r="G112" s="3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</row>
    <row r="113" ht="15.75" customHeight="1">
      <c r="A113" s="1"/>
      <c r="B113" s="1"/>
      <c r="C113" s="3"/>
      <c r="D113" s="3"/>
      <c r="E113" s="3"/>
      <c r="F113" s="3"/>
      <c r="G113" s="3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</row>
    <row r="114" ht="15.75" customHeight="1">
      <c r="A114" s="1"/>
      <c r="B114" s="1"/>
      <c r="C114" s="3"/>
      <c r="D114" s="3"/>
      <c r="E114" s="3"/>
      <c r="F114" s="3"/>
      <c r="G114" s="3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</row>
    <row r="115" ht="15.75" customHeight="1">
      <c r="A115" s="1"/>
      <c r="B115" s="1"/>
      <c r="C115" s="3"/>
      <c r="D115" s="3"/>
      <c r="E115" s="3"/>
      <c r="F115" s="3"/>
      <c r="G115" s="3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</row>
    <row r="116" ht="15.75" customHeight="1">
      <c r="A116" s="1"/>
      <c r="B116" s="1"/>
      <c r="C116" s="3"/>
      <c r="D116" s="3"/>
      <c r="E116" s="3"/>
      <c r="F116" s="3"/>
      <c r="G116" s="3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</row>
    <row r="117" ht="15.75" customHeight="1">
      <c r="A117" s="1"/>
      <c r="B117" s="1"/>
      <c r="C117" s="3"/>
      <c r="D117" s="3"/>
      <c r="E117" s="3"/>
      <c r="F117" s="3"/>
      <c r="G117" s="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</row>
    <row r="118" ht="15.75" customHeight="1">
      <c r="A118" s="1"/>
      <c r="B118" s="1"/>
      <c r="C118" s="3"/>
      <c r="D118" s="3"/>
      <c r="E118" s="3"/>
      <c r="F118" s="3"/>
      <c r="G118" s="3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</row>
    <row r="119" ht="15.75" customHeight="1">
      <c r="A119" s="1"/>
      <c r="B119" s="1"/>
      <c r="C119" s="3"/>
      <c r="D119" s="3"/>
      <c r="E119" s="3"/>
      <c r="F119" s="3"/>
      <c r="G119" s="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</row>
    <row r="120" ht="15.75" customHeight="1">
      <c r="A120" s="1"/>
      <c r="B120" s="1"/>
      <c r="C120" s="3"/>
      <c r="D120" s="3"/>
      <c r="E120" s="3"/>
      <c r="F120" s="3"/>
      <c r="G120" s="3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</row>
    <row r="121" ht="15.75" customHeight="1">
      <c r="A121" s="1"/>
      <c r="B121" s="1"/>
      <c r="C121" s="3"/>
      <c r="D121" s="3"/>
      <c r="E121" s="3"/>
      <c r="F121" s="3"/>
      <c r="G121" s="3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</row>
    <row r="122" ht="15.75" customHeight="1">
      <c r="A122" s="1"/>
      <c r="B122" s="1"/>
      <c r="C122" s="3"/>
      <c r="D122" s="3"/>
      <c r="E122" s="3"/>
      <c r="F122" s="3"/>
      <c r="G122" s="3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</row>
    <row r="123" ht="15.75" customHeight="1">
      <c r="A123" s="1"/>
      <c r="B123" s="1"/>
      <c r="C123" s="3"/>
      <c r="D123" s="3"/>
      <c r="E123" s="3"/>
      <c r="F123" s="3"/>
      <c r="G123" s="3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</row>
    <row r="124" ht="15.75" customHeight="1">
      <c r="A124" s="1"/>
      <c r="B124" s="1"/>
      <c r="C124" s="3"/>
      <c r="D124" s="3"/>
      <c r="E124" s="3"/>
      <c r="F124" s="3"/>
      <c r="G124" s="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</row>
    <row r="125" ht="15.75" customHeight="1">
      <c r="A125" s="1"/>
      <c r="B125" s="1"/>
      <c r="C125" s="3"/>
      <c r="D125" s="3"/>
      <c r="E125" s="3"/>
      <c r="F125" s="3"/>
      <c r="G125" s="3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</row>
    <row r="126" ht="15.75" customHeight="1">
      <c r="A126" s="1"/>
      <c r="B126" s="1"/>
      <c r="C126" s="3"/>
      <c r="D126" s="3"/>
      <c r="E126" s="3"/>
      <c r="F126" s="3"/>
      <c r="G126" s="3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</row>
    <row r="127" ht="15.75" customHeight="1">
      <c r="A127" s="1"/>
      <c r="B127" s="1"/>
      <c r="C127" s="3"/>
      <c r="D127" s="3"/>
      <c r="E127" s="3"/>
      <c r="F127" s="3"/>
      <c r="G127" s="3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</row>
    <row r="128" ht="15.75" customHeight="1">
      <c r="A128" s="1"/>
      <c r="B128" s="1"/>
      <c r="C128" s="3"/>
      <c r="D128" s="3"/>
      <c r="E128" s="3"/>
      <c r="F128" s="3"/>
      <c r="G128" s="3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</row>
    <row r="129" ht="15.75" customHeight="1">
      <c r="A129" s="1"/>
      <c r="B129" s="1"/>
      <c r="C129" s="3"/>
      <c r="D129" s="3"/>
      <c r="E129" s="3"/>
      <c r="F129" s="3"/>
      <c r="G129" s="3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</row>
    <row r="130" ht="15.75" customHeight="1">
      <c r="A130" s="1"/>
      <c r="B130" s="1"/>
      <c r="C130" s="3"/>
      <c r="D130" s="3"/>
      <c r="E130" s="3"/>
      <c r="F130" s="3"/>
      <c r="G130" s="3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</row>
    <row r="131" ht="15.75" customHeight="1">
      <c r="A131" s="1"/>
      <c r="B131" s="1"/>
      <c r="C131" s="3"/>
      <c r="D131" s="3"/>
      <c r="E131" s="3"/>
      <c r="F131" s="3"/>
      <c r="G131" s="3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</row>
    <row r="132" ht="15.75" customHeight="1">
      <c r="A132" s="1"/>
      <c r="B132" s="1"/>
      <c r="C132" s="3"/>
      <c r="D132" s="3"/>
      <c r="E132" s="3"/>
      <c r="F132" s="3"/>
      <c r="G132" s="3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</row>
    <row r="133" ht="15.75" customHeight="1">
      <c r="A133" s="1"/>
      <c r="B133" s="1"/>
      <c r="C133" s="3"/>
      <c r="D133" s="3"/>
      <c r="E133" s="3"/>
      <c r="F133" s="3"/>
      <c r="G133" s="3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</row>
    <row r="134" ht="15.75" customHeight="1">
      <c r="A134" s="1"/>
      <c r="B134" s="1"/>
      <c r="C134" s="3"/>
      <c r="D134" s="3"/>
      <c r="E134" s="3"/>
      <c r="F134" s="3"/>
      <c r="G134" s="3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</row>
    <row r="135" ht="15.75" customHeight="1">
      <c r="A135" s="1"/>
      <c r="B135" s="1"/>
      <c r="C135" s="3"/>
      <c r="D135" s="3"/>
      <c r="E135" s="3"/>
      <c r="F135" s="3"/>
      <c r="G135" s="3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</row>
    <row r="136" ht="15.75" customHeight="1">
      <c r="A136" s="1"/>
      <c r="B136" s="1"/>
      <c r="C136" s="3"/>
      <c r="D136" s="3"/>
      <c r="E136" s="3"/>
      <c r="F136" s="3"/>
      <c r="G136" s="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</row>
    <row r="137" ht="15.75" customHeight="1">
      <c r="A137" s="1"/>
      <c r="B137" s="1"/>
      <c r="C137" s="3"/>
      <c r="D137" s="3"/>
      <c r="E137" s="3"/>
      <c r="F137" s="3"/>
      <c r="G137" s="3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</row>
    <row r="138" ht="15.75" customHeight="1">
      <c r="A138" s="1"/>
      <c r="B138" s="1"/>
      <c r="C138" s="3"/>
      <c r="D138" s="3"/>
      <c r="E138" s="3"/>
      <c r="F138" s="3"/>
      <c r="G138" s="3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</row>
    <row r="139" ht="15.75" customHeight="1">
      <c r="A139" s="1"/>
      <c r="B139" s="1"/>
      <c r="C139" s="3"/>
      <c r="D139" s="3"/>
      <c r="E139" s="3"/>
      <c r="F139" s="3"/>
      <c r="G139" s="3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</row>
    <row r="140" ht="15.75" customHeight="1">
      <c r="A140" s="1"/>
      <c r="B140" s="1"/>
      <c r="C140" s="3"/>
      <c r="D140" s="3"/>
      <c r="E140" s="3"/>
      <c r="F140" s="3"/>
      <c r="G140" s="3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</row>
    <row r="141" ht="15.75" customHeight="1">
      <c r="A141" s="1"/>
      <c r="B141" s="1"/>
      <c r="C141" s="3"/>
      <c r="D141" s="3"/>
      <c r="E141" s="3"/>
      <c r="F141" s="3"/>
      <c r="G141" s="3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</row>
    <row r="142" ht="15.75" customHeight="1">
      <c r="A142" s="1"/>
      <c r="B142" s="1"/>
      <c r="C142" s="3"/>
      <c r="D142" s="3"/>
      <c r="E142" s="3"/>
      <c r="F142" s="3"/>
      <c r="G142" s="3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</row>
    <row r="143" ht="15.75" customHeight="1">
      <c r="A143" s="1"/>
      <c r="B143" s="1"/>
      <c r="C143" s="3"/>
      <c r="D143" s="3"/>
      <c r="E143" s="3"/>
      <c r="F143" s="3"/>
      <c r="G143" s="3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</row>
    <row r="144" ht="15.75" customHeight="1">
      <c r="A144" s="1"/>
      <c r="B144" s="1"/>
      <c r="C144" s="3"/>
      <c r="D144" s="3"/>
      <c r="E144" s="3"/>
      <c r="F144" s="3"/>
      <c r="G144" s="3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</row>
    <row r="145" ht="15.75" customHeight="1">
      <c r="A145" s="1"/>
      <c r="B145" s="1"/>
      <c r="C145" s="3"/>
      <c r="D145" s="3"/>
      <c r="E145" s="3"/>
      <c r="F145" s="3"/>
      <c r="G145" s="3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</row>
    <row r="146" ht="15.75" customHeight="1">
      <c r="A146" s="1"/>
      <c r="B146" s="1"/>
      <c r="C146" s="3"/>
      <c r="D146" s="3"/>
      <c r="E146" s="3"/>
      <c r="F146" s="3"/>
      <c r="G146" s="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</row>
    <row r="147" ht="15.75" customHeight="1">
      <c r="A147" s="1"/>
      <c r="B147" s="1"/>
      <c r="C147" s="3"/>
      <c r="D147" s="3"/>
      <c r="E147" s="3"/>
      <c r="F147" s="3"/>
      <c r="G147" s="3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</row>
    <row r="148" ht="15.75" customHeight="1">
      <c r="A148" s="1"/>
      <c r="B148" s="1"/>
      <c r="C148" s="3"/>
      <c r="D148" s="3"/>
      <c r="E148" s="3"/>
      <c r="F148" s="3"/>
      <c r="G148" s="3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</row>
    <row r="149" ht="15.75" customHeight="1">
      <c r="A149" s="1"/>
      <c r="B149" s="1"/>
      <c r="C149" s="3"/>
      <c r="D149" s="3"/>
      <c r="E149" s="3"/>
      <c r="F149" s="3"/>
      <c r="G149" s="3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</row>
    <row r="150" ht="15.75" customHeight="1">
      <c r="A150" s="1"/>
      <c r="B150" s="1"/>
      <c r="C150" s="3"/>
      <c r="D150" s="3"/>
      <c r="E150" s="3"/>
      <c r="F150" s="3"/>
      <c r="G150" s="3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</row>
    <row r="151" ht="15.75" customHeight="1">
      <c r="A151" s="1"/>
      <c r="B151" s="1"/>
      <c r="C151" s="3"/>
      <c r="D151" s="3"/>
      <c r="E151" s="3"/>
      <c r="F151" s="3"/>
      <c r="G151" s="3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</row>
    <row r="152" ht="15.75" customHeight="1">
      <c r="A152" s="1"/>
      <c r="B152" s="1"/>
      <c r="C152" s="3"/>
      <c r="D152" s="3"/>
      <c r="E152" s="3"/>
      <c r="F152" s="3"/>
      <c r="G152" s="3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</row>
    <row r="153" ht="15.75" customHeight="1">
      <c r="A153" s="1"/>
      <c r="B153" s="1"/>
      <c r="C153" s="3"/>
      <c r="D153" s="3"/>
      <c r="E153" s="3"/>
      <c r="F153" s="3"/>
      <c r="G153" s="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</row>
    <row r="154" ht="15.75" customHeight="1">
      <c r="A154" s="1"/>
      <c r="B154" s="1"/>
      <c r="C154" s="3"/>
      <c r="D154" s="3"/>
      <c r="E154" s="3"/>
      <c r="F154" s="3"/>
      <c r="G154" s="3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</row>
    <row r="155" ht="15.75" customHeight="1">
      <c r="A155" s="1"/>
      <c r="B155" s="1"/>
      <c r="C155" s="3"/>
      <c r="D155" s="3"/>
      <c r="E155" s="3"/>
      <c r="F155" s="3"/>
      <c r="G155" s="3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</row>
    <row r="156" ht="15.75" customHeight="1">
      <c r="A156" s="1"/>
      <c r="B156" s="1"/>
      <c r="C156" s="3"/>
      <c r="D156" s="3"/>
      <c r="E156" s="3"/>
      <c r="F156" s="3"/>
      <c r="G156" s="3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</row>
    <row r="157" ht="15.75" customHeight="1">
      <c r="A157" s="1"/>
      <c r="B157" s="1"/>
      <c r="C157" s="3"/>
      <c r="D157" s="3"/>
      <c r="E157" s="3"/>
      <c r="F157" s="3"/>
      <c r="G157" s="3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</row>
    <row r="158" ht="15.75" customHeight="1">
      <c r="A158" s="1"/>
      <c r="B158" s="1"/>
      <c r="C158" s="3"/>
      <c r="D158" s="3"/>
      <c r="E158" s="3"/>
      <c r="F158" s="3"/>
      <c r="G158" s="3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</row>
    <row r="159" ht="15.75" customHeight="1">
      <c r="A159" s="1"/>
      <c r="B159" s="1"/>
      <c r="C159" s="3"/>
      <c r="D159" s="3"/>
      <c r="E159" s="3"/>
      <c r="F159" s="3"/>
      <c r="G159" s="3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</row>
    <row r="160" ht="15.75" customHeight="1">
      <c r="A160" s="1"/>
      <c r="B160" s="1"/>
      <c r="C160" s="3"/>
      <c r="D160" s="3"/>
      <c r="E160" s="3"/>
      <c r="F160" s="3"/>
      <c r="G160" s="3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</row>
    <row r="161" ht="15.75" customHeight="1">
      <c r="A161" s="1"/>
      <c r="B161" s="1"/>
      <c r="C161" s="3"/>
      <c r="D161" s="3"/>
      <c r="E161" s="3"/>
      <c r="F161" s="3"/>
      <c r="G161" s="3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</row>
    <row r="162" ht="15.75" customHeight="1">
      <c r="A162" s="1"/>
      <c r="B162" s="1"/>
      <c r="C162" s="3"/>
      <c r="D162" s="3"/>
      <c r="E162" s="3"/>
      <c r="F162" s="3"/>
      <c r="G162" s="3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</row>
    <row r="163" ht="15.75" customHeight="1">
      <c r="A163" s="1"/>
      <c r="B163" s="1"/>
      <c r="C163" s="3"/>
      <c r="D163" s="3"/>
      <c r="E163" s="3"/>
      <c r="F163" s="3"/>
      <c r="G163" s="3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</row>
    <row r="164" ht="15.75" customHeight="1">
      <c r="A164" s="1"/>
      <c r="B164" s="1"/>
      <c r="C164" s="3"/>
      <c r="D164" s="3"/>
      <c r="E164" s="3"/>
      <c r="F164" s="3"/>
      <c r="G164" s="3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</row>
    <row r="165" ht="15.75" customHeight="1">
      <c r="A165" s="1"/>
      <c r="B165" s="1"/>
      <c r="C165" s="3"/>
      <c r="D165" s="3"/>
      <c r="E165" s="3"/>
      <c r="F165" s="3"/>
      <c r="G165" s="3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</row>
    <row r="166" ht="15.75" customHeight="1">
      <c r="A166" s="1"/>
      <c r="B166" s="1"/>
      <c r="C166" s="3"/>
      <c r="D166" s="3"/>
      <c r="E166" s="3"/>
      <c r="F166" s="3"/>
      <c r="G166" s="3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</row>
    <row r="167" ht="15.75" customHeight="1">
      <c r="A167" s="1"/>
      <c r="B167" s="1"/>
      <c r="C167" s="3"/>
      <c r="D167" s="3"/>
      <c r="E167" s="3"/>
      <c r="F167" s="3"/>
      <c r="G167" s="3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</row>
    <row r="168" ht="15.75" customHeight="1">
      <c r="A168" s="1"/>
      <c r="B168" s="1"/>
      <c r="C168" s="3"/>
      <c r="D168" s="3"/>
      <c r="E168" s="3"/>
      <c r="F168" s="3"/>
      <c r="G168" s="3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</row>
    <row r="169" ht="15.75" customHeight="1">
      <c r="A169" s="1"/>
      <c r="B169" s="1"/>
      <c r="C169" s="3"/>
      <c r="D169" s="3"/>
      <c r="E169" s="3"/>
      <c r="F169" s="3"/>
      <c r="G169" s="3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</row>
    <row r="170" ht="15.75" customHeight="1">
      <c r="A170" s="1"/>
      <c r="B170" s="1"/>
      <c r="C170" s="3"/>
      <c r="D170" s="3"/>
      <c r="E170" s="3"/>
      <c r="F170" s="3"/>
      <c r="G170" s="3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</row>
    <row r="171" ht="15.75" customHeight="1">
      <c r="A171" s="1"/>
      <c r="B171" s="1"/>
      <c r="C171" s="3"/>
      <c r="D171" s="3"/>
      <c r="E171" s="3"/>
      <c r="F171" s="3"/>
      <c r="G171" s="3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</row>
    <row r="172" ht="15.75" customHeight="1">
      <c r="A172" s="1"/>
      <c r="B172" s="1"/>
      <c r="C172" s="3"/>
      <c r="D172" s="3"/>
      <c r="E172" s="3"/>
      <c r="F172" s="3"/>
      <c r="G172" s="3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</row>
    <row r="173" ht="15.75" customHeight="1">
      <c r="A173" s="1"/>
      <c r="B173" s="1"/>
      <c r="C173" s="3"/>
      <c r="D173" s="3"/>
      <c r="E173" s="3"/>
      <c r="F173" s="3"/>
      <c r="G173" s="3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</row>
    <row r="174" ht="15.75" customHeight="1">
      <c r="A174" s="1"/>
      <c r="B174" s="1"/>
      <c r="C174" s="3"/>
      <c r="D174" s="3"/>
      <c r="E174" s="3"/>
      <c r="F174" s="3"/>
      <c r="G174" s="3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</row>
    <row r="175" ht="15.75" customHeight="1">
      <c r="A175" s="1"/>
      <c r="B175" s="1"/>
      <c r="C175" s="3"/>
      <c r="D175" s="3"/>
      <c r="E175" s="3"/>
      <c r="F175" s="3"/>
      <c r="G175" s="3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</row>
    <row r="176" ht="15.75" customHeight="1">
      <c r="A176" s="1"/>
      <c r="B176" s="1"/>
      <c r="C176" s="3"/>
      <c r="D176" s="3"/>
      <c r="E176" s="3"/>
      <c r="F176" s="3"/>
      <c r="G176" s="3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</row>
    <row r="177" ht="15.75" customHeight="1">
      <c r="A177" s="1"/>
      <c r="B177" s="1"/>
      <c r="C177" s="3"/>
      <c r="D177" s="3"/>
      <c r="E177" s="3"/>
      <c r="F177" s="3"/>
      <c r="G177" s="3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</row>
    <row r="178" ht="15.75" customHeight="1">
      <c r="A178" s="1"/>
      <c r="B178" s="1"/>
      <c r="C178" s="3"/>
      <c r="D178" s="3"/>
      <c r="E178" s="3"/>
      <c r="F178" s="3"/>
      <c r="G178" s="3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</row>
    <row r="179" ht="15.75" customHeight="1">
      <c r="A179" s="1"/>
      <c r="B179" s="1"/>
      <c r="C179" s="3"/>
      <c r="D179" s="3"/>
      <c r="E179" s="3"/>
      <c r="F179" s="3"/>
      <c r="G179" s="3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</row>
    <row r="180" ht="15.75" customHeight="1">
      <c r="A180" s="1"/>
      <c r="B180" s="1"/>
      <c r="C180" s="3"/>
      <c r="D180" s="3"/>
      <c r="E180" s="3"/>
      <c r="F180" s="3"/>
      <c r="G180" s="3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</row>
    <row r="181" ht="15.75" customHeight="1">
      <c r="A181" s="1"/>
      <c r="B181" s="1"/>
      <c r="C181" s="3"/>
      <c r="D181" s="3"/>
      <c r="E181" s="3"/>
      <c r="F181" s="3"/>
      <c r="G181" s="3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</row>
    <row r="182" ht="15.75" customHeight="1">
      <c r="A182" s="1"/>
      <c r="B182" s="1"/>
      <c r="C182" s="3"/>
      <c r="D182" s="3"/>
      <c r="E182" s="3"/>
      <c r="F182" s="3"/>
      <c r="G182" s="3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</row>
    <row r="183" ht="15.75" customHeight="1">
      <c r="A183" s="1"/>
      <c r="B183" s="1"/>
      <c r="C183" s="3"/>
      <c r="D183" s="3"/>
      <c r="E183" s="3"/>
      <c r="F183" s="3"/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</row>
    <row r="184" ht="15.75" customHeight="1">
      <c r="A184" s="1"/>
      <c r="B184" s="1"/>
      <c r="C184" s="3"/>
      <c r="D184" s="3"/>
      <c r="E184" s="3"/>
      <c r="F184" s="3"/>
      <c r="G184" s="3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</row>
    <row r="185" ht="15.75" customHeight="1">
      <c r="A185" s="1"/>
      <c r="B185" s="1"/>
      <c r="C185" s="3"/>
      <c r="D185" s="3"/>
      <c r="E185" s="3"/>
      <c r="F185" s="3"/>
      <c r="G185" s="3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</row>
    <row r="186" ht="15.75" customHeight="1">
      <c r="A186" s="1"/>
      <c r="B186" s="1"/>
      <c r="C186" s="3"/>
      <c r="D186" s="3"/>
      <c r="E186" s="3"/>
      <c r="F186" s="3"/>
      <c r="G186" s="3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</row>
    <row r="187" ht="15.75" customHeight="1">
      <c r="A187" s="1"/>
      <c r="B187" s="1"/>
      <c r="C187" s="3"/>
      <c r="D187" s="3"/>
      <c r="E187" s="3"/>
      <c r="F187" s="3"/>
      <c r="G187" s="3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</row>
    <row r="188" ht="15.75" customHeight="1">
      <c r="A188" s="1"/>
      <c r="B188" s="1"/>
      <c r="C188" s="3"/>
      <c r="D188" s="3"/>
      <c r="E188" s="3"/>
      <c r="F188" s="3"/>
      <c r="G188" s="3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</row>
    <row r="189" ht="15.75" customHeight="1">
      <c r="A189" s="1"/>
      <c r="B189" s="1"/>
      <c r="C189" s="3"/>
      <c r="D189" s="3"/>
      <c r="E189" s="3"/>
      <c r="F189" s="3"/>
      <c r="G189" s="3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</row>
    <row r="190" ht="15.75" customHeight="1">
      <c r="A190" s="1"/>
      <c r="B190" s="1"/>
      <c r="C190" s="3"/>
      <c r="D190" s="3"/>
      <c r="E190" s="3"/>
      <c r="F190" s="3"/>
      <c r="G190" s="3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</row>
    <row r="191" ht="15.75" customHeight="1">
      <c r="A191" s="1"/>
      <c r="B191" s="1"/>
      <c r="C191" s="3"/>
      <c r="D191" s="3"/>
      <c r="E191" s="3"/>
      <c r="F191" s="3"/>
      <c r="G191" s="3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</row>
    <row r="192" ht="15.75" customHeight="1">
      <c r="A192" s="1"/>
      <c r="B192" s="1"/>
      <c r="C192" s="3"/>
      <c r="D192" s="3"/>
      <c r="E192" s="3"/>
      <c r="F192" s="3"/>
      <c r="G192" s="3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</row>
    <row r="193" ht="15.75" customHeight="1">
      <c r="A193" s="1"/>
      <c r="B193" s="1"/>
      <c r="C193" s="3"/>
      <c r="D193" s="3"/>
      <c r="E193" s="3"/>
      <c r="F193" s="3"/>
      <c r="G193" s="3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</row>
    <row r="194" ht="15.75" customHeight="1">
      <c r="A194" s="1"/>
      <c r="B194" s="1"/>
      <c r="C194" s="3"/>
      <c r="D194" s="3"/>
      <c r="E194" s="3"/>
      <c r="F194" s="3"/>
      <c r="G194" s="3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</row>
    <row r="195" ht="15.75" customHeight="1">
      <c r="A195" s="1"/>
      <c r="B195" s="1"/>
      <c r="C195" s="3"/>
      <c r="D195" s="3"/>
      <c r="E195" s="3"/>
      <c r="F195" s="3"/>
      <c r="G195" s="3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</row>
    <row r="196" ht="15.75" customHeight="1">
      <c r="A196" s="1"/>
      <c r="B196" s="1"/>
      <c r="C196" s="3"/>
      <c r="D196" s="3"/>
      <c r="E196" s="3"/>
      <c r="F196" s="3"/>
      <c r="G196" s="3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</row>
    <row r="197" ht="15.75" customHeight="1">
      <c r="A197" s="1"/>
      <c r="B197" s="1"/>
      <c r="C197" s="3"/>
      <c r="D197" s="3"/>
      <c r="E197" s="3"/>
      <c r="F197" s="3"/>
      <c r="G197" s="3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</row>
    <row r="198" ht="15.75" customHeight="1">
      <c r="A198" s="1"/>
      <c r="B198" s="1"/>
      <c r="C198" s="3"/>
      <c r="D198" s="3"/>
      <c r="E198" s="3"/>
      <c r="F198" s="3"/>
      <c r="G198" s="3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</row>
    <row r="199" ht="15.75" customHeight="1">
      <c r="A199" s="1"/>
      <c r="B199" s="1"/>
      <c r="C199" s="3"/>
      <c r="D199" s="3"/>
      <c r="E199" s="3"/>
      <c r="F199" s="3"/>
      <c r="G199" s="3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</row>
    <row r="200" ht="15.75" customHeight="1">
      <c r="A200" s="1"/>
      <c r="B200" s="1"/>
      <c r="C200" s="3"/>
      <c r="D200" s="3"/>
      <c r="E200" s="3"/>
      <c r="F200" s="3"/>
      <c r="G200" s="3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</row>
    <row r="201" ht="15.75" customHeight="1">
      <c r="A201" s="1"/>
      <c r="B201" s="1"/>
      <c r="C201" s="3"/>
      <c r="D201" s="3"/>
      <c r="E201" s="3"/>
      <c r="F201" s="3"/>
      <c r="G201" s="3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</row>
    <row r="202" ht="15.75" customHeight="1">
      <c r="A202" s="1"/>
      <c r="B202" s="1"/>
      <c r="C202" s="3"/>
      <c r="D202" s="3"/>
      <c r="E202" s="3"/>
      <c r="F202" s="3"/>
      <c r="G202" s="3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</row>
    <row r="203" ht="15.75" customHeight="1">
      <c r="A203" s="1"/>
      <c r="B203" s="1"/>
      <c r="C203" s="3"/>
      <c r="D203" s="3"/>
      <c r="E203" s="3"/>
      <c r="F203" s="3"/>
      <c r="G203" s="3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</row>
    <row r="204" ht="15.75" customHeight="1">
      <c r="A204" s="1"/>
      <c r="B204" s="1"/>
      <c r="C204" s="3"/>
      <c r="D204" s="3"/>
      <c r="E204" s="3"/>
      <c r="F204" s="3"/>
      <c r="G204" s="3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</row>
    <row r="205" ht="15.75" customHeight="1">
      <c r="A205" s="1"/>
      <c r="B205" s="1"/>
      <c r="C205" s="3"/>
      <c r="D205" s="3"/>
      <c r="E205" s="3"/>
      <c r="F205" s="3"/>
      <c r="G205" s="3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</row>
    <row r="206" ht="15.75" customHeight="1">
      <c r="A206" s="1"/>
      <c r="B206" s="1"/>
      <c r="C206" s="3"/>
      <c r="D206" s="3"/>
      <c r="E206" s="3"/>
      <c r="F206" s="3"/>
      <c r="G206" s="3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</row>
    <row r="207" ht="15.75" customHeight="1">
      <c r="A207" s="1"/>
      <c r="B207" s="1"/>
      <c r="C207" s="3"/>
      <c r="D207" s="3"/>
      <c r="E207" s="3"/>
      <c r="F207" s="3"/>
      <c r="G207" s="3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</row>
    <row r="208" ht="15.75" customHeight="1">
      <c r="A208" s="1"/>
      <c r="B208" s="1"/>
      <c r="C208" s="3"/>
      <c r="D208" s="3"/>
      <c r="E208" s="3"/>
      <c r="F208" s="3"/>
      <c r="G208" s="3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</row>
    <row r="209" ht="15.75" customHeight="1">
      <c r="A209" s="1"/>
      <c r="B209" s="1"/>
      <c r="C209" s="3"/>
      <c r="D209" s="3"/>
      <c r="E209" s="3"/>
      <c r="F209" s="3"/>
      <c r="G209" s="3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</row>
    <row r="210" ht="15.75" customHeight="1">
      <c r="A210" s="1"/>
      <c r="B210" s="1"/>
      <c r="C210" s="3"/>
      <c r="D210" s="3"/>
      <c r="E210" s="3"/>
      <c r="F210" s="3"/>
      <c r="G210" s="3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</row>
    <row r="211" ht="15.75" customHeight="1">
      <c r="A211" s="1"/>
      <c r="B211" s="1"/>
      <c r="C211" s="3"/>
      <c r="D211" s="3"/>
      <c r="E211" s="3"/>
      <c r="F211" s="3"/>
      <c r="G211" s="3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</row>
    <row r="212" ht="15.75" customHeight="1">
      <c r="A212" s="1"/>
      <c r="B212" s="1"/>
      <c r="C212" s="3"/>
      <c r="D212" s="3"/>
      <c r="E212" s="3"/>
      <c r="F212" s="3"/>
      <c r="G212" s="3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</row>
    <row r="213" ht="15.75" customHeight="1">
      <c r="A213" s="1"/>
      <c r="B213" s="1"/>
      <c r="C213" s="3"/>
      <c r="D213" s="3"/>
      <c r="E213" s="3"/>
      <c r="F213" s="3"/>
      <c r="G213" s="3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</row>
    <row r="214" ht="15.75" customHeight="1">
      <c r="A214" s="1"/>
      <c r="B214" s="1"/>
      <c r="C214" s="3"/>
      <c r="D214" s="3"/>
      <c r="E214" s="3"/>
      <c r="F214" s="3"/>
      <c r="G214" s="3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</row>
    <row r="215" ht="15.75" customHeight="1">
      <c r="A215" s="1"/>
      <c r="B215" s="1"/>
      <c r="C215" s="3"/>
      <c r="D215" s="3"/>
      <c r="E215" s="3"/>
      <c r="F215" s="3"/>
      <c r="G215" s="3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</row>
    <row r="216" ht="15.75" customHeight="1">
      <c r="A216" s="1"/>
      <c r="B216" s="1"/>
      <c r="C216" s="3"/>
      <c r="D216" s="3"/>
      <c r="E216" s="3"/>
      <c r="F216" s="3"/>
      <c r="G216" s="3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</row>
    <row r="217" ht="15.75" customHeight="1">
      <c r="A217" s="1"/>
      <c r="B217" s="1"/>
      <c r="C217" s="3"/>
      <c r="D217" s="3"/>
      <c r="E217" s="3"/>
      <c r="F217" s="3"/>
      <c r="G217" s="3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</row>
    <row r="218" ht="15.75" customHeight="1">
      <c r="A218" s="1"/>
      <c r="B218" s="1"/>
      <c r="C218" s="3"/>
      <c r="D218" s="3"/>
      <c r="E218" s="3"/>
      <c r="F218" s="3"/>
      <c r="G218" s="3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</row>
    <row r="219" ht="15.75" customHeight="1">
      <c r="A219" s="1"/>
      <c r="B219" s="1"/>
      <c r="C219" s="3"/>
      <c r="D219" s="3"/>
      <c r="E219" s="3"/>
      <c r="F219" s="3"/>
      <c r="G219" s="3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</row>
    <row r="220" ht="15.75" customHeight="1">
      <c r="A220" s="1"/>
      <c r="B220" s="1"/>
      <c r="C220" s="3"/>
      <c r="D220" s="3"/>
      <c r="E220" s="3"/>
      <c r="F220" s="3"/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</row>
    <row r="221" ht="15.75" customHeight="1">
      <c r="A221" s="1"/>
      <c r="B221" s="1"/>
      <c r="C221" s="3"/>
      <c r="D221" s="3"/>
      <c r="E221" s="3"/>
      <c r="F221" s="3"/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</row>
    <row r="222" ht="15.75" customHeight="1">
      <c r="A222" s="1"/>
      <c r="B222" s="1"/>
      <c r="C222" s="3"/>
      <c r="D222" s="3"/>
      <c r="E222" s="3"/>
      <c r="F222" s="3"/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</row>
    <row r="223" ht="15.75" customHeight="1">
      <c r="A223" s="1"/>
      <c r="B223" s="1"/>
      <c r="C223" s="3"/>
      <c r="D223" s="3"/>
      <c r="E223" s="3"/>
      <c r="F223" s="3"/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</row>
    <row r="224" ht="15.75" customHeight="1">
      <c r="A224" s="1"/>
      <c r="B224" s="1"/>
      <c r="C224" s="3"/>
      <c r="D224" s="3"/>
      <c r="E224" s="3"/>
      <c r="F224" s="3"/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</row>
    <row r="225" ht="15.75" customHeight="1">
      <c r="A225" s="1"/>
      <c r="B225" s="1"/>
      <c r="C225" s="3"/>
      <c r="D225" s="3"/>
      <c r="E225" s="3"/>
      <c r="F225" s="3"/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</row>
    <row r="226" ht="15.75" customHeight="1">
      <c r="A226" s="1"/>
      <c r="B226" s="1"/>
      <c r="C226" s="3"/>
      <c r="D226" s="3"/>
      <c r="E226" s="3"/>
      <c r="F226" s="3"/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</row>
    <row r="227" ht="15.75" customHeight="1">
      <c r="A227" s="1"/>
      <c r="B227" s="1"/>
      <c r="C227" s="3"/>
      <c r="D227" s="3"/>
      <c r="E227" s="3"/>
      <c r="F227" s="3"/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</row>
    <row r="228" ht="15.75" customHeight="1">
      <c r="A228" s="1"/>
      <c r="B228" s="1"/>
      <c r="C228" s="3"/>
      <c r="D228" s="3"/>
      <c r="E228" s="3"/>
      <c r="F228" s="3"/>
      <c r="G228" s="3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</row>
    <row r="229" ht="15.75" customHeight="1">
      <c r="A229" s="1"/>
      <c r="B229" s="1"/>
      <c r="C229" s="3"/>
      <c r="D229" s="3"/>
      <c r="E229" s="3"/>
      <c r="F229" s="3"/>
      <c r="G229" s="3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</row>
    <row r="230" ht="15.75" customHeight="1">
      <c r="A230" s="1"/>
      <c r="B230" s="1"/>
      <c r="C230" s="3"/>
      <c r="D230" s="3"/>
      <c r="E230" s="3"/>
      <c r="F230" s="3"/>
      <c r="G230" s="3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</row>
    <row r="231" ht="15.75" customHeight="1">
      <c r="A231" s="1"/>
      <c r="B231" s="1"/>
      <c r="C231" s="3"/>
      <c r="D231" s="3"/>
      <c r="E231" s="3"/>
      <c r="F231" s="3"/>
      <c r="G231" s="3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</row>
    <row r="232" ht="15.75" customHeight="1">
      <c r="A232" s="1"/>
      <c r="B232" s="1"/>
      <c r="C232" s="3"/>
      <c r="D232" s="3"/>
      <c r="E232" s="3"/>
      <c r="F232" s="3"/>
      <c r="G232" s="3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</row>
    <row r="233" ht="15.75" customHeight="1">
      <c r="A233" s="1"/>
      <c r="B233" s="1"/>
      <c r="C233" s="3"/>
      <c r="D233" s="3"/>
      <c r="E233" s="3"/>
      <c r="F233" s="3"/>
      <c r="G233" s="3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</row>
    <row r="234" ht="15.75" customHeight="1">
      <c r="A234" s="1"/>
      <c r="B234" s="1"/>
      <c r="C234" s="3"/>
      <c r="D234" s="3"/>
      <c r="E234" s="3"/>
      <c r="F234" s="3"/>
      <c r="G234" s="3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</row>
    <row r="235" ht="15.75" customHeight="1">
      <c r="A235" s="1"/>
      <c r="B235" s="1"/>
      <c r="C235" s="3"/>
      <c r="D235" s="3"/>
      <c r="E235" s="3"/>
      <c r="F235" s="3"/>
      <c r="G235" s="3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</row>
    <row r="236" ht="15.75" customHeight="1">
      <c r="A236" s="1"/>
      <c r="B236" s="1"/>
      <c r="C236" s="3"/>
      <c r="D236" s="3"/>
      <c r="E236" s="3"/>
      <c r="F236" s="3"/>
      <c r="G236" s="3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</row>
    <row r="237" ht="15.75" customHeight="1">
      <c r="A237" s="1"/>
      <c r="B237" s="1"/>
      <c r="C237" s="3"/>
      <c r="D237" s="3"/>
      <c r="E237" s="3"/>
      <c r="F237" s="3"/>
      <c r="G237" s="3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</row>
    <row r="238" ht="15.75" customHeight="1">
      <c r="A238" s="1"/>
      <c r="B238" s="1"/>
      <c r="C238" s="3"/>
      <c r="D238" s="3"/>
      <c r="E238" s="3"/>
      <c r="F238" s="3"/>
      <c r="G238" s="3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</row>
    <row r="239" ht="15.75" customHeight="1">
      <c r="A239" s="1"/>
      <c r="B239" s="1"/>
      <c r="C239" s="3"/>
      <c r="D239" s="3"/>
      <c r="E239" s="3"/>
      <c r="F239" s="3"/>
      <c r="G239" s="3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</row>
    <row r="240" ht="15.75" customHeight="1">
      <c r="A240" s="1"/>
      <c r="B240" s="1"/>
      <c r="C240" s="3"/>
      <c r="D240" s="3"/>
      <c r="E240" s="3"/>
      <c r="F240" s="3"/>
      <c r="G240" s="3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</row>
    <row r="241" ht="15.75" customHeight="1">
      <c r="A241" s="1"/>
      <c r="B241" s="1"/>
      <c r="C241" s="3"/>
      <c r="D241" s="3"/>
      <c r="E241" s="3"/>
      <c r="F241" s="3"/>
      <c r="G241" s="3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</row>
    <row r="242" ht="15.75" customHeight="1">
      <c r="A242" s="1"/>
      <c r="B242" s="1"/>
      <c r="C242" s="3"/>
      <c r="D242" s="3"/>
      <c r="E242" s="3"/>
      <c r="F242" s="3"/>
      <c r="G242" s="3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</row>
    <row r="243" ht="15.75" customHeight="1">
      <c r="A243" s="1"/>
      <c r="B243" s="1"/>
      <c r="C243" s="3"/>
      <c r="D243" s="3"/>
      <c r="E243" s="3"/>
      <c r="F243" s="3"/>
      <c r="G243" s="3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</row>
    <row r="244" ht="15.75" customHeight="1">
      <c r="A244" s="1"/>
      <c r="B244" s="1"/>
      <c r="C244" s="3"/>
      <c r="D244" s="3"/>
      <c r="E244" s="3"/>
      <c r="F244" s="3"/>
      <c r="G244" s="3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</row>
    <row r="245" ht="15.75" customHeight="1">
      <c r="A245" s="1"/>
      <c r="B245" s="1"/>
      <c r="C245" s="3"/>
      <c r="D245" s="3"/>
      <c r="E245" s="3"/>
      <c r="F245" s="3"/>
      <c r="G245" s="3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</row>
    <row r="246" ht="15.75" customHeight="1">
      <c r="A246" s="1"/>
      <c r="B246" s="1"/>
      <c r="C246" s="3"/>
      <c r="D246" s="3"/>
      <c r="E246" s="3"/>
      <c r="F246" s="3"/>
      <c r="G246" s="3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</row>
    <row r="247" ht="15.75" customHeight="1">
      <c r="A247" s="1"/>
      <c r="B247" s="1"/>
      <c r="C247" s="3"/>
      <c r="D247" s="3"/>
      <c r="E247" s="3"/>
      <c r="F247" s="3"/>
      <c r="G247" s="3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</row>
    <row r="248" ht="15.75" customHeight="1">
      <c r="A248" s="1"/>
      <c r="B248" s="1"/>
      <c r="C248" s="3"/>
      <c r="D248" s="3"/>
      <c r="E248" s="3"/>
      <c r="F248" s="3"/>
      <c r="G248" s="3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</row>
    <row r="249" ht="15.75" customHeight="1">
      <c r="A249" s="1"/>
      <c r="B249" s="1"/>
      <c r="C249" s="3"/>
      <c r="D249" s="3"/>
      <c r="E249" s="3"/>
      <c r="F249" s="3"/>
      <c r="G249" s="3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</row>
    <row r="250" ht="15.75" customHeight="1">
      <c r="A250" s="1"/>
      <c r="B250" s="1"/>
      <c r="C250" s="3"/>
      <c r="D250" s="3"/>
      <c r="E250" s="3"/>
      <c r="F250" s="3"/>
      <c r="G250" s="3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</row>
    <row r="251" ht="15.75" customHeight="1">
      <c r="A251" s="1"/>
      <c r="B251" s="1"/>
      <c r="C251" s="3"/>
      <c r="D251" s="3"/>
      <c r="E251" s="3"/>
      <c r="F251" s="3"/>
      <c r="G251" s="3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</row>
    <row r="252" ht="15.75" customHeight="1">
      <c r="A252" s="1"/>
      <c r="B252" s="1"/>
      <c r="C252" s="3"/>
      <c r="D252" s="3"/>
      <c r="E252" s="3"/>
      <c r="F252" s="3"/>
      <c r="G252" s="3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</row>
    <row r="253" ht="15.75" customHeight="1">
      <c r="A253" s="1"/>
      <c r="B253" s="1"/>
      <c r="C253" s="3"/>
      <c r="D253" s="3"/>
      <c r="E253" s="3"/>
      <c r="F253" s="3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</row>
    <row r="254" ht="15.75" customHeight="1">
      <c r="A254" s="1"/>
      <c r="B254" s="1"/>
      <c r="C254" s="3"/>
      <c r="D254" s="3"/>
      <c r="E254" s="3"/>
      <c r="F254" s="3"/>
      <c r="G254" s="3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</row>
    <row r="255" ht="15.75" customHeight="1">
      <c r="A255" s="1"/>
      <c r="B255" s="1"/>
      <c r="C255" s="3"/>
      <c r="D255" s="3"/>
      <c r="E255" s="3"/>
      <c r="F255" s="3"/>
      <c r="G255" s="3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</row>
    <row r="256" ht="15.75" customHeight="1">
      <c r="A256" s="1"/>
      <c r="B256" s="1"/>
      <c r="C256" s="3"/>
      <c r="D256" s="3"/>
      <c r="E256" s="3"/>
      <c r="F256" s="3"/>
      <c r="G256" s="3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</row>
    <row r="257" ht="15.75" customHeight="1">
      <c r="A257" s="1"/>
      <c r="B257" s="1"/>
      <c r="C257" s="3"/>
      <c r="D257" s="3"/>
      <c r="E257" s="3"/>
      <c r="F257" s="3"/>
      <c r="G257" s="3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</row>
    <row r="258" ht="15.75" customHeight="1">
      <c r="A258" s="1"/>
      <c r="B258" s="1"/>
      <c r="C258" s="3"/>
      <c r="D258" s="3"/>
      <c r="E258" s="3"/>
      <c r="F258" s="3"/>
      <c r="G258" s="3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</row>
    <row r="259" ht="15.75" customHeight="1">
      <c r="A259" s="1"/>
      <c r="B259" s="1"/>
      <c r="C259" s="3"/>
      <c r="D259" s="3"/>
      <c r="E259" s="3"/>
      <c r="F259" s="3"/>
      <c r="G259" s="3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</row>
    <row r="260" ht="15.75" customHeight="1">
      <c r="A260" s="1"/>
      <c r="B260" s="1"/>
      <c r="C260" s="3"/>
      <c r="D260" s="3"/>
      <c r="E260" s="3"/>
      <c r="F260" s="3"/>
      <c r="G260" s="3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</row>
    <row r="261" ht="15.75" customHeight="1">
      <c r="A261" s="1"/>
      <c r="B261" s="1"/>
      <c r="C261" s="3"/>
      <c r="D261" s="3"/>
      <c r="E261" s="3"/>
      <c r="F261" s="3"/>
      <c r="G261" s="3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</row>
    <row r="262" ht="15.75" customHeight="1">
      <c r="A262" s="1"/>
      <c r="B262" s="1"/>
      <c r="C262" s="3"/>
      <c r="D262" s="3"/>
      <c r="E262" s="3"/>
      <c r="F262" s="3"/>
      <c r="G262" s="3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</row>
    <row r="263" ht="15.75" customHeight="1">
      <c r="A263" s="1"/>
      <c r="B263" s="1"/>
      <c r="C263" s="3"/>
      <c r="D263" s="3"/>
      <c r="E263" s="3"/>
      <c r="F263" s="3"/>
      <c r="G263" s="3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</row>
    <row r="264" ht="15.75" customHeight="1">
      <c r="A264" s="1"/>
      <c r="B264" s="1"/>
      <c r="C264" s="3"/>
      <c r="D264" s="3"/>
      <c r="E264" s="3"/>
      <c r="F264" s="3"/>
      <c r="G264" s="3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</row>
    <row r="265" ht="15.75" customHeight="1">
      <c r="A265" s="1"/>
      <c r="B265" s="1"/>
      <c r="C265" s="3"/>
      <c r="D265" s="3"/>
      <c r="E265" s="3"/>
      <c r="F265" s="3"/>
      <c r="G265" s="3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</row>
    <row r="266" ht="15.75" customHeight="1">
      <c r="A266" s="1"/>
      <c r="B266" s="1"/>
      <c r="C266" s="3"/>
      <c r="D266" s="3"/>
      <c r="E266" s="3"/>
      <c r="F266" s="3"/>
      <c r="G266" s="3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</row>
    <row r="267" ht="15.75" customHeight="1">
      <c r="A267" s="1"/>
      <c r="B267" s="1"/>
      <c r="C267" s="3"/>
      <c r="D267" s="3"/>
      <c r="E267" s="3"/>
      <c r="F267" s="3"/>
      <c r="G267" s="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</row>
    <row r="268" ht="15.75" customHeight="1">
      <c r="A268" s="1"/>
      <c r="B268" s="1"/>
      <c r="C268" s="3"/>
      <c r="D268" s="3"/>
      <c r="E268" s="3"/>
      <c r="F268" s="3"/>
      <c r="G268" s="3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</row>
    <row r="269" ht="15.75" customHeight="1">
      <c r="A269" s="1"/>
      <c r="B269" s="1"/>
      <c r="C269" s="3"/>
      <c r="D269" s="3"/>
      <c r="E269" s="3"/>
      <c r="F269" s="3"/>
      <c r="G269" s="3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</row>
    <row r="270" ht="15.75" customHeight="1">
      <c r="A270" s="1"/>
      <c r="B270" s="1"/>
      <c r="C270" s="3"/>
      <c r="D270" s="3"/>
      <c r="E270" s="3"/>
      <c r="F270" s="3"/>
      <c r="G270" s="3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</row>
    <row r="271" ht="15.75" customHeight="1">
      <c r="A271" s="1"/>
      <c r="B271" s="1"/>
      <c r="C271" s="3"/>
      <c r="D271" s="3"/>
      <c r="E271" s="3"/>
      <c r="F271" s="3"/>
      <c r="G271" s="3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</row>
    <row r="272" ht="15.75" customHeight="1">
      <c r="A272" s="1"/>
      <c r="B272" s="1"/>
      <c r="C272" s="3"/>
      <c r="D272" s="3"/>
      <c r="E272" s="3"/>
      <c r="F272" s="3"/>
      <c r="G272" s="3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</row>
    <row r="273" ht="15.75" customHeight="1">
      <c r="A273" s="1"/>
      <c r="B273" s="1"/>
      <c r="C273" s="3"/>
      <c r="D273" s="3"/>
      <c r="E273" s="3"/>
      <c r="F273" s="3"/>
      <c r="G273" s="3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</row>
    <row r="274" ht="15.75" customHeight="1">
      <c r="A274" s="1"/>
      <c r="B274" s="1"/>
      <c r="C274" s="3"/>
      <c r="D274" s="3"/>
      <c r="E274" s="3"/>
      <c r="F274" s="3"/>
      <c r="G274" s="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</row>
    <row r="275" ht="15.75" customHeight="1">
      <c r="A275" s="1"/>
      <c r="B275" s="1"/>
      <c r="C275" s="3"/>
      <c r="D275" s="3"/>
      <c r="E275" s="3"/>
      <c r="F275" s="3"/>
      <c r="G275" s="3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</row>
    <row r="276" ht="15.75" customHeight="1">
      <c r="A276" s="1"/>
      <c r="B276" s="1"/>
      <c r="C276" s="3"/>
      <c r="D276" s="3"/>
      <c r="E276" s="3"/>
      <c r="F276" s="3"/>
      <c r="G276" s="3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</row>
    <row r="277" ht="15.75" customHeight="1">
      <c r="A277" s="1"/>
      <c r="B277" s="1"/>
      <c r="C277" s="3"/>
      <c r="D277" s="3"/>
      <c r="E277" s="3"/>
      <c r="F277" s="3"/>
      <c r="G277" s="3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</row>
    <row r="278" ht="15.75" customHeight="1">
      <c r="A278" s="1"/>
      <c r="B278" s="1"/>
      <c r="C278" s="3"/>
      <c r="D278" s="3"/>
      <c r="E278" s="3"/>
      <c r="F278" s="3"/>
      <c r="G278" s="3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</row>
    <row r="279" ht="15.75" customHeight="1">
      <c r="A279" s="1"/>
      <c r="B279" s="1"/>
      <c r="C279" s="3"/>
      <c r="D279" s="3"/>
      <c r="E279" s="3"/>
      <c r="F279" s="3"/>
      <c r="G279" s="3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</row>
    <row r="280" ht="15.75" customHeight="1">
      <c r="A280" s="1"/>
      <c r="B280" s="1"/>
      <c r="C280" s="3"/>
      <c r="D280" s="3"/>
      <c r="E280" s="3"/>
      <c r="F280" s="3"/>
      <c r="G280" s="3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</row>
    <row r="281" ht="15.75" customHeight="1">
      <c r="A281" s="1"/>
      <c r="B281" s="1"/>
      <c r="C281" s="3"/>
      <c r="D281" s="3"/>
      <c r="E281" s="3"/>
      <c r="F281" s="3"/>
      <c r="G281" s="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</row>
    <row r="282" ht="15.75" customHeight="1">
      <c r="A282" s="1"/>
      <c r="B282" s="1"/>
      <c r="C282" s="3"/>
      <c r="D282" s="3"/>
      <c r="E282" s="3"/>
      <c r="F282" s="3"/>
      <c r="G282" s="3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</row>
    <row r="283" ht="15.75" customHeight="1">
      <c r="A283" s="1"/>
      <c r="B283" s="1"/>
      <c r="C283" s="3"/>
      <c r="D283" s="3"/>
      <c r="E283" s="3"/>
      <c r="F283" s="3"/>
      <c r="G283" s="3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</row>
    <row r="284" ht="15.75" customHeight="1">
      <c r="A284" s="1"/>
      <c r="B284" s="1"/>
      <c r="C284" s="3"/>
      <c r="D284" s="3"/>
      <c r="E284" s="3"/>
      <c r="F284" s="3"/>
      <c r="G284" s="3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</row>
    <row r="285" ht="15.75" customHeight="1">
      <c r="A285" s="1"/>
      <c r="B285" s="1"/>
      <c r="C285" s="3"/>
      <c r="D285" s="3"/>
      <c r="E285" s="3"/>
      <c r="F285" s="3"/>
      <c r="G285" s="3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</row>
    <row r="286" ht="15.75" customHeight="1">
      <c r="A286" s="1"/>
      <c r="B286" s="1"/>
      <c r="C286" s="3"/>
      <c r="D286" s="3"/>
      <c r="E286" s="3"/>
      <c r="F286" s="3"/>
      <c r="G286" s="3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</row>
    <row r="287" ht="15.75" customHeight="1">
      <c r="A287" s="1"/>
      <c r="B287" s="1"/>
      <c r="C287" s="3"/>
      <c r="D287" s="3"/>
      <c r="E287" s="3"/>
      <c r="F287" s="3"/>
      <c r="G287" s="3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</row>
    <row r="288" ht="15.75" customHeight="1">
      <c r="A288" s="1"/>
      <c r="B288" s="1"/>
      <c r="C288" s="3"/>
      <c r="D288" s="3"/>
      <c r="E288" s="3"/>
      <c r="F288" s="3"/>
      <c r="G288" s="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</row>
    <row r="289" ht="15.75" customHeight="1">
      <c r="A289" s="1"/>
      <c r="B289" s="1"/>
      <c r="C289" s="3"/>
      <c r="D289" s="3"/>
      <c r="E289" s="3"/>
      <c r="F289" s="3"/>
      <c r="G289" s="3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</row>
    <row r="290" ht="15.75" customHeight="1">
      <c r="A290" s="1"/>
      <c r="B290" s="1"/>
      <c r="C290" s="3"/>
      <c r="D290" s="3"/>
      <c r="E290" s="3"/>
      <c r="F290" s="3"/>
      <c r="G290" s="3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</row>
    <row r="291" ht="15.75" customHeight="1">
      <c r="A291" s="1"/>
      <c r="B291" s="1"/>
      <c r="C291" s="3"/>
      <c r="D291" s="3"/>
      <c r="E291" s="3"/>
      <c r="F291" s="3"/>
      <c r="G291" s="3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</row>
    <row r="292" ht="15.75" customHeight="1">
      <c r="A292" s="1"/>
      <c r="B292" s="1"/>
      <c r="C292" s="3"/>
      <c r="D292" s="3"/>
      <c r="E292" s="3"/>
      <c r="F292" s="3"/>
      <c r="G292" s="3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</row>
    <row r="293" ht="15.75" customHeight="1">
      <c r="A293" s="1"/>
      <c r="B293" s="1"/>
      <c r="C293" s="3"/>
      <c r="D293" s="3"/>
      <c r="E293" s="3"/>
      <c r="F293" s="3"/>
      <c r="G293" s="3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</row>
    <row r="294" ht="15.75" customHeight="1">
      <c r="A294" s="1"/>
      <c r="B294" s="1"/>
      <c r="C294" s="3"/>
      <c r="D294" s="3"/>
      <c r="E294" s="3"/>
      <c r="F294" s="3"/>
      <c r="G294" s="3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</row>
    <row r="295" ht="15.75" customHeight="1">
      <c r="A295" s="1"/>
      <c r="B295" s="1"/>
      <c r="C295" s="3"/>
      <c r="D295" s="3"/>
      <c r="E295" s="3"/>
      <c r="F295" s="3"/>
      <c r="G295" s="3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</row>
    <row r="296" ht="15.75" customHeight="1">
      <c r="A296" s="1"/>
      <c r="B296" s="1"/>
      <c r="C296" s="3"/>
      <c r="D296" s="3"/>
      <c r="E296" s="3"/>
      <c r="F296" s="3"/>
      <c r="G296" s="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</row>
    <row r="297" ht="15.75" customHeight="1">
      <c r="A297" s="1"/>
      <c r="B297" s="1"/>
      <c r="C297" s="3"/>
      <c r="D297" s="3"/>
      <c r="E297" s="3"/>
      <c r="F297" s="3"/>
      <c r="G297" s="3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</row>
    <row r="298" ht="15.75" customHeight="1">
      <c r="A298" s="1"/>
      <c r="B298" s="1"/>
      <c r="C298" s="3"/>
      <c r="D298" s="3"/>
      <c r="E298" s="3"/>
      <c r="F298" s="3"/>
      <c r="G298" s="3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</row>
    <row r="299" ht="15.75" customHeight="1">
      <c r="A299" s="1"/>
      <c r="B299" s="1"/>
      <c r="C299" s="3"/>
      <c r="D299" s="3"/>
      <c r="E299" s="3"/>
      <c r="F299" s="3"/>
      <c r="G299" s="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</row>
    <row r="300" ht="15.75" customHeight="1">
      <c r="A300" s="1"/>
      <c r="B300" s="1"/>
      <c r="C300" s="3"/>
      <c r="D300" s="3"/>
      <c r="E300" s="3"/>
      <c r="F300" s="3"/>
      <c r="G300" s="3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</row>
    <row r="301" ht="15.75" customHeight="1">
      <c r="A301" s="1"/>
      <c r="B301" s="1"/>
      <c r="C301" s="3"/>
      <c r="D301" s="3"/>
      <c r="E301" s="3"/>
      <c r="F301" s="3"/>
      <c r="G301" s="3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</row>
    <row r="302" ht="15.75" customHeight="1">
      <c r="A302" s="1"/>
      <c r="B302" s="1"/>
      <c r="C302" s="3"/>
      <c r="D302" s="3"/>
      <c r="E302" s="3"/>
      <c r="F302" s="3"/>
      <c r="G302" s="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</row>
    <row r="303" ht="15.75" customHeight="1">
      <c r="A303" s="1"/>
      <c r="B303" s="1"/>
      <c r="C303" s="3"/>
      <c r="D303" s="3"/>
      <c r="E303" s="3"/>
      <c r="F303" s="3"/>
      <c r="G303" s="3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</row>
    <row r="304" ht="15.75" customHeight="1">
      <c r="A304" s="1"/>
      <c r="B304" s="1"/>
      <c r="C304" s="3"/>
      <c r="D304" s="3"/>
      <c r="E304" s="3"/>
      <c r="F304" s="3"/>
      <c r="G304" s="3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</row>
    <row r="305" ht="15.75" customHeight="1">
      <c r="A305" s="1"/>
      <c r="B305" s="1"/>
      <c r="C305" s="3"/>
      <c r="D305" s="3"/>
      <c r="E305" s="3"/>
      <c r="F305" s="3"/>
      <c r="G305" s="3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</row>
    <row r="306" ht="15.75" customHeight="1">
      <c r="A306" s="1"/>
      <c r="B306" s="1"/>
      <c r="C306" s="3"/>
      <c r="D306" s="3"/>
      <c r="E306" s="3"/>
      <c r="F306" s="3"/>
      <c r="G306" s="3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</row>
    <row r="307" ht="15.75" customHeight="1">
      <c r="A307" s="1"/>
      <c r="B307" s="1"/>
      <c r="C307" s="3"/>
      <c r="D307" s="3"/>
      <c r="E307" s="3"/>
      <c r="F307" s="3"/>
      <c r="G307" s="3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</row>
    <row r="308" ht="15.75" customHeight="1">
      <c r="A308" s="1"/>
      <c r="B308" s="1"/>
      <c r="C308" s="3"/>
      <c r="D308" s="3"/>
      <c r="E308" s="3"/>
      <c r="F308" s="3"/>
      <c r="G308" s="3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</row>
    <row r="309" ht="15.75" customHeight="1">
      <c r="A309" s="1"/>
      <c r="B309" s="1"/>
      <c r="C309" s="3"/>
      <c r="D309" s="3"/>
      <c r="E309" s="3"/>
      <c r="F309" s="3"/>
      <c r="G309" s="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</row>
    <row r="310" ht="15.75" customHeight="1">
      <c r="A310" s="1"/>
      <c r="B310" s="1"/>
      <c r="C310" s="3"/>
      <c r="D310" s="3"/>
      <c r="E310" s="3"/>
      <c r="F310" s="3"/>
      <c r="G310" s="3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</row>
    <row r="311" ht="15.75" customHeight="1">
      <c r="A311" s="1"/>
      <c r="B311" s="1"/>
      <c r="C311" s="3"/>
      <c r="D311" s="3"/>
      <c r="E311" s="3"/>
      <c r="F311" s="3"/>
      <c r="G311" s="3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</row>
    <row r="312" ht="15.75" customHeight="1">
      <c r="A312" s="1"/>
      <c r="B312" s="1"/>
      <c r="C312" s="3"/>
      <c r="D312" s="3"/>
      <c r="E312" s="3"/>
      <c r="F312" s="3"/>
      <c r="G312" s="3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</row>
    <row r="313" ht="15.75" customHeight="1">
      <c r="A313" s="1"/>
      <c r="B313" s="1"/>
      <c r="C313" s="3"/>
      <c r="D313" s="3"/>
      <c r="E313" s="3"/>
      <c r="F313" s="3"/>
      <c r="G313" s="3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</row>
    <row r="314" ht="15.75" customHeight="1">
      <c r="A314" s="1"/>
      <c r="B314" s="1"/>
      <c r="C314" s="3"/>
      <c r="D314" s="3"/>
      <c r="E314" s="3"/>
      <c r="F314" s="3"/>
      <c r="G314" s="3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</row>
    <row r="315" ht="15.75" customHeight="1">
      <c r="A315" s="1"/>
      <c r="B315" s="1"/>
      <c r="C315" s="3"/>
      <c r="D315" s="3"/>
      <c r="E315" s="3"/>
      <c r="F315" s="3"/>
      <c r="G315" s="3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</row>
    <row r="316" ht="15.75" customHeight="1">
      <c r="A316" s="1"/>
      <c r="B316" s="1"/>
      <c r="C316" s="3"/>
      <c r="D316" s="3"/>
      <c r="E316" s="3"/>
      <c r="F316" s="3"/>
      <c r="G316" s="3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</row>
    <row r="317" ht="15.75" customHeight="1">
      <c r="A317" s="1"/>
      <c r="B317" s="1"/>
      <c r="C317" s="3"/>
      <c r="D317" s="3"/>
      <c r="E317" s="3"/>
      <c r="F317" s="3"/>
      <c r="G317" s="3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</row>
    <row r="318" ht="15.75" customHeight="1">
      <c r="A318" s="1"/>
      <c r="B318" s="1"/>
      <c r="C318" s="3"/>
      <c r="D318" s="3"/>
      <c r="E318" s="3"/>
      <c r="F318" s="3"/>
      <c r="G318" s="3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</row>
    <row r="319" ht="15.75" customHeight="1">
      <c r="A319" s="1"/>
      <c r="B319" s="1"/>
      <c r="C319" s="3"/>
      <c r="D319" s="3"/>
      <c r="E319" s="3"/>
      <c r="F319" s="3"/>
      <c r="G319" s="3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</row>
    <row r="320" ht="15.75" customHeight="1">
      <c r="A320" s="1"/>
      <c r="B320" s="1"/>
      <c r="C320" s="3"/>
      <c r="D320" s="3"/>
      <c r="E320" s="3"/>
      <c r="F320" s="3"/>
      <c r="G320" s="3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</row>
    <row r="321" ht="15.75" customHeight="1">
      <c r="A321" s="1"/>
      <c r="B321" s="1"/>
      <c r="C321" s="3"/>
      <c r="D321" s="3"/>
      <c r="E321" s="3"/>
      <c r="F321" s="3"/>
      <c r="G321" s="3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</row>
    <row r="322" ht="15.75" customHeight="1">
      <c r="A322" s="1"/>
      <c r="B322" s="1"/>
      <c r="C322" s="3"/>
      <c r="D322" s="3"/>
      <c r="E322" s="3"/>
      <c r="F322" s="3"/>
      <c r="G322" s="3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</row>
    <row r="323" ht="15.75" customHeight="1">
      <c r="A323" s="1"/>
      <c r="B323" s="1"/>
      <c r="C323" s="3"/>
      <c r="D323" s="3"/>
      <c r="E323" s="3"/>
      <c r="F323" s="3"/>
      <c r="G323" s="3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</row>
    <row r="324" ht="15.75" customHeight="1">
      <c r="A324" s="1"/>
      <c r="B324" s="1"/>
      <c r="C324" s="3"/>
      <c r="D324" s="3"/>
      <c r="E324" s="3"/>
      <c r="F324" s="3"/>
      <c r="G324" s="3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</row>
    <row r="325" ht="15.75" customHeight="1">
      <c r="A325" s="1"/>
      <c r="B325" s="1"/>
      <c r="C325" s="3"/>
      <c r="D325" s="3"/>
      <c r="E325" s="3"/>
      <c r="F325" s="3"/>
      <c r="G325" s="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</row>
    <row r="326" ht="15.75" customHeight="1">
      <c r="A326" s="1"/>
      <c r="B326" s="1"/>
      <c r="C326" s="3"/>
      <c r="D326" s="3"/>
      <c r="E326" s="3"/>
      <c r="F326" s="3"/>
      <c r="G326" s="3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</row>
    <row r="327" ht="15.75" customHeight="1">
      <c r="A327" s="1"/>
      <c r="B327" s="1"/>
      <c r="C327" s="3"/>
      <c r="D327" s="3"/>
      <c r="E327" s="3"/>
      <c r="F327" s="3"/>
      <c r="G327" s="3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</row>
    <row r="328" ht="15.75" customHeight="1">
      <c r="A328" s="1"/>
      <c r="B328" s="1"/>
      <c r="C328" s="3"/>
      <c r="D328" s="3"/>
      <c r="E328" s="3"/>
      <c r="F328" s="3"/>
      <c r="G328" s="3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</row>
    <row r="329" ht="15.75" customHeight="1">
      <c r="A329" s="1"/>
      <c r="B329" s="1"/>
      <c r="C329" s="3"/>
      <c r="D329" s="3"/>
      <c r="E329" s="3"/>
      <c r="F329" s="3"/>
      <c r="G329" s="3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</row>
    <row r="330" ht="15.75" customHeight="1">
      <c r="A330" s="1"/>
      <c r="B330" s="1"/>
      <c r="C330" s="3"/>
      <c r="D330" s="3"/>
      <c r="E330" s="3"/>
      <c r="F330" s="3"/>
      <c r="G330" s="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</row>
    <row r="331" ht="15.75" customHeight="1">
      <c r="A331" s="1"/>
      <c r="B331" s="1"/>
      <c r="C331" s="3"/>
      <c r="D331" s="3"/>
      <c r="E331" s="3"/>
      <c r="F331" s="3"/>
      <c r="G331" s="3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</row>
    <row r="332" ht="15.75" customHeight="1">
      <c r="A332" s="1"/>
      <c r="B332" s="1"/>
      <c r="C332" s="3"/>
      <c r="D332" s="3"/>
      <c r="E332" s="3"/>
      <c r="F332" s="3"/>
      <c r="G332" s="3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</row>
    <row r="333" ht="15.75" customHeight="1">
      <c r="A333" s="1"/>
      <c r="B333" s="1"/>
      <c r="C333" s="3"/>
      <c r="D333" s="3"/>
      <c r="E333" s="3"/>
      <c r="F333" s="3"/>
      <c r="G333" s="3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</row>
    <row r="334" ht="15.75" customHeight="1">
      <c r="A334" s="1"/>
      <c r="B334" s="1"/>
      <c r="C334" s="3"/>
      <c r="D334" s="3"/>
      <c r="E334" s="3"/>
      <c r="F334" s="3"/>
      <c r="G334" s="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</row>
    <row r="335" ht="15.75" customHeight="1">
      <c r="A335" s="1"/>
      <c r="B335" s="1"/>
      <c r="C335" s="3"/>
      <c r="D335" s="3"/>
      <c r="E335" s="3"/>
      <c r="F335" s="3"/>
      <c r="G335" s="3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</row>
    <row r="336" ht="15.75" customHeight="1">
      <c r="A336" s="1"/>
      <c r="B336" s="1"/>
      <c r="C336" s="3"/>
      <c r="D336" s="3"/>
      <c r="E336" s="3"/>
      <c r="F336" s="3"/>
      <c r="G336" s="3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</row>
    <row r="337" ht="15.75" customHeight="1">
      <c r="A337" s="1"/>
      <c r="B337" s="1"/>
      <c r="C337" s="3"/>
      <c r="D337" s="3"/>
      <c r="E337" s="3"/>
      <c r="F337" s="3"/>
      <c r="G337" s="3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</row>
    <row r="338" ht="15.75" customHeight="1">
      <c r="A338" s="1"/>
      <c r="B338" s="1"/>
      <c r="C338" s="3"/>
      <c r="D338" s="3"/>
      <c r="E338" s="3"/>
      <c r="F338" s="3"/>
      <c r="G338" s="3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</row>
    <row r="339" ht="15.75" customHeight="1">
      <c r="A339" s="1"/>
      <c r="B339" s="1"/>
      <c r="C339" s="3"/>
      <c r="D339" s="3"/>
      <c r="E339" s="3"/>
      <c r="F339" s="3"/>
      <c r="G339" s="3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</row>
    <row r="340" ht="15.75" customHeight="1">
      <c r="A340" s="1"/>
      <c r="B340" s="1"/>
      <c r="C340" s="3"/>
      <c r="D340" s="3"/>
      <c r="E340" s="3"/>
      <c r="F340" s="3"/>
      <c r="G340" s="3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</row>
    <row r="341" ht="15.75" customHeight="1">
      <c r="A341" s="1"/>
      <c r="B341" s="1"/>
      <c r="C341" s="3"/>
      <c r="D341" s="3"/>
      <c r="E341" s="3"/>
      <c r="F341" s="3"/>
      <c r="G341" s="3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</row>
    <row r="342" ht="15.75" customHeight="1">
      <c r="A342" s="1"/>
      <c r="B342" s="1"/>
      <c r="C342" s="3"/>
      <c r="D342" s="3"/>
      <c r="E342" s="3"/>
      <c r="F342" s="3"/>
      <c r="G342" s="3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</row>
    <row r="343" ht="15.75" customHeight="1">
      <c r="A343" s="1"/>
      <c r="B343" s="1"/>
      <c r="C343" s="3"/>
      <c r="D343" s="3"/>
      <c r="E343" s="3"/>
      <c r="F343" s="3"/>
      <c r="G343" s="3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</row>
    <row r="344" ht="15.75" customHeight="1">
      <c r="A344" s="1"/>
      <c r="B344" s="1"/>
      <c r="C344" s="3"/>
      <c r="D344" s="3"/>
      <c r="E344" s="3"/>
      <c r="F344" s="3"/>
      <c r="G344" s="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</row>
    <row r="345" ht="15.75" customHeight="1">
      <c r="A345" s="1"/>
      <c r="B345" s="1"/>
      <c r="C345" s="3"/>
      <c r="D345" s="3"/>
      <c r="E345" s="3"/>
      <c r="F345" s="3"/>
      <c r="G345" s="3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</row>
    <row r="346" ht="15.75" customHeight="1">
      <c r="A346" s="1"/>
      <c r="B346" s="1"/>
      <c r="C346" s="3"/>
      <c r="D346" s="3"/>
      <c r="E346" s="3"/>
      <c r="F346" s="3"/>
      <c r="G346" s="3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</row>
    <row r="347" ht="15.75" customHeight="1">
      <c r="A347" s="1"/>
      <c r="B347" s="1"/>
      <c r="C347" s="3"/>
      <c r="D347" s="3"/>
      <c r="E347" s="3"/>
      <c r="F347" s="3"/>
      <c r="G347" s="3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</row>
    <row r="348" ht="15.75" customHeight="1">
      <c r="A348" s="1"/>
      <c r="B348" s="1"/>
      <c r="C348" s="3"/>
      <c r="D348" s="3"/>
      <c r="E348" s="3"/>
      <c r="F348" s="3"/>
      <c r="G348" s="3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</row>
    <row r="349" ht="15.75" customHeight="1">
      <c r="A349" s="1"/>
      <c r="B349" s="1"/>
      <c r="C349" s="3"/>
      <c r="D349" s="3"/>
      <c r="E349" s="3"/>
      <c r="F349" s="3"/>
      <c r="G349" s="3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</row>
    <row r="350" ht="15.75" customHeight="1">
      <c r="A350" s="1"/>
      <c r="B350" s="1"/>
      <c r="C350" s="3"/>
      <c r="D350" s="3"/>
      <c r="E350" s="3"/>
      <c r="F350" s="3"/>
      <c r="G350" s="3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</row>
    <row r="351" ht="15.75" customHeight="1">
      <c r="A351" s="1"/>
      <c r="B351" s="1"/>
      <c r="C351" s="3"/>
      <c r="D351" s="3"/>
      <c r="E351" s="3"/>
      <c r="F351" s="3"/>
      <c r="G351" s="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</row>
    <row r="352" ht="15.75" customHeight="1">
      <c r="A352" s="1"/>
      <c r="B352" s="1"/>
      <c r="C352" s="3"/>
      <c r="D352" s="3"/>
      <c r="E352" s="3"/>
      <c r="F352" s="3"/>
      <c r="G352" s="3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</row>
    <row r="353" ht="15.75" customHeight="1">
      <c r="A353" s="1"/>
      <c r="B353" s="1"/>
      <c r="C353" s="3"/>
      <c r="D353" s="3"/>
      <c r="E353" s="3"/>
      <c r="F353" s="3"/>
      <c r="G353" s="3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</row>
    <row r="354" ht="15.75" customHeight="1">
      <c r="A354" s="1"/>
      <c r="B354" s="1"/>
      <c r="C354" s="3"/>
      <c r="D354" s="3"/>
      <c r="E354" s="3"/>
      <c r="F354" s="3"/>
      <c r="G354" s="3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</row>
    <row r="355" ht="15.75" customHeight="1">
      <c r="A355" s="1"/>
      <c r="B355" s="1"/>
      <c r="C355" s="3"/>
      <c r="D355" s="3"/>
      <c r="E355" s="3"/>
      <c r="F355" s="3"/>
      <c r="G355" s="3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</row>
    <row r="356" ht="15.75" customHeight="1">
      <c r="A356" s="1"/>
      <c r="B356" s="1"/>
      <c r="C356" s="3"/>
      <c r="D356" s="3"/>
      <c r="E356" s="3"/>
      <c r="F356" s="3"/>
      <c r="G356" s="3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</row>
    <row r="357" ht="15.75" customHeight="1">
      <c r="A357" s="1"/>
      <c r="B357" s="1"/>
      <c r="C357" s="3"/>
      <c r="D357" s="3"/>
      <c r="E357" s="3"/>
      <c r="F357" s="3"/>
      <c r="G357" s="3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</row>
    <row r="358" ht="15.75" customHeight="1">
      <c r="A358" s="1"/>
      <c r="B358" s="1"/>
      <c r="C358" s="3"/>
      <c r="D358" s="3"/>
      <c r="E358" s="3"/>
      <c r="F358" s="3"/>
      <c r="G358" s="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</row>
    <row r="359" ht="15.75" customHeight="1">
      <c r="A359" s="1"/>
      <c r="B359" s="1"/>
      <c r="C359" s="3"/>
      <c r="D359" s="3"/>
      <c r="E359" s="3"/>
      <c r="F359" s="3"/>
      <c r="G359" s="3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</row>
    <row r="360" ht="15.75" customHeight="1">
      <c r="A360" s="1"/>
      <c r="B360" s="1"/>
      <c r="C360" s="3"/>
      <c r="D360" s="3"/>
      <c r="E360" s="3"/>
      <c r="F360" s="3"/>
      <c r="G360" s="3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</row>
    <row r="361" ht="15.75" customHeight="1">
      <c r="A361" s="1"/>
      <c r="B361" s="1"/>
      <c r="C361" s="3"/>
      <c r="D361" s="3"/>
      <c r="E361" s="3"/>
      <c r="F361" s="3"/>
      <c r="G361" s="3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</row>
    <row r="362" ht="15.75" customHeight="1">
      <c r="A362" s="1"/>
      <c r="B362" s="1"/>
      <c r="C362" s="3"/>
      <c r="D362" s="3"/>
      <c r="E362" s="3"/>
      <c r="F362" s="3"/>
      <c r="G362" s="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</row>
    <row r="363" ht="15.75" customHeight="1">
      <c r="A363" s="1"/>
      <c r="B363" s="1"/>
      <c r="C363" s="3"/>
      <c r="D363" s="3"/>
      <c r="E363" s="3"/>
      <c r="F363" s="3"/>
      <c r="G363" s="3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</row>
    <row r="364" ht="15.75" customHeight="1">
      <c r="A364" s="1"/>
      <c r="B364" s="1"/>
      <c r="C364" s="3"/>
      <c r="D364" s="3"/>
      <c r="E364" s="3"/>
      <c r="F364" s="3"/>
      <c r="G364" s="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</row>
    <row r="365" ht="15.75" customHeight="1">
      <c r="A365" s="1"/>
      <c r="B365" s="1"/>
      <c r="C365" s="3"/>
      <c r="D365" s="3"/>
      <c r="E365" s="3"/>
      <c r="F365" s="3"/>
      <c r="G365" s="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</row>
    <row r="366" ht="15.75" customHeight="1">
      <c r="A366" s="1"/>
      <c r="B366" s="1"/>
      <c r="C366" s="3"/>
      <c r="D366" s="3"/>
      <c r="E366" s="3"/>
      <c r="F366" s="3"/>
      <c r="G366" s="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</row>
    <row r="367" ht="15.75" customHeight="1">
      <c r="A367" s="1"/>
      <c r="B367" s="1"/>
      <c r="C367" s="3"/>
      <c r="D367" s="3"/>
      <c r="E367" s="3"/>
      <c r="F367" s="3"/>
      <c r="G367" s="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</row>
    <row r="368" ht="15.75" customHeight="1">
      <c r="A368" s="1"/>
      <c r="B368" s="1"/>
      <c r="C368" s="3"/>
      <c r="D368" s="3"/>
      <c r="E368" s="3"/>
      <c r="F368" s="3"/>
      <c r="G368" s="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</row>
    <row r="369" ht="15.75" customHeight="1">
      <c r="A369" s="1"/>
      <c r="B369" s="1"/>
      <c r="C369" s="3"/>
      <c r="D369" s="3"/>
      <c r="E369" s="3"/>
      <c r="F369" s="3"/>
      <c r="G369" s="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</row>
    <row r="370" ht="15.75" customHeight="1">
      <c r="A370" s="1"/>
      <c r="B370" s="1"/>
      <c r="C370" s="3"/>
      <c r="D370" s="3"/>
      <c r="E370" s="3"/>
      <c r="F370" s="3"/>
      <c r="G370" s="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</row>
    <row r="371" ht="15.75" customHeight="1">
      <c r="A371" s="1"/>
      <c r="B371" s="1"/>
      <c r="C371" s="3"/>
      <c r="D371" s="3"/>
      <c r="E371" s="3"/>
      <c r="F371" s="3"/>
      <c r="G371" s="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</row>
    <row r="372" ht="15.75" customHeight="1">
      <c r="A372" s="1"/>
      <c r="B372" s="1"/>
      <c r="C372" s="3"/>
      <c r="D372" s="3"/>
      <c r="E372" s="3"/>
      <c r="F372" s="3"/>
      <c r="G372" s="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</row>
    <row r="373" ht="15.75" customHeight="1">
      <c r="A373" s="1"/>
      <c r="B373" s="1"/>
      <c r="C373" s="3"/>
      <c r="D373" s="3"/>
      <c r="E373" s="3"/>
      <c r="F373" s="3"/>
      <c r="G373" s="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</row>
    <row r="374" ht="15.75" customHeight="1">
      <c r="A374" s="1"/>
      <c r="B374" s="1"/>
      <c r="C374" s="3"/>
      <c r="D374" s="3"/>
      <c r="E374" s="3"/>
      <c r="F374" s="3"/>
      <c r="G374" s="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</row>
    <row r="375" ht="15.75" customHeight="1">
      <c r="A375" s="1"/>
      <c r="B375" s="1"/>
      <c r="C375" s="3"/>
      <c r="D375" s="3"/>
      <c r="E375" s="3"/>
      <c r="F375" s="3"/>
      <c r="G375" s="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</row>
    <row r="376" ht="15.75" customHeight="1">
      <c r="A376" s="1"/>
      <c r="B376" s="1"/>
      <c r="C376" s="3"/>
      <c r="D376" s="3"/>
      <c r="E376" s="3"/>
      <c r="F376" s="3"/>
      <c r="G376" s="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</row>
    <row r="377" ht="15.75" customHeight="1">
      <c r="A377" s="1"/>
      <c r="B377" s="1"/>
      <c r="C377" s="3"/>
      <c r="D377" s="3"/>
      <c r="E377" s="3"/>
      <c r="F377" s="3"/>
      <c r="G377" s="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</row>
    <row r="378" ht="15.75" customHeight="1">
      <c r="A378" s="1"/>
      <c r="B378" s="1"/>
      <c r="C378" s="3"/>
      <c r="D378" s="3"/>
      <c r="E378" s="3"/>
      <c r="F378" s="3"/>
      <c r="G378" s="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</row>
    <row r="379" ht="15.75" customHeight="1">
      <c r="A379" s="1"/>
      <c r="B379" s="1"/>
      <c r="C379" s="3"/>
      <c r="D379" s="3"/>
      <c r="E379" s="3"/>
      <c r="F379" s="3"/>
      <c r="G379" s="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</row>
    <row r="380" ht="15.75" customHeight="1">
      <c r="A380" s="1"/>
      <c r="B380" s="1"/>
      <c r="C380" s="3"/>
      <c r="D380" s="3"/>
      <c r="E380" s="3"/>
      <c r="F380" s="3"/>
      <c r="G380" s="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</row>
    <row r="381" ht="15.75" customHeight="1">
      <c r="A381" s="1"/>
      <c r="B381" s="1"/>
      <c r="C381" s="3"/>
      <c r="D381" s="3"/>
      <c r="E381" s="3"/>
      <c r="F381" s="3"/>
      <c r="G381" s="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</row>
    <row r="382" ht="15.75" customHeight="1">
      <c r="A382" s="1"/>
      <c r="B382" s="1"/>
      <c r="C382" s="3"/>
      <c r="D382" s="3"/>
      <c r="E382" s="3"/>
      <c r="F382" s="3"/>
      <c r="G382" s="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</row>
    <row r="383" ht="15.75" customHeight="1">
      <c r="A383" s="1"/>
      <c r="B383" s="1"/>
      <c r="C383" s="3"/>
      <c r="D383" s="3"/>
      <c r="E383" s="3"/>
      <c r="F383" s="3"/>
      <c r="G383" s="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</row>
    <row r="384" ht="15.75" customHeight="1">
      <c r="A384" s="1"/>
      <c r="B384" s="1"/>
      <c r="C384" s="3"/>
      <c r="D384" s="3"/>
      <c r="E384" s="3"/>
      <c r="F384" s="3"/>
      <c r="G384" s="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</row>
    <row r="385" ht="15.75" customHeight="1">
      <c r="A385" s="1"/>
      <c r="B385" s="1"/>
      <c r="C385" s="3"/>
      <c r="D385" s="3"/>
      <c r="E385" s="3"/>
      <c r="F385" s="3"/>
      <c r="G385" s="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</row>
    <row r="386" ht="15.75" customHeight="1">
      <c r="A386" s="1"/>
      <c r="B386" s="1"/>
      <c r="C386" s="3"/>
      <c r="D386" s="3"/>
      <c r="E386" s="3"/>
      <c r="F386" s="3"/>
      <c r="G386" s="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</row>
    <row r="387" ht="15.75" customHeight="1">
      <c r="A387" s="1"/>
      <c r="B387" s="1"/>
      <c r="C387" s="3"/>
      <c r="D387" s="3"/>
      <c r="E387" s="3"/>
      <c r="F387" s="3"/>
      <c r="G387" s="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</row>
    <row r="388" ht="15.75" customHeight="1">
      <c r="A388" s="1"/>
      <c r="B388" s="1"/>
      <c r="C388" s="3"/>
      <c r="D388" s="3"/>
      <c r="E388" s="3"/>
      <c r="F388" s="3"/>
      <c r="G388" s="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</row>
    <row r="389" ht="15.75" customHeight="1">
      <c r="A389" s="1"/>
      <c r="B389" s="1"/>
      <c r="C389" s="3"/>
      <c r="D389" s="3"/>
      <c r="E389" s="3"/>
      <c r="F389" s="3"/>
      <c r="G389" s="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</row>
    <row r="390" ht="15.75" customHeight="1">
      <c r="A390" s="1"/>
      <c r="B390" s="1"/>
      <c r="C390" s="3"/>
      <c r="D390" s="3"/>
      <c r="E390" s="3"/>
      <c r="F390" s="3"/>
      <c r="G390" s="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</row>
    <row r="391" ht="15.75" customHeight="1">
      <c r="A391" s="1"/>
      <c r="B391" s="1"/>
      <c r="C391" s="3"/>
      <c r="D391" s="3"/>
      <c r="E391" s="3"/>
      <c r="F391" s="3"/>
      <c r="G391" s="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</row>
    <row r="392" ht="15.75" customHeight="1">
      <c r="A392" s="1"/>
      <c r="B392" s="1"/>
      <c r="C392" s="3"/>
      <c r="D392" s="3"/>
      <c r="E392" s="3"/>
      <c r="F392" s="3"/>
      <c r="G392" s="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</row>
    <row r="393" ht="15.75" customHeight="1">
      <c r="A393" s="1"/>
      <c r="B393" s="1"/>
      <c r="C393" s="3"/>
      <c r="D393" s="3"/>
      <c r="E393" s="3"/>
      <c r="F393" s="3"/>
      <c r="G393" s="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</row>
    <row r="394" ht="15.75" customHeight="1">
      <c r="A394" s="1"/>
      <c r="B394" s="1"/>
      <c r="C394" s="3"/>
      <c r="D394" s="3"/>
      <c r="E394" s="3"/>
      <c r="F394" s="3"/>
      <c r="G394" s="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</row>
    <row r="395" ht="15.75" customHeight="1">
      <c r="A395" s="1"/>
      <c r="B395" s="1"/>
      <c r="C395" s="3"/>
      <c r="D395" s="3"/>
      <c r="E395" s="3"/>
      <c r="F395" s="3"/>
      <c r="G395" s="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</row>
    <row r="396" ht="15.75" customHeight="1">
      <c r="A396" s="1"/>
      <c r="B396" s="1"/>
      <c r="C396" s="3"/>
      <c r="D396" s="3"/>
      <c r="E396" s="3"/>
      <c r="F396" s="3"/>
      <c r="G396" s="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</row>
    <row r="397" ht="15.75" customHeight="1">
      <c r="A397" s="1"/>
      <c r="B397" s="1"/>
      <c r="C397" s="3"/>
      <c r="D397" s="3"/>
      <c r="E397" s="3"/>
      <c r="F397" s="3"/>
      <c r="G397" s="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</row>
    <row r="398" ht="15.75" customHeight="1">
      <c r="A398" s="1"/>
      <c r="B398" s="1"/>
      <c r="C398" s="3"/>
      <c r="D398" s="3"/>
      <c r="E398" s="3"/>
      <c r="F398" s="3"/>
      <c r="G398" s="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</row>
    <row r="399" ht="15.75" customHeight="1">
      <c r="A399" s="1"/>
      <c r="B399" s="1"/>
      <c r="C399" s="3"/>
      <c r="D399" s="3"/>
      <c r="E399" s="3"/>
      <c r="F399" s="3"/>
      <c r="G399" s="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</row>
    <row r="400" ht="15.75" customHeight="1">
      <c r="A400" s="1"/>
      <c r="B400" s="1"/>
      <c r="C400" s="3"/>
      <c r="D400" s="3"/>
      <c r="E400" s="3"/>
      <c r="F400" s="3"/>
      <c r="G400" s="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</row>
    <row r="401" ht="15.75" customHeight="1">
      <c r="A401" s="1"/>
      <c r="B401" s="1"/>
      <c r="C401" s="3"/>
      <c r="D401" s="3"/>
      <c r="E401" s="3"/>
      <c r="F401" s="3"/>
      <c r="G401" s="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</row>
    <row r="402" ht="15.75" customHeight="1">
      <c r="A402" s="1"/>
      <c r="B402" s="1"/>
      <c r="C402" s="3"/>
      <c r="D402" s="3"/>
      <c r="E402" s="3"/>
      <c r="F402" s="3"/>
      <c r="G402" s="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</row>
    <row r="403" ht="15.75" customHeight="1">
      <c r="A403" s="1"/>
      <c r="B403" s="1"/>
      <c r="C403" s="3"/>
      <c r="D403" s="3"/>
      <c r="E403" s="3"/>
      <c r="F403" s="3"/>
      <c r="G403" s="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</row>
    <row r="404" ht="15.75" customHeight="1">
      <c r="A404" s="1"/>
      <c r="B404" s="1"/>
      <c r="C404" s="3"/>
      <c r="D404" s="3"/>
      <c r="E404" s="3"/>
      <c r="F404" s="3"/>
      <c r="G404" s="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</row>
    <row r="405" ht="15.75" customHeight="1">
      <c r="A405" s="1"/>
      <c r="B405" s="1"/>
      <c r="C405" s="3"/>
      <c r="D405" s="3"/>
      <c r="E405" s="3"/>
      <c r="F405" s="3"/>
      <c r="G405" s="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  <row r="406" ht="15.75" customHeight="1">
      <c r="A406" s="1"/>
      <c r="B406" s="1"/>
      <c r="C406" s="3"/>
      <c r="D406" s="3"/>
      <c r="E406" s="3"/>
      <c r="F406" s="3"/>
      <c r="G406" s="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</row>
    <row r="407" ht="15.75" customHeight="1">
      <c r="A407" s="1"/>
      <c r="B407" s="1"/>
      <c r="C407" s="3"/>
      <c r="D407" s="3"/>
      <c r="E407" s="3"/>
      <c r="F407" s="3"/>
      <c r="G407" s="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</row>
    <row r="408" ht="15.75" customHeight="1">
      <c r="A408" s="1"/>
      <c r="B408" s="1"/>
      <c r="C408" s="3"/>
      <c r="D408" s="3"/>
      <c r="E408" s="3"/>
      <c r="F408" s="3"/>
      <c r="G408" s="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</row>
    <row r="409" ht="15.75" customHeight="1">
      <c r="A409" s="1"/>
      <c r="B409" s="1"/>
      <c r="C409" s="3"/>
      <c r="D409" s="3"/>
      <c r="E409" s="3"/>
      <c r="F409" s="3"/>
      <c r="G409" s="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</row>
    <row r="410" ht="15.75" customHeight="1">
      <c r="A410" s="1"/>
      <c r="B410" s="1"/>
      <c r="C410" s="3"/>
      <c r="D410" s="3"/>
      <c r="E410" s="3"/>
      <c r="F410" s="3"/>
      <c r="G410" s="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</row>
    <row r="411" ht="15.75" customHeight="1">
      <c r="A411" s="1"/>
      <c r="B411" s="1"/>
      <c r="C411" s="3"/>
      <c r="D411" s="3"/>
      <c r="E411" s="3"/>
      <c r="F411" s="3"/>
      <c r="G411" s="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</row>
    <row r="412" ht="15.75" customHeight="1">
      <c r="A412" s="1"/>
      <c r="B412" s="1"/>
      <c r="C412" s="3"/>
      <c r="D412" s="3"/>
      <c r="E412" s="3"/>
      <c r="F412" s="3"/>
      <c r="G412" s="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</row>
    <row r="413" ht="15.75" customHeight="1">
      <c r="A413" s="1"/>
      <c r="B413" s="1"/>
      <c r="C413" s="3"/>
      <c r="D413" s="3"/>
      <c r="E413" s="3"/>
      <c r="F413" s="3"/>
      <c r="G413" s="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</row>
    <row r="414" ht="15.75" customHeight="1">
      <c r="A414" s="1"/>
      <c r="B414" s="1"/>
      <c r="C414" s="3"/>
      <c r="D414" s="3"/>
      <c r="E414" s="3"/>
      <c r="F414" s="3"/>
      <c r="G414" s="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</row>
    <row r="415" ht="15.75" customHeight="1">
      <c r="A415" s="1"/>
      <c r="B415" s="1"/>
      <c r="C415" s="3"/>
      <c r="D415" s="3"/>
      <c r="E415" s="3"/>
      <c r="F415" s="3"/>
      <c r="G415" s="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</row>
    <row r="416" ht="15.75" customHeight="1">
      <c r="A416" s="1"/>
      <c r="B416" s="1"/>
      <c r="C416" s="3"/>
      <c r="D416" s="3"/>
      <c r="E416" s="3"/>
      <c r="F416" s="3"/>
      <c r="G416" s="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</row>
    <row r="417" ht="15.75" customHeight="1">
      <c r="A417" s="1"/>
      <c r="B417" s="1"/>
      <c r="C417" s="3"/>
      <c r="D417" s="3"/>
      <c r="E417" s="3"/>
      <c r="F417" s="3"/>
      <c r="G417" s="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</row>
    <row r="418" ht="15.75" customHeight="1">
      <c r="A418" s="1"/>
      <c r="B418" s="1"/>
      <c r="C418" s="3"/>
      <c r="D418" s="3"/>
      <c r="E418" s="3"/>
      <c r="F418" s="3"/>
      <c r="G418" s="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</row>
    <row r="419" ht="15.75" customHeight="1">
      <c r="A419" s="1"/>
      <c r="B419" s="1"/>
      <c r="C419" s="3"/>
      <c r="D419" s="3"/>
      <c r="E419" s="3"/>
      <c r="F419" s="3"/>
      <c r="G419" s="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</row>
    <row r="420" ht="15.75" customHeight="1">
      <c r="A420" s="1"/>
      <c r="B420" s="1"/>
      <c r="C420" s="3"/>
      <c r="D420" s="3"/>
      <c r="E420" s="3"/>
      <c r="F420" s="3"/>
      <c r="G420" s="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</row>
    <row r="421" ht="15.75" customHeight="1">
      <c r="A421" s="1"/>
      <c r="B421" s="1"/>
      <c r="C421" s="3"/>
      <c r="D421" s="3"/>
      <c r="E421" s="3"/>
      <c r="F421" s="3"/>
      <c r="G421" s="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</row>
    <row r="422" ht="15.75" customHeight="1">
      <c r="A422" s="1"/>
      <c r="B422" s="1"/>
      <c r="C422" s="3"/>
      <c r="D422" s="3"/>
      <c r="E422" s="3"/>
      <c r="F422" s="3"/>
      <c r="G422" s="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</row>
    <row r="423" ht="15.75" customHeight="1">
      <c r="A423" s="1"/>
      <c r="B423" s="1"/>
      <c r="C423" s="3"/>
      <c r="D423" s="3"/>
      <c r="E423" s="3"/>
      <c r="F423" s="3"/>
      <c r="G423" s="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</row>
    <row r="424" ht="15.75" customHeight="1">
      <c r="A424" s="1"/>
      <c r="B424" s="1"/>
      <c r="C424" s="3"/>
      <c r="D424" s="3"/>
      <c r="E424" s="3"/>
      <c r="F424" s="3"/>
      <c r="G424" s="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</row>
    <row r="425" ht="15.75" customHeight="1">
      <c r="A425" s="1"/>
      <c r="B425" s="1"/>
      <c r="C425" s="3"/>
      <c r="D425" s="3"/>
      <c r="E425" s="3"/>
      <c r="F425" s="3"/>
      <c r="G425" s="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</row>
    <row r="426" ht="15.75" customHeight="1">
      <c r="A426" s="1"/>
      <c r="B426" s="1"/>
      <c r="C426" s="3"/>
      <c r="D426" s="3"/>
      <c r="E426" s="3"/>
      <c r="F426" s="3"/>
      <c r="G426" s="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</row>
    <row r="427" ht="15.75" customHeight="1">
      <c r="A427" s="1"/>
      <c r="B427" s="1"/>
      <c r="C427" s="3"/>
      <c r="D427" s="3"/>
      <c r="E427" s="3"/>
      <c r="F427" s="3"/>
      <c r="G427" s="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</row>
    <row r="428" ht="15.75" customHeight="1">
      <c r="A428" s="1"/>
      <c r="B428" s="1"/>
      <c r="C428" s="3"/>
      <c r="D428" s="3"/>
      <c r="E428" s="3"/>
      <c r="F428" s="3"/>
      <c r="G428" s="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</row>
    <row r="429" ht="15.75" customHeight="1">
      <c r="A429" s="1"/>
      <c r="B429" s="1"/>
      <c r="C429" s="3"/>
      <c r="D429" s="3"/>
      <c r="E429" s="3"/>
      <c r="F429" s="3"/>
      <c r="G429" s="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</row>
    <row r="430" ht="15.75" customHeight="1">
      <c r="A430" s="1"/>
      <c r="B430" s="1"/>
      <c r="C430" s="3"/>
      <c r="D430" s="3"/>
      <c r="E430" s="3"/>
      <c r="F430" s="3"/>
      <c r="G430" s="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</row>
    <row r="431" ht="15.75" customHeight="1">
      <c r="A431" s="1"/>
      <c r="B431" s="1"/>
      <c r="C431" s="3"/>
      <c r="D431" s="3"/>
      <c r="E431" s="3"/>
      <c r="F431" s="3"/>
      <c r="G431" s="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</row>
    <row r="432" ht="15.75" customHeight="1">
      <c r="A432" s="1"/>
      <c r="B432" s="1"/>
      <c r="C432" s="3"/>
      <c r="D432" s="3"/>
      <c r="E432" s="3"/>
      <c r="F432" s="3"/>
      <c r="G432" s="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</row>
    <row r="433" ht="15.75" customHeight="1">
      <c r="A433" s="1"/>
      <c r="B433" s="1"/>
      <c r="C433" s="3"/>
      <c r="D433" s="3"/>
      <c r="E433" s="3"/>
      <c r="F433" s="3"/>
      <c r="G433" s="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</row>
    <row r="434" ht="15.75" customHeight="1">
      <c r="A434" s="1"/>
      <c r="B434" s="1"/>
      <c r="C434" s="3"/>
      <c r="D434" s="3"/>
      <c r="E434" s="3"/>
      <c r="F434" s="3"/>
      <c r="G434" s="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</row>
    <row r="435" ht="15.75" customHeight="1">
      <c r="A435" s="1"/>
      <c r="B435" s="1"/>
      <c r="C435" s="3"/>
      <c r="D435" s="3"/>
      <c r="E435" s="3"/>
      <c r="F435" s="3"/>
      <c r="G435" s="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</row>
    <row r="436" ht="15.75" customHeight="1">
      <c r="A436" s="1"/>
      <c r="B436" s="1"/>
      <c r="C436" s="3"/>
      <c r="D436" s="3"/>
      <c r="E436" s="3"/>
      <c r="F436" s="3"/>
      <c r="G436" s="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</row>
    <row r="437" ht="15.75" customHeight="1">
      <c r="A437" s="1"/>
      <c r="B437" s="1"/>
      <c r="C437" s="3"/>
      <c r="D437" s="3"/>
      <c r="E437" s="3"/>
      <c r="F437" s="3"/>
      <c r="G437" s="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</row>
    <row r="438" ht="15.75" customHeight="1">
      <c r="A438" s="1"/>
      <c r="B438" s="1"/>
      <c r="C438" s="3"/>
      <c r="D438" s="3"/>
      <c r="E438" s="3"/>
      <c r="F438" s="3"/>
      <c r="G438" s="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</row>
    <row r="439" ht="15.75" customHeight="1">
      <c r="A439" s="1"/>
      <c r="B439" s="1"/>
      <c r="C439" s="3"/>
      <c r="D439" s="3"/>
      <c r="E439" s="3"/>
      <c r="F439" s="3"/>
      <c r="G439" s="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</row>
    <row r="440" ht="15.75" customHeight="1">
      <c r="A440" s="1"/>
      <c r="B440" s="1"/>
      <c r="C440" s="3"/>
      <c r="D440" s="3"/>
      <c r="E440" s="3"/>
      <c r="F440" s="3"/>
      <c r="G440" s="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</row>
    <row r="441" ht="15.75" customHeight="1">
      <c r="A441" s="1"/>
      <c r="B441" s="1"/>
      <c r="C441" s="3"/>
      <c r="D441" s="3"/>
      <c r="E441" s="3"/>
      <c r="F441" s="3"/>
      <c r="G441" s="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</row>
    <row r="442" ht="15.75" customHeight="1">
      <c r="A442" s="1"/>
      <c r="B442" s="1"/>
      <c r="C442" s="3"/>
      <c r="D442" s="3"/>
      <c r="E442" s="3"/>
      <c r="F442" s="3"/>
      <c r="G442" s="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</row>
    <row r="443" ht="15.75" customHeight="1">
      <c r="A443" s="1"/>
      <c r="B443" s="1"/>
      <c r="C443" s="3"/>
      <c r="D443" s="3"/>
      <c r="E443" s="3"/>
      <c r="F443" s="3"/>
      <c r="G443" s="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</row>
    <row r="444" ht="15.75" customHeight="1">
      <c r="A444" s="1"/>
      <c r="B444" s="1"/>
      <c r="C444" s="3"/>
      <c r="D444" s="3"/>
      <c r="E444" s="3"/>
      <c r="F444" s="3"/>
      <c r="G444" s="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</row>
    <row r="445" ht="15.75" customHeight="1">
      <c r="A445" s="1"/>
      <c r="B445" s="1"/>
      <c r="C445" s="3"/>
      <c r="D445" s="3"/>
      <c r="E445" s="3"/>
      <c r="F445" s="3"/>
      <c r="G445" s="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</row>
    <row r="446" ht="15.75" customHeight="1">
      <c r="A446" s="1"/>
      <c r="B446" s="1"/>
      <c r="C446" s="3"/>
      <c r="D446" s="3"/>
      <c r="E446" s="3"/>
      <c r="F446" s="3"/>
      <c r="G446" s="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</row>
    <row r="447" ht="15.75" customHeight="1">
      <c r="A447" s="1"/>
      <c r="B447" s="1"/>
      <c r="C447" s="3"/>
      <c r="D447" s="3"/>
      <c r="E447" s="3"/>
      <c r="F447" s="3"/>
      <c r="G447" s="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</row>
    <row r="448" ht="15.75" customHeight="1">
      <c r="A448" s="1"/>
      <c r="B448" s="1"/>
      <c r="C448" s="3"/>
      <c r="D448" s="3"/>
      <c r="E448" s="3"/>
      <c r="F448" s="3"/>
      <c r="G448" s="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</row>
    <row r="449" ht="15.75" customHeight="1">
      <c r="A449" s="1"/>
      <c r="B449" s="1"/>
      <c r="C449" s="3"/>
      <c r="D449" s="3"/>
      <c r="E449" s="3"/>
      <c r="F449" s="3"/>
      <c r="G449" s="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</row>
    <row r="450" ht="15.75" customHeight="1">
      <c r="A450" s="1"/>
      <c r="B450" s="1"/>
      <c r="C450" s="3"/>
      <c r="D450" s="3"/>
      <c r="E450" s="3"/>
      <c r="F450" s="3"/>
      <c r="G450" s="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</row>
    <row r="451" ht="15.75" customHeight="1">
      <c r="A451" s="1"/>
      <c r="B451" s="1"/>
      <c r="C451" s="3"/>
      <c r="D451" s="3"/>
      <c r="E451" s="3"/>
      <c r="F451" s="3"/>
      <c r="G451" s="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</row>
    <row r="452" ht="15.75" customHeight="1">
      <c r="A452" s="1"/>
      <c r="B452" s="1"/>
      <c r="C452" s="3"/>
      <c r="D452" s="3"/>
      <c r="E452" s="3"/>
      <c r="F452" s="3"/>
      <c r="G452" s="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</row>
    <row r="453" ht="15.75" customHeight="1">
      <c r="A453" s="1"/>
      <c r="B453" s="1"/>
      <c r="C453" s="3"/>
      <c r="D453" s="3"/>
      <c r="E453" s="3"/>
      <c r="F453" s="3"/>
      <c r="G453" s="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</row>
    <row r="454" ht="15.75" customHeight="1">
      <c r="A454" s="1"/>
      <c r="B454" s="1"/>
      <c r="C454" s="3"/>
      <c r="D454" s="3"/>
      <c r="E454" s="3"/>
      <c r="F454" s="3"/>
      <c r="G454" s="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</row>
    <row r="455" ht="15.75" customHeight="1">
      <c r="A455" s="1"/>
      <c r="B455" s="1"/>
      <c r="C455" s="3"/>
      <c r="D455" s="3"/>
      <c r="E455" s="3"/>
      <c r="F455" s="3"/>
      <c r="G455" s="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</row>
    <row r="456" ht="15.75" customHeight="1">
      <c r="A456" s="1"/>
      <c r="B456" s="1"/>
      <c r="C456" s="3"/>
      <c r="D456" s="3"/>
      <c r="E456" s="3"/>
      <c r="F456" s="3"/>
      <c r="G456" s="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</row>
    <row r="457" ht="15.75" customHeight="1">
      <c r="A457" s="1"/>
      <c r="B457" s="1"/>
      <c r="C457" s="3"/>
      <c r="D457" s="3"/>
      <c r="E457" s="3"/>
      <c r="F457" s="3"/>
      <c r="G457" s="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</row>
    <row r="458" ht="15.75" customHeight="1">
      <c r="A458" s="1"/>
      <c r="B458" s="1"/>
      <c r="C458" s="3"/>
      <c r="D458" s="3"/>
      <c r="E458" s="3"/>
      <c r="F458" s="3"/>
      <c r="G458" s="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</row>
    <row r="459" ht="15.75" customHeight="1">
      <c r="A459" s="1"/>
      <c r="B459" s="1"/>
      <c r="C459" s="3"/>
      <c r="D459" s="3"/>
      <c r="E459" s="3"/>
      <c r="F459" s="3"/>
      <c r="G459" s="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</row>
    <row r="460" ht="15.75" customHeight="1">
      <c r="A460" s="1"/>
      <c r="B460" s="1"/>
      <c r="C460" s="3"/>
      <c r="D460" s="3"/>
      <c r="E460" s="3"/>
      <c r="F460" s="3"/>
      <c r="G460" s="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</row>
    <row r="461" ht="15.75" customHeight="1">
      <c r="A461" s="1"/>
      <c r="B461" s="1"/>
      <c r="C461" s="3"/>
      <c r="D461" s="3"/>
      <c r="E461" s="3"/>
      <c r="F461" s="3"/>
      <c r="G461" s="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</row>
    <row r="462" ht="15.75" customHeight="1">
      <c r="A462" s="1"/>
      <c r="B462" s="1"/>
      <c r="C462" s="3"/>
      <c r="D462" s="3"/>
      <c r="E462" s="3"/>
      <c r="F462" s="3"/>
      <c r="G462" s="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</row>
    <row r="463" ht="15.75" customHeight="1">
      <c r="A463" s="1"/>
      <c r="B463" s="1"/>
      <c r="C463" s="3"/>
      <c r="D463" s="3"/>
      <c r="E463" s="3"/>
      <c r="F463" s="3"/>
      <c r="G463" s="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</row>
    <row r="464" ht="15.75" customHeight="1">
      <c r="A464" s="1"/>
      <c r="B464" s="1"/>
      <c r="C464" s="3"/>
      <c r="D464" s="3"/>
      <c r="E464" s="3"/>
      <c r="F464" s="3"/>
      <c r="G464" s="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</row>
    <row r="465" ht="15.75" customHeight="1">
      <c r="A465" s="1"/>
      <c r="B465" s="1"/>
      <c r="C465" s="3"/>
      <c r="D465" s="3"/>
      <c r="E465" s="3"/>
      <c r="F465" s="3"/>
      <c r="G465" s="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</row>
    <row r="466" ht="15.75" customHeight="1">
      <c r="A466" s="1"/>
      <c r="B466" s="1"/>
      <c r="C466" s="3"/>
      <c r="D466" s="3"/>
      <c r="E466" s="3"/>
      <c r="F466" s="3"/>
      <c r="G466" s="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</row>
    <row r="467" ht="15.75" customHeight="1">
      <c r="A467" s="1"/>
      <c r="B467" s="1"/>
      <c r="C467" s="3"/>
      <c r="D467" s="3"/>
      <c r="E467" s="3"/>
      <c r="F467" s="3"/>
      <c r="G467" s="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</row>
    <row r="468" ht="15.75" customHeight="1">
      <c r="A468" s="1"/>
      <c r="B468" s="1"/>
      <c r="C468" s="3"/>
      <c r="D468" s="3"/>
      <c r="E468" s="3"/>
      <c r="F468" s="3"/>
      <c r="G468" s="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</row>
    <row r="469" ht="15.75" customHeight="1">
      <c r="A469" s="1"/>
      <c r="B469" s="1"/>
      <c r="C469" s="3"/>
      <c r="D469" s="3"/>
      <c r="E469" s="3"/>
      <c r="F469" s="3"/>
      <c r="G469" s="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</row>
    <row r="470" ht="15.75" customHeight="1">
      <c r="A470" s="1"/>
      <c r="B470" s="1"/>
      <c r="C470" s="3"/>
      <c r="D470" s="3"/>
      <c r="E470" s="3"/>
      <c r="F470" s="3"/>
      <c r="G470" s="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</row>
    <row r="471" ht="15.75" customHeight="1">
      <c r="A471" s="1"/>
      <c r="B471" s="1"/>
      <c r="C471" s="3"/>
      <c r="D471" s="3"/>
      <c r="E471" s="3"/>
      <c r="F471" s="3"/>
      <c r="G471" s="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</row>
    <row r="472" ht="15.75" customHeight="1">
      <c r="A472" s="1"/>
      <c r="B472" s="1"/>
      <c r="C472" s="3"/>
      <c r="D472" s="3"/>
      <c r="E472" s="3"/>
      <c r="F472" s="3"/>
      <c r="G472" s="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</row>
    <row r="473" ht="15.75" customHeight="1">
      <c r="A473" s="1"/>
      <c r="B473" s="1"/>
      <c r="C473" s="3"/>
      <c r="D473" s="3"/>
      <c r="E473" s="3"/>
      <c r="F473" s="3"/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</row>
    <row r="474" ht="15.75" customHeight="1">
      <c r="A474" s="1"/>
      <c r="B474" s="1"/>
      <c r="C474" s="3"/>
      <c r="D474" s="3"/>
      <c r="E474" s="3"/>
      <c r="F474" s="3"/>
      <c r="G474" s="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</row>
    <row r="475" ht="15.75" customHeight="1">
      <c r="A475" s="1"/>
      <c r="B475" s="1"/>
      <c r="C475" s="3"/>
      <c r="D475" s="3"/>
      <c r="E475" s="3"/>
      <c r="F475" s="3"/>
      <c r="G475" s="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</row>
    <row r="476" ht="15.75" customHeight="1">
      <c r="A476" s="1"/>
      <c r="B476" s="1"/>
      <c r="C476" s="3"/>
      <c r="D476" s="3"/>
      <c r="E476" s="3"/>
      <c r="F476" s="3"/>
      <c r="G476" s="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</row>
    <row r="477" ht="15.75" customHeight="1">
      <c r="A477" s="1"/>
      <c r="B477" s="1"/>
      <c r="C477" s="3"/>
      <c r="D477" s="3"/>
      <c r="E477" s="3"/>
      <c r="F477" s="3"/>
      <c r="G477" s="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</row>
    <row r="478" ht="15.75" customHeight="1">
      <c r="A478" s="1"/>
      <c r="B478" s="1"/>
      <c r="C478" s="3"/>
      <c r="D478" s="3"/>
      <c r="E478" s="3"/>
      <c r="F478" s="3"/>
      <c r="G478" s="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</row>
    <row r="479" ht="15.75" customHeight="1">
      <c r="A479" s="1"/>
      <c r="B479" s="1"/>
      <c r="C479" s="3"/>
      <c r="D479" s="3"/>
      <c r="E479" s="3"/>
      <c r="F479" s="3"/>
      <c r="G479" s="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</row>
    <row r="480" ht="15.75" customHeight="1">
      <c r="A480" s="1"/>
      <c r="B480" s="1"/>
      <c r="C480" s="3"/>
      <c r="D480" s="3"/>
      <c r="E480" s="3"/>
      <c r="F480" s="3"/>
      <c r="G480" s="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</row>
    <row r="481" ht="15.75" customHeight="1">
      <c r="A481" s="1"/>
      <c r="B481" s="1"/>
      <c r="C481" s="3"/>
      <c r="D481" s="3"/>
      <c r="E481" s="3"/>
      <c r="F481" s="3"/>
      <c r="G481" s="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</row>
    <row r="482" ht="15.75" customHeight="1">
      <c r="A482" s="1"/>
      <c r="B482" s="1"/>
      <c r="C482" s="3"/>
      <c r="D482" s="3"/>
      <c r="E482" s="3"/>
      <c r="F482" s="3"/>
      <c r="G482" s="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</row>
    <row r="483" ht="15.75" customHeight="1">
      <c r="A483" s="1"/>
      <c r="B483" s="1"/>
      <c r="C483" s="3"/>
      <c r="D483" s="3"/>
      <c r="E483" s="3"/>
      <c r="F483" s="3"/>
      <c r="G483" s="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</row>
    <row r="484" ht="15.75" customHeight="1">
      <c r="A484" s="1"/>
      <c r="B484" s="1"/>
      <c r="C484" s="3"/>
      <c r="D484" s="3"/>
      <c r="E484" s="3"/>
      <c r="F484" s="3"/>
      <c r="G484" s="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</row>
    <row r="485" ht="15.75" customHeight="1">
      <c r="A485" s="1"/>
      <c r="B485" s="1"/>
      <c r="C485" s="3"/>
      <c r="D485" s="3"/>
      <c r="E485" s="3"/>
      <c r="F485" s="3"/>
      <c r="G485" s="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</row>
    <row r="486" ht="15.75" customHeight="1">
      <c r="A486" s="1"/>
      <c r="B486" s="1"/>
      <c r="C486" s="3"/>
      <c r="D486" s="3"/>
      <c r="E486" s="3"/>
      <c r="F486" s="3"/>
      <c r="G486" s="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</row>
    <row r="487" ht="15.75" customHeight="1">
      <c r="A487" s="1"/>
      <c r="B487" s="1"/>
      <c r="C487" s="3"/>
      <c r="D487" s="3"/>
      <c r="E487" s="3"/>
      <c r="F487" s="3"/>
      <c r="G487" s="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</row>
    <row r="488" ht="15.75" customHeight="1">
      <c r="A488" s="1"/>
      <c r="B488" s="1"/>
      <c r="C488" s="3"/>
      <c r="D488" s="3"/>
      <c r="E488" s="3"/>
      <c r="F488" s="3"/>
      <c r="G488" s="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</row>
    <row r="489" ht="15.75" customHeight="1">
      <c r="A489" s="1"/>
      <c r="B489" s="1"/>
      <c r="C489" s="3"/>
      <c r="D489" s="3"/>
      <c r="E489" s="3"/>
      <c r="F489" s="3"/>
      <c r="G489" s="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</row>
    <row r="490" ht="15.75" customHeight="1">
      <c r="A490" s="1"/>
      <c r="B490" s="1"/>
      <c r="C490" s="3"/>
      <c r="D490" s="3"/>
      <c r="E490" s="3"/>
      <c r="F490" s="3"/>
      <c r="G490" s="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</row>
    <row r="491" ht="15.75" customHeight="1">
      <c r="A491" s="1"/>
      <c r="B491" s="1"/>
      <c r="C491" s="3"/>
      <c r="D491" s="3"/>
      <c r="E491" s="3"/>
      <c r="F491" s="3"/>
      <c r="G491" s="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  <row r="492" ht="15.75" customHeight="1">
      <c r="A492" s="1"/>
      <c r="B492" s="1"/>
      <c r="C492" s="3"/>
      <c r="D492" s="3"/>
      <c r="E492" s="3"/>
      <c r="F492" s="3"/>
      <c r="G492" s="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</row>
    <row r="493" ht="15.75" customHeight="1">
      <c r="A493" s="1"/>
      <c r="B493" s="1"/>
      <c r="C493" s="3"/>
      <c r="D493" s="3"/>
      <c r="E493" s="3"/>
      <c r="F493" s="3"/>
      <c r="G493" s="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</row>
    <row r="494" ht="15.75" customHeight="1">
      <c r="A494" s="1"/>
      <c r="B494" s="1"/>
      <c r="C494" s="3"/>
      <c r="D494" s="3"/>
      <c r="E494" s="3"/>
      <c r="F494" s="3"/>
      <c r="G494" s="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</row>
    <row r="495" ht="15.75" customHeight="1">
      <c r="A495" s="1"/>
      <c r="B495" s="1"/>
      <c r="C495" s="3"/>
      <c r="D495" s="3"/>
      <c r="E495" s="3"/>
      <c r="F495" s="3"/>
      <c r="G495" s="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</row>
    <row r="496" ht="15.75" customHeight="1">
      <c r="A496" s="1"/>
      <c r="B496" s="1"/>
      <c r="C496" s="3"/>
      <c r="D496" s="3"/>
      <c r="E496" s="3"/>
      <c r="F496" s="3"/>
      <c r="G496" s="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</row>
    <row r="497" ht="15.75" customHeight="1">
      <c r="A497" s="1"/>
      <c r="B497" s="1"/>
      <c r="C497" s="3"/>
      <c r="D497" s="3"/>
      <c r="E497" s="3"/>
      <c r="F497" s="3"/>
      <c r="G497" s="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</row>
    <row r="498" ht="15.75" customHeight="1">
      <c r="A498" s="1"/>
      <c r="B498" s="1"/>
      <c r="C498" s="3"/>
      <c r="D498" s="3"/>
      <c r="E498" s="3"/>
      <c r="F498" s="3"/>
      <c r="G498" s="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</row>
    <row r="499" ht="15.75" customHeight="1">
      <c r="A499" s="1"/>
      <c r="B499" s="1"/>
      <c r="C499" s="3"/>
      <c r="D499" s="3"/>
      <c r="E499" s="3"/>
      <c r="F499" s="3"/>
      <c r="G499" s="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</row>
    <row r="500" ht="15.75" customHeight="1">
      <c r="A500" s="1"/>
      <c r="B500" s="1"/>
      <c r="C500" s="3"/>
      <c r="D500" s="3"/>
      <c r="E500" s="3"/>
      <c r="F500" s="3"/>
      <c r="G500" s="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</row>
    <row r="501" ht="15.75" customHeight="1">
      <c r="A501" s="1"/>
      <c r="B501" s="1"/>
      <c r="C501" s="3"/>
      <c r="D501" s="3"/>
      <c r="E501" s="3"/>
      <c r="F501" s="3"/>
      <c r="G501" s="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</row>
    <row r="502" ht="15.75" customHeight="1">
      <c r="A502" s="1"/>
      <c r="B502" s="1"/>
      <c r="C502" s="3"/>
      <c r="D502" s="3"/>
      <c r="E502" s="3"/>
      <c r="F502" s="3"/>
      <c r="G502" s="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</row>
    <row r="503" ht="15.75" customHeight="1">
      <c r="A503" s="1"/>
      <c r="B503" s="1"/>
      <c r="C503" s="3"/>
      <c r="D503" s="3"/>
      <c r="E503" s="3"/>
      <c r="F503" s="3"/>
      <c r="G503" s="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</row>
    <row r="504" ht="15.75" customHeight="1">
      <c r="A504" s="1"/>
      <c r="B504" s="1"/>
      <c r="C504" s="3"/>
      <c r="D504" s="3"/>
      <c r="E504" s="3"/>
      <c r="F504" s="3"/>
      <c r="G504" s="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</row>
    <row r="505" ht="15.75" customHeight="1">
      <c r="A505" s="1"/>
      <c r="B505" s="1"/>
      <c r="C505" s="3"/>
      <c r="D505" s="3"/>
      <c r="E505" s="3"/>
      <c r="F505" s="3"/>
      <c r="G505" s="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</row>
    <row r="506" ht="15.75" customHeight="1">
      <c r="A506" s="1"/>
      <c r="B506" s="1"/>
      <c r="C506" s="3"/>
      <c r="D506" s="3"/>
      <c r="E506" s="3"/>
      <c r="F506" s="3"/>
      <c r="G506" s="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</row>
    <row r="507" ht="15.75" customHeight="1">
      <c r="A507" s="1"/>
      <c r="B507" s="1"/>
      <c r="C507" s="3"/>
      <c r="D507" s="3"/>
      <c r="E507" s="3"/>
      <c r="F507" s="3"/>
      <c r="G507" s="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</row>
    <row r="508" ht="15.75" customHeight="1">
      <c r="A508" s="1"/>
      <c r="B508" s="1"/>
      <c r="C508" s="3"/>
      <c r="D508" s="3"/>
      <c r="E508" s="3"/>
      <c r="F508" s="3"/>
      <c r="G508" s="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</row>
    <row r="509" ht="15.75" customHeight="1">
      <c r="A509" s="1"/>
      <c r="B509" s="1"/>
      <c r="C509" s="3"/>
      <c r="D509" s="3"/>
      <c r="E509" s="3"/>
      <c r="F509" s="3"/>
      <c r="G509" s="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</row>
    <row r="510" ht="15.75" customHeight="1">
      <c r="A510" s="1"/>
      <c r="B510" s="1"/>
      <c r="C510" s="3"/>
      <c r="D510" s="3"/>
      <c r="E510" s="3"/>
      <c r="F510" s="3"/>
      <c r="G510" s="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</row>
    <row r="511" ht="15.75" customHeight="1">
      <c r="A511" s="1"/>
      <c r="B511" s="1"/>
      <c r="C511" s="3"/>
      <c r="D511" s="3"/>
      <c r="E511" s="3"/>
      <c r="F511" s="3"/>
      <c r="G511" s="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</row>
    <row r="512" ht="15.75" customHeight="1">
      <c r="A512" s="1"/>
      <c r="B512" s="1"/>
      <c r="C512" s="3"/>
      <c r="D512" s="3"/>
      <c r="E512" s="3"/>
      <c r="F512" s="3"/>
      <c r="G512" s="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</row>
    <row r="513" ht="15.75" customHeight="1">
      <c r="A513" s="1"/>
      <c r="B513" s="1"/>
      <c r="C513" s="3"/>
      <c r="D513" s="3"/>
      <c r="E513" s="3"/>
      <c r="F513" s="3"/>
      <c r="G513" s="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</row>
    <row r="514" ht="15.75" customHeight="1">
      <c r="A514" s="1"/>
      <c r="B514" s="1"/>
      <c r="C514" s="3"/>
      <c r="D514" s="3"/>
      <c r="E514" s="3"/>
      <c r="F514" s="3"/>
      <c r="G514" s="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</row>
    <row r="515" ht="15.75" customHeight="1">
      <c r="A515" s="1"/>
      <c r="B515" s="1"/>
      <c r="C515" s="3"/>
      <c r="D515" s="3"/>
      <c r="E515" s="3"/>
      <c r="F515" s="3"/>
      <c r="G515" s="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</row>
    <row r="516" ht="15.75" customHeight="1">
      <c r="A516" s="1"/>
      <c r="B516" s="1"/>
      <c r="C516" s="3"/>
      <c r="D516" s="3"/>
      <c r="E516" s="3"/>
      <c r="F516" s="3"/>
      <c r="G516" s="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</row>
    <row r="517" ht="15.75" customHeight="1">
      <c r="A517" s="1"/>
      <c r="B517" s="1"/>
      <c r="C517" s="3"/>
      <c r="D517" s="3"/>
      <c r="E517" s="3"/>
      <c r="F517" s="3"/>
      <c r="G517" s="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</row>
    <row r="518" ht="15.75" customHeight="1">
      <c r="A518" s="1"/>
      <c r="B518" s="1"/>
      <c r="C518" s="3"/>
      <c r="D518" s="3"/>
      <c r="E518" s="3"/>
      <c r="F518" s="3"/>
      <c r="G518" s="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</row>
    <row r="519" ht="15.75" customHeight="1">
      <c r="A519" s="1"/>
      <c r="B519" s="1"/>
      <c r="C519" s="3"/>
      <c r="D519" s="3"/>
      <c r="E519" s="3"/>
      <c r="F519" s="3"/>
      <c r="G519" s="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</row>
    <row r="520" ht="15.75" customHeight="1">
      <c r="A520" s="1"/>
      <c r="B520" s="1"/>
      <c r="C520" s="3"/>
      <c r="D520" s="3"/>
      <c r="E520" s="3"/>
      <c r="F520" s="3"/>
      <c r="G520" s="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</row>
    <row r="521" ht="15.75" customHeight="1">
      <c r="A521" s="1"/>
      <c r="B521" s="1"/>
      <c r="C521" s="3"/>
      <c r="D521" s="3"/>
      <c r="E521" s="3"/>
      <c r="F521" s="3"/>
      <c r="G521" s="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</row>
    <row r="522" ht="15.75" customHeight="1">
      <c r="A522" s="1"/>
      <c r="B522" s="1"/>
      <c r="C522" s="3"/>
      <c r="D522" s="3"/>
      <c r="E522" s="3"/>
      <c r="F522" s="3"/>
      <c r="G522" s="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</row>
    <row r="523" ht="15.75" customHeight="1">
      <c r="A523" s="1"/>
      <c r="B523" s="1"/>
      <c r="C523" s="3"/>
      <c r="D523" s="3"/>
      <c r="E523" s="3"/>
      <c r="F523" s="3"/>
      <c r="G523" s="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</row>
    <row r="524" ht="15.75" customHeight="1">
      <c r="A524" s="1"/>
      <c r="B524" s="1"/>
      <c r="C524" s="3"/>
      <c r="D524" s="3"/>
      <c r="E524" s="3"/>
      <c r="F524" s="3"/>
      <c r="G524" s="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</row>
    <row r="525" ht="15.75" customHeight="1">
      <c r="A525" s="1"/>
      <c r="B525" s="1"/>
      <c r="C525" s="3"/>
      <c r="D525" s="3"/>
      <c r="E525" s="3"/>
      <c r="F525" s="3"/>
      <c r="G525" s="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</row>
    <row r="526" ht="15.75" customHeight="1">
      <c r="A526" s="1"/>
      <c r="B526" s="1"/>
      <c r="C526" s="3"/>
      <c r="D526" s="3"/>
      <c r="E526" s="3"/>
      <c r="F526" s="3"/>
      <c r="G526" s="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</row>
    <row r="527" ht="15.75" customHeight="1">
      <c r="A527" s="1"/>
      <c r="B527" s="1"/>
      <c r="C527" s="3"/>
      <c r="D527" s="3"/>
      <c r="E527" s="3"/>
      <c r="F527" s="3"/>
      <c r="G527" s="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</row>
    <row r="528" ht="15.75" customHeight="1">
      <c r="A528" s="1"/>
      <c r="B528" s="1"/>
      <c r="C528" s="3"/>
      <c r="D528" s="3"/>
      <c r="E528" s="3"/>
      <c r="F528" s="3"/>
      <c r="G528" s="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</row>
    <row r="529" ht="15.75" customHeight="1">
      <c r="A529" s="1"/>
      <c r="B529" s="1"/>
      <c r="C529" s="3"/>
      <c r="D529" s="3"/>
      <c r="E529" s="3"/>
      <c r="F529" s="3"/>
      <c r="G529" s="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</row>
    <row r="530" ht="15.75" customHeight="1">
      <c r="A530" s="1"/>
      <c r="B530" s="1"/>
      <c r="C530" s="3"/>
      <c r="D530" s="3"/>
      <c r="E530" s="3"/>
      <c r="F530" s="3"/>
      <c r="G530" s="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</row>
    <row r="531" ht="15.75" customHeight="1">
      <c r="A531" s="1"/>
      <c r="B531" s="1"/>
      <c r="C531" s="3"/>
      <c r="D531" s="3"/>
      <c r="E531" s="3"/>
      <c r="F531" s="3"/>
      <c r="G531" s="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</row>
    <row r="532" ht="15.75" customHeight="1">
      <c r="A532" s="1"/>
      <c r="B532" s="1"/>
      <c r="C532" s="3"/>
      <c r="D532" s="3"/>
      <c r="E532" s="3"/>
      <c r="F532" s="3"/>
      <c r="G532" s="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</row>
    <row r="533" ht="15.75" customHeight="1">
      <c r="A533" s="1"/>
      <c r="B533" s="1"/>
      <c r="C533" s="3"/>
      <c r="D533" s="3"/>
      <c r="E533" s="3"/>
      <c r="F533" s="3"/>
      <c r="G533" s="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</row>
    <row r="534" ht="15.75" customHeight="1">
      <c r="A534" s="1"/>
      <c r="B534" s="1"/>
      <c r="C534" s="3"/>
      <c r="D534" s="3"/>
      <c r="E534" s="3"/>
      <c r="F534" s="3"/>
      <c r="G534" s="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</row>
    <row r="535" ht="15.75" customHeight="1">
      <c r="A535" s="1"/>
      <c r="B535" s="1"/>
      <c r="C535" s="3"/>
      <c r="D535" s="3"/>
      <c r="E535" s="3"/>
      <c r="F535" s="3"/>
      <c r="G535" s="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</row>
    <row r="536" ht="15.75" customHeight="1">
      <c r="A536" s="1"/>
      <c r="B536" s="1"/>
      <c r="C536" s="3"/>
      <c r="D536" s="3"/>
      <c r="E536" s="3"/>
      <c r="F536" s="3"/>
      <c r="G536" s="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</row>
    <row r="537" ht="15.75" customHeight="1">
      <c r="A537" s="1"/>
      <c r="B537" s="1"/>
      <c r="C537" s="3"/>
      <c r="D537" s="3"/>
      <c r="E537" s="3"/>
      <c r="F537" s="3"/>
      <c r="G537" s="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</row>
    <row r="538" ht="15.75" customHeight="1">
      <c r="A538" s="1"/>
      <c r="B538" s="1"/>
      <c r="C538" s="3"/>
      <c r="D538" s="3"/>
      <c r="E538" s="3"/>
      <c r="F538" s="3"/>
      <c r="G538" s="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</row>
    <row r="539" ht="15.75" customHeight="1">
      <c r="A539" s="1"/>
      <c r="B539" s="1"/>
      <c r="C539" s="3"/>
      <c r="D539" s="3"/>
      <c r="E539" s="3"/>
      <c r="F539" s="3"/>
      <c r="G539" s="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</row>
    <row r="540" ht="15.75" customHeight="1">
      <c r="A540" s="1"/>
      <c r="B540" s="1"/>
      <c r="C540" s="3"/>
      <c r="D540" s="3"/>
      <c r="E540" s="3"/>
      <c r="F540" s="3"/>
      <c r="G540" s="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</row>
    <row r="541" ht="15.75" customHeight="1">
      <c r="A541" s="1"/>
      <c r="B541" s="1"/>
      <c r="C541" s="3"/>
      <c r="D541" s="3"/>
      <c r="E541" s="3"/>
      <c r="F541" s="3"/>
      <c r="G541" s="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</row>
    <row r="542" ht="15.75" customHeight="1">
      <c r="A542" s="1"/>
      <c r="B542" s="1"/>
      <c r="C542" s="3"/>
      <c r="D542" s="3"/>
      <c r="E542" s="3"/>
      <c r="F542" s="3"/>
      <c r="G542" s="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</row>
    <row r="543" ht="15.75" customHeight="1">
      <c r="A543" s="1"/>
      <c r="B543" s="1"/>
      <c r="C543" s="3"/>
      <c r="D543" s="3"/>
      <c r="E543" s="3"/>
      <c r="F543" s="3"/>
      <c r="G543" s="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</row>
    <row r="544" ht="15.75" customHeight="1">
      <c r="A544" s="1"/>
      <c r="B544" s="1"/>
      <c r="C544" s="3"/>
      <c r="D544" s="3"/>
      <c r="E544" s="3"/>
      <c r="F544" s="3"/>
      <c r="G544" s="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</row>
    <row r="545" ht="15.75" customHeight="1">
      <c r="A545" s="1"/>
      <c r="B545" s="1"/>
      <c r="C545" s="3"/>
      <c r="D545" s="3"/>
      <c r="E545" s="3"/>
      <c r="F545" s="3"/>
      <c r="G545" s="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</row>
    <row r="546" ht="15.75" customHeight="1">
      <c r="A546" s="1"/>
      <c r="B546" s="1"/>
      <c r="C546" s="3"/>
      <c r="D546" s="3"/>
      <c r="E546" s="3"/>
      <c r="F546" s="3"/>
      <c r="G546" s="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</row>
    <row r="547" ht="15.75" customHeight="1">
      <c r="A547" s="1"/>
      <c r="B547" s="1"/>
      <c r="C547" s="3"/>
      <c r="D547" s="3"/>
      <c r="E547" s="3"/>
      <c r="F547" s="3"/>
      <c r="G547" s="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</row>
    <row r="548" ht="15.75" customHeight="1">
      <c r="A548" s="1"/>
      <c r="B548" s="1"/>
      <c r="C548" s="3"/>
      <c r="D548" s="3"/>
      <c r="E548" s="3"/>
      <c r="F548" s="3"/>
      <c r="G548" s="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</row>
    <row r="549" ht="15.75" customHeight="1">
      <c r="A549" s="1"/>
      <c r="B549" s="1"/>
      <c r="C549" s="3"/>
      <c r="D549" s="3"/>
      <c r="E549" s="3"/>
      <c r="F549" s="3"/>
      <c r="G549" s="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</row>
    <row r="550" ht="15.75" customHeight="1">
      <c r="A550" s="1"/>
      <c r="B550" s="1"/>
      <c r="C550" s="3"/>
      <c r="D550" s="3"/>
      <c r="E550" s="3"/>
      <c r="F550" s="3"/>
      <c r="G550" s="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</row>
    <row r="551" ht="15.75" customHeight="1">
      <c r="A551" s="1"/>
      <c r="B551" s="1"/>
      <c r="C551" s="3"/>
      <c r="D551" s="3"/>
      <c r="E551" s="3"/>
      <c r="F551" s="3"/>
      <c r="G551" s="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</row>
    <row r="552" ht="15.75" customHeight="1">
      <c r="A552" s="1"/>
      <c r="B552" s="1"/>
      <c r="C552" s="3"/>
      <c r="D552" s="3"/>
      <c r="E552" s="3"/>
      <c r="F552" s="3"/>
      <c r="G552" s="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</row>
    <row r="553" ht="15.75" customHeight="1">
      <c r="A553" s="1"/>
      <c r="B553" s="1"/>
      <c r="C553" s="3"/>
      <c r="D553" s="3"/>
      <c r="E553" s="3"/>
      <c r="F553" s="3"/>
      <c r="G553" s="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</row>
    <row r="554" ht="15.75" customHeight="1">
      <c r="A554" s="1"/>
      <c r="B554" s="1"/>
      <c r="C554" s="3"/>
      <c r="D554" s="3"/>
      <c r="E554" s="3"/>
      <c r="F554" s="3"/>
      <c r="G554" s="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</row>
    <row r="555" ht="15.75" customHeight="1">
      <c r="A555" s="1"/>
      <c r="B555" s="1"/>
      <c r="C555" s="3"/>
      <c r="D555" s="3"/>
      <c r="E555" s="3"/>
      <c r="F555" s="3"/>
      <c r="G555" s="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</row>
    <row r="556" ht="15.75" customHeight="1">
      <c r="A556" s="1"/>
      <c r="B556" s="1"/>
      <c r="C556" s="3"/>
      <c r="D556" s="3"/>
      <c r="E556" s="3"/>
      <c r="F556" s="3"/>
      <c r="G556" s="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</row>
    <row r="557" ht="15.75" customHeight="1">
      <c r="A557" s="1"/>
      <c r="B557" s="1"/>
      <c r="C557" s="3"/>
      <c r="D557" s="3"/>
      <c r="E557" s="3"/>
      <c r="F557" s="3"/>
      <c r="G557" s="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</row>
    <row r="558" ht="15.75" customHeight="1">
      <c r="A558" s="1"/>
      <c r="B558" s="1"/>
      <c r="C558" s="3"/>
      <c r="D558" s="3"/>
      <c r="E558" s="3"/>
      <c r="F558" s="3"/>
      <c r="G558" s="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</row>
    <row r="559" ht="15.75" customHeight="1">
      <c r="A559" s="1"/>
      <c r="B559" s="1"/>
      <c r="C559" s="3"/>
      <c r="D559" s="3"/>
      <c r="E559" s="3"/>
      <c r="F559" s="3"/>
      <c r="G559" s="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</row>
    <row r="560" ht="15.75" customHeight="1">
      <c r="A560" s="1"/>
      <c r="B560" s="1"/>
      <c r="C560" s="3"/>
      <c r="D560" s="3"/>
      <c r="E560" s="3"/>
      <c r="F560" s="3"/>
      <c r="G560" s="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</row>
    <row r="561" ht="15.75" customHeight="1">
      <c r="A561" s="1"/>
      <c r="B561" s="1"/>
      <c r="C561" s="3"/>
      <c r="D561" s="3"/>
      <c r="E561" s="3"/>
      <c r="F561" s="3"/>
      <c r="G561" s="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</row>
    <row r="562" ht="15.75" customHeight="1">
      <c r="A562" s="1"/>
      <c r="B562" s="1"/>
      <c r="C562" s="3"/>
      <c r="D562" s="3"/>
      <c r="E562" s="3"/>
      <c r="F562" s="3"/>
      <c r="G562" s="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</row>
    <row r="563" ht="15.75" customHeight="1">
      <c r="A563" s="1"/>
      <c r="B563" s="1"/>
      <c r="C563" s="3"/>
      <c r="D563" s="3"/>
      <c r="E563" s="3"/>
      <c r="F563" s="3"/>
      <c r="G563" s="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</row>
    <row r="564" ht="15.75" customHeight="1">
      <c r="A564" s="1"/>
      <c r="B564" s="1"/>
      <c r="C564" s="3"/>
      <c r="D564" s="3"/>
      <c r="E564" s="3"/>
      <c r="F564" s="3"/>
      <c r="G564" s="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</row>
    <row r="565" ht="15.75" customHeight="1">
      <c r="A565" s="1"/>
      <c r="B565" s="1"/>
      <c r="C565" s="3"/>
      <c r="D565" s="3"/>
      <c r="E565" s="3"/>
      <c r="F565" s="3"/>
      <c r="G565" s="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</row>
    <row r="566" ht="15.75" customHeight="1">
      <c r="A566" s="1"/>
      <c r="B566" s="1"/>
      <c r="C566" s="3"/>
      <c r="D566" s="3"/>
      <c r="E566" s="3"/>
      <c r="F566" s="3"/>
      <c r="G566" s="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</row>
    <row r="567" ht="15.75" customHeight="1">
      <c r="A567" s="1"/>
      <c r="B567" s="1"/>
      <c r="C567" s="3"/>
      <c r="D567" s="3"/>
      <c r="E567" s="3"/>
      <c r="F567" s="3"/>
      <c r="G567" s="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</row>
    <row r="568" ht="15.75" customHeight="1">
      <c r="A568" s="1"/>
      <c r="B568" s="1"/>
      <c r="C568" s="3"/>
      <c r="D568" s="3"/>
      <c r="E568" s="3"/>
      <c r="F568" s="3"/>
      <c r="G568" s="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</row>
    <row r="569" ht="15.75" customHeight="1">
      <c r="A569" s="1"/>
      <c r="B569" s="1"/>
      <c r="C569" s="3"/>
      <c r="D569" s="3"/>
      <c r="E569" s="3"/>
      <c r="F569" s="3"/>
      <c r="G569" s="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</row>
    <row r="570" ht="15.75" customHeight="1">
      <c r="A570" s="1"/>
      <c r="B570" s="1"/>
      <c r="C570" s="3"/>
      <c r="D570" s="3"/>
      <c r="E570" s="3"/>
      <c r="F570" s="3"/>
      <c r="G570" s="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</row>
    <row r="571" ht="15.75" customHeight="1">
      <c r="A571" s="1"/>
      <c r="B571" s="1"/>
      <c r="C571" s="3"/>
      <c r="D571" s="3"/>
      <c r="E571" s="3"/>
      <c r="F571" s="3"/>
      <c r="G571" s="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</row>
    <row r="572" ht="15.75" customHeight="1">
      <c r="A572" s="1"/>
      <c r="B572" s="1"/>
      <c r="C572" s="3"/>
      <c r="D572" s="3"/>
      <c r="E572" s="3"/>
      <c r="F572" s="3"/>
      <c r="G572" s="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</row>
    <row r="573" ht="15.75" customHeight="1">
      <c r="A573" s="1"/>
      <c r="B573" s="1"/>
      <c r="C573" s="3"/>
      <c r="D573" s="3"/>
      <c r="E573" s="3"/>
      <c r="F573" s="3"/>
      <c r="G573" s="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</row>
    <row r="574" ht="15.75" customHeight="1">
      <c r="A574" s="1"/>
      <c r="B574" s="1"/>
      <c r="C574" s="3"/>
      <c r="D574" s="3"/>
      <c r="E574" s="3"/>
      <c r="F574" s="3"/>
      <c r="G574" s="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</row>
    <row r="575" ht="15.75" customHeight="1">
      <c r="A575" s="1"/>
      <c r="B575" s="1"/>
      <c r="C575" s="3"/>
      <c r="D575" s="3"/>
      <c r="E575" s="3"/>
      <c r="F575" s="3"/>
      <c r="G575" s="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</row>
    <row r="576" ht="15.75" customHeight="1">
      <c r="A576" s="1"/>
      <c r="B576" s="1"/>
      <c r="C576" s="3"/>
      <c r="D576" s="3"/>
      <c r="E576" s="3"/>
      <c r="F576" s="3"/>
      <c r="G576" s="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</row>
    <row r="577" ht="15.75" customHeight="1">
      <c r="A577" s="1"/>
      <c r="B577" s="1"/>
      <c r="C577" s="3"/>
      <c r="D577" s="3"/>
      <c r="E577" s="3"/>
      <c r="F577" s="3"/>
      <c r="G577" s="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</row>
    <row r="578" ht="15.75" customHeight="1">
      <c r="A578" s="1"/>
      <c r="B578" s="1"/>
      <c r="C578" s="3"/>
      <c r="D578" s="3"/>
      <c r="E578" s="3"/>
      <c r="F578" s="3"/>
      <c r="G578" s="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</row>
    <row r="579" ht="15.75" customHeight="1">
      <c r="A579" s="1"/>
      <c r="B579" s="1"/>
      <c r="C579" s="3"/>
      <c r="D579" s="3"/>
      <c r="E579" s="3"/>
      <c r="F579" s="3"/>
      <c r="G579" s="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</row>
    <row r="580" ht="15.75" customHeight="1">
      <c r="A580" s="1"/>
      <c r="B580" s="1"/>
      <c r="C580" s="3"/>
      <c r="D580" s="3"/>
      <c r="E580" s="3"/>
      <c r="F580" s="3"/>
      <c r="G580" s="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</row>
    <row r="581" ht="15.75" customHeight="1">
      <c r="A581" s="1"/>
      <c r="B581" s="1"/>
      <c r="C581" s="3"/>
      <c r="D581" s="3"/>
      <c r="E581" s="3"/>
      <c r="F581" s="3"/>
      <c r="G581" s="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</row>
    <row r="582" ht="15.75" customHeight="1">
      <c r="A582" s="1"/>
      <c r="B582" s="1"/>
      <c r="C582" s="3"/>
      <c r="D582" s="3"/>
      <c r="E582" s="3"/>
      <c r="F582" s="3"/>
      <c r="G582" s="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</row>
    <row r="583" ht="15.75" customHeight="1">
      <c r="A583" s="1"/>
      <c r="B583" s="1"/>
      <c r="C583" s="3"/>
      <c r="D583" s="3"/>
      <c r="E583" s="3"/>
      <c r="F583" s="3"/>
      <c r="G583" s="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</row>
    <row r="584" ht="15.75" customHeight="1">
      <c r="A584" s="1"/>
      <c r="B584" s="1"/>
      <c r="C584" s="3"/>
      <c r="D584" s="3"/>
      <c r="E584" s="3"/>
      <c r="F584" s="3"/>
      <c r="G584" s="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</row>
    <row r="585" ht="15.75" customHeight="1">
      <c r="A585" s="1"/>
      <c r="B585" s="1"/>
      <c r="C585" s="3"/>
      <c r="D585" s="3"/>
      <c r="E585" s="3"/>
      <c r="F585" s="3"/>
      <c r="G585" s="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</row>
    <row r="586" ht="15.75" customHeight="1">
      <c r="A586" s="1"/>
      <c r="B586" s="1"/>
      <c r="C586" s="3"/>
      <c r="D586" s="3"/>
      <c r="E586" s="3"/>
      <c r="F586" s="3"/>
      <c r="G586" s="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</row>
    <row r="587" ht="15.75" customHeight="1">
      <c r="A587" s="1"/>
      <c r="B587" s="1"/>
      <c r="C587" s="3"/>
      <c r="D587" s="3"/>
      <c r="E587" s="3"/>
      <c r="F587" s="3"/>
      <c r="G587" s="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</row>
    <row r="588" ht="15.75" customHeight="1">
      <c r="A588" s="1"/>
      <c r="B588" s="1"/>
      <c r="C588" s="3"/>
      <c r="D588" s="3"/>
      <c r="E588" s="3"/>
      <c r="F588" s="3"/>
      <c r="G588" s="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</row>
    <row r="589" ht="15.75" customHeight="1">
      <c r="A589" s="1"/>
      <c r="B589" s="1"/>
      <c r="C589" s="3"/>
      <c r="D589" s="3"/>
      <c r="E589" s="3"/>
      <c r="F589" s="3"/>
      <c r="G589" s="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</row>
    <row r="590" ht="15.75" customHeight="1">
      <c r="A590" s="1"/>
      <c r="B590" s="1"/>
      <c r="C590" s="3"/>
      <c r="D590" s="3"/>
      <c r="E590" s="3"/>
      <c r="F590" s="3"/>
      <c r="G590" s="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</row>
    <row r="591" ht="15.75" customHeight="1">
      <c r="A591" s="1"/>
      <c r="B591" s="1"/>
      <c r="C591" s="3"/>
      <c r="D591" s="3"/>
      <c r="E591" s="3"/>
      <c r="F591" s="3"/>
      <c r="G591" s="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</row>
    <row r="592" ht="15.75" customHeight="1">
      <c r="A592" s="1"/>
      <c r="B592" s="1"/>
      <c r="C592" s="3"/>
      <c r="D592" s="3"/>
      <c r="E592" s="3"/>
      <c r="F592" s="3"/>
      <c r="G592" s="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</row>
    <row r="593" ht="15.75" customHeight="1">
      <c r="A593" s="1"/>
      <c r="B593" s="1"/>
      <c r="C593" s="3"/>
      <c r="D593" s="3"/>
      <c r="E593" s="3"/>
      <c r="F593" s="3"/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</row>
    <row r="594" ht="15.75" customHeight="1">
      <c r="A594" s="1"/>
      <c r="B594" s="1"/>
      <c r="C594" s="3"/>
      <c r="D594" s="3"/>
      <c r="E594" s="3"/>
      <c r="F594" s="3"/>
      <c r="G594" s="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</row>
    <row r="595" ht="15.75" customHeight="1">
      <c r="A595" s="1"/>
      <c r="B595" s="1"/>
      <c r="C595" s="3"/>
      <c r="D595" s="3"/>
      <c r="E595" s="3"/>
      <c r="F595" s="3"/>
      <c r="G595" s="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</row>
    <row r="596" ht="15.75" customHeight="1">
      <c r="A596" s="1"/>
      <c r="B596" s="1"/>
      <c r="C596" s="3"/>
      <c r="D596" s="3"/>
      <c r="E596" s="3"/>
      <c r="F596" s="3"/>
      <c r="G596" s="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</row>
    <row r="597" ht="15.75" customHeight="1">
      <c r="A597" s="1"/>
      <c r="B597" s="1"/>
      <c r="C597" s="3"/>
      <c r="D597" s="3"/>
      <c r="E597" s="3"/>
      <c r="F597" s="3"/>
      <c r="G597" s="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</row>
    <row r="598" ht="15.75" customHeight="1">
      <c r="A598" s="1"/>
      <c r="B598" s="1"/>
      <c r="C598" s="3"/>
      <c r="D598" s="3"/>
      <c r="E598" s="3"/>
      <c r="F598" s="3"/>
      <c r="G598" s="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</row>
    <row r="599" ht="15.75" customHeight="1">
      <c r="A599" s="1"/>
      <c r="B599" s="1"/>
      <c r="C599" s="3"/>
      <c r="D599" s="3"/>
      <c r="E599" s="3"/>
      <c r="F599" s="3"/>
      <c r="G599" s="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</row>
    <row r="600" ht="15.75" customHeight="1">
      <c r="A600" s="1"/>
      <c r="B600" s="1"/>
      <c r="C600" s="3"/>
      <c r="D600" s="3"/>
      <c r="E600" s="3"/>
      <c r="F600" s="3"/>
      <c r="G600" s="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</row>
    <row r="601" ht="15.75" customHeight="1">
      <c r="A601" s="1"/>
      <c r="B601" s="1"/>
      <c r="C601" s="3"/>
      <c r="D601" s="3"/>
      <c r="E601" s="3"/>
      <c r="F601" s="3"/>
      <c r="G601" s="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</row>
    <row r="602" ht="15.75" customHeight="1">
      <c r="A602" s="1"/>
      <c r="B602" s="1"/>
      <c r="C602" s="3"/>
      <c r="D602" s="3"/>
      <c r="E602" s="3"/>
      <c r="F602" s="3"/>
      <c r="G602" s="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</row>
    <row r="603" ht="15.75" customHeight="1">
      <c r="A603" s="1"/>
      <c r="B603" s="1"/>
      <c r="C603" s="3"/>
      <c r="D603" s="3"/>
      <c r="E603" s="3"/>
      <c r="F603" s="3"/>
      <c r="G603" s="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</row>
    <row r="604" ht="15.75" customHeight="1">
      <c r="A604" s="1"/>
      <c r="B604" s="1"/>
      <c r="C604" s="3"/>
      <c r="D604" s="3"/>
      <c r="E604" s="3"/>
      <c r="F604" s="3"/>
      <c r="G604" s="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</row>
    <row r="605" ht="15.75" customHeight="1">
      <c r="A605" s="1"/>
      <c r="B605" s="1"/>
      <c r="C605" s="3"/>
      <c r="D605" s="3"/>
      <c r="E605" s="3"/>
      <c r="F605" s="3"/>
      <c r="G605" s="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</row>
    <row r="606" ht="15.75" customHeight="1">
      <c r="A606" s="1"/>
      <c r="B606" s="1"/>
      <c r="C606" s="3"/>
      <c r="D606" s="3"/>
      <c r="E606" s="3"/>
      <c r="F606" s="3"/>
      <c r="G606" s="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</row>
    <row r="607" ht="15.75" customHeight="1">
      <c r="A607" s="1"/>
      <c r="B607" s="1"/>
      <c r="C607" s="3"/>
      <c r="D607" s="3"/>
      <c r="E607" s="3"/>
      <c r="F607" s="3"/>
      <c r="G607" s="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</row>
    <row r="608" ht="15.75" customHeight="1">
      <c r="A608" s="1"/>
      <c r="B608" s="1"/>
      <c r="C608" s="3"/>
      <c r="D608" s="3"/>
      <c r="E608" s="3"/>
      <c r="F608" s="3"/>
      <c r="G608" s="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</row>
    <row r="609" ht="15.75" customHeight="1">
      <c r="A609" s="1"/>
      <c r="B609" s="1"/>
      <c r="C609" s="3"/>
      <c r="D609" s="3"/>
      <c r="E609" s="3"/>
      <c r="F609" s="3"/>
      <c r="G609" s="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</row>
    <row r="610" ht="15.75" customHeight="1">
      <c r="A610" s="1"/>
      <c r="B610" s="1"/>
      <c r="C610" s="3"/>
      <c r="D610" s="3"/>
      <c r="E610" s="3"/>
      <c r="F610" s="3"/>
      <c r="G610" s="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</row>
    <row r="611" ht="15.75" customHeight="1">
      <c r="A611" s="1"/>
      <c r="B611" s="1"/>
      <c r="C611" s="3"/>
      <c r="D611" s="3"/>
      <c r="E611" s="3"/>
      <c r="F611" s="3"/>
      <c r="G611" s="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</row>
    <row r="612" ht="15.75" customHeight="1">
      <c r="A612" s="1"/>
      <c r="B612" s="1"/>
      <c r="C612" s="3"/>
      <c r="D612" s="3"/>
      <c r="E612" s="3"/>
      <c r="F612" s="3"/>
      <c r="G612" s="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</row>
    <row r="613" ht="15.75" customHeight="1">
      <c r="A613" s="1"/>
      <c r="B613" s="1"/>
      <c r="C613" s="3"/>
      <c r="D613" s="3"/>
      <c r="E613" s="3"/>
      <c r="F613" s="3"/>
      <c r="G613" s="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</row>
    <row r="614" ht="15.75" customHeight="1">
      <c r="A614" s="1"/>
      <c r="B614" s="1"/>
      <c r="C614" s="3"/>
      <c r="D614" s="3"/>
      <c r="E614" s="3"/>
      <c r="F614" s="3"/>
      <c r="G614" s="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</row>
    <row r="615" ht="15.75" customHeight="1">
      <c r="A615" s="1"/>
      <c r="B615" s="1"/>
      <c r="C615" s="3"/>
      <c r="D615" s="3"/>
      <c r="E615" s="3"/>
      <c r="F615" s="3"/>
      <c r="G615" s="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</row>
    <row r="616" ht="15.75" customHeight="1">
      <c r="A616" s="1"/>
      <c r="B616" s="1"/>
      <c r="C616" s="3"/>
      <c r="D616" s="3"/>
      <c r="E616" s="3"/>
      <c r="F616" s="3"/>
      <c r="G616" s="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</row>
    <row r="617" ht="15.75" customHeight="1">
      <c r="A617" s="1"/>
      <c r="B617" s="1"/>
      <c r="C617" s="3"/>
      <c r="D617" s="3"/>
      <c r="E617" s="3"/>
      <c r="F617" s="3"/>
      <c r="G617" s="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</row>
    <row r="618" ht="15.75" customHeight="1">
      <c r="A618" s="1"/>
      <c r="B618" s="1"/>
      <c r="C618" s="3"/>
      <c r="D618" s="3"/>
      <c r="E618" s="3"/>
      <c r="F618" s="3"/>
      <c r="G618" s="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</row>
    <row r="619" ht="15.75" customHeight="1">
      <c r="A619" s="1"/>
      <c r="B619" s="1"/>
      <c r="C619" s="3"/>
      <c r="D619" s="3"/>
      <c r="E619" s="3"/>
      <c r="F619" s="3"/>
      <c r="G619" s="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</row>
    <row r="620" ht="15.75" customHeight="1">
      <c r="A620" s="1"/>
      <c r="B620" s="1"/>
      <c r="C620" s="3"/>
      <c r="D620" s="3"/>
      <c r="E620" s="3"/>
      <c r="F620" s="3"/>
      <c r="G620" s="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</row>
    <row r="621" ht="15.75" customHeight="1">
      <c r="A621" s="1"/>
      <c r="B621" s="1"/>
      <c r="C621" s="3"/>
      <c r="D621" s="3"/>
      <c r="E621" s="3"/>
      <c r="F621" s="3"/>
      <c r="G621" s="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</row>
    <row r="622" ht="15.75" customHeight="1">
      <c r="A622" s="1"/>
      <c r="B622" s="1"/>
      <c r="C622" s="3"/>
      <c r="D622" s="3"/>
      <c r="E622" s="3"/>
      <c r="F622" s="3"/>
      <c r="G622" s="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</row>
    <row r="623" ht="15.75" customHeight="1">
      <c r="A623" s="1"/>
      <c r="B623" s="1"/>
      <c r="C623" s="3"/>
      <c r="D623" s="3"/>
      <c r="E623" s="3"/>
      <c r="F623" s="3"/>
      <c r="G623" s="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</row>
    <row r="624" ht="15.75" customHeight="1">
      <c r="A624" s="1"/>
      <c r="B624" s="1"/>
      <c r="C624" s="3"/>
      <c r="D624" s="3"/>
      <c r="E624" s="3"/>
      <c r="F624" s="3"/>
      <c r="G624" s="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</row>
    <row r="625" ht="15.75" customHeight="1">
      <c r="A625" s="1"/>
      <c r="B625" s="1"/>
      <c r="C625" s="3"/>
      <c r="D625" s="3"/>
      <c r="E625" s="3"/>
      <c r="F625" s="3"/>
      <c r="G625" s="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</row>
    <row r="626" ht="15.75" customHeight="1">
      <c r="A626" s="1"/>
      <c r="B626" s="1"/>
      <c r="C626" s="3"/>
      <c r="D626" s="3"/>
      <c r="E626" s="3"/>
      <c r="F626" s="3"/>
      <c r="G626" s="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</row>
    <row r="627" ht="15.75" customHeight="1">
      <c r="A627" s="1"/>
      <c r="B627" s="1"/>
      <c r="C627" s="3"/>
      <c r="D627" s="3"/>
      <c r="E627" s="3"/>
      <c r="F627" s="3"/>
      <c r="G627" s="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</row>
    <row r="628" ht="15.75" customHeight="1">
      <c r="A628" s="1"/>
      <c r="B628" s="1"/>
      <c r="C628" s="3"/>
      <c r="D628" s="3"/>
      <c r="E628" s="3"/>
      <c r="F628" s="3"/>
      <c r="G628" s="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</row>
    <row r="629" ht="15.75" customHeight="1">
      <c r="A629" s="1"/>
      <c r="B629" s="1"/>
      <c r="C629" s="3"/>
      <c r="D629" s="3"/>
      <c r="E629" s="3"/>
      <c r="F629" s="3"/>
      <c r="G629" s="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</row>
    <row r="630" ht="15.75" customHeight="1">
      <c r="A630" s="1"/>
      <c r="B630" s="1"/>
      <c r="C630" s="3"/>
      <c r="D630" s="3"/>
      <c r="E630" s="3"/>
      <c r="F630" s="3"/>
      <c r="G630" s="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</row>
    <row r="631" ht="15.75" customHeight="1">
      <c r="A631" s="1"/>
      <c r="B631" s="1"/>
      <c r="C631" s="3"/>
      <c r="D631" s="3"/>
      <c r="E631" s="3"/>
      <c r="F631" s="3"/>
      <c r="G631" s="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</row>
    <row r="632" ht="15.75" customHeight="1">
      <c r="A632" s="1"/>
      <c r="B632" s="1"/>
      <c r="C632" s="3"/>
      <c r="D632" s="3"/>
      <c r="E632" s="3"/>
      <c r="F632" s="3"/>
      <c r="G632" s="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</row>
    <row r="633" ht="15.75" customHeight="1">
      <c r="A633" s="1"/>
      <c r="B633" s="1"/>
      <c r="C633" s="3"/>
      <c r="D633" s="3"/>
      <c r="E633" s="3"/>
      <c r="F633" s="3"/>
      <c r="G633" s="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</row>
    <row r="634" ht="15.75" customHeight="1">
      <c r="A634" s="1"/>
      <c r="B634" s="1"/>
      <c r="C634" s="3"/>
      <c r="D634" s="3"/>
      <c r="E634" s="3"/>
      <c r="F634" s="3"/>
      <c r="G634" s="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</row>
    <row r="635" ht="15.75" customHeight="1">
      <c r="A635" s="1"/>
      <c r="B635" s="1"/>
      <c r="C635" s="3"/>
      <c r="D635" s="3"/>
      <c r="E635" s="3"/>
      <c r="F635" s="3"/>
      <c r="G635" s="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</row>
    <row r="636" ht="15.75" customHeight="1">
      <c r="A636" s="1"/>
      <c r="B636" s="1"/>
      <c r="C636" s="3"/>
      <c r="D636" s="3"/>
      <c r="E636" s="3"/>
      <c r="F636" s="3"/>
      <c r="G636" s="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</row>
    <row r="637" ht="15.75" customHeight="1">
      <c r="A637" s="1"/>
      <c r="B637" s="1"/>
      <c r="C637" s="3"/>
      <c r="D637" s="3"/>
      <c r="E637" s="3"/>
      <c r="F637" s="3"/>
      <c r="G637" s="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</row>
    <row r="638" ht="15.75" customHeight="1">
      <c r="A638" s="1"/>
      <c r="B638" s="1"/>
      <c r="C638" s="3"/>
      <c r="D638" s="3"/>
      <c r="E638" s="3"/>
      <c r="F638" s="3"/>
      <c r="G638" s="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</row>
    <row r="639" ht="15.75" customHeight="1">
      <c r="A639" s="1"/>
      <c r="B639" s="1"/>
      <c r="C639" s="3"/>
      <c r="D639" s="3"/>
      <c r="E639" s="3"/>
      <c r="F639" s="3"/>
      <c r="G639" s="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</row>
    <row r="640" ht="15.75" customHeight="1">
      <c r="A640" s="1"/>
      <c r="B640" s="1"/>
      <c r="C640" s="3"/>
      <c r="D640" s="3"/>
      <c r="E640" s="3"/>
      <c r="F640" s="3"/>
      <c r="G640" s="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</row>
    <row r="641" ht="15.75" customHeight="1">
      <c r="A641" s="1"/>
      <c r="B641" s="1"/>
      <c r="C641" s="3"/>
      <c r="D641" s="3"/>
      <c r="E641" s="3"/>
      <c r="F641" s="3"/>
      <c r="G641" s="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</row>
    <row r="642" ht="15.75" customHeight="1">
      <c r="A642" s="1"/>
      <c r="B642" s="1"/>
      <c r="C642" s="3"/>
      <c r="D642" s="3"/>
      <c r="E642" s="3"/>
      <c r="F642" s="3"/>
      <c r="G642" s="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</row>
    <row r="643" ht="15.75" customHeight="1">
      <c r="A643" s="1"/>
      <c r="B643" s="1"/>
      <c r="C643" s="3"/>
      <c r="D643" s="3"/>
      <c r="E643" s="3"/>
      <c r="F643" s="3"/>
      <c r="G643" s="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</row>
    <row r="644" ht="15.75" customHeight="1">
      <c r="A644" s="1"/>
      <c r="B644" s="1"/>
      <c r="C644" s="3"/>
      <c r="D644" s="3"/>
      <c r="E644" s="3"/>
      <c r="F644" s="3"/>
      <c r="G644" s="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</row>
    <row r="645" ht="15.75" customHeight="1">
      <c r="A645" s="1"/>
      <c r="B645" s="1"/>
      <c r="C645" s="3"/>
      <c r="D645" s="3"/>
      <c r="E645" s="3"/>
      <c r="F645" s="3"/>
      <c r="G645" s="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</row>
    <row r="646" ht="15.75" customHeight="1">
      <c r="A646" s="1"/>
      <c r="B646" s="1"/>
      <c r="C646" s="3"/>
      <c r="D646" s="3"/>
      <c r="E646" s="3"/>
      <c r="F646" s="3"/>
      <c r="G646" s="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</row>
    <row r="647" ht="15.75" customHeight="1">
      <c r="A647" s="1"/>
      <c r="B647" s="1"/>
      <c r="C647" s="3"/>
      <c r="D647" s="3"/>
      <c r="E647" s="3"/>
      <c r="F647" s="3"/>
      <c r="G647" s="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</row>
    <row r="648" ht="15.75" customHeight="1">
      <c r="A648" s="1"/>
      <c r="B648" s="1"/>
      <c r="C648" s="3"/>
      <c r="D648" s="3"/>
      <c r="E648" s="3"/>
      <c r="F648" s="3"/>
      <c r="G648" s="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</row>
    <row r="649" ht="15.75" customHeight="1">
      <c r="A649" s="1"/>
      <c r="B649" s="1"/>
      <c r="C649" s="3"/>
      <c r="D649" s="3"/>
      <c r="E649" s="3"/>
      <c r="F649" s="3"/>
      <c r="G649" s="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</row>
    <row r="650" ht="15.75" customHeight="1">
      <c r="A650" s="1"/>
      <c r="B650" s="1"/>
      <c r="C650" s="3"/>
      <c r="D650" s="3"/>
      <c r="E650" s="3"/>
      <c r="F650" s="3"/>
      <c r="G650" s="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</row>
    <row r="651" ht="15.75" customHeight="1">
      <c r="A651" s="1"/>
      <c r="B651" s="1"/>
      <c r="C651" s="3"/>
      <c r="D651" s="3"/>
      <c r="E651" s="3"/>
      <c r="F651" s="3"/>
      <c r="G651" s="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</row>
    <row r="652" ht="15.75" customHeight="1">
      <c r="A652" s="1"/>
      <c r="B652" s="1"/>
      <c r="C652" s="3"/>
      <c r="D652" s="3"/>
      <c r="E652" s="3"/>
      <c r="F652" s="3"/>
      <c r="G652" s="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</row>
    <row r="653" ht="15.75" customHeight="1">
      <c r="A653" s="1"/>
      <c r="B653" s="1"/>
      <c r="C653" s="3"/>
      <c r="D653" s="3"/>
      <c r="E653" s="3"/>
      <c r="F653" s="3"/>
      <c r="G653" s="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</row>
    <row r="654" ht="15.75" customHeight="1">
      <c r="A654" s="1"/>
      <c r="B654" s="1"/>
      <c r="C654" s="3"/>
      <c r="D654" s="3"/>
      <c r="E654" s="3"/>
      <c r="F654" s="3"/>
      <c r="G654" s="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</row>
    <row r="655" ht="15.75" customHeight="1">
      <c r="A655" s="1"/>
      <c r="B655" s="1"/>
      <c r="C655" s="3"/>
      <c r="D655" s="3"/>
      <c r="E655" s="3"/>
      <c r="F655" s="3"/>
      <c r="G655" s="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</row>
    <row r="656" ht="15.75" customHeight="1">
      <c r="A656" s="1"/>
      <c r="B656" s="1"/>
      <c r="C656" s="3"/>
      <c r="D656" s="3"/>
      <c r="E656" s="3"/>
      <c r="F656" s="3"/>
      <c r="G656" s="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</row>
    <row r="657" ht="15.75" customHeight="1">
      <c r="A657" s="1"/>
      <c r="B657" s="1"/>
      <c r="C657" s="3"/>
      <c r="D657" s="3"/>
      <c r="E657" s="3"/>
      <c r="F657" s="3"/>
      <c r="G657" s="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</row>
    <row r="658" ht="15.75" customHeight="1">
      <c r="A658" s="1"/>
      <c r="B658" s="1"/>
      <c r="C658" s="3"/>
      <c r="D658" s="3"/>
      <c r="E658" s="3"/>
      <c r="F658" s="3"/>
      <c r="G658" s="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</row>
    <row r="659" ht="15.75" customHeight="1">
      <c r="A659" s="1"/>
      <c r="B659" s="1"/>
      <c r="C659" s="3"/>
      <c r="D659" s="3"/>
      <c r="E659" s="3"/>
      <c r="F659" s="3"/>
      <c r="G659" s="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</row>
    <row r="660" ht="15.75" customHeight="1">
      <c r="A660" s="1"/>
      <c r="B660" s="1"/>
      <c r="C660" s="3"/>
      <c r="D660" s="3"/>
      <c r="E660" s="3"/>
      <c r="F660" s="3"/>
      <c r="G660" s="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</row>
    <row r="661" ht="15.75" customHeight="1">
      <c r="A661" s="1"/>
      <c r="B661" s="1"/>
      <c r="C661" s="3"/>
      <c r="D661" s="3"/>
      <c r="E661" s="3"/>
      <c r="F661" s="3"/>
      <c r="G661" s="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</row>
    <row r="662" ht="15.75" customHeight="1">
      <c r="A662" s="1"/>
      <c r="B662" s="1"/>
      <c r="C662" s="3"/>
      <c r="D662" s="3"/>
      <c r="E662" s="3"/>
      <c r="F662" s="3"/>
      <c r="G662" s="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</row>
    <row r="663" ht="15.75" customHeight="1">
      <c r="A663" s="1"/>
      <c r="B663" s="1"/>
      <c r="C663" s="3"/>
      <c r="D663" s="3"/>
      <c r="E663" s="3"/>
      <c r="F663" s="3"/>
      <c r="G663" s="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</row>
    <row r="664" ht="15.75" customHeight="1">
      <c r="A664" s="1"/>
      <c r="B664" s="1"/>
      <c r="C664" s="3"/>
      <c r="D664" s="3"/>
      <c r="E664" s="3"/>
      <c r="F664" s="3"/>
      <c r="G664" s="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</row>
    <row r="665" ht="15.75" customHeight="1">
      <c r="A665" s="1"/>
      <c r="B665" s="1"/>
      <c r="C665" s="3"/>
      <c r="D665" s="3"/>
      <c r="E665" s="3"/>
      <c r="F665" s="3"/>
      <c r="G665" s="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</row>
    <row r="666" ht="15.75" customHeight="1">
      <c r="A666" s="1"/>
      <c r="B666" s="1"/>
      <c r="C666" s="3"/>
      <c r="D666" s="3"/>
      <c r="E666" s="3"/>
      <c r="F666" s="3"/>
      <c r="G666" s="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</row>
    <row r="667" ht="15.75" customHeight="1">
      <c r="A667" s="1"/>
      <c r="B667" s="1"/>
      <c r="C667" s="3"/>
      <c r="D667" s="3"/>
      <c r="E667" s="3"/>
      <c r="F667" s="3"/>
      <c r="G667" s="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</row>
    <row r="668" ht="15.75" customHeight="1">
      <c r="A668" s="1"/>
      <c r="B668" s="1"/>
      <c r="C668" s="3"/>
      <c r="D668" s="3"/>
      <c r="E668" s="3"/>
      <c r="F668" s="3"/>
      <c r="G668" s="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</row>
    <row r="669" ht="15.75" customHeight="1">
      <c r="A669" s="1"/>
      <c r="B669" s="1"/>
      <c r="C669" s="3"/>
      <c r="D669" s="3"/>
      <c r="E669" s="3"/>
      <c r="F669" s="3"/>
      <c r="G669" s="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</row>
    <row r="670" ht="15.75" customHeight="1">
      <c r="A670" s="1"/>
      <c r="B670" s="1"/>
      <c r="C670" s="3"/>
      <c r="D670" s="3"/>
      <c r="E670" s="3"/>
      <c r="F670" s="3"/>
      <c r="G670" s="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</row>
    <row r="671" ht="15.75" customHeight="1">
      <c r="A671" s="1"/>
      <c r="B671" s="1"/>
      <c r="C671" s="3"/>
      <c r="D671" s="3"/>
      <c r="E671" s="3"/>
      <c r="F671" s="3"/>
      <c r="G671" s="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</row>
    <row r="672" ht="15.75" customHeight="1">
      <c r="A672" s="1"/>
      <c r="B672" s="1"/>
      <c r="C672" s="3"/>
      <c r="D672" s="3"/>
      <c r="E672" s="3"/>
      <c r="F672" s="3"/>
      <c r="G672" s="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</row>
    <row r="673" ht="15.75" customHeight="1">
      <c r="A673" s="1"/>
      <c r="B673" s="1"/>
      <c r="C673" s="3"/>
      <c r="D673" s="3"/>
      <c r="E673" s="3"/>
      <c r="F673" s="3"/>
      <c r="G673" s="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</row>
    <row r="674" ht="15.75" customHeight="1">
      <c r="A674" s="1"/>
      <c r="B674" s="1"/>
      <c r="C674" s="3"/>
      <c r="D674" s="3"/>
      <c r="E674" s="3"/>
      <c r="F674" s="3"/>
      <c r="G674" s="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</row>
    <row r="675" ht="15.75" customHeight="1">
      <c r="A675" s="1"/>
      <c r="B675" s="1"/>
      <c r="C675" s="3"/>
      <c r="D675" s="3"/>
      <c r="E675" s="3"/>
      <c r="F675" s="3"/>
      <c r="G675" s="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</row>
    <row r="676" ht="15.75" customHeight="1">
      <c r="A676" s="1"/>
      <c r="B676" s="1"/>
      <c r="C676" s="3"/>
      <c r="D676" s="3"/>
      <c r="E676" s="3"/>
      <c r="F676" s="3"/>
      <c r="G676" s="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</row>
    <row r="677" ht="15.75" customHeight="1">
      <c r="A677" s="1"/>
      <c r="B677" s="1"/>
      <c r="C677" s="3"/>
      <c r="D677" s="3"/>
      <c r="E677" s="3"/>
      <c r="F677" s="3"/>
      <c r="G677" s="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</row>
    <row r="678" ht="15.75" customHeight="1">
      <c r="A678" s="1"/>
      <c r="B678" s="1"/>
      <c r="C678" s="3"/>
      <c r="D678" s="3"/>
      <c r="E678" s="3"/>
      <c r="F678" s="3"/>
      <c r="G678" s="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</row>
    <row r="679" ht="15.75" customHeight="1">
      <c r="A679" s="1"/>
      <c r="B679" s="1"/>
      <c r="C679" s="3"/>
      <c r="D679" s="3"/>
      <c r="E679" s="3"/>
      <c r="F679" s="3"/>
      <c r="G679" s="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</row>
    <row r="680" ht="15.75" customHeight="1">
      <c r="A680" s="1"/>
      <c r="B680" s="1"/>
      <c r="C680" s="3"/>
      <c r="D680" s="3"/>
      <c r="E680" s="3"/>
      <c r="F680" s="3"/>
      <c r="G680" s="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</row>
    <row r="681" ht="15.75" customHeight="1">
      <c r="A681" s="1"/>
      <c r="B681" s="1"/>
      <c r="C681" s="3"/>
      <c r="D681" s="3"/>
      <c r="E681" s="3"/>
      <c r="F681" s="3"/>
      <c r="G681" s="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</row>
    <row r="682" ht="15.75" customHeight="1">
      <c r="A682" s="1"/>
      <c r="B682" s="1"/>
      <c r="C682" s="3"/>
      <c r="D682" s="3"/>
      <c r="E682" s="3"/>
      <c r="F682" s="3"/>
      <c r="G682" s="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</row>
    <row r="683" ht="15.75" customHeight="1">
      <c r="A683" s="1"/>
      <c r="B683" s="1"/>
      <c r="C683" s="3"/>
      <c r="D683" s="3"/>
      <c r="E683" s="3"/>
      <c r="F683" s="3"/>
      <c r="G683" s="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</row>
    <row r="684" ht="15.75" customHeight="1">
      <c r="A684" s="1"/>
      <c r="B684" s="1"/>
      <c r="C684" s="3"/>
      <c r="D684" s="3"/>
      <c r="E684" s="3"/>
      <c r="F684" s="3"/>
      <c r="G684" s="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</row>
    <row r="685" ht="15.75" customHeight="1">
      <c r="A685" s="1"/>
      <c r="B685" s="1"/>
      <c r="C685" s="3"/>
      <c r="D685" s="3"/>
      <c r="E685" s="3"/>
      <c r="F685" s="3"/>
      <c r="G685" s="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</row>
    <row r="686" ht="15.75" customHeight="1">
      <c r="A686" s="1"/>
      <c r="B686" s="1"/>
      <c r="C686" s="3"/>
      <c r="D686" s="3"/>
      <c r="E686" s="3"/>
      <c r="F686" s="3"/>
      <c r="G686" s="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</row>
    <row r="687" ht="15.75" customHeight="1">
      <c r="A687" s="1"/>
      <c r="B687" s="1"/>
      <c r="C687" s="3"/>
      <c r="D687" s="3"/>
      <c r="E687" s="3"/>
      <c r="F687" s="3"/>
      <c r="G687" s="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</row>
    <row r="688" ht="15.75" customHeight="1">
      <c r="A688" s="1"/>
      <c r="B688" s="1"/>
      <c r="C688" s="3"/>
      <c r="D688" s="3"/>
      <c r="E688" s="3"/>
      <c r="F688" s="3"/>
      <c r="G688" s="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</row>
    <row r="689" ht="15.75" customHeight="1">
      <c r="A689" s="1"/>
      <c r="B689" s="1"/>
      <c r="C689" s="3"/>
      <c r="D689" s="3"/>
      <c r="E689" s="3"/>
      <c r="F689" s="3"/>
      <c r="G689" s="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</row>
    <row r="690" ht="15.75" customHeight="1">
      <c r="A690" s="1"/>
      <c r="B690" s="1"/>
      <c r="C690" s="3"/>
      <c r="D690" s="3"/>
      <c r="E690" s="3"/>
      <c r="F690" s="3"/>
      <c r="G690" s="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</row>
    <row r="691" ht="15.75" customHeight="1">
      <c r="A691" s="1"/>
      <c r="B691" s="1"/>
      <c r="C691" s="3"/>
      <c r="D691" s="3"/>
      <c r="E691" s="3"/>
      <c r="F691" s="3"/>
      <c r="G691" s="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</row>
    <row r="692" ht="15.75" customHeight="1">
      <c r="A692" s="1"/>
      <c r="B692" s="1"/>
      <c r="C692" s="3"/>
      <c r="D692" s="3"/>
      <c r="E692" s="3"/>
      <c r="F692" s="3"/>
      <c r="G692" s="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</row>
    <row r="693" ht="15.75" customHeight="1">
      <c r="A693" s="1"/>
      <c r="B693" s="1"/>
      <c r="C693" s="3"/>
      <c r="D693" s="3"/>
      <c r="E693" s="3"/>
      <c r="F693" s="3"/>
      <c r="G693" s="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</row>
    <row r="694" ht="15.75" customHeight="1">
      <c r="A694" s="1"/>
      <c r="B694" s="1"/>
      <c r="C694" s="3"/>
      <c r="D694" s="3"/>
      <c r="E694" s="3"/>
      <c r="F694" s="3"/>
      <c r="G694" s="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</row>
    <row r="695" ht="15.75" customHeight="1">
      <c r="A695" s="1"/>
      <c r="B695" s="1"/>
      <c r="C695" s="3"/>
      <c r="D695" s="3"/>
      <c r="E695" s="3"/>
      <c r="F695" s="3"/>
      <c r="G695" s="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</row>
    <row r="696" ht="15.75" customHeight="1">
      <c r="A696" s="1"/>
      <c r="B696" s="1"/>
      <c r="C696" s="3"/>
      <c r="D696" s="3"/>
      <c r="E696" s="3"/>
      <c r="F696" s="3"/>
      <c r="G696" s="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</row>
    <row r="697" ht="15.75" customHeight="1">
      <c r="A697" s="1"/>
      <c r="B697" s="1"/>
      <c r="C697" s="3"/>
      <c r="D697" s="3"/>
      <c r="E697" s="3"/>
      <c r="F697" s="3"/>
      <c r="G697" s="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</row>
    <row r="698" ht="15.75" customHeight="1">
      <c r="A698" s="1"/>
      <c r="B698" s="1"/>
      <c r="C698" s="3"/>
      <c r="D698" s="3"/>
      <c r="E698" s="3"/>
      <c r="F698" s="3"/>
      <c r="G698" s="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</row>
    <row r="699" ht="15.75" customHeight="1">
      <c r="A699" s="1"/>
      <c r="B699" s="1"/>
      <c r="C699" s="3"/>
      <c r="D699" s="3"/>
      <c r="E699" s="3"/>
      <c r="F699" s="3"/>
      <c r="G699" s="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</row>
    <row r="700" ht="15.75" customHeight="1">
      <c r="A700" s="1"/>
      <c r="B700" s="1"/>
      <c r="C700" s="3"/>
      <c r="D700" s="3"/>
      <c r="E700" s="3"/>
      <c r="F700" s="3"/>
      <c r="G700" s="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</row>
    <row r="701" ht="15.75" customHeight="1">
      <c r="A701" s="1"/>
      <c r="B701" s="1"/>
      <c r="C701" s="3"/>
      <c r="D701" s="3"/>
      <c r="E701" s="3"/>
      <c r="F701" s="3"/>
      <c r="G701" s="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</row>
    <row r="702" ht="15.75" customHeight="1">
      <c r="A702" s="1"/>
      <c r="B702" s="1"/>
      <c r="C702" s="3"/>
      <c r="D702" s="3"/>
      <c r="E702" s="3"/>
      <c r="F702" s="3"/>
      <c r="G702" s="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</row>
    <row r="703" ht="15.75" customHeight="1">
      <c r="A703" s="1"/>
      <c r="B703" s="1"/>
      <c r="C703" s="3"/>
      <c r="D703" s="3"/>
      <c r="E703" s="3"/>
      <c r="F703" s="3"/>
      <c r="G703" s="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</row>
    <row r="704" ht="15.75" customHeight="1">
      <c r="A704" s="1"/>
      <c r="B704" s="1"/>
      <c r="C704" s="3"/>
      <c r="D704" s="3"/>
      <c r="E704" s="3"/>
      <c r="F704" s="3"/>
      <c r="G704" s="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</row>
    <row r="705" ht="15.75" customHeight="1">
      <c r="A705" s="1"/>
      <c r="B705" s="1"/>
      <c r="C705" s="3"/>
      <c r="D705" s="3"/>
      <c r="E705" s="3"/>
      <c r="F705" s="3"/>
      <c r="G705" s="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</row>
    <row r="706" ht="15.75" customHeight="1">
      <c r="A706" s="1"/>
      <c r="B706" s="1"/>
      <c r="C706" s="3"/>
      <c r="D706" s="3"/>
      <c r="E706" s="3"/>
      <c r="F706" s="3"/>
      <c r="G706" s="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</row>
    <row r="707" ht="15.75" customHeight="1">
      <c r="A707" s="1"/>
      <c r="B707" s="1"/>
      <c r="C707" s="3"/>
      <c r="D707" s="3"/>
      <c r="E707" s="3"/>
      <c r="F707" s="3"/>
      <c r="G707" s="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</row>
    <row r="708" ht="15.75" customHeight="1">
      <c r="A708" s="1"/>
      <c r="B708" s="1"/>
      <c r="C708" s="3"/>
      <c r="D708" s="3"/>
      <c r="E708" s="3"/>
      <c r="F708" s="3"/>
      <c r="G708" s="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</row>
    <row r="709" ht="15.75" customHeight="1">
      <c r="A709" s="1"/>
      <c r="B709" s="1"/>
      <c r="C709" s="3"/>
      <c r="D709" s="3"/>
      <c r="E709" s="3"/>
      <c r="F709" s="3"/>
      <c r="G709" s="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</row>
    <row r="710" ht="15.75" customHeight="1">
      <c r="A710" s="1"/>
      <c r="B710" s="1"/>
      <c r="C710" s="3"/>
      <c r="D710" s="3"/>
      <c r="E710" s="3"/>
      <c r="F710" s="3"/>
      <c r="G710" s="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</row>
    <row r="711" ht="15.75" customHeight="1">
      <c r="A711" s="1"/>
      <c r="B711" s="1"/>
      <c r="C711" s="3"/>
      <c r="D711" s="3"/>
      <c r="E711" s="3"/>
      <c r="F711" s="3"/>
      <c r="G711" s="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</row>
    <row r="712" ht="15.75" customHeight="1">
      <c r="A712" s="1"/>
      <c r="B712" s="1"/>
      <c r="C712" s="3"/>
      <c r="D712" s="3"/>
      <c r="E712" s="3"/>
      <c r="F712" s="3"/>
      <c r="G712" s="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</row>
    <row r="713" ht="15.75" customHeight="1">
      <c r="A713" s="1"/>
      <c r="B713" s="1"/>
      <c r="C713" s="3"/>
      <c r="D713" s="3"/>
      <c r="E713" s="3"/>
      <c r="F713" s="3"/>
      <c r="G713" s="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</row>
    <row r="714" ht="15.75" customHeight="1">
      <c r="A714" s="1"/>
      <c r="B714" s="1"/>
      <c r="C714" s="3"/>
      <c r="D714" s="3"/>
      <c r="E714" s="3"/>
      <c r="F714" s="3"/>
      <c r="G714" s="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</row>
    <row r="715" ht="15.75" customHeight="1">
      <c r="A715" s="1"/>
      <c r="B715" s="1"/>
      <c r="C715" s="3"/>
      <c r="D715" s="3"/>
      <c r="E715" s="3"/>
      <c r="F715" s="3"/>
      <c r="G715" s="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</row>
    <row r="716" ht="15.75" customHeight="1">
      <c r="A716" s="1"/>
      <c r="B716" s="1"/>
      <c r="C716" s="3"/>
      <c r="D716" s="3"/>
      <c r="E716" s="3"/>
      <c r="F716" s="3"/>
      <c r="G716" s="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</row>
    <row r="717" ht="15.75" customHeight="1">
      <c r="A717" s="1"/>
      <c r="B717" s="1"/>
      <c r="C717" s="3"/>
      <c r="D717" s="3"/>
      <c r="E717" s="3"/>
      <c r="F717" s="3"/>
      <c r="G717" s="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</row>
    <row r="718" ht="15.75" customHeight="1">
      <c r="A718" s="1"/>
      <c r="B718" s="1"/>
      <c r="C718" s="3"/>
      <c r="D718" s="3"/>
      <c r="E718" s="3"/>
      <c r="F718" s="3"/>
      <c r="G718" s="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</row>
    <row r="719" ht="15.75" customHeight="1">
      <c r="A719" s="1"/>
      <c r="B719" s="1"/>
      <c r="C719" s="3"/>
      <c r="D719" s="3"/>
      <c r="E719" s="3"/>
      <c r="F719" s="3"/>
      <c r="G719" s="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</row>
    <row r="720" ht="15.75" customHeight="1">
      <c r="A720" s="1"/>
      <c r="B720" s="1"/>
      <c r="C720" s="3"/>
      <c r="D720" s="3"/>
      <c r="E720" s="3"/>
      <c r="F720" s="3"/>
      <c r="G720" s="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</row>
    <row r="721" ht="15.75" customHeight="1">
      <c r="A721" s="1"/>
      <c r="B721" s="1"/>
      <c r="C721" s="3"/>
      <c r="D721" s="3"/>
      <c r="E721" s="3"/>
      <c r="F721" s="3"/>
      <c r="G721" s="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</row>
    <row r="722" ht="15.75" customHeight="1">
      <c r="A722" s="1"/>
      <c r="B722" s="1"/>
      <c r="C722" s="3"/>
      <c r="D722" s="3"/>
      <c r="E722" s="3"/>
      <c r="F722" s="3"/>
      <c r="G722" s="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</row>
    <row r="723" ht="15.75" customHeight="1">
      <c r="A723" s="1"/>
      <c r="B723" s="1"/>
      <c r="C723" s="3"/>
      <c r="D723" s="3"/>
      <c r="E723" s="3"/>
      <c r="F723" s="3"/>
      <c r="G723" s="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</row>
    <row r="724" ht="15.75" customHeight="1">
      <c r="A724" s="1"/>
      <c r="B724" s="1"/>
      <c r="C724" s="3"/>
      <c r="D724" s="3"/>
      <c r="E724" s="3"/>
      <c r="F724" s="3"/>
      <c r="G724" s="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</row>
    <row r="725" ht="15.75" customHeight="1">
      <c r="A725" s="1"/>
      <c r="B725" s="1"/>
      <c r="C725" s="3"/>
      <c r="D725" s="3"/>
      <c r="E725" s="3"/>
      <c r="F725" s="3"/>
      <c r="G725" s="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</row>
    <row r="726" ht="15.75" customHeight="1">
      <c r="A726" s="1"/>
      <c r="B726" s="1"/>
      <c r="C726" s="3"/>
      <c r="D726" s="3"/>
      <c r="E726" s="3"/>
      <c r="F726" s="3"/>
      <c r="G726" s="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</row>
    <row r="727" ht="15.75" customHeight="1">
      <c r="A727" s="1"/>
      <c r="B727" s="1"/>
      <c r="C727" s="3"/>
      <c r="D727" s="3"/>
      <c r="E727" s="3"/>
      <c r="F727" s="3"/>
      <c r="G727" s="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</row>
    <row r="728" ht="15.75" customHeight="1">
      <c r="A728" s="1"/>
      <c r="B728" s="1"/>
      <c r="C728" s="3"/>
      <c r="D728" s="3"/>
      <c r="E728" s="3"/>
      <c r="F728" s="3"/>
      <c r="G728" s="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</row>
    <row r="729" ht="15.75" customHeight="1">
      <c r="A729" s="1"/>
      <c r="B729" s="1"/>
      <c r="C729" s="3"/>
      <c r="D729" s="3"/>
      <c r="E729" s="3"/>
      <c r="F729" s="3"/>
      <c r="G729" s="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</row>
    <row r="730" ht="15.75" customHeight="1">
      <c r="A730" s="1"/>
      <c r="B730" s="1"/>
      <c r="C730" s="3"/>
      <c r="D730" s="3"/>
      <c r="E730" s="3"/>
      <c r="F730" s="3"/>
      <c r="G730" s="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</row>
    <row r="731" ht="15.75" customHeight="1">
      <c r="A731" s="1"/>
      <c r="B731" s="1"/>
      <c r="C731" s="3"/>
      <c r="D731" s="3"/>
      <c r="E731" s="3"/>
      <c r="F731" s="3"/>
      <c r="G731" s="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</row>
    <row r="732" ht="15.75" customHeight="1">
      <c r="A732" s="1"/>
      <c r="B732" s="1"/>
      <c r="C732" s="3"/>
      <c r="D732" s="3"/>
      <c r="E732" s="3"/>
      <c r="F732" s="3"/>
      <c r="G732" s="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</row>
    <row r="733" ht="15.75" customHeight="1">
      <c r="A733" s="1"/>
      <c r="B733" s="1"/>
      <c r="C733" s="3"/>
      <c r="D733" s="3"/>
      <c r="E733" s="3"/>
      <c r="F733" s="3"/>
      <c r="G733" s="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</row>
    <row r="734" ht="15.75" customHeight="1">
      <c r="A734" s="1"/>
      <c r="B734" s="1"/>
      <c r="C734" s="3"/>
      <c r="D734" s="3"/>
      <c r="E734" s="3"/>
      <c r="F734" s="3"/>
      <c r="G734" s="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</row>
    <row r="735" ht="15.75" customHeight="1">
      <c r="A735" s="1"/>
      <c r="B735" s="1"/>
      <c r="C735" s="3"/>
      <c r="D735" s="3"/>
      <c r="E735" s="3"/>
      <c r="F735" s="3"/>
      <c r="G735" s="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</row>
    <row r="736" ht="15.75" customHeight="1">
      <c r="A736" s="1"/>
      <c r="B736" s="1"/>
      <c r="C736" s="3"/>
      <c r="D736" s="3"/>
      <c r="E736" s="3"/>
      <c r="F736" s="3"/>
      <c r="G736" s="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</row>
    <row r="737" ht="15.75" customHeight="1">
      <c r="A737" s="1"/>
      <c r="B737" s="1"/>
      <c r="C737" s="3"/>
      <c r="D737" s="3"/>
      <c r="E737" s="3"/>
      <c r="F737" s="3"/>
      <c r="G737" s="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</row>
    <row r="738" ht="15.75" customHeight="1">
      <c r="A738" s="1"/>
      <c r="B738" s="1"/>
      <c r="C738" s="3"/>
      <c r="D738" s="3"/>
      <c r="E738" s="3"/>
      <c r="F738" s="3"/>
      <c r="G738" s="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</row>
    <row r="739" ht="15.75" customHeight="1">
      <c r="A739" s="1"/>
      <c r="B739" s="1"/>
      <c r="C739" s="3"/>
      <c r="D739" s="3"/>
      <c r="E739" s="3"/>
      <c r="F739" s="3"/>
      <c r="G739" s="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</row>
    <row r="740" ht="15.75" customHeight="1">
      <c r="A740" s="1"/>
      <c r="B740" s="1"/>
      <c r="C740" s="3"/>
      <c r="D740" s="3"/>
      <c r="E740" s="3"/>
      <c r="F740" s="3"/>
      <c r="G740" s="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</row>
    <row r="741" ht="15.75" customHeight="1">
      <c r="A741" s="1"/>
      <c r="B741" s="1"/>
      <c r="C741" s="3"/>
      <c r="D741" s="3"/>
      <c r="E741" s="3"/>
      <c r="F741" s="3"/>
      <c r="G741" s="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</row>
    <row r="742" ht="15.75" customHeight="1">
      <c r="A742" s="1"/>
      <c r="B742" s="1"/>
      <c r="C742" s="3"/>
      <c r="D742" s="3"/>
      <c r="E742" s="3"/>
      <c r="F742" s="3"/>
      <c r="G742" s="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</row>
    <row r="743" ht="15.75" customHeight="1">
      <c r="A743" s="1"/>
      <c r="B743" s="1"/>
      <c r="C743" s="3"/>
      <c r="D743" s="3"/>
      <c r="E743" s="3"/>
      <c r="F743" s="3"/>
      <c r="G743" s="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</row>
    <row r="744" ht="15.75" customHeight="1">
      <c r="A744" s="1"/>
      <c r="B744" s="1"/>
      <c r="C744" s="3"/>
      <c r="D744" s="3"/>
      <c r="E744" s="3"/>
      <c r="F744" s="3"/>
      <c r="G744" s="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</row>
    <row r="745" ht="15.75" customHeight="1">
      <c r="A745" s="1"/>
      <c r="B745" s="1"/>
      <c r="C745" s="3"/>
      <c r="D745" s="3"/>
      <c r="E745" s="3"/>
      <c r="F745" s="3"/>
      <c r="G745" s="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</row>
    <row r="746" ht="15.75" customHeight="1">
      <c r="A746" s="1"/>
      <c r="B746" s="1"/>
      <c r="C746" s="3"/>
      <c r="D746" s="3"/>
      <c r="E746" s="3"/>
      <c r="F746" s="3"/>
      <c r="G746" s="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</row>
    <row r="747" ht="15.75" customHeight="1">
      <c r="A747" s="1"/>
      <c r="B747" s="1"/>
      <c r="C747" s="3"/>
      <c r="D747" s="3"/>
      <c r="E747" s="3"/>
      <c r="F747" s="3"/>
      <c r="G747" s="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</row>
    <row r="748" ht="15.75" customHeight="1">
      <c r="A748" s="1"/>
      <c r="B748" s="1"/>
      <c r="C748" s="3"/>
      <c r="D748" s="3"/>
      <c r="E748" s="3"/>
      <c r="F748" s="3"/>
      <c r="G748" s="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</row>
    <row r="749" ht="15.75" customHeight="1">
      <c r="A749" s="1"/>
      <c r="B749" s="1"/>
      <c r="C749" s="3"/>
      <c r="D749" s="3"/>
      <c r="E749" s="3"/>
      <c r="F749" s="3"/>
      <c r="G749" s="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</row>
    <row r="750" ht="15.75" customHeight="1">
      <c r="A750" s="1"/>
      <c r="B750" s="1"/>
      <c r="C750" s="3"/>
      <c r="D750" s="3"/>
      <c r="E750" s="3"/>
      <c r="F750" s="3"/>
      <c r="G750" s="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</row>
    <row r="751" ht="15.75" customHeight="1">
      <c r="A751" s="1"/>
      <c r="B751" s="1"/>
      <c r="C751" s="3"/>
      <c r="D751" s="3"/>
      <c r="E751" s="3"/>
      <c r="F751" s="3"/>
      <c r="G751" s="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</row>
    <row r="752" ht="15.75" customHeight="1">
      <c r="A752" s="1"/>
      <c r="B752" s="1"/>
      <c r="C752" s="3"/>
      <c r="D752" s="3"/>
      <c r="E752" s="3"/>
      <c r="F752" s="3"/>
      <c r="G752" s="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</row>
    <row r="753" ht="15.75" customHeight="1">
      <c r="A753" s="1"/>
      <c r="B753" s="1"/>
      <c r="C753" s="3"/>
      <c r="D753" s="3"/>
      <c r="E753" s="3"/>
      <c r="F753" s="3"/>
      <c r="G753" s="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</row>
    <row r="754" ht="15.75" customHeight="1">
      <c r="A754" s="1"/>
      <c r="B754" s="1"/>
      <c r="C754" s="3"/>
      <c r="D754" s="3"/>
      <c r="E754" s="3"/>
      <c r="F754" s="3"/>
      <c r="G754" s="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</row>
    <row r="755" ht="15.75" customHeight="1">
      <c r="A755" s="1"/>
      <c r="B755" s="1"/>
      <c r="C755" s="3"/>
      <c r="D755" s="3"/>
      <c r="E755" s="3"/>
      <c r="F755" s="3"/>
      <c r="G755" s="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</row>
    <row r="756" ht="15.75" customHeight="1">
      <c r="A756" s="1"/>
      <c r="B756" s="1"/>
      <c r="C756" s="3"/>
      <c r="D756" s="3"/>
      <c r="E756" s="3"/>
      <c r="F756" s="3"/>
      <c r="G756" s="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</row>
    <row r="757" ht="15.75" customHeight="1">
      <c r="A757" s="1"/>
      <c r="B757" s="1"/>
      <c r="C757" s="3"/>
      <c r="D757" s="3"/>
      <c r="E757" s="3"/>
      <c r="F757" s="3"/>
      <c r="G757" s="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</row>
    <row r="758" ht="15.75" customHeight="1">
      <c r="A758" s="1"/>
      <c r="B758" s="1"/>
      <c r="C758" s="3"/>
      <c r="D758" s="3"/>
      <c r="E758" s="3"/>
      <c r="F758" s="3"/>
      <c r="G758" s="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</row>
    <row r="759" ht="15.75" customHeight="1">
      <c r="A759" s="1"/>
      <c r="B759" s="1"/>
      <c r="C759" s="3"/>
      <c r="D759" s="3"/>
      <c r="E759" s="3"/>
      <c r="F759" s="3"/>
      <c r="G759" s="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</row>
    <row r="760" ht="15.75" customHeight="1">
      <c r="A760" s="1"/>
      <c r="B760" s="1"/>
      <c r="C760" s="3"/>
      <c r="D760" s="3"/>
      <c r="E760" s="3"/>
      <c r="F760" s="3"/>
      <c r="G760" s="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</row>
    <row r="761" ht="15.75" customHeight="1">
      <c r="A761" s="1"/>
      <c r="B761" s="1"/>
      <c r="C761" s="3"/>
      <c r="D761" s="3"/>
      <c r="E761" s="3"/>
      <c r="F761" s="3"/>
      <c r="G761" s="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</row>
    <row r="762" ht="15.75" customHeight="1">
      <c r="A762" s="1"/>
      <c r="B762" s="1"/>
      <c r="C762" s="3"/>
      <c r="D762" s="3"/>
      <c r="E762" s="3"/>
      <c r="F762" s="3"/>
      <c r="G762" s="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</row>
    <row r="763" ht="15.75" customHeight="1">
      <c r="A763" s="1"/>
      <c r="B763" s="1"/>
      <c r="C763" s="3"/>
      <c r="D763" s="3"/>
      <c r="E763" s="3"/>
      <c r="F763" s="3"/>
      <c r="G763" s="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</row>
    <row r="764" ht="15.75" customHeight="1">
      <c r="A764" s="1"/>
      <c r="B764" s="1"/>
      <c r="C764" s="3"/>
      <c r="D764" s="3"/>
      <c r="E764" s="3"/>
      <c r="F764" s="3"/>
      <c r="G764" s="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</row>
    <row r="765" ht="15.75" customHeight="1">
      <c r="A765" s="1"/>
      <c r="B765" s="1"/>
      <c r="C765" s="3"/>
      <c r="D765" s="3"/>
      <c r="E765" s="3"/>
      <c r="F765" s="3"/>
      <c r="G765" s="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</row>
    <row r="766" ht="15.75" customHeight="1">
      <c r="A766" s="1"/>
      <c r="B766" s="1"/>
      <c r="C766" s="3"/>
      <c r="D766" s="3"/>
      <c r="E766" s="3"/>
      <c r="F766" s="3"/>
      <c r="G766" s="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</row>
    <row r="767" ht="15.75" customHeight="1">
      <c r="A767" s="1"/>
      <c r="B767" s="1"/>
      <c r="C767" s="3"/>
      <c r="D767" s="3"/>
      <c r="E767" s="3"/>
      <c r="F767" s="3"/>
      <c r="G767" s="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</row>
    <row r="768" ht="15.75" customHeight="1">
      <c r="A768" s="1"/>
      <c r="B768" s="1"/>
      <c r="C768" s="3"/>
      <c r="D768" s="3"/>
      <c r="E768" s="3"/>
      <c r="F768" s="3"/>
      <c r="G768" s="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</row>
    <row r="769" ht="15.75" customHeight="1">
      <c r="A769" s="1"/>
      <c r="B769" s="1"/>
      <c r="C769" s="3"/>
      <c r="D769" s="3"/>
      <c r="E769" s="3"/>
      <c r="F769" s="3"/>
      <c r="G769" s="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</row>
    <row r="770" ht="15.75" customHeight="1">
      <c r="A770" s="1"/>
      <c r="B770" s="1"/>
      <c r="C770" s="3"/>
      <c r="D770" s="3"/>
      <c r="E770" s="3"/>
      <c r="F770" s="3"/>
      <c r="G770" s="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</row>
    <row r="771" ht="15.75" customHeight="1">
      <c r="A771" s="1"/>
      <c r="B771" s="1"/>
      <c r="C771" s="3"/>
      <c r="D771" s="3"/>
      <c r="E771" s="3"/>
      <c r="F771" s="3"/>
      <c r="G771" s="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</row>
    <row r="772" ht="15.75" customHeight="1">
      <c r="A772" s="1"/>
      <c r="B772" s="1"/>
      <c r="C772" s="3"/>
      <c r="D772" s="3"/>
      <c r="E772" s="3"/>
      <c r="F772" s="3"/>
      <c r="G772" s="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</row>
    <row r="773" ht="15.75" customHeight="1">
      <c r="A773" s="1"/>
      <c r="B773" s="1"/>
      <c r="C773" s="3"/>
      <c r="D773" s="3"/>
      <c r="E773" s="3"/>
      <c r="F773" s="3"/>
      <c r="G773" s="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</row>
    <row r="774" ht="15.75" customHeight="1">
      <c r="A774" s="1"/>
      <c r="B774" s="1"/>
      <c r="C774" s="3"/>
      <c r="D774" s="3"/>
      <c r="E774" s="3"/>
      <c r="F774" s="3"/>
      <c r="G774" s="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</row>
    <row r="775" ht="15.75" customHeight="1">
      <c r="A775" s="1"/>
      <c r="B775" s="1"/>
      <c r="C775" s="3"/>
      <c r="D775" s="3"/>
      <c r="E775" s="3"/>
      <c r="F775" s="3"/>
      <c r="G775" s="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</row>
    <row r="776" ht="15.75" customHeight="1">
      <c r="A776" s="1"/>
      <c r="B776" s="1"/>
      <c r="C776" s="3"/>
      <c r="D776" s="3"/>
      <c r="E776" s="3"/>
      <c r="F776" s="3"/>
      <c r="G776" s="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</row>
    <row r="777" ht="15.75" customHeight="1">
      <c r="A777" s="1"/>
      <c r="B777" s="1"/>
      <c r="C777" s="3"/>
      <c r="D777" s="3"/>
      <c r="E777" s="3"/>
      <c r="F777" s="3"/>
      <c r="G777" s="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</row>
    <row r="778" ht="15.75" customHeight="1">
      <c r="A778" s="1"/>
      <c r="B778" s="1"/>
      <c r="C778" s="3"/>
      <c r="D778" s="3"/>
      <c r="E778" s="3"/>
      <c r="F778" s="3"/>
      <c r="G778" s="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</row>
    <row r="779" ht="15.75" customHeight="1">
      <c r="A779" s="1"/>
      <c r="B779" s="1"/>
      <c r="C779" s="3"/>
      <c r="D779" s="3"/>
      <c r="E779" s="3"/>
      <c r="F779" s="3"/>
      <c r="G779" s="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</row>
    <row r="780" ht="15.75" customHeight="1">
      <c r="A780" s="1"/>
      <c r="B780" s="1"/>
      <c r="C780" s="3"/>
      <c r="D780" s="3"/>
      <c r="E780" s="3"/>
      <c r="F780" s="3"/>
      <c r="G780" s="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</row>
    <row r="781" ht="15.75" customHeight="1">
      <c r="A781" s="1"/>
      <c r="B781" s="1"/>
      <c r="C781" s="3"/>
      <c r="D781" s="3"/>
      <c r="E781" s="3"/>
      <c r="F781" s="3"/>
      <c r="G781" s="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</row>
    <row r="782" ht="15.75" customHeight="1">
      <c r="A782" s="1"/>
      <c r="B782" s="1"/>
      <c r="C782" s="3"/>
      <c r="D782" s="3"/>
      <c r="E782" s="3"/>
      <c r="F782" s="3"/>
      <c r="G782" s="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</row>
    <row r="783" ht="15.75" customHeight="1">
      <c r="A783" s="1"/>
      <c r="B783" s="1"/>
      <c r="C783" s="3"/>
      <c r="D783" s="3"/>
      <c r="E783" s="3"/>
      <c r="F783" s="3"/>
      <c r="G783" s="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</row>
    <row r="784" ht="15.75" customHeight="1">
      <c r="A784" s="1"/>
      <c r="B784" s="1"/>
      <c r="C784" s="3"/>
      <c r="D784" s="3"/>
      <c r="E784" s="3"/>
      <c r="F784" s="3"/>
      <c r="G784" s="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</row>
    <row r="785" ht="15.75" customHeight="1">
      <c r="A785" s="1"/>
      <c r="B785" s="1"/>
      <c r="C785" s="3"/>
      <c r="D785" s="3"/>
      <c r="E785" s="3"/>
      <c r="F785" s="3"/>
      <c r="G785" s="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</row>
    <row r="786" ht="15.75" customHeight="1">
      <c r="A786" s="1"/>
      <c r="B786" s="1"/>
      <c r="C786" s="3"/>
      <c r="D786" s="3"/>
      <c r="E786" s="3"/>
      <c r="F786" s="3"/>
      <c r="G786" s="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</row>
    <row r="787" ht="15.75" customHeight="1">
      <c r="A787" s="1"/>
      <c r="B787" s="1"/>
      <c r="C787" s="3"/>
      <c r="D787" s="3"/>
      <c r="E787" s="3"/>
      <c r="F787" s="3"/>
      <c r="G787" s="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</row>
    <row r="788" ht="15.75" customHeight="1">
      <c r="A788" s="1"/>
      <c r="B788" s="1"/>
      <c r="C788" s="3"/>
      <c r="D788" s="3"/>
      <c r="E788" s="3"/>
      <c r="F788" s="3"/>
      <c r="G788" s="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</row>
    <row r="789" ht="15.75" customHeight="1">
      <c r="A789" s="1"/>
      <c r="B789" s="1"/>
      <c r="C789" s="3"/>
      <c r="D789" s="3"/>
      <c r="E789" s="3"/>
      <c r="F789" s="3"/>
      <c r="G789" s="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</row>
    <row r="790" ht="15.75" customHeight="1">
      <c r="A790" s="1"/>
      <c r="B790" s="1"/>
      <c r="C790" s="3"/>
      <c r="D790" s="3"/>
      <c r="E790" s="3"/>
      <c r="F790" s="3"/>
      <c r="G790" s="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</row>
    <row r="791" ht="15.75" customHeight="1">
      <c r="A791" s="1"/>
      <c r="B791" s="1"/>
      <c r="C791" s="3"/>
      <c r="D791" s="3"/>
      <c r="E791" s="3"/>
      <c r="F791" s="3"/>
      <c r="G791" s="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</row>
    <row r="792" ht="15.75" customHeight="1">
      <c r="A792" s="1"/>
      <c r="B792" s="1"/>
      <c r="C792" s="3"/>
      <c r="D792" s="3"/>
      <c r="E792" s="3"/>
      <c r="F792" s="3"/>
      <c r="G792" s="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</row>
    <row r="793" ht="15.75" customHeight="1">
      <c r="A793" s="1"/>
      <c r="B793" s="1"/>
      <c r="C793" s="3"/>
      <c r="D793" s="3"/>
      <c r="E793" s="3"/>
      <c r="F793" s="3"/>
      <c r="G793" s="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</row>
    <row r="794" ht="15.75" customHeight="1">
      <c r="A794" s="1"/>
      <c r="B794" s="1"/>
      <c r="C794" s="3"/>
      <c r="D794" s="3"/>
      <c r="E794" s="3"/>
      <c r="F794" s="3"/>
      <c r="G794" s="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</row>
    <row r="795" ht="15.75" customHeight="1">
      <c r="A795" s="1"/>
      <c r="B795" s="1"/>
      <c r="C795" s="3"/>
      <c r="D795" s="3"/>
      <c r="E795" s="3"/>
      <c r="F795" s="3"/>
      <c r="G795" s="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</row>
    <row r="796" ht="15.75" customHeight="1">
      <c r="A796" s="1"/>
      <c r="B796" s="1"/>
      <c r="C796" s="3"/>
      <c r="D796" s="3"/>
      <c r="E796" s="3"/>
      <c r="F796" s="3"/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</row>
    <row r="797" ht="15.75" customHeight="1">
      <c r="A797" s="1"/>
      <c r="B797" s="1"/>
      <c r="C797" s="3"/>
      <c r="D797" s="3"/>
      <c r="E797" s="3"/>
      <c r="F797" s="3"/>
      <c r="G797" s="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</row>
    <row r="798" ht="15.75" customHeight="1">
      <c r="A798" s="1"/>
      <c r="B798" s="1"/>
      <c r="C798" s="3"/>
      <c r="D798" s="3"/>
      <c r="E798" s="3"/>
      <c r="F798" s="3"/>
      <c r="G798" s="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</row>
    <row r="799" ht="15.75" customHeight="1">
      <c r="A799" s="1"/>
      <c r="B799" s="1"/>
      <c r="C799" s="3"/>
      <c r="D799" s="3"/>
      <c r="E799" s="3"/>
      <c r="F799" s="3"/>
      <c r="G799" s="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</row>
    <row r="800" ht="15.75" customHeight="1">
      <c r="A800" s="1"/>
      <c r="B800" s="1"/>
      <c r="C800" s="3"/>
      <c r="D800" s="3"/>
      <c r="E800" s="3"/>
      <c r="F800" s="3"/>
      <c r="G800" s="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</row>
    <row r="801" ht="15.75" customHeight="1">
      <c r="A801" s="1"/>
      <c r="B801" s="1"/>
      <c r="C801" s="3"/>
      <c r="D801" s="3"/>
      <c r="E801" s="3"/>
      <c r="F801" s="3"/>
      <c r="G801" s="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</row>
    <row r="802" ht="15.75" customHeight="1">
      <c r="A802" s="1"/>
      <c r="B802" s="1"/>
      <c r="C802" s="3"/>
      <c r="D802" s="3"/>
      <c r="E802" s="3"/>
      <c r="F802" s="3"/>
      <c r="G802" s="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</row>
    <row r="803" ht="15.75" customHeight="1">
      <c r="A803" s="1"/>
      <c r="B803" s="1"/>
      <c r="C803" s="3"/>
      <c r="D803" s="3"/>
      <c r="E803" s="3"/>
      <c r="F803" s="3"/>
      <c r="G803" s="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</row>
    <row r="804" ht="15.75" customHeight="1">
      <c r="A804" s="1"/>
      <c r="B804" s="1"/>
      <c r="C804" s="3"/>
      <c r="D804" s="3"/>
      <c r="E804" s="3"/>
      <c r="F804" s="3"/>
      <c r="G804" s="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</row>
    <row r="805" ht="15.75" customHeight="1">
      <c r="A805" s="1"/>
      <c r="B805" s="1"/>
      <c r="C805" s="3"/>
      <c r="D805" s="3"/>
      <c r="E805" s="3"/>
      <c r="F805" s="3"/>
      <c r="G805" s="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</row>
    <row r="806" ht="15.75" customHeight="1">
      <c r="A806" s="1"/>
      <c r="B806" s="1"/>
      <c r="C806" s="3"/>
      <c r="D806" s="3"/>
      <c r="E806" s="3"/>
      <c r="F806" s="3"/>
      <c r="G806" s="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</row>
    <row r="807" ht="15.75" customHeight="1">
      <c r="A807" s="1"/>
      <c r="B807" s="1"/>
      <c r="C807" s="3"/>
      <c r="D807" s="3"/>
      <c r="E807" s="3"/>
      <c r="F807" s="3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</row>
    <row r="808" ht="15.75" customHeight="1">
      <c r="A808" s="1"/>
      <c r="B808" s="1"/>
      <c r="C808" s="3"/>
      <c r="D808" s="3"/>
      <c r="E808" s="3"/>
      <c r="F808" s="3"/>
      <c r="G808" s="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</row>
    <row r="809" ht="15.75" customHeight="1">
      <c r="A809" s="1"/>
      <c r="B809" s="1"/>
      <c r="C809" s="3"/>
      <c r="D809" s="3"/>
      <c r="E809" s="3"/>
      <c r="F809" s="3"/>
      <c r="G809" s="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</row>
    <row r="810" ht="15.75" customHeight="1">
      <c r="A810" s="1"/>
      <c r="B810" s="1"/>
      <c r="C810" s="3"/>
      <c r="D810" s="3"/>
      <c r="E810" s="3"/>
      <c r="F810" s="3"/>
      <c r="G810" s="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</row>
    <row r="811" ht="15.75" customHeight="1">
      <c r="A811" s="1"/>
      <c r="B811" s="1"/>
      <c r="C811" s="3"/>
      <c r="D811" s="3"/>
      <c r="E811" s="3"/>
      <c r="F811" s="3"/>
      <c r="G811" s="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</row>
    <row r="812" ht="15.75" customHeight="1">
      <c r="A812" s="1"/>
      <c r="B812" s="1"/>
      <c r="C812" s="3"/>
      <c r="D812" s="3"/>
      <c r="E812" s="3"/>
      <c r="F812" s="3"/>
      <c r="G812" s="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</row>
    <row r="813" ht="15.75" customHeight="1">
      <c r="A813" s="1"/>
      <c r="B813" s="1"/>
      <c r="C813" s="3"/>
      <c r="D813" s="3"/>
      <c r="E813" s="3"/>
      <c r="F813" s="3"/>
      <c r="G813" s="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</row>
    <row r="814" ht="15.75" customHeight="1">
      <c r="A814" s="1"/>
      <c r="B814" s="1"/>
      <c r="C814" s="3"/>
      <c r="D814" s="3"/>
      <c r="E814" s="3"/>
      <c r="F814" s="3"/>
      <c r="G814" s="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</row>
    <row r="815" ht="15.75" customHeight="1">
      <c r="A815" s="1"/>
      <c r="B815" s="1"/>
      <c r="C815" s="3"/>
      <c r="D815" s="3"/>
      <c r="E815" s="3"/>
      <c r="F815" s="3"/>
      <c r="G815" s="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</row>
    <row r="816" ht="15.75" customHeight="1">
      <c r="A816" s="1"/>
      <c r="B816" s="1"/>
      <c r="C816" s="3"/>
      <c r="D816" s="3"/>
      <c r="E816" s="3"/>
      <c r="F816" s="3"/>
      <c r="G816" s="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</row>
    <row r="817" ht="15.75" customHeight="1">
      <c r="A817" s="1"/>
      <c r="B817" s="1"/>
      <c r="C817" s="3"/>
      <c r="D817" s="3"/>
      <c r="E817" s="3"/>
      <c r="F817" s="3"/>
      <c r="G817" s="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</row>
    <row r="818" ht="15.75" customHeight="1">
      <c r="A818" s="1"/>
      <c r="B818" s="1"/>
      <c r="C818" s="3"/>
      <c r="D818" s="3"/>
      <c r="E818" s="3"/>
      <c r="F818" s="3"/>
      <c r="G818" s="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</row>
    <row r="819" ht="15.75" customHeight="1">
      <c r="A819" s="1"/>
      <c r="B819" s="1"/>
      <c r="C819" s="3"/>
      <c r="D819" s="3"/>
      <c r="E819" s="3"/>
      <c r="F819" s="3"/>
      <c r="G819" s="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</row>
    <row r="820" ht="15.75" customHeight="1">
      <c r="A820" s="1"/>
      <c r="B820" s="1"/>
      <c r="C820" s="3"/>
      <c r="D820" s="3"/>
      <c r="E820" s="3"/>
      <c r="F820" s="3"/>
      <c r="G820" s="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</row>
    <row r="821" ht="15.75" customHeight="1">
      <c r="A821" s="1"/>
      <c r="B821" s="1"/>
      <c r="C821" s="3"/>
      <c r="D821" s="3"/>
      <c r="E821" s="3"/>
      <c r="F821" s="3"/>
      <c r="G821" s="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</row>
    <row r="822" ht="15.75" customHeight="1">
      <c r="A822" s="1"/>
      <c r="B822" s="1"/>
      <c r="C822" s="3"/>
      <c r="D822" s="3"/>
      <c r="E822" s="3"/>
      <c r="F822" s="3"/>
      <c r="G822" s="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</row>
    <row r="823" ht="15.75" customHeight="1">
      <c r="A823" s="1"/>
      <c r="B823" s="1"/>
      <c r="C823" s="3"/>
      <c r="D823" s="3"/>
      <c r="E823" s="3"/>
      <c r="F823" s="3"/>
      <c r="G823" s="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</row>
    <row r="824" ht="15.75" customHeight="1">
      <c r="A824" s="1"/>
      <c r="B824" s="1"/>
      <c r="C824" s="3"/>
      <c r="D824" s="3"/>
      <c r="E824" s="3"/>
      <c r="F824" s="3"/>
      <c r="G824" s="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</row>
    <row r="825" ht="15.75" customHeight="1">
      <c r="A825" s="1"/>
      <c r="B825" s="1"/>
      <c r="C825" s="3"/>
      <c r="D825" s="3"/>
      <c r="E825" s="3"/>
      <c r="F825" s="3"/>
      <c r="G825" s="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</row>
    <row r="826" ht="15.75" customHeight="1">
      <c r="A826" s="1"/>
      <c r="B826" s="1"/>
      <c r="C826" s="3"/>
      <c r="D826" s="3"/>
      <c r="E826" s="3"/>
      <c r="F826" s="3"/>
      <c r="G826" s="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</row>
    <row r="827" ht="15.75" customHeight="1">
      <c r="A827" s="1"/>
      <c r="B827" s="1"/>
      <c r="C827" s="3"/>
      <c r="D827" s="3"/>
      <c r="E827" s="3"/>
      <c r="F827" s="3"/>
      <c r="G827" s="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</row>
    <row r="828" ht="15.75" customHeight="1">
      <c r="A828" s="1"/>
      <c r="B828" s="1"/>
      <c r="C828" s="3"/>
      <c r="D828" s="3"/>
      <c r="E828" s="3"/>
      <c r="F828" s="3"/>
      <c r="G828" s="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</row>
    <row r="829" ht="15.75" customHeight="1">
      <c r="A829" s="1"/>
      <c r="B829" s="1"/>
      <c r="C829" s="3"/>
      <c r="D829" s="3"/>
      <c r="E829" s="3"/>
      <c r="F829" s="3"/>
      <c r="G829" s="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</row>
    <row r="830" ht="15.75" customHeight="1">
      <c r="A830" s="1"/>
      <c r="B830" s="1"/>
      <c r="C830" s="3"/>
      <c r="D830" s="3"/>
      <c r="E830" s="3"/>
      <c r="F830" s="3"/>
      <c r="G830" s="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</row>
    <row r="831" ht="15.75" customHeight="1">
      <c r="A831" s="1"/>
      <c r="B831" s="1"/>
      <c r="C831" s="3"/>
      <c r="D831" s="3"/>
      <c r="E831" s="3"/>
      <c r="F831" s="3"/>
      <c r="G831" s="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</row>
    <row r="832" ht="15.75" customHeight="1">
      <c r="A832" s="1"/>
      <c r="B832" s="1"/>
      <c r="C832" s="3"/>
      <c r="D832" s="3"/>
      <c r="E832" s="3"/>
      <c r="F832" s="3"/>
      <c r="G832" s="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</row>
    <row r="833" ht="15.75" customHeight="1">
      <c r="A833" s="1"/>
      <c r="B833" s="1"/>
      <c r="C833" s="3"/>
      <c r="D833" s="3"/>
      <c r="E833" s="3"/>
      <c r="F833" s="3"/>
      <c r="G833" s="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</row>
    <row r="834" ht="15.75" customHeight="1">
      <c r="A834" s="1"/>
      <c r="B834" s="1"/>
      <c r="C834" s="3"/>
      <c r="D834" s="3"/>
      <c r="E834" s="3"/>
      <c r="F834" s="3"/>
      <c r="G834" s="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</row>
    <row r="835" ht="15.75" customHeight="1">
      <c r="A835" s="1"/>
      <c r="B835" s="1"/>
      <c r="C835" s="3"/>
      <c r="D835" s="3"/>
      <c r="E835" s="3"/>
      <c r="F835" s="3"/>
      <c r="G835" s="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</row>
    <row r="836" ht="15.75" customHeight="1">
      <c r="A836" s="1"/>
      <c r="B836" s="1"/>
      <c r="C836" s="3"/>
      <c r="D836" s="3"/>
      <c r="E836" s="3"/>
      <c r="F836" s="3"/>
      <c r="G836" s="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</row>
    <row r="837" ht="15.75" customHeight="1">
      <c r="A837" s="1"/>
      <c r="B837" s="1"/>
      <c r="C837" s="3"/>
      <c r="D837" s="3"/>
      <c r="E837" s="3"/>
      <c r="F837" s="3"/>
      <c r="G837" s="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</row>
    <row r="838" ht="15.75" customHeight="1">
      <c r="A838" s="1"/>
      <c r="B838" s="1"/>
      <c r="C838" s="3"/>
      <c r="D838" s="3"/>
      <c r="E838" s="3"/>
      <c r="F838" s="3"/>
      <c r="G838" s="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</row>
    <row r="839" ht="15.75" customHeight="1">
      <c r="A839" s="1"/>
      <c r="B839" s="1"/>
      <c r="C839" s="3"/>
      <c r="D839" s="3"/>
      <c r="E839" s="3"/>
      <c r="F839" s="3"/>
      <c r="G839" s="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</row>
    <row r="840" ht="15.75" customHeight="1">
      <c r="A840" s="1"/>
      <c r="B840" s="1"/>
      <c r="C840" s="3"/>
      <c r="D840" s="3"/>
      <c r="E840" s="3"/>
      <c r="F840" s="3"/>
      <c r="G840" s="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</row>
    <row r="841" ht="15.75" customHeight="1">
      <c r="A841" s="1"/>
      <c r="B841" s="1"/>
      <c r="C841" s="3"/>
      <c r="D841" s="3"/>
      <c r="E841" s="3"/>
      <c r="F841" s="3"/>
      <c r="G841" s="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</row>
    <row r="842" ht="15.75" customHeight="1">
      <c r="A842" s="1"/>
      <c r="B842" s="1"/>
      <c r="C842" s="3"/>
      <c r="D842" s="3"/>
      <c r="E842" s="3"/>
      <c r="F842" s="3"/>
      <c r="G842" s="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</row>
    <row r="843" ht="15.75" customHeight="1">
      <c r="A843" s="1"/>
      <c r="B843" s="1"/>
      <c r="C843" s="3"/>
      <c r="D843" s="3"/>
      <c r="E843" s="3"/>
      <c r="F843" s="3"/>
      <c r="G843" s="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</row>
    <row r="844" ht="15.75" customHeight="1">
      <c r="A844" s="1"/>
      <c r="B844" s="1"/>
      <c r="C844" s="3"/>
      <c r="D844" s="3"/>
      <c r="E844" s="3"/>
      <c r="F844" s="3"/>
      <c r="G844" s="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</row>
    <row r="845" ht="15.75" customHeight="1">
      <c r="A845" s="1"/>
      <c r="B845" s="1"/>
      <c r="C845" s="3"/>
      <c r="D845" s="3"/>
      <c r="E845" s="3"/>
      <c r="F845" s="3"/>
      <c r="G845" s="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</row>
    <row r="846" ht="15.75" customHeight="1">
      <c r="A846" s="1"/>
      <c r="B846" s="1"/>
      <c r="C846" s="3"/>
      <c r="D846" s="3"/>
      <c r="E846" s="3"/>
      <c r="F846" s="3"/>
      <c r="G846" s="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</row>
    <row r="847" ht="15.75" customHeight="1">
      <c r="A847" s="1"/>
      <c r="B847" s="1"/>
      <c r="C847" s="3"/>
      <c r="D847" s="3"/>
      <c r="E847" s="3"/>
      <c r="F847" s="3"/>
      <c r="G847" s="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</row>
    <row r="848" ht="15.75" customHeight="1">
      <c r="A848" s="1"/>
      <c r="B848" s="1"/>
      <c r="C848" s="3"/>
      <c r="D848" s="3"/>
      <c r="E848" s="3"/>
      <c r="F848" s="3"/>
      <c r="G848" s="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</row>
    <row r="849" ht="15.75" customHeight="1">
      <c r="A849" s="1"/>
      <c r="B849" s="1"/>
      <c r="C849" s="3"/>
      <c r="D849" s="3"/>
      <c r="E849" s="3"/>
      <c r="F849" s="3"/>
      <c r="G849" s="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</row>
    <row r="850" ht="15.75" customHeight="1">
      <c r="A850" s="1"/>
      <c r="B850" s="1"/>
      <c r="C850" s="3"/>
      <c r="D850" s="3"/>
      <c r="E850" s="3"/>
      <c r="F850" s="3"/>
      <c r="G850" s="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</row>
    <row r="851" ht="15.75" customHeight="1">
      <c r="A851" s="1"/>
      <c r="B851" s="1"/>
      <c r="C851" s="3"/>
      <c r="D851" s="3"/>
      <c r="E851" s="3"/>
      <c r="F851" s="3"/>
      <c r="G851" s="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</row>
    <row r="852" ht="15.75" customHeight="1">
      <c r="A852" s="1"/>
      <c r="B852" s="1"/>
      <c r="C852" s="3"/>
      <c r="D852" s="3"/>
      <c r="E852" s="3"/>
      <c r="F852" s="3"/>
      <c r="G852" s="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</row>
    <row r="853" ht="15.75" customHeight="1">
      <c r="A853" s="1"/>
      <c r="B853" s="1"/>
      <c r="C853" s="3"/>
      <c r="D853" s="3"/>
      <c r="E853" s="3"/>
      <c r="F853" s="3"/>
      <c r="G853" s="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</row>
    <row r="854" ht="15.75" customHeight="1">
      <c r="A854" s="1"/>
      <c r="B854" s="1"/>
      <c r="C854" s="3"/>
      <c r="D854" s="3"/>
      <c r="E854" s="3"/>
      <c r="F854" s="3"/>
      <c r="G854" s="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</row>
    <row r="855" ht="15.75" customHeight="1">
      <c r="A855" s="1"/>
      <c r="B855" s="1"/>
      <c r="C855" s="3"/>
      <c r="D855" s="3"/>
      <c r="E855" s="3"/>
      <c r="F855" s="3"/>
      <c r="G855" s="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</row>
    <row r="856" ht="15.75" customHeight="1">
      <c r="A856" s="1"/>
      <c r="B856" s="1"/>
      <c r="C856" s="3"/>
      <c r="D856" s="3"/>
      <c r="E856" s="3"/>
      <c r="F856" s="3"/>
      <c r="G856" s="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</row>
    <row r="857" ht="15.75" customHeight="1">
      <c r="A857" s="1"/>
      <c r="B857" s="1"/>
      <c r="C857" s="3"/>
      <c r="D857" s="3"/>
      <c r="E857" s="3"/>
      <c r="F857" s="3"/>
      <c r="G857" s="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</row>
    <row r="858" ht="15.75" customHeight="1">
      <c r="A858" s="1"/>
      <c r="B858" s="1"/>
      <c r="C858" s="3"/>
      <c r="D858" s="3"/>
      <c r="E858" s="3"/>
      <c r="F858" s="3"/>
      <c r="G858" s="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</row>
    <row r="859" ht="15.75" customHeight="1">
      <c r="A859" s="1"/>
      <c r="B859" s="1"/>
      <c r="C859" s="3"/>
      <c r="D859" s="3"/>
      <c r="E859" s="3"/>
      <c r="F859" s="3"/>
      <c r="G859" s="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</row>
    <row r="860" ht="15.75" customHeight="1">
      <c r="A860" s="1"/>
      <c r="B860" s="1"/>
      <c r="C860" s="3"/>
      <c r="D860" s="3"/>
      <c r="E860" s="3"/>
      <c r="F860" s="3"/>
      <c r="G860" s="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</row>
    <row r="861" ht="15.75" customHeight="1">
      <c r="A861" s="1"/>
      <c r="B861" s="1"/>
      <c r="C861" s="3"/>
      <c r="D861" s="3"/>
      <c r="E861" s="3"/>
      <c r="F861" s="3"/>
      <c r="G861" s="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</row>
    <row r="862" ht="15.75" customHeight="1">
      <c r="A862" s="1"/>
      <c r="B862" s="1"/>
      <c r="C862" s="3"/>
      <c r="D862" s="3"/>
      <c r="E862" s="3"/>
      <c r="F862" s="3"/>
      <c r="G862" s="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</row>
    <row r="863" ht="15.75" customHeight="1">
      <c r="A863" s="1"/>
      <c r="B863" s="1"/>
      <c r="C863" s="3"/>
      <c r="D863" s="3"/>
      <c r="E863" s="3"/>
      <c r="F863" s="3"/>
      <c r="G863" s="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</row>
    <row r="864" ht="15.75" customHeight="1">
      <c r="A864" s="1"/>
      <c r="B864" s="1"/>
      <c r="C864" s="3"/>
      <c r="D864" s="3"/>
      <c r="E864" s="3"/>
      <c r="F864" s="3"/>
      <c r="G864" s="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</row>
    <row r="865" ht="15.75" customHeight="1">
      <c r="A865" s="1"/>
      <c r="B865" s="1"/>
      <c r="C865" s="3"/>
      <c r="D865" s="3"/>
      <c r="E865" s="3"/>
      <c r="F865" s="3"/>
      <c r="G865" s="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</row>
    <row r="866" ht="15.75" customHeight="1">
      <c r="A866" s="1"/>
      <c r="B866" s="1"/>
      <c r="C866" s="3"/>
      <c r="D866" s="3"/>
      <c r="E866" s="3"/>
      <c r="F866" s="3"/>
      <c r="G866" s="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</row>
    <row r="867" ht="15.75" customHeight="1">
      <c r="A867" s="1"/>
      <c r="B867" s="1"/>
      <c r="C867" s="3"/>
      <c r="D867" s="3"/>
      <c r="E867" s="3"/>
      <c r="F867" s="3"/>
      <c r="G867" s="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</row>
    <row r="868" ht="15.75" customHeight="1">
      <c r="A868" s="1"/>
      <c r="B868" s="1"/>
      <c r="C868" s="3"/>
      <c r="D868" s="3"/>
      <c r="E868" s="3"/>
      <c r="F868" s="3"/>
      <c r="G868" s="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</row>
    <row r="869" ht="15.75" customHeight="1">
      <c r="A869" s="1"/>
      <c r="B869" s="1"/>
      <c r="C869" s="3"/>
      <c r="D869" s="3"/>
      <c r="E869" s="3"/>
      <c r="F869" s="3"/>
      <c r="G869" s="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</row>
    <row r="870" ht="15.75" customHeight="1">
      <c r="A870" s="1"/>
      <c r="B870" s="1"/>
      <c r="C870" s="3"/>
      <c r="D870" s="3"/>
      <c r="E870" s="3"/>
      <c r="F870" s="3"/>
      <c r="G870" s="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</row>
    <row r="871" ht="15.75" customHeight="1">
      <c r="A871" s="1"/>
      <c r="B871" s="1"/>
      <c r="C871" s="3"/>
      <c r="D871" s="3"/>
      <c r="E871" s="3"/>
      <c r="F871" s="3"/>
      <c r="G871" s="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</row>
    <row r="872" ht="15.75" customHeight="1">
      <c r="A872" s="1"/>
      <c r="B872" s="1"/>
      <c r="C872" s="3"/>
      <c r="D872" s="3"/>
      <c r="E872" s="3"/>
      <c r="F872" s="3"/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</row>
    <row r="873" ht="15.75" customHeight="1">
      <c r="A873" s="1"/>
      <c r="B873" s="1"/>
      <c r="C873" s="3"/>
      <c r="D873" s="3"/>
      <c r="E873" s="3"/>
      <c r="F873" s="3"/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</row>
    <row r="874" ht="15.75" customHeight="1">
      <c r="A874" s="1"/>
      <c r="B874" s="1"/>
      <c r="C874" s="3"/>
      <c r="D874" s="3"/>
      <c r="E874" s="3"/>
      <c r="F874" s="3"/>
      <c r="G874" s="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</row>
    <row r="875" ht="15.75" customHeight="1">
      <c r="A875" s="1"/>
      <c r="B875" s="1"/>
      <c r="C875" s="3"/>
      <c r="D875" s="3"/>
      <c r="E875" s="3"/>
      <c r="F875" s="3"/>
      <c r="G875" s="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</row>
    <row r="876" ht="15.75" customHeight="1">
      <c r="A876" s="1"/>
      <c r="B876" s="1"/>
      <c r="C876" s="3"/>
      <c r="D876" s="3"/>
      <c r="E876" s="3"/>
      <c r="F876" s="3"/>
      <c r="G876" s="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</row>
    <row r="877" ht="15.75" customHeight="1">
      <c r="A877" s="1"/>
      <c r="B877" s="1"/>
      <c r="C877" s="3"/>
      <c r="D877" s="3"/>
      <c r="E877" s="3"/>
      <c r="F877" s="3"/>
      <c r="G877" s="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</row>
    <row r="878" ht="15.75" customHeight="1">
      <c r="A878" s="1"/>
      <c r="B878" s="1"/>
      <c r="C878" s="3"/>
      <c r="D878" s="3"/>
      <c r="E878" s="3"/>
      <c r="F878" s="3"/>
      <c r="G878" s="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</row>
    <row r="879" ht="15.75" customHeight="1">
      <c r="A879" s="1"/>
      <c r="B879" s="1"/>
      <c r="C879" s="3"/>
      <c r="D879" s="3"/>
      <c r="E879" s="3"/>
      <c r="F879" s="3"/>
      <c r="G879" s="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</row>
    <row r="880" ht="15.75" customHeight="1">
      <c r="A880" s="1"/>
      <c r="B880" s="1"/>
      <c r="C880" s="3"/>
      <c r="D880" s="3"/>
      <c r="E880" s="3"/>
      <c r="F880" s="3"/>
      <c r="G880" s="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</row>
    <row r="881" ht="15.75" customHeight="1">
      <c r="A881" s="1"/>
      <c r="B881" s="1"/>
      <c r="C881" s="3"/>
      <c r="D881" s="3"/>
      <c r="E881" s="3"/>
      <c r="F881" s="3"/>
      <c r="G881" s="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</row>
    <row r="882" ht="15.75" customHeight="1">
      <c r="A882" s="1"/>
      <c r="B882" s="1"/>
      <c r="C882" s="3"/>
      <c r="D882" s="3"/>
      <c r="E882" s="3"/>
      <c r="F882" s="3"/>
      <c r="G882" s="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</row>
    <row r="883" ht="15.75" customHeight="1">
      <c r="A883" s="1"/>
      <c r="B883" s="1"/>
      <c r="C883" s="3"/>
      <c r="D883" s="3"/>
      <c r="E883" s="3"/>
      <c r="F883" s="3"/>
      <c r="G883" s="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</row>
    <row r="884" ht="15.75" customHeight="1">
      <c r="A884" s="1"/>
      <c r="B884" s="1"/>
      <c r="C884" s="3"/>
      <c r="D884" s="3"/>
      <c r="E884" s="3"/>
      <c r="F884" s="3"/>
      <c r="G884" s="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</row>
    <row r="885" ht="15.75" customHeight="1">
      <c r="A885" s="1"/>
      <c r="B885" s="1"/>
      <c r="C885" s="3"/>
      <c r="D885" s="3"/>
      <c r="E885" s="3"/>
      <c r="F885" s="3"/>
      <c r="G885" s="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</row>
    <row r="886" ht="15.75" customHeight="1">
      <c r="A886" s="1"/>
      <c r="B886" s="1"/>
      <c r="C886" s="3"/>
      <c r="D886" s="3"/>
      <c r="E886" s="3"/>
      <c r="F886" s="3"/>
      <c r="G886" s="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</row>
    <row r="887" ht="15.75" customHeight="1">
      <c r="A887" s="1"/>
      <c r="B887" s="1"/>
      <c r="C887" s="3"/>
      <c r="D887" s="3"/>
      <c r="E887" s="3"/>
      <c r="F887" s="3"/>
      <c r="G887" s="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</row>
    <row r="888" ht="15.75" customHeight="1">
      <c r="A888" s="1"/>
      <c r="B888" s="1"/>
      <c r="C888" s="3"/>
      <c r="D888" s="3"/>
      <c r="E888" s="3"/>
      <c r="F888" s="3"/>
      <c r="G888" s="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</row>
    <row r="889" ht="15.75" customHeight="1">
      <c r="A889" s="1"/>
      <c r="B889" s="1"/>
      <c r="C889" s="3"/>
      <c r="D889" s="3"/>
      <c r="E889" s="3"/>
      <c r="F889" s="3"/>
      <c r="G889" s="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</row>
    <row r="890" ht="15.75" customHeight="1">
      <c r="A890" s="1"/>
      <c r="B890" s="1"/>
      <c r="C890" s="3"/>
      <c r="D890" s="3"/>
      <c r="E890" s="3"/>
      <c r="F890" s="3"/>
      <c r="G890" s="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</row>
    <row r="891" ht="15.75" customHeight="1">
      <c r="A891" s="1"/>
      <c r="B891" s="1"/>
      <c r="C891" s="3"/>
      <c r="D891" s="3"/>
      <c r="E891" s="3"/>
      <c r="F891" s="3"/>
      <c r="G891" s="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</row>
    <row r="892" ht="15.75" customHeight="1">
      <c r="A892" s="1"/>
      <c r="B892" s="1"/>
      <c r="C892" s="3"/>
      <c r="D892" s="3"/>
      <c r="E892" s="3"/>
      <c r="F892" s="3"/>
      <c r="G892" s="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</row>
    <row r="893" ht="15.75" customHeight="1">
      <c r="A893" s="1"/>
      <c r="B893" s="1"/>
      <c r="C893" s="3"/>
      <c r="D893" s="3"/>
      <c r="E893" s="3"/>
      <c r="F893" s="3"/>
      <c r="G893" s="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</row>
    <row r="894" ht="15.75" customHeight="1">
      <c r="A894" s="1"/>
      <c r="B894" s="1"/>
      <c r="C894" s="3"/>
      <c r="D894" s="3"/>
      <c r="E894" s="3"/>
      <c r="F894" s="3"/>
      <c r="G894" s="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</row>
    <row r="895" ht="15.75" customHeight="1">
      <c r="A895" s="1"/>
      <c r="B895" s="1"/>
      <c r="C895" s="3"/>
      <c r="D895" s="3"/>
      <c r="E895" s="3"/>
      <c r="F895" s="3"/>
      <c r="G895" s="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</row>
    <row r="896" ht="15.75" customHeight="1">
      <c r="A896" s="1"/>
      <c r="B896" s="1"/>
      <c r="C896" s="3"/>
      <c r="D896" s="3"/>
      <c r="E896" s="3"/>
      <c r="F896" s="3"/>
      <c r="G896" s="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</row>
    <row r="897" ht="15.75" customHeight="1">
      <c r="A897" s="1"/>
      <c r="B897" s="1"/>
      <c r="C897" s="3"/>
      <c r="D897" s="3"/>
      <c r="E897" s="3"/>
      <c r="F897" s="3"/>
      <c r="G897" s="3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</row>
    <row r="898" ht="15.75" customHeight="1">
      <c r="A898" s="1"/>
      <c r="B898" s="1"/>
      <c r="C898" s="3"/>
      <c r="D898" s="3"/>
      <c r="E898" s="3"/>
      <c r="F898" s="3"/>
      <c r="G898" s="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</row>
    <row r="899" ht="15.75" customHeight="1">
      <c r="A899" s="1"/>
      <c r="B899" s="1"/>
      <c r="C899" s="3"/>
      <c r="D899" s="3"/>
      <c r="E899" s="3"/>
      <c r="F899" s="3"/>
      <c r="G899" s="3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</row>
    <row r="900" ht="15.75" customHeight="1">
      <c r="A900" s="1"/>
      <c r="B900" s="1"/>
      <c r="C900" s="3"/>
      <c r="D900" s="3"/>
      <c r="E900" s="3"/>
      <c r="F900" s="3"/>
      <c r="G900" s="3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</row>
    <row r="901" ht="15.75" customHeight="1">
      <c r="A901" s="1"/>
      <c r="B901" s="1"/>
      <c r="C901" s="3"/>
      <c r="D901" s="3"/>
      <c r="E901" s="3"/>
      <c r="F901" s="3"/>
      <c r="G901" s="3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</row>
    <row r="902" ht="15.75" customHeight="1">
      <c r="A902" s="1"/>
      <c r="B902" s="1"/>
      <c r="C902" s="3"/>
      <c r="D902" s="3"/>
      <c r="E902" s="3"/>
      <c r="F902" s="3"/>
      <c r="G902" s="3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</row>
    <row r="903" ht="15.75" customHeight="1">
      <c r="A903" s="1"/>
      <c r="B903" s="1"/>
      <c r="C903" s="3"/>
      <c r="D903" s="3"/>
      <c r="E903" s="3"/>
      <c r="F903" s="3"/>
      <c r="G903" s="3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</row>
    <row r="904" ht="15.75" customHeight="1">
      <c r="A904" s="1"/>
      <c r="B904" s="1"/>
      <c r="C904" s="3"/>
      <c r="D904" s="3"/>
      <c r="E904" s="3"/>
      <c r="F904" s="3"/>
      <c r="G904" s="3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</row>
    <row r="905" ht="15.75" customHeight="1">
      <c r="A905" s="1"/>
      <c r="B905" s="1"/>
      <c r="C905" s="3"/>
      <c r="D905" s="3"/>
      <c r="E905" s="3"/>
      <c r="F905" s="3"/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</row>
    <row r="906" ht="15.75" customHeight="1">
      <c r="A906" s="1"/>
      <c r="B906" s="1"/>
      <c r="C906" s="3"/>
      <c r="D906" s="3"/>
      <c r="E906" s="3"/>
      <c r="F906" s="3"/>
      <c r="G906" s="3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</row>
    <row r="907" ht="15.75" customHeight="1">
      <c r="A907" s="1"/>
      <c r="B907" s="1"/>
      <c r="C907" s="3"/>
      <c r="D907" s="3"/>
      <c r="E907" s="3"/>
      <c r="F907" s="3"/>
      <c r="G907" s="3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</row>
    <row r="908" ht="15.75" customHeight="1">
      <c r="A908" s="1"/>
      <c r="B908" s="1"/>
      <c r="C908" s="3"/>
      <c r="D908" s="3"/>
      <c r="E908" s="3"/>
      <c r="F908" s="3"/>
      <c r="G908" s="3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</row>
    <row r="909" ht="15.75" customHeight="1">
      <c r="A909" s="1"/>
      <c r="B909" s="1"/>
      <c r="C909" s="3"/>
      <c r="D909" s="3"/>
      <c r="E909" s="3"/>
      <c r="F909" s="3"/>
      <c r="G909" s="3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</row>
    <row r="910" ht="15.75" customHeight="1">
      <c r="A910" s="1"/>
      <c r="B910" s="1"/>
      <c r="C910" s="3"/>
      <c r="D910" s="3"/>
      <c r="E910" s="3"/>
      <c r="F910" s="3"/>
      <c r="G910" s="3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</row>
    <row r="911" ht="15.75" customHeight="1">
      <c r="A911" s="1"/>
      <c r="B911" s="1"/>
      <c r="C911" s="3"/>
      <c r="D911" s="3"/>
      <c r="E911" s="3"/>
      <c r="F911" s="3"/>
      <c r="G911" s="3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</row>
    <row r="912" ht="15.75" customHeight="1">
      <c r="A912" s="1"/>
      <c r="B912" s="1"/>
      <c r="C912" s="3"/>
      <c r="D912" s="3"/>
      <c r="E912" s="3"/>
      <c r="F912" s="3"/>
      <c r="G912" s="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</row>
    <row r="913" ht="15.75" customHeight="1">
      <c r="A913" s="1"/>
      <c r="B913" s="1"/>
      <c r="C913" s="3"/>
      <c r="D913" s="3"/>
      <c r="E913" s="3"/>
      <c r="F913" s="3"/>
      <c r="G913" s="3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</row>
    <row r="914" ht="15.75" customHeight="1">
      <c r="A914" s="1"/>
      <c r="B914" s="1"/>
      <c r="C914" s="3"/>
      <c r="D914" s="3"/>
      <c r="E914" s="3"/>
      <c r="F914" s="3"/>
      <c r="G914" s="3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</row>
    <row r="915" ht="15.75" customHeight="1">
      <c r="A915" s="1"/>
      <c r="B915" s="1"/>
      <c r="C915" s="3"/>
      <c r="D915" s="3"/>
      <c r="E915" s="3"/>
      <c r="F915" s="3"/>
      <c r="G915" s="3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</row>
    <row r="916" ht="15.75" customHeight="1">
      <c r="A916" s="1"/>
      <c r="B916" s="1"/>
      <c r="C916" s="3"/>
      <c r="D916" s="3"/>
      <c r="E916" s="3"/>
      <c r="F916" s="3"/>
      <c r="G916" s="3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</row>
    <row r="917" ht="15.75" customHeight="1">
      <c r="A917" s="1"/>
      <c r="B917" s="1"/>
      <c r="C917" s="3"/>
      <c r="D917" s="3"/>
      <c r="E917" s="3"/>
      <c r="F917" s="3"/>
      <c r="G917" s="3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</row>
    <row r="918" ht="15.75" customHeight="1">
      <c r="A918" s="1"/>
      <c r="B918" s="1"/>
      <c r="C918" s="3"/>
      <c r="D918" s="3"/>
      <c r="E918" s="3"/>
      <c r="F918" s="3"/>
      <c r="G918" s="3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</row>
    <row r="919" ht="15.75" customHeight="1">
      <c r="A919" s="1"/>
      <c r="B919" s="1"/>
      <c r="C919" s="3"/>
      <c r="D919" s="3"/>
      <c r="E919" s="3"/>
      <c r="F919" s="3"/>
      <c r="G919" s="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</row>
    <row r="920" ht="15.75" customHeight="1">
      <c r="A920" s="1"/>
      <c r="B920" s="1"/>
      <c r="C920" s="3"/>
      <c r="D920" s="3"/>
      <c r="E920" s="3"/>
      <c r="F920" s="3"/>
      <c r="G920" s="3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</row>
    <row r="921" ht="15.75" customHeight="1">
      <c r="A921" s="1"/>
      <c r="B921" s="1"/>
      <c r="C921" s="3"/>
      <c r="D921" s="3"/>
      <c r="E921" s="3"/>
      <c r="F921" s="3"/>
      <c r="G921" s="3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</row>
    <row r="922" ht="15.75" customHeight="1">
      <c r="A922" s="1"/>
      <c r="B922" s="1"/>
      <c r="C922" s="3"/>
      <c r="D922" s="3"/>
      <c r="E922" s="3"/>
      <c r="F922" s="3"/>
      <c r="G922" s="3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</row>
    <row r="923" ht="15.75" customHeight="1">
      <c r="A923" s="1"/>
      <c r="B923" s="1"/>
      <c r="C923" s="3"/>
      <c r="D923" s="3"/>
      <c r="E923" s="3"/>
      <c r="F923" s="3"/>
      <c r="G923" s="3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</row>
    <row r="924" ht="15.75" customHeight="1">
      <c r="A924" s="1"/>
      <c r="B924" s="1"/>
      <c r="C924" s="3"/>
      <c r="D924" s="3"/>
      <c r="E924" s="3"/>
      <c r="F924" s="3"/>
      <c r="G924" s="3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</row>
    <row r="925" ht="15.75" customHeight="1">
      <c r="A925" s="1"/>
      <c r="B925" s="1"/>
      <c r="C925" s="3"/>
      <c r="D925" s="3"/>
      <c r="E925" s="3"/>
      <c r="F925" s="3"/>
      <c r="G925" s="3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</row>
    <row r="926" ht="15.75" customHeight="1">
      <c r="A926" s="1"/>
      <c r="B926" s="1"/>
      <c r="C926" s="3"/>
      <c r="D926" s="3"/>
      <c r="E926" s="3"/>
      <c r="F926" s="3"/>
      <c r="G926" s="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</row>
    <row r="927" ht="15.75" customHeight="1">
      <c r="A927" s="1"/>
      <c r="B927" s="1"/>
      <c r="C927" s="3"/>
      <c r="D927" s="3"/>
      <c r="E927" s="3"/>
      <c r="F927" s="3"/>
      <c r="G927" s="3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</row>
    <row r="928" ht="15.75" customHeight="1">
      <c r="A928" s="1"/>
      <c r="B928" s="1"/>
      <c r="C928" s="3"/>
      <c r="D928" s="3"/>
      <c r="E928" s="3"/>
      <c r="F928" s="3"/>
      <c r="G928" s="3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</row>
    <row r="929" ht="15.75" customHeight="1">
      <c r="A929" s="1"/>
      <c r="B929" s="1"/>
      <c r="C929" s="3"/>
      <c r="D929" s="3"/>
      <c r="E929" s="3"/>
      <c r="F929" s="3"/>
      <c r="G929" s="3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</row>
    <row r="930" ht="15.75" customHeight="1">
      <c r="A930" s="1"/>
      <c r="B930" s="1"/>
      <c r="C930" s="3"/>
      <c r="D930" s="3"/>
      <c r="E930" s="3"/>
      <c r="F930" s="3"/>
      <c r="G930" s="3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</row>
    <row r="931" ht="15.75" customHeight="1">
      <c r="A931" s="1"/>
      <c r="B931" s="1"/>
      <c r="C931" s="3"/>
      <c r="D931" s="3"/>
      <c r="E931" s="3"/>
      <c r="F931" s="3"/>
      <c r="G931" s="3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</row>
    <row r="932" ht="15.75" customHeight="1">
      <c r="A932" s="1"/>
      <c r="B932" s="1"/>
      <c r="C932" s="3"/>
      <c r="D932" s="3"/>
      <c r="E932" s="3"/>
      <c r="F932" s="3"/>
      <c r="G932" s="3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</row>
    <row r="933" ht="15.75" customHeight="1">
      <c r="A933" s="1"/>
      <c r="B933" s="1"/>
      <c r="C933" s="3"/>
      <c r="D933" s="3"/>
      <c r="E933" s="3"/>
      <c r="F933" s="3"/>
      <c r="G933" s="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</row>
    <row r="934" ht="15.75" customHeight="1">
      <c r="A934" s="1"/>
      <c r="B934" s="1"/>
      <c r="C934" s="3"/>
      <c r="D934" s="3"/>
      <c r="E934" s="3"/>
      <c r="F934" s="3"/>
      <c r="G934" s="3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</row>
    <row r="935" ht="15.75" customHeight="1">
      <c r="A935" s="1"/>
      <c r="B935" s="1"/>
      <c r="C935" s="3"/>
      <c r="D935" s="3"/>
      <c r="E935" s="3"/>
      <c r="F935" s="3"/>
      <c r="G935" s="3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</row>
    <row r="936" ht="15.75" customHeight="1">
      <c r="A936" s="1"/>
      <c r="B936" s="1"/>
      <c r="C936" s="3"/>
      <c r="D936" s="3"/>
      <c r="E936" s="3"/>
      <c r="F936" s="3"/>
      <c r="G936" s="3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</row>
    <row r="937" ht="15.75" customHeight="1">
      <c r="A937" s="1"/>
      <c r="B937" s="1"/>
      <c r="C937" s="3"/>
      <c r="D937" s="3"/>
      <c r="E937" s="3"/>
      <c r="F937" s="3"/>
      <c r="G937" s="3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</row>
    <row r="938" ht="15.75" customHeight="1">
      <c r="A938" s="1"/>
      <c r="B938" s="1"/>
      <c r="C938" s="3"/>
      <c r="D938" s="3"/>
      <c r="E938" s="3"/>
      <c r="F938" s="3"/>
      <c r="G938" s="3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</row>
    <row r="939" ht="15.75" customHeight="1">
      <c r="A939" s="1"/>
      <c r="B939" s="1"/>
      <c r="C939" s="3"/>
      <c r="D939" s="3"/>
      <c r="E939" s="3"/>
      <c r="F939" s="3"/>
      <c r="G939" s="3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</row>
    <row r="940" ht="15.75" customHeight="1">
      <c r="A940" s="1"/>
      <c r="B940" s="1"/>
      <c r="C940" s="3"/>
      <c r="D940" s="3"/>
      <c r="E940" s="3"/>
      <c r="F940" s="3"/>
      <c r="G940" s="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</row>
    <row r="941" ht="15.75" customHeight="1">
      <c r="A941" s="1"/>
      <c r="B941" s="1"/>
      <c r="C941" s="3"/>
      <c r="D941" s="3"/>
      <c r="E941" s="3"/>
      <c r="F941" s="3"/>
      <c r="G941" s="3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</row>
    <row r="942" ht="15.75" customHeight="1">
      <c r="A942" s="1"/>
      <c r="B942" s="1"/>
      <c r="C942" s="3"/>
      <c r="D942" s="3"/>
      <c r="E942" s="3"/>
      <c r="F942" s="3"/>
      <c r="G942" s="3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</row>
    <row r="943" ht="15.75" customHeight="1">
      <c r="A943" s="1"/>
      <c r="B943" s="1"/>
      <c r="C943" s="3"/>
      <c r="D943" s="3"/>
      <c r="E943" s="3"/>
      <c r="F943" s="3"/>
      <c r="G943" s="3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</row>
    <row r="944" ht="15.75" customHeight="1">
      <c r="A944" s="1"/>
      <c r="B944" s="1"/>
      <c r="C944" s="3"/>
      <c r="D944" s="3"/>
      <c r="E944" s="3"/>
      <c r="F944" s="3"/>
      <c r="G944" s="3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</row>
    <row r="945" ht="15.75" customHeight="1">
      <c r="A945" s="1"/>
      <c r="B945" s="1"/>
      <c r="C945" s="3"/>
      <c r="D945" s="3"/>
      <c r="E945" s="3"/>
      <c r="F945" s="3"/>
      <c r="G945" s="3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</row>
    <row r="946" ht="15.75" customHeight="1">
      <c r="A946" s="1"/>
      <c r="B946" s="1"/>
      <c r="C946" s="3"/>
      <c r="D946" s="3"/>
      <c r="E946" s="3"/>
      <c r="F946" s="3"/>
      <c r="G946" s="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</row>
    <row r="947" ht="15.75" customHeight="1">
      <c r="A947" s="1"/>
      <c r="B947" s="1"/>
      <c r="C947" s="3"/>
      <c r="D947" s="3"/>
      <c r="E947" s="3"/>
      <c r="F947" s="3"/>
      <c r="G947" s="3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</row>
    <row r="948" ht="15.75" customHeight="1">
      <c r="A948" s="1"/>
      <c r="B948" s="1"/>
      <c r="C948" s="3"/>
      <c r="D948" s="3"/>
      <c r="E948" s="3"/>
      <c r="F948" s="3"/>
      <c r="G948" s="3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</row>
    <row r="949" ht="15.75" customHeight="1">
      <c r="A949" s="1"/>
      <c r="B949" s="1"/>
      <c r="C949" s="3"/>
      <c r="D949" s="3"/>
      <c r="E949" s="3"/>
      <c r="F949" s="3"/>
      <c r="G949" s="3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</row>
    <row r="950" ht="15.75" customHeight="1">
      <c r="A950" s="1"/>
      <c r="B950" s="1"/>
      <c r="C950" s="3"/>
      <c r="D950" s="3"/>
      <c r="E950" s="3"/>
      <c r="F950" s="3"/>
      <c r="G950" s="3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</row>
    <row r="951" ht="15.75" customHeight="1">
      <c r="A951" s="1"/>
      <c r="B951" s="1"/>
      <c r="C951" s="3"/>
      <c r="D951" s="3"/>
      <c r="E951" s="3"/>
      <c r="F951" s="3"/>
      <c r="G951" s="3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</row>
    <row r="952" ht="15.75" customHeight="1">
      <c r="A952" s="1"/>
      <c r="B952" s="1"/>
      <c r="C952" s="3"/>
      <c r="D952" s="3"/>
      <c r="E952" s="3"/>
      <c r="F952" s="3"/>
      <c r="G952" s="3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</row>
    <row r="953" ht="15.75" customHeight="1">
      <c r="A953" s="1"/>
      <c r="B953" s="1"/>
      <c r="C953" s="3"/>
      <c r="D953" s="3"/>
      <c r="E953" s="3"/>
      <c r="F953" s="3"/>
      <c r="G953" s="3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</row>
    <row r="954" ht="15.75" customHeight="1">
      <c r="A954" s="1"/>
      <c r="B954" s="1"/>
      <c r="C954" s="3"/>
      <c r="D954" s="3"/>
      <c r="E954" s="3"/>
      <c r="F954" s="3"/>
      <c r="G954" s="3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</row>
    <row r="955" ht="15.75" customHeight="1">
      <c r="A955" s="1"/>
      <c r="B955" s="1"/>
      <c r="C955" s="3"/>
      <c r="D955" s="3"/>
      <c r="E955" s="3"/>
      <c r="F955" s="3"/>
      <c r="G955" s="3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</row>
    <row r="956" ht="15.75" customHeight="1">
      <c r="A956" s="1"/>
      <c r="B956" s="1"/>
      <c r="C956" s="3"/>
      <c r="D956" s="3"/>
      <c r="E956" s="3"/>
      <c r="F956" s="3"/>
      <c r="G956" s="3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</row>
    <row r="957" ht="15.75" customHeight="1">
      <c r="A957" s="1"/>
      <c r="B957" s="1"/>
      <c r="C957" s="3"/>
      <c r="D957" s="3"/>
      <c r="E957" s="3"/>
      <c r="F957" s="3"/>
      <c r="G957" s="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</row>
    <row r="958" ht="15.75" customHeight="1">
      <c r="A958" s="1"/>
      <c r="B958" s="1"/>
      <c r="C958" s="3"/>
      <c r="D958" s="3"/>
      <c r="E958" s="3"/>
      <c r="F958" s="3"/>
      <c r="G958" s="3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</row>
    <row r="959" ht="15.75" customHeight="1">
      <c r="A959" s="1"/>
      <c r="B959" s="1"/>
      <c r="C959" s="3"/>
      <c r="D959" s="3"/>
      <c r="E959" s="3"/>
      <c r="F959" s="3"/>
      <c r="G959" s="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</row>
    <row r="960" ht="15.75" customHeight="1">
      <c r="A960" s="1"/>
      <c r="B960" s="1"/>
      <c r="C960" s="3"/>
      <c r="D960" s="3"/>
      <c r="E960" s="3"/>
      <c r="F960" s="3"/>
      <c r="G960" s="3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</row>
    <row r="961" ht="15.75" customHeight="1">
      <c r="A961" s="1"/>
      <c r="B961" s="1"/>
      <c r="C961" s="3"/>
      <c r="D961" s="3"/>
      <c r="E961" s="3"/>
      <c r="F961" s="3"/>
      <c r="G961" s="3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</row>
    <row r="962" ht="15.75" customHeight="1">
      <c r="A962" s="1"/>
      <c r="B962" s="1"/>
      <c r="C962" s="3"/>
      <c r="D962" s="3"/>
      <c r="E962" s="3"/>
      <c r="F962" s="3"/>
      <c r="G962" s="3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</row>
    <row r="963" ht="15.75" customHeight="1">
      <c r="A963" s="1"/>
      <c r="B963" s="1"/>
      <c r="C963" s="3"/>
      <c r="D963" s="3"/>
      <c r="E963" s="3"/>
      <c r="F963" s="3"/>
      <c r="G963" s="3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</row>
    <row r="964" ht="15.75" customHeight="1">
      <c r="A964" s="1"/>
      <c r="B964" s="1"/>
      <c r="C964" s="3"/>
      <c r="D964" s="3"/>
      <c r="E964" s="3"/>
      <c r="F964" s="3"/>
      <c r="G964" s="3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</row>
    <row r="965" ht="15.75" customHeight="1">
      <c r="A965" s="1"/>
      <c r="B965" s="1"/>
      <c r="C965" s="3"/>
      <c r="D965" s="3"/>
      <c r="E965" s="3"/>
      <c r="F965" s="3"/>
      <c r="G965" s="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</row>
    <row r="966" ht="15.75" customHeight="1">
      <c r="A966" s="1"/>
      <c r="B966" s="1"/>
      <c r="C966" s="3"/>
      <c r="D966" s="3"/>
      <c r="E966" s="3"/>
      <c r="F966" s="3"/>
      <c r="G966" s="3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</row>
    <row r="967" ht="15.75" customHeight="1">
      <c r="A967" s="1"/>
      <c r="B967" s="1"/>
      <c r="C967" s="3"/>
      <c r="D967" s="3"/>
      <c r="E967" s="3"/>
      <c r="F967" s="3"/>
      <c r="G967" s="3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</row>
    <row r="968" ht="15.75" customHeight="1">
      <c r="A968" s="1"/>
      <c r="B968" s="1"/>
      <c r="C968" s="3"/>
      <c r="D968" s="3"/>
      <c r="E968" s="3"/>
      <c r="F968" s="3"/>
      <c r="G968" s="3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</row>
    <row r="969" ht="15.75" customHeight="1">
      <c r="A969" s="1"/>
      <c r="B969" s="1"/>
      <c r="C969" s="3"/>
      <c r="D969" s="3"/>
      <c r="E969" s="3"/>
      <c r="F969" s="3"/>
      <c r="G969" s="3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</row>
    <row r="970" ht="15.75" customHeight="1">
      <c r="A970" s="1"/>
      <c r="B970" s="1"/>
      <c r="C970" s="3"/>
      <c r="D970" s="3"/>
      <c r="E970" s="3"/>
      <c r="F970" s="3"/>
      <c r="G970" s="3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</row>
    <row r="971" ht="15.75" customHeight="1">
      <c r="A971" s="1"/>
      <c r="B971" s="1"/>
      <c r="C971" s="3"/>
      <c r="D971" s="3"/>
      <c r="E971" s="3"/>
      <c r="F971" s="3"/>
      <c r="G971" s="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</row>
    <row r="972" ht="15.75" customHeight="1">
      <c r="A972" s="1"/>
      <c r="B972" s="1"/>
      <c r="C972" s="3"/>
      <c r="D972" s="3"/>
      <c r="E972" s="3"/>
      <c r="F972" s="3"/>
      <c r="G972" s="3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</row>
    <row r="973" ht="15.75" customHeight="1">
      <c r="A973" s="1"/>
      <c r="B973" s="1"/>
      <c r="C973" s="3"/>
      <c r="D973" s="3"/>
      <c r="E973" s="3"/>
      <c r="F973" s="3"/>
      <c r="G973" s="3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</row>
    <row r="974" ht="15.75" customHeight="1">
      <c r="A974" s="1"/>
      <c r="B974" s="1"/>
      <c r="C974" s="3"/>
      <c r="D974" s="3"/>
      <c r="E974" s="3"/>
      <c r="F974" s="3"/>
      <c r="G974" s="3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</row>
    <row r="975" ht="15.75" customHeight="1">
      <c r="A975" s="1"/>
      <c r="B975" s="1"/>
      <c r="C975" s="3"/>
      <c r="D975" s="3"/>
      <c r="E975" s="3"/>
      <c r="F975" s="3"/>
      <c r="G975" s="3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</row>
    <row r="976" ht="15.75" customHeight="1">
      <c r="A976" s="1"/>
      <c r="B976" s="1"/>
      <c r="C976" s="3"/>
      <c r="D976" s="3"/>
      <c r="E976" s="3"/>
      <c r="F976" s="3"/>
      <c r="G976" s="3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</row>
    <row r="977" ht="15.75" customHeight="1">
      <c r="A977" s="1"/>
      <c r="B977" s="1"/>
      <c r="C977" s="3"/>
      <c r="D977" s="3"/>
      <c r="E977" s="3"/>
      <c r="F977" s="3"/>
      <c r="G977" s="3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</row>
    <row r="978" ht="15.75" customHeight="1">
      <c r="A978" s="1"/>
      <c r="B978" s="1"/>
      <c r="C978" s="3"/>
      <c r="D978" s="3"/>
      <c r="E978" s="3"/>
      <c r="F978" s="3"/>
      <c r="G978" s="3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</row>
    <row r="979" ht="15.75" customHeight="1">
      <c r="A979" s="1"/>
      <c r="B979" s="1"/>
      <c r="C979" s="3"/>
      <c r="D979" s="3"/>
      <c r="E979" s="3"/>
      <c r="F979" s="3"/>
      <c r="G979" s="3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</row>
    <row r="980" ht="15.75" customHeight="1">
      <c r="A980" s="1"/>
      <c r="B980" s="1"/>
      <c r="C980" s="3"/>
      <c r="D980" s="3"/>
      <c r="E980" s="3"/>
      <c r="F980" s="3"/>
      <c r="G980" s="3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</row>
    <row r="981" ht="15.75" customHeight="1">
      <c r="A981" s="1"/>
      <c r="B981" s="1"/>
      <c r="C981" s="3"/>
      <c r="D981" s="3"/>
      <c r="E981" s="3"/>
      <c r="F981" s="3"/>
      <c r="G981" s="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</row>
    <row r="982" ht="15.75" customHeight="1">
      <c r="A982" s="1"/>
      <c r="B982" s="1"/>
      <c r="C982" s="3"/>
      <c r="D982" s="3"/>
      <c r="E982" s="3"/>
      <c r="F982" s="3"/>
      <c r="G982" s="3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</row>
    <row r="983" ht="15.75" customHeight="1">
      <c r="A983" s="1"/>
      <c r="B983" s="1"/>
      <c r="C983" s="3"/>
      <c r="D983" s="3"/>
      <c r="E983" s="3"/>
      <c r="F983" s="3"/>
      <c r="G983" s="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</row>
    <row r="984" ht="15.75" customHeight="1">
      <c r="A984" s="1"/>
      <c r="B984" s="1"/>
      <c r="C984" s="3"/>
      <c r="D984" s="3"/>
      <c r="E984" s="3"/>
      <c r="F984" s="3"/>
      <c r="G984" s="3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</row>
    <row r="985" ht="15.75" customHeight="1">
      <c r="A985" s="1"/>
      <c r="B985" s="1"/>
      <c r="C985" s="3"/>
      <c r="D985" s="3"/>
      <c r="E985" s="3"/>
      <c r="F985" s="3"/>
      <c r="G985" s="3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</row>
    <row r="986" ht="15.75" customHeight="1">
      <c r="A986" s="1"/>
      <c r="B986" s="1"/>
      <c r="C986" s="3"/>
      <c r="D986" s="3"/>
      <c r="E986" s="3"/>
      <c r="F986" s="3"/>
      <c r="G986" s="3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</row>
    <row r="987" ht="15.75" customHeight="1">
      <c r="A987" s="1"/>
      <c r="B987" s="1"/>
      <c r="C987" s="3"/>
      <c r="D987" s="3"/>
      <c r="E987" s="3"/>
      <c r="F987" s="3"/>
      <c r="G987" s="3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</row>
    <row r="988" ht="15.75" customHeight="1">
      <c r="A988" s="1"/>
      <c r="B988" s="1"/>
      <c r="C988" s="3"/>
      <c r="D988" s="3"/>
      <c r="E988" s="3"/>
      <c r="F988" s="3"/>
      <c r="G988" s="3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</row>
    <row r="989" ht="15.75" customHeight="1">
      <c r="A989" s="1"/>
      <c r="B989" s="1"/>
      <c r="C989" s="3"/>
      <c r="D989" s="3"/>
      <c r="E989" s="3"/>
      <c r="F989" s="3"/>
      <c r="G989" s="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</row>
    <row r="990" ht="15.75" customHeight="1">
      <c r="A990" s="1"/>
      <c r="B990" s="1"/>
      <c r="C990" s="3"/>
      <c r="D990" s="3"/>
      <c r="E990" s="3"/>
      <c r="F990" s="3"/>
      <c r="G990" s="3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</row>
    <row r="991" ht="15.75" customHeight="1">
      <c r="A991" s="1"/>
      <c r="B991" s="1"/>
      <c r="C991" s="3"/>
      <c r="D991" s="3"/>
      <c r="E991" s="3"/>
      <c r="F991" s="3"/>
      <c r="G991" s="3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</row>
    <row r="992" ht="15.75" customHeight="1">
      <c r="A992" s="1"/>
      <c r="B992" s="1"/>
      <c r="C992" s="3"/>
      <c r="D992" s="3"/>
      <c r="E992" s="3"/>
      <c r="F992" s="3"/>
      <c r="G992" s="3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</row>
    <row r="993" ht="15.75" customHeight="1">
      <c r="A993" s="1"/>
      <c r="B993" s="1"/>
      <c r="C993" s="3"/>
      <c r="D993" s="3"/>
      <c r="E993" s="3"/>
      <c r="F993" s="3"/>
      <c r="G993" s="3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</row>
    <row r="994" ht="15.75" customHeight="1">
      <c r="A994" s="1"/>
      <c r="B994" s="1"/>
      <c r="C994" s="3"/>
      <c r="D994" s="3"/>
      <c r="E994" s="3"/>
      <c r="F994" s="3"/>
      <c r="G994" s="3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</row>
    <row r="995" ht="15.75" customHeight="1">
      <c r="A995" s="1"/>
      <c r="B995" s="1"/>
      <c r="C995" s="3"/>
      <c r="D995" s="3"/>
      <c r="E995" s="3"/>
      <c r="F995" s="3"/>
      <c r="G995" s="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</row>
    <row r="996" ht="15.75" customHeight="1">
      <c r="A996" s="1"/>
      <c r="B996" s="1"/>
      <c r="C996" s="3"/>
      <c r="D996" s="3"/>
      <c r="E996" s="3"/>
      <c r="F996" s="3"/>
      <c r="G996" s="3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</row>
    <row r="997" ht="15.75" customHeight="1">
      <c r="A997" s="1"/>
      <c r="B997" s="1"/>
      <c r="C997" s="3"/>
      <c r="D997" s="3"/>
      <c r="E997" s="3"/>
      <c r="F997" s="3"/>
      <c r="G997" s="3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</row>
    <row r="998" ht="15.75" customHeight="1">
      <c r="A998" s="1"/>
      <c r="B998" s="1"/>
      <c r="C998" s="3"/>
      <c r="D998" s="3"/>
      <c r="E998" s="3"/>
      <c r="F998" s="3"/>
      <c r="G998" s="3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</row>
    <row r="999" ht="15.75" customHeight="1">
      <c r="A999" s="1"/>
      <c r="B999" s="1"/>
      <c r="C999" s="3"/>
      <c r="D999" s="3"/>
      <c r="E999" s="3"/>
      <c r="F999" s="3"/>
      <c r="G999" s="3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</row>
    <row r="1000" ht="15.75" customHeight="1">
      <c r="A1000" s="1"/>
      <c r="B1000" s="1"/>
      <c r="C1000" s="3"/>
      <c r="D1000" s="3"/>
      <c r="E1000" s="3"/>
      <c r="F1000" s="3"/>
      <c r="G1000" s="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</row>
  </sheetData>
  <mergeCells count="42">
    <mergeCell ref="AI56:AN56"/>
    <mergeCell ref="AI57:AN57"/>
    <mergeCell ref="AI58:AN58"/>
    <mergeCell ref="D49:U49"/>
    <mergeCell ref="I55:P55"/>
    <mergeCell ref="AI55:AN55"/>
    <mergeCell ref="AR55:AZ55"/>
    <mergeCell ref="BA55:BJ55"/>
    <mergeCell ref="F56:R56"/>
    <mergeCell ref="AO56:BB56"/>
    <mergeCell ref="X8:AB8"/>
    <mergeCell ref="AC8:AG8"/>
    <mergeCell ref="AH8:AL8"/>
    <mergeCell ref="AM8:AQ8"/>
    <mergeCell ref="AK41:AL41"/>
    <mergeCell ref="AR8:AV8"/>
    <mergeCell ref="AW8:BA8"/>
    <mergeCell ref="BB8:BF8"/>
    <mergeCell ref="BG8:BK8"/>
    <mergeCell ref="BG41:BH41"/>
    <mergeCell ref="AI49:BJ49"/>
    <mergeCell ref="A4:BK4"/>
    <mergeCell ref="A5:BK5"/>
    <mergeCell ref="A7:A9"/>
    <mergeCell ref="B7:B9"/>
    <mergeCell ref="D7:BK7"/>
    <mergeCell ref="D8:H8"/>
    <mergeCell ref="I8:M8"/>
    <mergeCell ref="A15:A19"/>
    <mergeCell ref="A20:A24"/>
    <mergeCell ref="B20:B24"/>
    <mergeCell ref="C20:C22"/>
    <mergeCell ref="A25:A29"/>
    <mergeCell ref="B25:B29"/>
    <mergeCell ref="C25:C27"/>
    <mergeCell ref="N8:R8"/>
    <mergeCell ref="S8:W8"/>
    <mergeCell ref="A10:A14"/>
    <mergeCell ref="B10:B14"/>
    <mergeCell ref="C10:C12"/>
    <mergeCell ref="B15:B19"/>
    <mergeCell ref="C15:C17"/>
  </mergeCells>
  <printOptions horizontalCentered="1"/>
  <pageMargins bottom="0.1968503937007874" footer="0.0" header="0.0" left="0.3937007874015748" right="0.1968503937007874" top="0.3937007874015748"/>
  <pageSetup paperSize="8" scale="56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3.0"/>
    <col customWidth="1" min="2" max="2" width="10.25"/>
    <col customWidth="1" min="3" max="3" width="11.63"/>
    <col customWidth="1" min="4" max="63" width="3.25"/>
    <col customWidth="1" min="64" max="64" width="8.0"/>
    <col customWidth="1" min="65" max="65" width="12.88"/>
    <col customWidth="1" min="66" max="68" width="8.0"/>
    <col customWidth="1" min="69" max="69" width="8.5"/>
  </cols>
  <sheetData>
    <row r="1" ht="15.75" customHeight="1">
      <c r="A1" s="229"/>
      <c r="B1" s="229"/>
      <c r="C1" s="230"/>
      <c r="D1" s="230"/>
      <c r="E1" s="230"/>
      <c r="F1" s="230"/>
      <c r="G1" s="230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1"/>
      <c r="BL1" s="1"/>
      <c r="BM1" s="1"/>
      <c r="BN1" s="1"/>
      <c r="BO1" s="1"/>
      <c r="BP1" s="1"/>
      <c r="BQ1" s="1"/>
    </row>
    <row r="2" ht="15.75" customHeight="1">
      <c r="A2" s="229"/>
      <c r="B2" s="229"/>
      <c r="C2" s="230"/>
      <c r="D2" s="230"/>
      <c r="E2" s="230"/>
      <c r="F2" s="230"/>
      <c r="G2" s="230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1"/>
      <c r="BL2" s="1"/>
      <c r="BM2" s="1"/>
      <c r="BN2" s="1"/>
      <c r="BO2" s="1"/>
      <c r="BP2" s="1"/>
      <c r="BQ2" s="1"/>
    </row>
    <row r="3" ht="9.75" customHeight="1">
      <c r="A3" s="229"/>
      <c r="B3" s="229"/>
      <c r="C3" s="230"/>
      <c r="D3" s="230"/>
      <c r="E3" s="230"/>
      <c r="F3" s="230"/>
      <c r="G3" s="230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1"/>
      <c r="BL3" s="1"/>
      <c r="BM3" s="1"/>
      <c r="BN3" s="1"/>
      <c r="BO3" s="1"/>
      <c r="BP3" s="1"/>
      <c r="BQ3" s="1"/>
    </row>
    <row r="4" ht="15.75" customHeight="1">
      <c r="A4" s="231" t="s">
        <v>256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1">
        <f>E31+14</f>
        <v>14</v>
      </c>
      <c r="BM4" s="1"/>
      <c r="BN4" s="1"/>
      <c r="BO4" s="1"/>
      <c r="BP4" s="1"/>
      <c r="BQ4" s="1"/>
    </row>
    <row r="5" ht="15.75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1"/>
      <c r="BM5" s="1"/>
      <c r="BN5" s="1"/>
      <c r="BO5" s="1"/>
      <c r="BP5" s="1"/>
      <c r="BQ5" s="1"/>
    </row>
    <row r="6" ht="15.75" customHeight="1">
      <c r="A6" s="485" t="s">
        <v>174</v>
      </c>
      <c r="B6" s="484"/>
      <c r="C6" s="484"/>
      <c r="D6" s="484"/>
      <c r="E6" s="484"/>
      <c r="F6" s="484"/>
      <c r="G6" s="484"/>
      <c r="H6" s="484" t="s">
        <v>175</v>
      </c>
      <c r="I6" s="485" t="s">
        <v>257</v>
      </c>
      <c r="J6" s="484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1"/>
      <c r="BL6" s="1"/>
      <c r="BM6" s="1"/>
      <c r="BN6" s="1"/>
      <c r="BO6" s="1"/>
      <c r="BP6" s="1"/>
      <c r="BQ6" s="1"/>
    </row>
    <row r="7" ht="4.5" customHeight="1">
      <c r="A7" s="484"/>
      <c r="B7" s="484"/>
      <c r="C7" s="484"/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84"/>
      <c r="Z7" s="484"/>
      <c r="AA7" s="484"/>
      <c r="AB7" s="484"/>
      <c r="AC7" s="484"/>
      <c r="AD7" s="484"/>
      <c r="AE7" s="484"/>
      <c r="AF7" s="484"/>
      <c r="AG7" s="484"/>
      <c r="AH7" s="484"/>
      <c r="AI7" s="484"/>
      <c r="AJ7" s="484"/>
      <c r="AK7" s="484"/>
      <c r="AL7" s="484"/>
      <c r="AM7" s="484"/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84"/>
      <c r="BF7" s="484"/>
      <c r="BG7" s="484"/>
      <c r="BH7" s="484"/>
      <c r="BI7" s="484"/>
      <c r="BJ7" s="484"/>
      <c r="BK7" s="1"/>
      <c r="BL7" s="1"/>
      <c r="BM7" s="1"/>
      <c r="BN7" s="1"/>
      <c r="BO7" s="1"/>
      <c r="BP7" s="1"/>
      <c r="BQ7" s="1"/>
    </row>
    <row r="8" ht="19.5" customHeight="1">
      <c r="A8" s="486" t="s">
        <v>1</v>
      </c>
      <c r="B8" s="769" t="s">
        <v>48</v>
      </c>
      <c r="C8" s="770"/>
      <c r="D8" s="489" t="s">
        <v>7</v>
      </c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1"/>
      <c r="BL8" s="1"/>
      <c r="BM8" s="1"/>
      <c r="BN8" s="1"/>
      <c r="BO8" s="1"/>
      <c r="BP8" s="1"/>
      <c r="BQ8" s="1"/>
    </row>
    <row r="9" ht="18.0" customHeight="1">
      <c r="A9" s="242"/>
      <c r="B9" s="242"/>
      <c r="C9" s="771" t="s">
        <v>81</v>
      </c>
      <c r="D9" s="493">
        <v>44562.0</v>
      </c>
      <c r="E9" s="240"/>
      <c r="F9" s="240"/>
      <c r="G9" s="240"/>
      <c r="H9" s="246"/>
      <c r="I9" s="493">
        <v>44593.0</v>
      </c>
      <c r="J9" s="240"/>
      <c r="K9" s="240"/>
      <c r="L9" s="240"/>
      <c r="M9" s="246"/>
      <c r="N9" s="493">
        <v>44621.0</v>
      </c>
      <c r="O9" s="240"/>
      <c r="P9" s="240"/>
      <c r="Q9" s="240"/>
      <c r="R9" s="246"/>
      <c r="S9" s="493">
        <v>44652.0</v>
      </c>
      <c r="T9" s="240"/>
      <c r="U9" s="240"/>
      <c r="V9" s="240"/>
      <c r="W9" s="246"/>
      <c r="X9" s="493">
        <v>44682.0</v>
      </c>
      <c r="Y9" s="240"/>
      <c r="Z9" s="240"/>
      <c r="AA9" s="240"/>
      <c r="AB9" s="246"/>
      <c r="AC9" s="493">
        <v>44713.0</v>
      </c>
      <c r="AD9" s="240"/>
      <c r="AE9" s="240"/>
      <c r="AF9" s="240"/>
      <c r="AG9" s="246"/>
      <c r="AH9" s="493">
        <v>44743.0</v>
      </c>
      <c r="AI9" s="240"/>
      <c r="AJ9" s="240"/>
      <c r="AK9" s="240"/>
      <c r="AL9" s="246"/>
      <c r="AM9" s="493">
        <v>44774.0</v>
      </c>
      <c r="AN9" s="240"/>
      <c r="AO9" s="240"/>
      <c r="AP9" s="240"/>
      <c r="AQ9" s="246"/>
      <c r="AR9" s="493">
        <v>44805.0</v>
      </c>
      <c r="AS9" s="240"/>
      <c r="AT9" s="240"/>
      <c r="AU9" s="240"/>
      <c r="AV9" s="246"/>
      <c r="AW9" s="493">
        <v>44835.0</v>
      </c>
      <c r="AX9" s="240"/>
      <c r="AY9" s="240"/>
      <c r="AZ9" s="240"/>
      <c r="BA9" s="246"/>
      <c r="BB9" s="493">
        <v>44866.0</v>
      </c>
      <c r="BC9" s="240"/>
      <c r="BD9" s="240"/>
      <c r="BE9" s="240"/>
      <c r="BF9" s="246"/>
      <c r="BG9" s="493">
        <v>44896.0</v>
      </c>
      <c r="BH9" s="240"/>
      <c r="BI9" s="240"/>
      <c r="BJ9" s="240"/>
      <c r="BK9" s="246"/>
      <c r="BL9" s="1"/>
      <c r="BM9" s="1"/>
      <c r="BN9" s="1"/>
      <c r="BO9" s="1"/>
      <c r="BP9" s="1"/>
      <c r="BQ9" s="1"/>
    </row>
    <row r="10" ht="15.0" customHeight="1">
      <c r="A10" s="247"/>
      <c r="B10" s="247"/>
      <c r="C10" s="772"/>
      <c r="D10" s="494" t="s">
        <v>20</v>
      </c>
      <c r="E10" s="495" t="s">
        <v>21</v>
      </c>
      <c r="F10" s="495" t="s">
        <v>22</v>
      </c>
      <c r="G10" s="495" t="s">
        <v>23</v>
      </c>
      <c r="H10" s="496" t="s">
        <v>49</v>
      </c>
      <c r="I10" s="497" t="s">
        <v>20</v>
      </c>
      <c r="J10" s="498" t="s">
        <v>21</v>
      </c>
      <c r="K10" s="498" t="s">
        <v>22</v>
      </c>
      <c r="L10" s="498" t="s">
        <v>23</v>
      </c>
      <c r="M10" s="499" t="s">
        <v>49</v>
      </c>
      <c r="N10" s="494" t="s">
        <v>20</v>
      </c>
      <c r="O10" s="495" t="s">
        <v>21</v>
      </c>
      <c r="P10" s="495" t="s">
        <v>22</v>
      </c>
      <c r="Q10" s="495" t="s">
        <v>23</v>
      </c>
      <c r="R10" s="496" t="s">
        <v>49</v>
      </c>
      <c r="S10" s="497" t="s">
        <v>20</v>
      </c>
      <c r="T10" s="498" t="s">
        <v>21</v>
      </c>
      <c r="U10" s="498" t="s">
        <v>22</v>
      </c>
      <c r="V10" s="498" t="s">
        <v>23</v>
      </c>
      <c r="W10" s="499" t="s">
        <v>49</v>
      </c>
      <c r="X10" s="494" t="s">
        <v>20</v>
      </c>
      <c r="Y10" s="495" t="s">
        <v>21</v>
      </c>
      <c r="Z10" s="495" t="s">
        <v>22</v>
      </c>
      <c r="AA10" s="495" t="s">
        <v>23</v>
      </c>
      <c r="AB10" s="496" t="s">
        <v>49</v>
      </c>
      <c r="AC10" s="497" t="s">
        <v>20</v>
      </c>
      <c r="AD10" s="498" t="s">
        <v>21</v>
      </c>
      <c r="AE10" s="498" t="s">
        <v>22</v>
      </c>
      <c r="AF10" s="498" t="s">
        <v>23</v>
      </c>
      <c r="AG10" s="499" t="s">
        <v>49</v>
      </c>
      <c r="AH10" s="494" t="s">
        <v>20</v>
      </c>
      <c r="AI10" s="495" t="s">
        <v>21</v>
      </c>
      <c r="AJ10" s="495" t="s">
        <v>22</v>
      </c>
      <c r="AK10" s="495" t="s">
        <v>23</v>
      </c>
      <c r="AL10" s="496" t="s">
        <v>49</v>
      </c>
      <c r="AM10" s="497" t="s">
        <v>20</v>
      </c>
      <c r="AN10" s="498" t="s">
        <v>21</v>
      </c>
      <c r="AO10" s="498" t="s">
        <v>22</v>
      </c>
      <c r="AP10" s="498" t="s">
        <v>23</v>
      </c>
      <c r="AQ10" s="499" t="s">
        <v>49</v>
      </c>
      <c r="AR10" s="494" t="s">
        <v>20</v>
      </c>
      <c r="AS10" s="495" t="s">
        <v>21</v>
      </c>
      <c r="AT10" s="495" t="s">
        <v>22</v>
      </c>
      <c r="AU10" s="495" t="s">
        <v>23</v>
      </c>
      <c r="AV10" s="496" t="s">
        <v>49</v>
      </c>
      <c r="AW10" s="497" t="s">
        <v>20</v>
      </c>
      <c r="AX10" s="498" t="s">
        <v>21</v>
      </c>
      <c r="AY10" s="498" t="s">
        <v>22</v>
      </c>
      <c r="AZ10" s="498" t="s">
        <v>23</v>
      </c>
      <c r="BA10" s="499" t="s">
        <v>49</v>
      </c>
      <c r="BB10" s="494" t="s">
        <v>20</v>
      </c>
      <c r="BC10" s="495" t="s">
        <v>21</v>
      </c>
      <c r="BD10" s="495" t="s">
        <v>22</v>
      </c>
      <c r="BE10" s="495" t="s">
        <v>23</v>
      </c>
      <c r="BF10" s="496" t="s">
        <v>49</v>
      </c>
      <c r="BG10" s="497" t="s">
        <v>20</v>
      </c>
      <c r="BH10" s="498" t="s">
        <v>21</v>
      </c>
      <c r="BI10" s="498" t="s">
        <v>22</v>
      </c>
      <c r="BJ10" s="498" t="s">
        <v>23</v>
      </c>
      <c r="BK10" s="499" t="s">
        <v>49</v>
      </c>
      <c r="BL10" s="1"/>
      <c r="BM10" s="1"/>
      <c r="BN10" s="1"/>
      <c r="BO10" s="1"/>
      <c r="BP10" s="1"/>
      <c r="BQ10" s="1"/>
    </row>
    <row r="11" ht="6.0" customHeight="1">
      <c r="A11" s="324">
        <v>1.0</v>
      </c>
      <c r="B11" s="324" t="str">
        <f>TROLLEY!B10</f>
        <v>STS 01</v>
      </c>
      <c r="C11" s="698" t="s">
        <v>220</v>
      </c>
      <c r="D11" s="699"/>
      <c r="E11" s="700"/>
      <c r="F11" s="700"/>
      <c r="G11" s="806"/>
      <c r="H11" s="807"/>
      <c r="I11" s="808"/>
      <c r="J11" s="806"/>
      <c r="K11" s="806"/>
      <c r="L11" s="806"/>
      <c r="M11" s="807"/>
      <c r="N11" s="808"/>
      <c r="O11" s="806"/>
      <c r="P11" s="806"/>
      <c r="Q11" s="806"/>
      <c r="R11" s="807"/>
      <c r="S11" s="808"/>
      <c r="T11" s="806"/>
      <c r="U11" s="806"/>
      <c r="V11" s="806"/>
      <c r="W11" s="807"/>
      <c r="X11" s="808"/>
      <c r="Y11" s="806"/>
      <c r="Z11" s="806"/>
      <c r="AA11" s="806"/>
      <c r="AB11" s="807"/>
      <c r="AC11" s="808"/>
      <c r="AD11" s="806"/>
      <c r="AE11" s="806"/>
      <c r="AF11" s="806"/>
      <c r="AG11" s="807"/>
      <c r="AH11" s="808"/>
      <c r="AI11" s="806"/>
      <c r="AJ11" s="806"/>
      <c r="AK11" s="806"/>
      <c r="AL11" s="807"/>
      <c r="AM11" s="808"/>
      <c r="AN11" s="806"/>
      <c r="AO11" s="806"/>
      <c r="AP11" s="806"/>
      <c r="AQ11" s="807"/>
      <c r="AR11" s="808"/>
      <c r="AS11" s="806"/>
      <c r="AT11" s="806"/>
      <c r="AU11" s="806"/>
      <c r="AV11" s="807"/>
      <c r="AW11" s="808"/>
      <c r="AX11" s="806"/>
      <c r="AY11" s="806"/>
      <c r="AZ11" s="806"/>
      <c r="BA11" s="807"/>
      <c r="BB11" s="808"/>
      <c r="BC11" s="806"/>
      <c r="BD11" s="806"/>
      <c r="BE11" s="806"/>
      <c r="BF11" s="807"/>
      <c r="BG11" s="808"/>
      <c r="BH11" s="806"/>
      <c r="BI11" s="806"/>
      <c r="BJ11" s="806"/>
      <c r="BK11" s="807"/>
      <c r="BL11" s="1"/>
      <c r="BM11" s="1"/>
      <c r="BN11" s="1"/>
      <c r="BO11" s="1"/>
      <c r="BP11" s="1"/>
      <c r="BQ11" s="1"/>
    </row>
    <row r="12" ht="18.0" customHeight="1">
      <c r="A12" s="242"/>
      <c r="B12" s="242"/>
      <c r="C12" s="704"/>
      <c r="D12" s="635"/>
      <c r="E12" s="636">
        <v>5.0</v>
      </c>
      <c r="F12" s="539"/>
      <c r="G12" s="539"/>
      <c r="H12" s="648"/>
      <c r="I12" s="653">
        <v>4.0</v>
      </c>
      <c r="J12" s="539"/>
      <c r="K12" s="539"/>
      <c r="L12" s="539"/>
      <c r="M12" s="539"/>
      <c r="N12" s="654"/>
      <c r="O12" s="650">
        <v>7.0</v>
      </c>
      <c r="P12" s="539"/>
      <c r="Q12" s="539"/>
      <c r="R12" s="648"/>
      <c r="S12" s="638"/>
      <c r="T12" s="636">
        <v>7.0</v>
      </c>
      <c r="U12" s="539"/>
      <c r="V12" s="539"/>
      <c r="W12" s="648"/>
      <c r="X12" s="635"/>
      <c r="Y12" s="636">
        <v>9.0</v>
      </c>
      <c r="Z12" s="539"/>
      <c r="AA12" s="539"/>
      <c r="AB12" s="648"/>
      <c r="AC12" s="635"/>
      <c r="AD12" s="655">
        <v>6.0</v>
      </c>
      <c r="AE12" s="539"/>
      <c r="AF12" s="539"/>
      <c r="AG12" s="550"/>
      <c r="AH12" s="635"/>
      <c r="AI12" s="636">
        <v>5.0</v>
      </c>
      <c r="AJ12" s="539"/>
      <c r="AK12" s="539"/>
      <c r="AL12" s="648"/>
      <c r="AM12" s="638"/>
      <c r="AN12" s="636">
        <v>8.0</v>
      </c>
      <c r="AO12" s="539"/>
      <c r="AP12" s="539"/>
      <c r="AQ12" s="539"/>
      <c r="AR12" s="654"/>
      <c r="AS12" s="650">
        <v>8.0</v>
      </c>
      <c r="AT12" s="539"/>
      <c r="AU12" s="539"/>
      <c r="AV12" s="648"/>
      <c r="AW12" s="638"/>
      <c r="AX12" s="636">
        <v>7.0</v>
      </c>
      <c r="AY12" s="539"/>
      <c r="AZ12" s="539"/>
      <c r="BA12" s="648"/>
      <c r="BB12" s="635"/>
      <c r="BC12" s="636">
        <v>8.0</v>
      </c>
      <c r="BD12" s="539"/>
      <c r="BE12" s="539"/>
      <c r="BF12" s="648"/>
      <c r="BG12" s="635"/>
      <c r="BH12" s="655">
        <v>7.0</v>
      </c>
      <c r="BI12" s="539"/>
      <c r="BJ12" s="539"/>
      <c r="BK12" s="550"/>
      <c r="BL12" s="1"/>
      <c r="BM12" s="1"/>
      <c r="BN12" s="1"/>
      <c r="BO12" s="1"/>
      <c r="BP12" s="1"/>
      <c r="BQ12" s="1"/>
    </row>
    <row r="13" ht="6.0" customHeight="1">
      <c r="A13" s="242"/>
      <c r="B13" s="242"/>
      <c r="C13" s="705"/>
      <c r="D13" s="741"/>
      <c r="E13" s="739"/>
      <c r="F13" s="739"/>
      <c r="G13" s="739"/>
      <c r="H13" s="740"/>
      <c r="I13" s="741"/>
      <c r="J13" s="739"/>
      <c r="K13" s="739"/>
      <c r="L13" s="739"/>
      <c r="M13" s="740"/>
      <c r="N13" s="741"/>
      <c r="O13" s="739"/>
      <c r="P13" s="739"/>
      <c r="Q13" s="739"/>
      <c r="R13" s="740"/>
      <c r="S13" s="741"/>
      <c r="T13" s="739"/>
      <c r="U13" s="739"/>
      <c r="V13" s="739"/>
      <c r="W13" s="740"/>
      <c r="X13" s="741"/>
      <c r="Y13" s="739"/>
      <c r="Z13" s="739"/>
      <c r="AA13" s="739"/>
      <c r="AB13" s="740"/>
      <c r="AC13" s="741"/>
      <c r="AD13" s="739"/>
      <c r="AE13" s="739"/>
      <c r="AF13" s="739"/>
      <c r="AG13" s="740"/>
      <c r="AH13" s="741"/>
      <c r="AI13" s="739"/>
      <c r="AJ13" s="739"/>
      <c r="AK13" s="739"/>
      <c r="AL13" s="740"/>
      <c r="AM13" s="741"/>
      <c r="AN13" s="739"/>
      <c r="AO13" s="739"/>
      <c r="AP13" s="739"/>
      <c r="AQ13" s="740"/>
      <c r="AR13" s="741"/>
      <c r="AS13" s="739"/>
      <c r="AT13" s="739"/>
      <c r="AU13" s="739"/>
      <c r="AV13" s="740"/>
      <c r="AW13" s="741"/>
      <c r="AX13" s="739"/>
      <c r="AY13" s="739"/>
      <c r="AZ13" s="739"/>
      <c r="BA13" s="740"/>
      <c r="BB13" s="741"/>
      <c r="BC13" s="739"/>
      <c r="BD13" s="739"/>
      <c r="BE13" s="739"/>
      <c r="BF13" s="740"/>
      <c r="BG13" s="741"/>
      <c r="BH13" s="739"/>
      <c r="BI13" s="739"/>
      <c r="BJ13" s="739"/>
      <c r="BK13" s="740"/>
      <c r="BL13" s="1"/>
      <c r="BM13" s="1"/>
      <c r="BN13" s="1"/>
      <c r="BO13" s="1"/>
      <c r="BP13" s="1"/>
      <c r="BQ13" s="1"/>
    </row>
    <row r="14" ht="30.75" customHeight="1">
      <c r="A14" s="242"/>
      <c r="B14" s="242"/>
      <c r="C14" s="707" t="s">
        <v>221</v>
      </c>
      <c r="D14" s="809"/>
      <c r="E14" s="810"/>
      <c r="F14" s="810"/>
      <c r="G14" s="810"/>
      <c r="H14" s="811"/>
      <c r="I14" s="812"/>
      <c r="J14" s="810"/>
      <c r="K14" s="810"/>
      <c r="L14" s="810"/>
      <c r="M14" s="811"/>
      <c r="N14" s="812"/>
      <c r="O14" s="810"/>
      <c r="P14" s="810"/>
      <c r="Q14" s="810"/>
      <c r="R14" s="811"/>
      <c r="S14" s="812"/>
      <c r="T14" s="810"/>
      <c r="U14" s="810"/>
      <c r="V14" s="810"/>
      <c r="W14" s="811"/>
      <c r="X14" s="812"/>
      <c r="Y14" s="810"/>
      <c r="Z14" s="810"/>
      <c r="AA14" s="810"/>
      <c r="AB14" s="811"/>
      <c r="AC14" s="812"/>
      <c r="AD14" s="810"/>
      <c r="AE14" s="810"/>
      <c r="AF14" s="810"/>
      <c r="AG14" s="811"/>
      <c r="AH14" s="812"/>
      <c r="AI14" s="810"/>
      <c r="AJ14" s="810"/>
      <c r="AK14" s="810"/>
      <c r="AL14" s="811"/>
      <c r="AM14" s="812"/>
      <c r="AN14" s="810"/>
      <c r="AO14" s="810"/>
      <c r="AP14" s="810"/>
      <c r="AQ14" s="811"/>
      <c r="AR14" s="812"/>
      <c r="AS14" s="810"/>
      <c r="AT14" s="810"/>
      <c r="AU14" s="810"/>
      <c r="AV14" s="811"/>
      <c r="AW14" s="812"/>
      <c r="AX14" s="810"/>
      <c r="AY14" s="810"/>
      <c r="AZ14" s="810"/>
      <c r="BA14" s="811"/>
      <c r="BB14" s="812"/>
      <c r="BC14" s="810"/>
      <c r="BD14" s="810"/>
      <c r="BE14" s="810"/>
      <c r="BF14" s="811"/>
      <c r="BG14" s="812"/>
      <c r="BH14" s="810"/>
      <c r="BI14" s="810"/>
      <c r="BJ14" s="810"/>
      <c r="BK14" s="811"/>
      <c r="BL14" s="1"/>
      <c r="BM14" s="1"/>
      <c r="BN14" s="1"/>
      <c r="BO14" s="1"/>
      <c r="BP14" s="1"/>
      <c r="BQ14" s="1"/>
    </row>
    <row r="15" ht="30.0" customHeight="1">
      <c r="A15" s="776"/>
      <c r="B15" s="776"/>
      <c r="C15" s="777" t="s">
        <v>222</v>
      </c>
      <c r="D15" s="778"/>
      <c r="E15" s="779"/>
      <c r="F15" s="779"/>
      <c r="G15" s="779"/>
      <c r="H15" s="780"/>
      <c r="I15" s="778"/>
      <c r="J15" s="779"/>
      <c r="K15" s="779"/>
      <c r="L15" s="779"/>
      <c r="M15" s="780"/>
      <c r="N15" s="778"/>
      <c r="O15" s="779"/>
      <c r="P15" s="779"/>
      <c r="Q15" s="779"/>
      <c r="R15" s="780"/>
      <c r="S15" s="778"/>
      <c r="T15" s="779"/>
      <c r="U15" s="779"/>
      <c r="V15" s="779"/>
      <c r="W15" s="780"/>
      <c r="X15" s="778"/>
      <c r="Y15" s="779"/>
      <c r="Z15" s="779"/>
      <c r="AA15" s="779"/>
      <c r="AB15" s="780"/>
      <c r="AC15" s="778"/>
      <c r="AD15" s="779"/>
      <c r="AE15" s="779"/>
      <c r="AF15" s="779"/>
      <c r="AG15" s="780"/>
      <c r="AH15" s="778"/>
      <c r="AI15" s="779"/>
      <c r="AJ15" s="779"/>
      <c r="AK15" s="779"/>
      <c r="AL15" s="780"/>
      <c r="AM15" s="778"/>
      <c r="AN15" s="779"/>
      <c r="AO15" s="779"/>
      <c r="AP15" s="779"/>
      <c r="AQ15" s="780"/>
      <c r="AR15" s="778"/>
      <c r="AS15" s="779"/>
      <c r="AT15" s="779"/>
      <c r="AU15" s="779"/>
      <c r="AV15" s="780"/>
      <c r="AW15" s="813"/>
      <c r="AX15" s="779"/>
      <c r="AY15" s="779"/>
      <c r="AZ15" s="779"/>
      <c r="BA15" s="780"/>
      <c r="BB15" s="778"/>
      <c r="BC15" s="779"/>
      <c r="BD15" s="779"/>
      <c r="BE15" s="779"/>
      <c r="BF15" s="780"/>
      <c r="BG15" s="778"/>
      <c r="BH15" s="779"/>
      <c r="BI15" s="779"/>
      <c r="BJ15" s="779"/>
      <c r="BK15" s="780"/>
      <c r="BL15" s="1"/>
      <c r="BM15" s="1"/>
      <c r="BN15" s="1"/>
      <c r="BO15" s="1"/>
      <c r="BP15" s="1"/>
      <c r="BQ15" s="1"/>
    </row>
    <row r="16" ht="6.0" customHeight="1">
      <c r="A16" s="814"/>
      <c r="B16" s="781" t="str">
        <f>TROLLEY!B15</f>
        <v>STS 02</v>
      </c>
      <c r="C16" s="782" t="s">
        <v>220</v>
      </c>
      <c r="D16" s="783"/>
      <c r="E16" s="784"/>
      <c r="F16" s="784"/>
      <c r="G16" s="784"/>
      <c r="H16" s="785"/>
      <c r="I16" s="783"/>
      <c r="J16" s="784"/>
      <c r="K16" s="784"/>
      <c r="L16" s="784"/>
      <c r="M16" s="785"/>
      <c r="N16" s="783"/>
      <c r="O16" s="784"/>
      <c r="P16" s="784"/>
      <c r="Q16" s="784"/>
      <c r="R16" s="785"/>
      <c r="S16" s="783"/>
      <c r="T16" s="784"/>
      <c r="U16" s="784"/>
      <c r="V16" s="784"/>
      <c r="W16" s="785"/>
      <c r="X16" s="783"/>
      <c r="Y16" s="784"/>
      <c r="Z16" s="784"/>
      <c r="AA16" s="784"/>
      <c r="AB16" s="785"/>
      <c r="AC16" s="783"/>
      <c r="AD16" s="784"/>
      <c r="AE16" s="784"/>
      <c r="AF16" s="784"/>
      <c r="AG16" s="785"/>
      <c r="AH16" s="783"/>
      <c r="AI16" s="784"/>
      <c r="AJ16" s="784"/>
      <c r="AK16" s="784"/>
      <c r="AL16" s="785"/>
      <c r="AM16" s="783"/>
      <c r="AN16" s="784"/>
      <c r="AO16" s="784"/>
      <c r="AP16" s="784"/>
      <c r="AQ16" s="785"/>
      <c r="AR16" s="783"/>
      <c r="AS16" s="784"/>
      <c r="AT16" s="784"/>
      <c r="AU16" s="784"/>
      <c r="AV16" s="785"/>
      <c r="AW16" s="783"/>
      <c r="AX16" s="784"/>
      <c r="AY16" s="784"/>
      <c r="AZ16" s="784"/>
      <c r="BA16" s="785"/>
      <c r="BB16" s="783"/>
      <c r="BC16" s="784"/>
      <c r="BD16" s="784"/>
      <c r="BE16" s="784"/>
      <c r="BF16" s="785"/>
      <c r="BG16" s="783"/>
      <c r="BH16" s="784"/>
      <c r="BI16" s="784"/>
      <c r="BJ16" s="784"/>
      <c r="BK16" s="785"/>
      <c r="BL16" s="1"/>
      <c r="BM16" s="1"/>
      <c r="BN16" s="1"/>
      <c r="BO16" s="1"/>
      <c r="BP16" s="1"/>
      <c r="BQ16" s="1"/>
    </row>
    <row r="17" ht="18.0" customHeight="1">
      <c r="A17" s="267">
        <v>2.0</v>
      </c>
      <c r="B17" s="242"/>
      <c r="C17" s="704"/>
      <c r="D17" s="635"/>
      <c r="E17" s="539"/>
      <c r="F17" s="636">
        <v>12.0</v>
      </c>
      <c r="G17" s="539"/>
      <c r="H17" s="648"/>
      <c r="I17" s="638"/>
      <c r="J17" s="636">
        <v>10.0</v>
      </c>
      <c r="K17" s="539"/>
      <c r="L17" s="539"/>
      <c r="M17" s="539"/>
      <c r="N17" s="654"/>
      <c r="O17" s="539"/>
      <c r="P17" s="650">
        <v>15.0</v>
      </c>
      <c r="Q17" s="539"/>
      <c r="R17" s="648"/>
      <c r="S17" s="638"/>
      <c r="T17" s="539"/>
      <c r="U17" s="636">
        <v>15.0</v>
      </c>
      <c r="V17" s="539"/>
      <c r="W17" s="648"/>
      <c r="X17" s="635"/>
      <c r="Y17" s="539"/>
      <c r="Z17" s="636">
        <v>17.0</v>
      </c>
      <c r="AA17" s="539"/>
      <c r="AB17" s="648"/>
      <c r="AC17" s="635"/>
      <c r="AD17" s="539"/>
      <c r="AE17" s="580">
        <v>14.0</v>
      </c>
      <c r="AF17" s="539"/>
      <c r="AG17" s="550"/>
      <c r="AH17" s="635"/>
      <c r="AI17" s="539"/>
      <c r="AJ17" s="636">
        <v>13.0</v>
      </c>
      <c r="AK17" s="539"/>
      <c r="AL17" s="648"/>
      <c r="AM17" s="638"/>
      <c r="AN17" s="539"/>
      <c r="AO17" s="636">
        <v>15.0</v>
      </c>
      <c r="AP17" s="539"/>
      <c r="AQ17" s="539"/>
      <c r="AR17" s="654"/>
      <c r="AS17" s="539"/>
      <c r="AT17" s="650">
        <v>15.0</v>
      </c>
      <c r="AU17" s="539"/>
      <c r="AV17" s="648"/>
      <c r="AW17" s="638"/>
      <c r="AX17" s="539"/>
      <c r="AY17" s="636">
        <v>14.0</v>
      </c>
      <c r="AZ17" s="539"/>
      <c r="BA17" s="648"/>
      <c r="BB17" s="635"/>
      <c r="BC17" s="539"/>
      <c r="BD17" s="636">
        <v>15.0</v>
      </c>
      <c r="BE17" s="539"/>
      <c r="BF17" s="648"/>
      <c r="BG17" s="635"/>
      <c r="BH17" s="539"/>
      <c r="BI17" s="580">
        <v>14.0</v>
      </c>
      <c r="BJ17" s="539"/>
      <c r="BK17" s="550"/>
      <c r="BL17" s="1"/>
      <c r="BM17" s="1"/>
      <c r="BN17" s="1"/>
      <c r="BO17" s="1"/>
      <c r="BP17" s="1"/>
      <c r="BQ17" s="1"/>
    </row>
    <row r="18" ht="6.0" customHeight="1">
      <c r="A18" s="242"/>
      <c r="B18" s="242"/>
      <c r="C18" s="705"/>
      <c r="D18" s="741"/>
      <c r="E18" s="739"/>
      <c r="F18" s="739"/>
      <c r="G18" s="739"/>
      <c r="H18" s="740"/>
      <c r="I18" s="741"/>
      <c r="J18" s="739"/>
      <c r="K18" s="739"/>
      <c r="L18" s="739"/>
      <c r="M18" s="740"/>
      <c r="N18" s="741"/>
      <c r="O18" s="739"/>
      <c r="P18" s="739"/>
      <c r="Q18" s="739"/>
      <c r="R18" s="740"/>
      <c r="S18" s="741"/>
      <c r="T18" s="739"/>
      <c r="U18" s="739"/>
      <c r="V18" s="739"/>
      <c r="W18" s="740"/>
      <c r="X18" s="741"/>
      <c r="Y18" s="739"/>
      <c r="Z18" s="739"/>
      <c r="AA18" s="739"/>
      <c r="AB18" s="740"/>
      <c r="AC18" s="741"/>
      <c r="AD18" s="739"/>
      <c r="AE18" s="739"/>
      <c r="AF18" s="739"/>
      <c r="AG18" s="740"/>
      <c r="AH18" s="741"/>
      <c r="AI18" s="739"/>
      <c r="AJ18" s="739"/>
      <c r="AK18" s="739"/>
      <c r="AL18" s="740"/>
      <c r="AM18" s="741"/>
      <c r="AN18" s="739"/>
      <c r="AO18" s="739"/>
      <c r="AP18" s="739"/>
      <c r="AQ18" s="740"/>
      <c r="AR18" s="741"/>
      <c r="AS18" s="739"/>
      <c r="AT18" s="739"/>
      <c r="AU18" s="739"/>
      <c r="AV18" s="740"/>
      <c r="AW18" s="741"/>
      <c r="AX18" s="739"/>
      <c r="AY18" s="739"/>
      <c r="AZ18" s="739"/>
      <c r="BA18" s="740"/>
      <c r="BB18" s="741"/>
      <c r="BC18" s="739"/>
      <c r="BD18" s="739"/>
      <c r="BE18" s="739"/>
      <c r="BF18" s="740"/>
      <c r="BG18" s="741"/>
      <c r="BH18" s="739"/>
      <c r="BI18" s="739"/>
      <c r="BJ18" s="739"/>
      <c r="BK18" s="740"/>
      <c r="BL18" s="1"/>
      <c r="BM18" s="1"/>
      <c r="BN18" s="1"/>
      <c r="BO18" s="1"/>
      <c r="BP18" s="1"/>
      <c r="BQ18" s="1"/>
    </row>
    <row r="19" ht="30.75" customHeight="1">
      <c r="A19" s="242"/>
      <c r="B19" s="242"/>
      <c r="C19" s="723" t="s">
        <v>221</v>
      </c>
      <c r="D19" s="815"/>
      <c r="E19" s="774"/>
      <c r="F19" s="774"/>
      <c r="G19" s="774"/>
      <c r="H19" s="775"/>
      <c r="I19" s="773"/>
      <c r="J19" s="774"/>
      <c r="K19" s="774"/>
      <c r="L19" s="774"/>
      <c r="M19" s="775"/>
      <c r="N19" s="773"/>
      <c r="O19" s="774"/>
      <c r="P19" s="774"/>
      <c r="Q19" s="774"/>
      <c r="R19" s="775"/>
      <c r="S19" s="773"/>
      <c r="T19" s="774"/>
      <c r="U19" s="774"/>
      <c r="V19" s="774"/>
      <c r="W19" s="775"/>
      <c r="X19" s="773"/>
      <c r="Y19" s="774"/>
      <c r="Z19" s="774"/>
      <c r="AA19" s="774"/>
      <c r="AB19" s="775"/>
      <c r="AC19" s="773"/>
      <c r="AD19" s="774"/>
      <c r="AE19" s="774"/>
      <c r="AF19" s="774"/>
      <c r="AG19" s="775"/>
      <c r="AH19" s="773"/>
      <c r="AI19" s="774"/>
      <c r="AJ19" s="774"/>
      <c r="AK19" s="774"/>
      <c r="AL19" s="775"/>
      <c r="AM19" s="773"/>
      <c r="AN19" s="774"/>
      <c r="AO19" s="774"/>
      <c r="AP19" s="774"/>
      <c r="AQ19" s="775"/>
      <c r="AR19" s="773"/>
      <c r="AS19" s="774"/>
      <c r="AT19" s="774"/>
      <c r="AU19" s="774"/>
      <c r="AV19" s="775"/>
      <c r="AW19" s="773"/>
      <c r="AX19" s="774"/>
      <c r="AY19" s="774"/>
      <c r="AZ19" s="774"/>
      <c r="BA19" s="775"/>
      <c r="BB19" s="773"/>
      <c r="BC19" s="774"/>
      <c r="BD19" s="774"/>
      <c r="BE19" s="774"/>
      <c r="BF19" s="775"/>
      <c r="BG19" s="773"/>
      <c r="BH19" s="774"/>
      <c r="BI19" s="774"/>
      <c r="BJ19" s="774"/>
      <c r="BK19" s="775"/>
      <c r="BL19" s="1"/>
      <c r="BM19" s="1"/>
      <c r="BN19" s="1"/>
      <c r="BO19" s="1"/>
      <c r="BP19" s="1"/>
      <c r="BQ19" s="1"/>
    </row>
    <row r="20" ht="6.0" customHeight="1">
      <c r="A20" s="242"/>
      <c r="B20" s="242"/>
      <c r="C20" s="325" t="s">
        <v>222</v>
      </c>
      <c r="D20" s="812"/>
      <c r="E20" s="810"/>
      <c r="F20" s="810"/>
      <c r="G20" s="810"/>
      <c r="H20" s="811"/>
      <c r="I20" s="812"/>
      <c r="J20" s="810"/>
      <c r="K20" s="810"/>
      <c r="L20" s="810"/>
      <c r="M20" s="811"/>
      <c r="N20" s="812"/>
      <c r="O20" s="810"/>
      <c r="P20" s="810"/>
      <c r="Q20" s="810"/>
      <c r="R20" s="811"/>
      <c r="S20" s="812"/>
      <c r="T20" s="810"/>
      <c r="U20" s="810"/>
      <c r="V20" s="810"/>
      <c r="W20" s="811"/>
      <c r="X20" s="812"/>
      <c r="Y20" s="810"/>
      <c r="Z20" s="810"/>
      <c r="AA20" s="810"/>
      <c r="AB20" s="811"/>
      <c r="AC20" s="812"/>
      <c r="AD20" s="810"/>
      <c r="AE20" s="810"/>
      <c r="AF20" s="810"/>
      <c r="AG20" s="811"/>
      <c r="AH20" s="812"/>
      <c r="AI20" s="810"/>
      <c r="AJ20" s="810"/>
      <c r="AK20" s="810"/>
      <c r="AL20" s="811"/>
      <c r="AM20" s="812"/>
      <c r="AN20" s="810"/>
      <c r="AO20" s="810"/>
      <c r="AP20" s="810"/>
      <c r="AQ20" s="811"/>
      <c r="AR20" s="812"/>
      <c r="AS20" s="810"/>
      <c r="AT20" s="810"/>
      <c r="AU20" s="810"/>
      <c r="AV20" s="811"/>
      <c r="AW20" s="812"/>
      <c r="AX20" s="810"/>
      <c r="AY20" s="810"/>
      <c r="AZ20" s="810"/>
      <c r="BA20" s="811"/>
      <c r="BB20" s="812"/>
      <c r="BC20" s="810"/>
      <c r="BD20" s="810"/>
      <c r="BE20" s="810"/>
      <c r="BF20" s="811"/>
      <c r="BG20" s="812"/>
      <c r="BH20" s="810"/>
      <c r="BI20" s="810"/>
      <c r="BJ20" s="810"/>
      <c r="BK20" s="811"/>
      <c r="BL20" s="1"/>
      <c r="BM20" s="1"/>
      <c r="BN20" s="1"/>
      <c r="BO20" s="1"/>
      <c r="BP20" s="1"/>
      <c r="BQ20" s="1"/>
    </row>
    <row r="21" ht="18.0" customHeight="1">
      <c r="A21" s="242"/>
      <c r="B21" s="549"/>
      <c r="C21" s="243"/>
      <c r="D21" s="812"/>
      <c r="E21" s="810"/>
      <c r="F21" s="810"/>
      <c r="G21" s="810"/>
      <c r="H21" s="811"/>
      <c r="I21" s="812"/>
      <c r="J21" s="810"/>
      <c r="K21" s="810"/>
      <c r="L21" s="810"/>
      <c r="M21" s="811"/>
      <c r="N21" s="812"/>
      <c r="O21" s="810"/>
      <c r="P21" s="810"/>
      <c r="Q21" s="810"/>
      <c r="R21" s="811"/>
      <c r="S21" s="812"/>
      <c r="T21" s="810"/>
      <c r="U21" s="810"/>
      <c r="V21" s="810"/>
      <c r="W21" s="811"/>
      <c r="X21" s="812"/>
      <c r="Y21" s="810"/>
      <c r="Z21" s="810"/>
      <c r="AA21" s="810"/>
      <c r="AB21" s="811"/>
      <c r="AC21" s="812"/>
      <c r="AD21" s="810"/>
      <c r="AE21" s="810"/>
      <c r="AF21" s="810"/>
      <c r="AG21" s="811"/>
      <c r="AH21" s="812"/>
      <c r="AI21" s="810"/>
      <c r="AJ21" s="810"/>
      <c r="AK21" s="810"/>
      <c r="AL21" s="811"/>
      <c r="AM21" s="812"/>
      <c r="AN21" s="810"/>
      <c r="AO21" s="810"/>
      <c r="AP21" s="810"/>
      <c r="AQ21" s="811"/>
      <c r="AR21" s="812"/>
      <c r="AS21" s="810"/>
      <c r="AT21" s="810"/>
      <c r="AU21" s="810"/>
      <c r="AV21" s="811"/>
      <c r="AW21" s="812"/>
      <c r="AX21" s="816"/>
      <c r="AY21" s="810"/>
      <c r="AZ21" s="810"/>
      <c r="BA21" s="811"/>
      <c r="BB21" s="812"/>
      <c r="BC21" s="810"/>
      <c r="BD21" s="810"/>
      <c r="BE21" s="810"/>
      <c r="BF21" s="811"/>
      <c r="BG21" s="812"/>
      <c r="BH21" s="810"/>
      <c r="BI21" s="810"/>
      <c r="BJ21" s="810"/>
      <c r="BK21" s="811"/>
      <c r="BL21" s="1"/>
      <c r="BM21" s="1"/>
      <c r="BN21" s="1"/>
      <c r="BO21" s="1"/>
      <c r="BP21" s="1"/>
      <c r="BQ21" s="1"/>
    </row>
    <row r="22" ht="6.0" customHeight="1">
      <c r="A22" s="776"/>
      <c r="B22" s="817"/>
      <c r="C22" s="818"/>
      <c r="D22" s="819"/>
      <c r="E22" s="820"/>
      <c r="F22" s="820"/>
      <c r="G22" s="820"/>
      <c r="H22" s="821"/>
      <c r="I22" s="819"/>
      <c r="J22" s="820"/>
      <c r="K22" s="820"/>
      <c r="L22" s="820"/>
      <c r="M22" s="821"/>
      <c r="N22" s="819"/>
      <c r="O22" s="820"/>
      <c r="P22" s="820"/>
      <c r="Q22" s="820"/>
      <c r="R22" s="821"/>
      <c r="S22" s="819"/>
      <c r="T22" s="820"/>
      <c r="U22" s="820"/>
      <c r="V22" s="820"/>
      <c r="W22" s="821"/>
      <c r="X22" s="819"/>
      <c r="Y22" s="820"/>
      <c r="Z22" s="820"/>
      <c r="AA22" s="820"/>
      <c r="AB22" s="821"/>
      <c r="AC22" s="819"/>
      <c r="AD22" s="820"/>
      <c r="AE22" s="820"/>
      <c r="AF22" s="820"/>
      <c r="AG22" s="821"/>
      <c r="AH22" s="819"/>
      <c r="AI22" s="820"/>
      <c r="AJ22" s="820"/>
      <c r="AK22" s="820"/>
      <c r="AL22" s="821"/>
      <c r="AM22" s="819"/>
      <c r="AN22" s="820"/>
      <c r="AO22" s="820"/>
      <c r="AP22" s="820"/>
      <c r="AQ22" s="821"/>
      <c r="AR22" s="819"/>
      <c r="AS22" s="820"/>
      <c r="AT22" s="820"/>
      <c r="AU22" s="820"/>
      <c r="AV22" s="821"/>
      <c r="AW22" s="819"/>
      <c r="AX22" s="820"/>
      <c r="AY22" s="820"/>
      <c r="AZ22" s="820"/>
      <c r="BA22" s="821"/>
      <c r="BB22" s="819"/>
      <c r="BC22" s="820"/>
      <c r="BD22" s="820"/>
      <c r="BE22" s="820"/>
      <c r="BF22" s="821"/>
      <c r="BG22" s="819"/>
      <c r="BH22" s="820"/>
      <c r="BI22" s="820"/>
      <c r="BJ22" s="820"/>
      <c r="BK22" s="821"/>
      <c r="BL22" s="1"/>
      <c r="BM22" s="1"/>
      <c r="BN22" s="1"/>
      <c r="BO22" s="1"/>
      <c r="BP22" s="1"/>
      <c r="BQ22" s="1"/>
    </row>
    <row r="23" ht="6.75" customHeight="1">
      <c r="A23" s="781">
        <v>3.0</v>
      </c>
      <c r="B23" s="781" t="str">
        <f>TROLLEY!B20</f>
        <v>STS 03</v>
      </c>
      <c r="C23" s="782" t="s">
        <v>220</v>
      </c>
      <c r="D23" s="783"/>
      <c r="E23" s="784"/>
      <c r="F23" s="784"/>
      <c r="G23" s="784"/>
      <c r="H23" s="785"/>
      <c r="I23" s="783"/>
      <c r="J23" s="784"/>
      <c r="K23" s="784"/>
      <c r="L23" s="784"/>
      <c r="M23" s="785"/>
      <c r="N23" s="783"/>
      <c r="O23" s="784"/>
      <c r="P23" s="784"/>
      <c r="Q23" s="784"/>
      <c r="R23" s="785"/>
      <c r="S23" s="783"/>
      <c r="T23" s="784"/>
      <c r="U23" s="784"/>
      <c r="V23" s="784"/>
      <c r="W23" s="785"/>
      <c r="X23" s="783"/>
      <c r="Y23" s="784"/>
      <c r="Z23" s="784"/>
      <c r="AA23" s="784"/>
      <c r="AB23" s="785"/>
      <c r="AC23" s="783"/>
      <c r="AD23" s="784"/>
      <c r="AE23" s="784"/>
      <c r="AF23" s="784"/>
      <c r="AG23" s="785"/>
      <c r="AH23" s="783"/>
      <c r="AI23" s="784"/>
      <c r="AJ23" s="784"/>
      <c r="AK23" s="784"/>
      <c r="AL23" s="785"/>
      <c r="AM23" s="783"/>
      <c r="AN23" s="784"/>
      <c r="AO23" s="784"/>
      <c r="AP23" s="784"/>
      <c r="AQ23" s="785"/>
      <c r="AR23" s="783"/>
      <c r="AS23" s="784"/>
      <c r="AT23" s="784"/>
      <c r="AU23" s="784"/>
      <c r="AV23" s="785"/>
      <c r="AW23" s="783"/>
      <c r="AX23" s="784"/>
      <c r="AY23" s="784"/>
      <c r="AZ23" s="784"/>
      <c r="BA23" s="785"/>
      <c r="BB23" s="783"/>
      <c r="BC23" s="784"/>
      <c r="BD23" s="784"/>
      <c r="BE23" s="784"/>
      <c r="BF23" s="785"/>
      <c r="BG23" s="783"/>
      <c r="BH23" s="784"/>
      <c r="BI23" s="784"/>
      <c r="BJ23" s="784"/>
      <c r="BK23" s="785"/>
      <c r="BL23" s="1"/>
      <c r="BM23" s="1"/>
      <c r="BN23" s="1"/>
      <c r="BO23" s="1"/>
      <c r="BP23" s="1"/>
      <c r="BQ23" s="1"/>
    </row>
    <row r="24" ht="18.0" customHeight="1">
      <c r="A24" s="242"/>
      <c r="B24" s="242"/>
      <c r="C24" s="704"/>
      <c r="D24" s="635"/>
      <c r="E24" s="539"/>
      <c r="F24" s="539"/>
      <c r="G24" s="636">
        <v>19.0</v>
      </c>
      <c r="H24" s="648"/>
      <c r="I24" s="638"/>
      <c r="J24" s="539"/>
      <c r="K24" s="636">
        <v>20.0</v>
      </c>
      <c r="L24" s="539"/>
      <c r="M24" s="539"/>
      <c r="N24" s="654"/>
      <c r="O24" s="539"/>
      <c r="P24" s="539"/>
      <c r="Q24" s="650">
        <v>22.0</v>
      </c>
      <c r="R24" s="648"/>
      <c r="S24" s="635"/>
      <c r="T24" s="539"/>
      <c r="U24" s="539"/>
      <c r="V24" s="636">
        <v>21.0</v>
      </c>
      <c r="W24" s="648"/>
      <c r="X24" s="638"/>
      <c r="Y24" s="539"/>
      <c r="Z24" s="539"/>
      <c r="AA24" s="636">
        <v>24.0</v>
      </c>
      <c r="AB24" s="539"/>
      <c r="AC24" s="654"/>
      <c r="AD24" s="539"/>
      <c r="AE24" s="539"/>
      <c r="AF24" s="580">
        <v>22.0</v>
      </c>
      <c r="AG24" s="648"/>
      <c r="AH24" s="635"/>
      <c r="AI24" s="539"/>
      <c r="AJ24" s="539"/>
      <c r="AK24" s="636">
        <v>21.0</v>
      </c>
      <c r="AL24" s="648"/>
      <c r="AM24" s="638"/>
      <c r="AN24" s="539"/>
      <c r="AO24" s="539"/>
      <c r="AP24" s="636">
        <v>22.0</v>
      </c>
      <c r="AQ24" s="539"/>
      <c r="AR24" s="654"/>
      <c r="AS24" s="539"/>
      <c r="AT24" s="539"/>
      <c r="AU24" s="650">
        <v>22.0</v>
      </c>
      <c r="AV24" s="648"/>
      <c r="AW24" s="635"/>
      <c r="AX24" s="539"/>
      <c r="AY24" s="539"/>
      <c r="AZ24" s="636">
        <v>21.0</v>
      </c>
      <c r="BA24" s="648"/>
      <c r="BB24" s="638"/>
      <c r="BC24" s="539"/>
      <c r="BD24" s="539"/>
      <c r="BE24" s="636">
        <v>22.0</v>
      </c>
      <c r="BF24" s="539"/>
      <c r="BG24" s="654"/>
      <c r="BH24" s="539"/>
      <c r="BI24" s="539"/>
      <c r="BJ24" s="580">
        <v>19.0</v>
      </c>
      <c r="BK24" s="648"/>
      <c r="BL24" s="1"/>
      <c r="BM24" s="1"/>
      <c r="BN24" s="1">
        <f>BI24+14</f>
        <v>14</v>
      </c>
      <c r="BO24" s="1"/>
      <c r="BP24" s="1"/>
      <c r="BQ24" s="1"/>
    </row>
    <row r="25" ht="6.75" customHeight="1">
      <c r="A25" s="242"/>
      <c r="B25" s="242"/>
      <c r="C25" s="705"/>
      <c r="D25" s="741"/>
      <c r="E25" s="739"/>
      <c r="F25" s="739"/>
      <c r="G25" s="739"/>
      <c r="H25" s="740"/>
      <c r="I25" s="741"/>
      <c r="J25" s="739"/>
      <c r="K25" s="739"/>
      <c r="L25" s="739"/>
      <c r="M25" s="740"/>
      <c r="N25" s="741"/>
      <c r="O25" s="739"/>
      <c r="P25" s="739"/>
      <c r="Q25" s="739"/>
      <c r="R25" s="740"/>
      <c r="S25" s="741"/>
      <c r="T25" s="739"/>
      <c r="U25" s="739"/>
      <c r="V25" s="739"/>
      <c r="W25" s="740"/>
      <c r="X25" s="741"/>
      <c r="Y25" s="739"/>
      <c r="Z25" s="739"/>
      <c r="AA25" s="739"/>
      <c r="AB25" s="740"/>
      <c r="AC25" s="741"/>
      <c r="AD25" s="739"/>
      <c r="AE25" s="739"/>
      <c r="AF25" s="739"/>
      <c r="AG25" s="740"/>
      <c r="AH25" s="741"/>
      <c r="AI25" s="739"/>
      <c r="AJ25" s="739"/>
      <c r="AK25" s="739"/>
      <c r="AL25" s="740"/>
      <c r="AM25" s="741"/>
      <c r="AN25" s="739"/>
      <c r="AO25" s="739"/>
      <c r="AP25" s="739"/>
      <c r="AQ25" s="740"/>
      <c r="AR25" s="741"/>
      <c r="AS25" s="739"/>
      <c r="AT25" s="739"/>
      <c r="AU25" s="739"/>
      <c r="AV25" s="740"/>
      <c r="AW25" s="741"/>
      <c r="AX25" s="739"/>
      <c r="AY25" s="739"/>
      <c r="AZ25" s="739"/>
      <c r="BA25" s="740"/>
      <c r="BB25" s="741"/>
      <c r="BC25" s="739"/>
      <c r="BD25" s="739"/>
      <c r="BE25" s="739"/>
      <c r="BF25" s="740"/>
      <c r="BG25" s="741"/>
      <c r="BH25" s="739"/>
      <c r="BI25" s="739"/>
      <c r="BJ25" s="739"/>
      <c r="BK25" s="740"/>
      <c r="BL25" s="1"/>
      <c r="BM25" s="1"/>
      <c r="BN25" s="1"/>
      <c r="BO25" s="1"/>
      <c r="BP25" s="1"/>
      <c r="BQ25" s="1"/>
    </row>
    <row r="26" ht="30.75" customHeight="1">
      <c r="A26" s="242"/>
      <c r="B26" s="242"/>
      <c r="C26" s="723" t="s">
        <v>221</v>
      </c>
      <c r="D26" s="809"/>
      <c r="E26" s="810"/>
      <c r="F26" s="810"/>
      <c r="G26" s="810"/>
      <c r="H26" s="811"/>
      <c r="I26" s="812"/>
      <c r="J26" s="810"/>
      <c r="K26" s="810"/>
      <c r="L26" s="810"/>
      <c r="M26" s="811"/>
      <c r="N26" s="812"/>
      <c r="O26" s="810"/>
      <c r="P26" s="810"/>
      <c r="Q26" s="810"/>
      <c r="R26" s="811"/>
      <c r="S26" s="812"/>
      <c r="T26" s="810"/>
      <c r="U26" s="810"/>
      <c r="V26" s="810"/>
      <c r="W26" s="811"/>
      <c r="X26" s="812"/>
      <c r="Y26" s="810"/>
      <c r="Z26" s="810"/>
      <c r="AA26" s="810"/>
      <c r="AB26" s="811"/>
      <c r="AC26" s="812"/>
      <c r="AD26" s="810"/>
      <c r="AE26" s="810"/>
      <c r="AF26" s="810"/>
      <c r="AG26" s="811"/>
      <c r="AH26" s="812"/>
      <c r="AI26" s="810"/>
      <c r="AJ26" s="810"/>
      <c r="AK26" s="810"/>
      <c r="AL26" s="811"/>
      <c r="AM26" s="812"/>
      <c r="AN26" s="810"/>
      <c r="AO26" s="810"/>
      <c r="AP26" s="810"/>
      <c r="AQ26" s="811"/>
      <c r="AR26" s="812"/>
      <c r="AS26" s="810"/>
      <c r="AT26" s="810"/>
      <c r="AU26" s="810"/>
      <c r="AV26" s="811"/>
      <c r="AW26" s="812"/>
      <c r="AX26" s="810"/>
      <c r="AY26" s="810"/>
      <c r="AZ26" s="810"/>
      <c r="BA26" s="811"/>
      <c r="BB26" s="812"/>
      <c r="BC26" s="810"/>
      <c r="BD26" s="810"/>
      <c r="BE26" s="810"/>
      <c r="BF26" s="811"/>
      <c r="BG26" s="812"/>
      <c r="BH26" s="810"/>
      <c r="BI26" s="810"/>
      <c r="BJ26" s="810"/>
      <c r="BK26" s="811"/>
      <c r="BL26" s="822"/>
      <c r="BM26" s="1"/>
      <c r="BN26" s="1"/>
      <c r="BO26" s="1"/>
      <c r="BP26" s="1"/>
      <c r="BQ26" s="1"/>
    </row>
    <row r="27" ht="6.0" customHeight="1">
      <c r="A27" s="242"/>
      <c r="B27" s="242"/>
      <c r="C27" s="325" t="s">
        <v>222</v>
      </c>
      <c r="D27" s="823"/>
      <c r="E27" s="824"/>
      <c r="F27" s="824"/>
      <c r="G27" s="824"/>
      <c r="H27" s="825"/>
      <c r="I27" s="823"/>
      <c r="J27" s="824"/>
      <c r="K27" s="824"/>
      <c r="L27" s="824"/>
      <c r="M27" s="825"/>
      <c r="N27" s="823"/>
      <c r="O27" s="824"/>
      <c r="P27" s="824"/>
      <c r="Q27" s="824"/>
      <c r="R27" s="825"/>
      <c r="S27" s="823"/>
      <c r="T27" s="824"/>
      <c r="U27" s="824"/>
      <c r="V27" s="824"/>
      <c r="W27" s="825"/>
      <c r="X27" s="823"/>
      <c r="Y27" s="824"/>
      <c r="Z27" s="824"/>
      <c r="AA27" s="824"/>
      <c r="AB27" s="825"/>
      <c r="AC27" s="823"/>
      <c r="AD27" s="824"/>
      <c r="AE27" s="824"/>
      <c r="AF27" s="824"/>
      <c r="AG27" s="825"/>
      <c r="AH27" s="823"/>
      <c r="AI27" s="824"/>
      <c r="AJ27" s="824"/>
      <c r="AK27" s="824"/>
      <c r="AL27" s="825"/>
      <c r="AM27" s="823"/>
      <c r="AN27" s="824"/>
      <c r="AO27" s="824"/>
      <c r="AP27" s="824"/>
      <c r="AQ27" s="825"/>
      <c r="AR27" s="823"/>
      <c r="AS27" s="824"/>
      <c r="AT27" s="824"/>
      <c r="AU27" s="824"/>
      <c r="AV27" s="825"/>
      <c r="AW27" s="823"/>
      <c r="AX27" s="824"/>
      <c r="AY27" s="824"/>
      <c r="AZ27" s="824"/>
      <c r="BA27" s="825"/>
      <c r="BB27" s="823"/>
      <c r="BC27" s="824"/>
      <c r="BD27" s="824"/>
      <c r="BE27" s="824"/>
      <c r="BF27" s="825"/>
      <c r="BG27" s="823"/>
      <c r="BH27" s="824"/>
      <c r="BI27" s="824"/>
      <c r="BJ27" s="824"/>
      <c r="BK27" s="825"/>
      <c r="BL27" s="822"/>
      <c r="BM27" s="1"/>
      <c r="BN27" s="1"/>
      <c r="BO27" s="1"/>
      <c r="BP27" s="1"/>
      <c r="BQ27" s="1"/>
    </row>
    <row r="28" ht="18.0" customHeight="1">
      <c r="A28" s="242"/>
      <c r="B28" s="242"/>
      <c r="C28" s="243"/>
      <c r="D28" s="812"/>
      <c r="E28" s="810"/>
      <c r="F28" s="810"/>
      <c r="G28" s="810"/>
      <c r="H28" s="811"/>
      <c r="I28" s="812"/>
      <c r="J28" s="810"/>
      <c r="K28" s="810"/>
      <c r="L28" s="810"/>
      <c r="M28" s="811"/>
      <c r="N28" s="812"/>
      <c r="O28" s="810"/>
      <c r="P28" s="810"/>
      <c r="Q28" s="810"/>
      <c r="R28" s="811"/>
      <c r="S28" s="812"/>
      <c r="T28" s="810"/>
      <c r="U28" s="810"/>
      <c r="V28" s="810"/>
      <c r="W28" s="811"/>
      <c r="X28" s="812"/>
      <c r="Y28" s="810"/>
      <c r="Z28" s="810"/>
      <c r="AA28" s="810"/>
      <c r="AB28" s="811"/>
      <c r="AC28" s="812"/>
      <c r="AD28" s="810"/>
      <c r="AE28" s="810"/>
      <c r="AF28" s="810"/>
      <c r="AG28" s="811"/>
      <c r="AH28" s="812"/>
      <c r="AI28" s="810"/>
      <c r="AJ28" s="810"/>
      <c r="AK28" s="810"/>
      <c r="AL28" s="811"/>
      <c r="AM28" s="812"/>
      <c r="AN28" s="810"/>
      <c r="AO28" s="810"/>
      <c r="AP28" s="810"/>
      <c r="AQ28" s="811"/>
      <c r="AR28" s="812"/>
      <c r="AS28" s="810"/>
      <c r="AT28" s="810"/>
      <c r="AU28" s="810"/>
      <c r="AV28" s="811"/>
      <c r="AW28" s="812"/>
      <c r="AX28" s="810"/>
      <c r="AY28" s="810"/>
      <c r="AZ28" s="810"/>
      <c r="BA28" s="826"/>
      <c r="BB28" s="812"/>
      <c r="BC28" s="810"/>
      <c r="BD28" s="810"/>
      <c r="BE28" s="810"/>
      <c r="BF28" s="811"/>
      <c r="BG28" s="812"/>
      <c r="BH28" s="810"/>
      <c r="BI28" s="810"/>
      <c r="BJ28" s="810"/>
      <c r="BK28" s="811"/>
      <c r="BL28" s="822"/>
      <c r="BM28" s="1"/>
      <c r="BN28" s="1"/>
      <c r="BO28" s="1"/>
      <c r="BP28" s="1"/>
      <c r="BQ28" s="1"/>
    </row>
    <row r="29" ht="6.0" customHeight="1">
      <c r="A29" s="776"/>
      <c r="B29" s="776"/>
      <c r="C29" s="818"/>
      <c r="D29" s="819"/>
      <c r="E29" s="820"/>
      <c r="F29" s="820"/>
      <c r="G29" s="820"/>
      <c r="H29" s="821"/>
      <c r="I29" s="819"/>
      <c r="J29" s="820"/>
      <c r="K29" s="820"/>
      <c r="L29" s="820"/>
      <c r="M29" s="821"/>
      <c r="N29" s="819"/>
      <c r="O29" s="820"/>
      <c r="P29" s="820"/>
      <c r="Q29" s="820"/>
      <c r="R29" s="821"/>
      <c r="S29" s="819"/>
      <c r="T29" s="820"/>
      <c r="U29" s="820"/>
      <c r="V29" s="820"/>
      <c r="W29" s="821"/>
      <c r="X29" s="819"/>
      <c r="Y29" s="820"/>
      <c r="Z29" s="820"/>
      <c r="AA29" s="820"/>
      <c r="AB29" s="821"/>
      <c r="AC29" s="819"/>
      <c r="AD29" s="820"/>
      <c r="AE29" s="820"/>
      <c r="AF29" s="820"/>
      <c r="AG29" s="821"/>
      <c r="AH29" s="819"/>
      <c r="AI29" s="820"/>
      <c r="AJ29" s="820"/>
      <c r="AK29" s="820"/>
      <c r="AL29" s="821"/>
      <c r="AM29" s="819"/>
      <c r="AN29" s="820"/>
      <c r="AO29" s="820"/>
      <c r="AP29" s="820"/>
      <c r="AQ29" s="821"/>
      <c r="AR29" s="819"/>
      <c r="AS29" s="820"/>
      <c r="AT29" s="820"/>
      <c r="AU29" s="820"/>
      <c r="AV29" s="821"/>
      <c r="AW29" s="819"/>
      <c r="AX29" s="820"/>
      <c r="AY29" s="820"/>
      <c r="AZ29" s="820"/>
      <c r="BA29" s="821"/>
      <c r="BB29" s="819"/>
      <c r="BC29" s="820"/>
      <c r="BD29" s="820"/>
      <c r="BE29" s="820"/>
      <c r="BF29" s="821"/>
      <c r="BG29" s="819"/>
      <c r="BH29" s="820"/>
      <c r="BI29" s="820"/>
      <c r="BJ29" s="820"/>
      <c r="BK29" s="821"/>
      <c r="BL29" s="822"/>
      <c r="BM29" s="1"/>
      <c r="BN29" s="1"/>
      <c r="BO29" s="1"/>
      <c r="BP29" s="1"/>
      <c r="BQ29" s="1"/>
    </row>
    <row r="30" ht="6.0" customHeight="1">
      <c r="A30" s="781">
        <v>4.0</v>
      </c>
      <c r="B30" s="789" t="str">
        <f>ENGINE!B26</f>
        <v>STS 04</v>
      </c>
      <c r="C30" s="782" t="s">
        <v>220</v>
      </c>
      <c r="D30" s="783"/>
      <c r="E30" s="784"/>
      <c r="F30" s="784"/>
      <c r="G30" s="784"/>
      <c r="H30" s="785"/>
      <c r="I30" s="783"/>
      <c r="J30" s="784"/>
      <c r="K30" s="784"/>
      <c r="L30" s="784"/>
      <c r="M30" s="785"/>
      <c r="N30" s="783"/>
      <c r="O30" s="784"/>
      <c r="P30" s="784"/>
      <c r="Q30" s="784"/>
      <c r="R30" s="785"/>
      <c r="S30" s="783"/>
      <c r="T30" s="784"/>
      <c r="U30" s="784"/>
      <c r="V30" s="784"/>
      <c r="W30" s="785"/>
      <c r="X30" s="783"/>
      <c r="Y30" s="784"/>
      <c r="Z30" s="784"/>
      <c r="AA30" s="784"/>
      <c r="AB30" s="785"/>
      <c r="AC30" s="783"/>
      <c r="AD30" s="784"/>
      <c r="AE30" s="784"/>
      <c r="AF30" s="784"/>
      <c r="AG30" s="785"/>
      <c r="AH30" s="783"/>
      <c r="AI30" s="784"/>
      <c r="AJ30" s="784"/>
      <c r="AK30" s="784"/>
      <c r="AL30" s="785"/>
      <c r="AM30" s="783"/>
      <c r="AN30" s="784"/>
      <c r="AO30" s="784"/>
      <c r="AP30" s="784"/>
      <c r="AQ30" s="785"/>
      <c r="AR30" s="783"/>
      <c r="AS30" s="784"/>
      <c r="AT30" s="784"/>
      <c r="AU30" s="784"/>
      <c r="AV30" s="785"/>
      <c r="AW30" s="783"/>
      <c r="AX30" s="784"/>
      <c r="AY30" s="784"/>
      <c r="AZ30" s="784"/>
      <c r="BA30" s="785"/>
      <c r="BB30" s="783"/>
      <c r="BC30" s="784"/>
      <c r="BD30" s="784"/>
      <c r="BE30" s="784"/>
      <c r="BF30" s="785"/>
      <c r="BG30" s="783"/>
      <c r="BH30" s="784"/>
      <c r="BI30" s="784"/>
      <c r="BJ30" s="784"/>
      <c r="BK30" s="785"/>
      <c r="BL30" s="1"/>
      <c r="BM30" s="1"/>
      <c r="BN30" s="1"/>
      <c r="BO30" s="1"/>
      <c r="BP30" s="1"/>
      <c r="BQ30" s="1"/>
    </row>
    <row r="31" ht="18.0" customHeight="1">
      <c r="A31" s="242"/>
      <c r="B31" s="242"/>
      <c r="C31" s="704"/>
      <c r="D31" s="635"/>
      <c r="E31" s="539"/>
      <c r="F31" s="539"/>
      <c r="G31" s="539"/>
      <c r="H31" s="694">
        <v>26.0</v>
      </c>
      <c r="I31" s="638"/>
      <c r="J31" s="539"/>
      <c r="K31" s="539"/>
      <c r="L31" s="636">
        <v>27.0</v>
      </c>
      <c r="M31" s="539"/>
      <c r="N31" s="654"/>
      <c r="O31" s="539"/>
      <c r="P31" s="539"/>
      <c r="Q31" s="539"/>
      <c r="R31" s="578">
        <v>29.0</v>
      </c>
      <c r="S31" s="635"/>
      <c r="T31" s="539"/>
      <c r="U31" s="539"/>
      <c r="V31" s="539"/>
      <c r="W31" s="694">
        <v>28.0</v>
      </c>
      <c r="X31" s="638"/>
      <c r="Y31" s="539"/>
      <c r="Z31" s="539"/>
      <c r="AA31" s="539"/>
      <c r="AB31" s="694">
        <v>31.0</v>
      </c>
      <c r="AC31" s="654"/>
      <c r="AD31" s="539"/>
      <c r="AE31" s="539"/>
      <c r="AF31" s="539"/>
      <c r="AG31" s="580">
        <v>30.0</v>
      </c>
      <c r="AH31" s="635"/>
      <c r="AI31" s="539"/>
      <c r="AJ31" s="539"/>
      <c r="AK31" s="539"/>
      <c r="AL31" s="694">
        <v>28.0</v>
      </c>
      <c r="AM31" s="638"/>
      <c r="AN31" s="539"/>
      <c r="AO31" s="539"/>
      <c r="AP31" s="539"/>
      <c r="AQ31" s="694">
        <v>29.0</v>
      </c>
      <c r="AR31" s="654"/>
      <c r="AS31" s="539"/>
      <c r="AT31" s="539"/>
      <c r="AU31" s="539"/>
      <c r="AV31" s="578">
        <v>29.0</v>
      </c>
      <c r="AW31" s="635"/>
      <c r="AX31" s="539"/>
      <c r="AY31" s="539"/>
      <c r="AZ31" s="539"/>
      <c r="BA31" s="694">
        <v>28.0</v>
      </c>
      <c r="BB31" s="638"/>
      <c r="BC31" s="539"/>
      <c r="BD31" s="539"/>
      <c r="BE31" s="539"/>
      <c r="BF31" s="694">
        <v>29.0</v>
      </c>
      <c r="BG31" s="654"/>
      <c r="BH31" s="539"/>
      <c r="BI31" s="539"/>
      <c r="BJ31" s="539"/>
      <c r="BK31" s="580">
        <v>28.0</v>
      </c>
      <c r="BL31" s="1"/>
      <c r="BM31" s="1"/>
      <c r="BN31" s="1"/>
      <c r="BO31" s="1"/>
      <c r="BP31" s="1"/>
      <c r="BQ31" s="1"/>
    </row>
    <row r="32" ht="6.0" customHeight="1">
      <c r="A32" s="242"/>
      <c r="B32" s="242"/>
      <c r="C32" s="705"/>
      <c r="D32" s="741"/>
      <c r="E32" s="739"/>
      <c r="F32" s="739"/>
      <c r="G32" s="739"/>
      <c r="H32" s="740"/>
      <c r="I32" s="741"/>
      <c r="J32" s="739"/>
      <c r="K32" s="739"/>
      <c r="L32" s="739"/>
      <c r="M32" s="740"/>
      <c r="N32" s="741"/>
      <c r="O32" s="739"/>
      <c r="P32" s="739"/>
      <c r="Q32" s="739"/>
      <c r="R32" s="740"/>
      <c r="S32" s="741"/>
      <c r="T32" s="739"/>
      <c r="U32" s="739"/>
      <c r="V32" s="739"/>
      <c r="W32" s="740"/>
      <c r="X32" s="741"/>
      <c r="Y32" s="739"/>
      <c r="Z32" s="739"/>
      <c r="AA32" s="739"/>
      <c r="AB32" s="740"/>
      <c r="AC32" s="741"/>
      <c r="AD32" s="739"/>
      <c r="AE32" s="739"/>
      <c r="AF32" s="739"/>
      <c r="AG32" s="740"/>
      <c r="AH32" s="741"/>
      <c r="AI32" s="739"/>
      <c r="AJ32" s="739"/>
      <c r="AK32" s="739"/>
      <c r="AL32" s="740"/>
      <c r="AM32" s="741"/>
      <c r="AN32" s="739"/>
      <c r="AO32" s="739"/>
      <c r="AP32" s="739"/>
      <c r="AQ32" s="740"/>
      <c r="AR32" s="741"/>
      <c r="AS32" s="739"/>
      <c r="AT32" s="739"/>
      <c r="AU32" s="739"/>
      <c r="AV32" s="740"/>
      <c r="AW32" s="741"/>
      <c r="AX32" s="739"/>
      <c r="AY32" s="739"/>
      <c r="AZ32" s="739"/>
      <c r="BA32" s="740"/>
      <c r="BB32" s="741"/>
      <c r="BC32" s="739"/>
      <c r="BD32" s="739"/>
      <c r="BE32" s="739"/>
      <c r="BF32" s="740"/>
      <c r="BG32" s="741"/>
      <c r="BH32" s="739"/>
      <c r="BI32" s="739"/>
      <c r="BJ32" s="739"/>
      <c r="BK32" s="740"/>
      <c r="BL32" s="1"/>
      <c r="BM32" s="1"/>
      <c r="BN32" s="1"/>
      <c r="BO32" s="1"/>
      <c r="BP32" s="1"/>
      <c r="BQ32" s="1"/>
    </row>
    <row r="33" ht="30.75" customHeight="1">
      <c r="A33" s="242"/>
      <c r="B33" s="242"/>
      <c r="C33" s="723" t="s">
        <v>221</v>
      </c>
      <c r="D33" s="809"/>
      <c r="E33" s="810"/>
      <c r="F33" s="810"/>
      <c r="G33" s="810"/>
      <c r="H33" s="811"/>
      <c r="I33" s="812"/>
      <c r="J33" s="810"/>
      <c r="K33" s="810"/>
      <c r="L33" s="810"/>
      <c r="M33" s="811"/>
      <c r="N33" s="812"/>
      <c r="O33" s="810"/>
      <c r="P33" s="810"/>
      <c r="Q33" s="810"/>
      <c r="R33" s="811"/>
      <c r="S33" s="812"/>
      <c r="T33" s="810"/>
      <c r="U33" s="810"/>
      <c r="V33" s="810"/>
      <c r="W33" s="811"/>
      <c r="X33" s="812"/>
      <c r="Y33" s="810"/>
      <c r="Z33" s="810"/>
      <c r="AA33" s="810"/>
      <c r="AB33" s="811"/>
      <c r="AC33" s="812"/>
      <c r="AD33" s="810"/>
      <c r="AE33" s="810"/>
      <c r="AF33" s="810"/>
      <c r="AG33" s="811"/>
      <c r="AH33" s="812"/>
      <c r="AI33" s="810"/>
      <c r="AJ33" s="810"/>
      <c r="AK33" s="810"/>
      <c r="AL33" s="811"/>
      <c r="AM33" s="812"/>
      <c r="AN33" s="810"/>
      <c r="AO33" s="810"/>
      <c r="AP33" s="810"/>
      <c r="AQ33" s="811"/>
      <c r="AR33" s="812"/>
      <c r="AS33" s="810"/>
      <c r="AT33" s="810"/>
      <c r="AU33" s="810"/>
      <c r="AV33" s="811"/>
      <c r="AW33" s="812"/>
      <c r="AX33" s="810"/>
      <c r="AY33" s="810"/>
      <c r="AZ33" s="810"/>
      <c r="BA33" s="811"/>
      <c r="BB33" s="812"/>
      <c r="BC33" s="810"/>
      <c r="BD33" s="810"/>
      <c r="BE33" s="810"/>
      <c r="BF33" s="811"/>
      <c r="BG33" s="812"/>
      <c r="BH33" s="810"/>
      <c r="BI33" s="810"/>
      <c r="BJ33" s="810"/>
      <c r="BK33" s="811"/>
      <c r="BL33" s="1"/>
      <c r="BM33" s="1"/>
      <c r="BN33" s="1"/>
      <c r="BO33" s="1"/>
      <c r="BP33" s="1"/>
      <c r="BQ33" s="1"/>
    </row>
    <row r="34" ht="6.0" customHeight="1">
      <c r="A34" s="242"/>
      <c r="B34" s="242"/>
      <c r="C34" s="325" t="s">
        <v>222</v>
      </c>
      <c r="D34" s="823"/>
      <c r="E34" s="824"/>
      <c r="F34" s="824"/>
      <c r="G34" s="824"/>
      <c r="H34" s="825"/>
      <c r="I34" s="827"/>
      <c r="J34" s="824"/>
      <c r="K34" s="824"/>
      <c r="L34" s="824"/>
      <c r="M34" s="828"/>
      <c r="N34" s="823"/>
      <c r="O34" s="824"/>
      <c r="P34" s="824"/>
      <c r="Q34" s="824"/>
      <c r="R34" s="825"/>
      <c r="S34" s="827"/>
      <c r="T34" s="824"/>
      <c r="U34" s="824"/>
      <c r="V34" s="824"/>
      <c r="W34" s="828"/>
      <c r="X34" s="823"/>
      <c r="Y34" s="824"/>
      <c r="Z34" s="824"/>
      <c r="AA34" s="824"/>
      <c r="AB34" s="825"/>
      <c r="AC34" s="827"/>
      <c r="AD34" s="824"/>
      <c r="AE34" s="824"/>
      <c r="AF34" s="824"/>
      <c r="AG34" s="828"/>
      <c r="AH34" s="823"/>
      <c r="AI34" s="824"/>
      <c r="AJ34" s="824"/>
      <c r="AK34" s="824"/>
      <c r="AL34" s="825"/>
      <c r="AM34" s="827"/>
      <c r="AN34" s="824"/>
      <c r="AO34" s="824"/>
      <c r="AP34" s="824"/>
      <c r="AQ34" s="828"/>
      <c r="AR34" s="823"/>
      <c r="AS34" s="824"/>
      <c r="AT34" s="824"/>
      <c r="AU34" s="824"/>
      <c r="AV34" s="825"/>
      <c r="AW34" s="827"/>
      <c r="AX34" s="824"/>
      <c r="AY34" s="824"/>
      <c r="AZ34" s="824"/>
      <c r="BA34" s="828"/>
      <c r="BB34" s="823"/>
      <c r="BC34" s="824"/>
      <c r="BD34" s="824"/>
      <c r="BE34" s="824"/>
      <c r="BF34" s="825"/>
      <c r="BG34" s="823"/>
      <c r="BH34" s="824"/>
      <c r="BI34" s="824"/>
      <c r="BJ34" s="824"/>
      <c r="BK34" s="825"/>
      <c r="BL34" s="1"/>
      <c r="BM34" s="1"/>
      <c r="BN34" s="1"/>
      <c r="BO34" s="1"/>
      <c r="BP34" s="1"/>
      <c r="BQ34" s="1"/>
    </row>
    <row r="35" ht="18.0" customHeight="1">
      <c r="A35" s="242"/>
      <c r="B35" s="242"/>
      <c r="C35" s="243"/>
      <c r="D35" s="812"/>
      <c r="E35" s="810"/>
      <c r="F35" s="810"/>
      <c r="G35" s="810"/>
      <c r="H35" s="811"/>
      <c r="I35" s="829"/>
      <c r="J35" s="810"/>
      <c r="K35" s="810"/>
      <c r="L35" s="810"/>
      <c r="M35" s="830"/>
      <c r="N35" s="812"/>
      <c r="O35" s="810"/>
      <c r="P35" s="810"/>
      <c r="Q35" s="810"/>
      <c r="R35" s="811"/>
      <c r="S35" s="829"/>
      <c r="T35" s="810"/>
      <c r="U35" s="810"/>
      <c r="V35" s="810"/>
      <c r="W35" s="830"/>
      <c r="X35" s="812"/>
      <c r="Y35" s="810"/>
      <c r="Z35" s="810"/>
      <c r="AA35" s="810"/>
      <c r="AB35" s="811"/>
      <c r="AC35" s="829"/>
      <c r="AD35" s="810"/>
      <c r="AE35" s="810"/>
      <c r="AF35" s="810"/>
      <c r="AG35" s="830"/>
      <c r="AH35" s="812"/>
      <c r="AI35" s="810"/>
      <c r="AJ35" s="810"/>
      <c r="AK35" s="810"/>
      <c r="AL35" s="811"/>
      <c r="AM35" s="829"/>
      <c r="AN35" s="810"/>
      <c r="AO35" s="810"/>
      <c r="AP35" s="810"/>
      <c r="AQ35" s="830"/>
      <c r="AR35" s="812"/>
      <c r="AS35" s="810"/>
      <c r="AT35" s="810"/>
      <c r="AU35" s="810"/>
      <c r="AV35" s="811"/>
      <c r="AW35" s="831"/>
      <c r="AX35" s="810"/>
      <c r="AY35" s="810"/>
      <c r="AZ35" s="810"/>
      <c r="BA35" s="830"/>
      <c r="BB35" s="812"/>
      <c r="BC35" s="810"/>
      <c r="BD35" s="810"/>
      <c r="BE35" s="810"/>
      <c r="BF35" s="811"/>
      <c r="BG35" s="812"/>
      <c r="BH35" s="810"/>
      <c r="BI35" s="810"/>
      <c r="BJ35" s="810"/>
      <c r="BK35" s="811"/>
      <c r="BL35" s="1"/>
      <c r="BM35" s="1"/>
      <c r="BN35" s="1"/>
      <c r="BO35" s="1"/>
      <c r="BP35" s="1"/>
      <c r="BQ35" s="1"/>
    </row>
    <row r="36" ht="6.0" customHeight="1">
      <c r="A36" s="776"/>
      <c r="B36" s="776"/>
      <c r="C36" s="818"/>
      <c r="D36" s="819"/>
      <c r="E36" s="820"/>
      <c r="F36" s="820"/>
      <c r="G36" s="820"/>
      <c r="H36" s="821"/>
      <c r="I36" s="832"/>
      <c r="J36" s="820"/>
      <c r="K36" s="820"/>
      <c r="L36" s="820"/>
      <c r="M36" s="833"/>
      <c r="N36" s="819"/>
      <c r="O36" s="820"/>
      <c r="P36" s="820"/>
      <c r="Q36" s="820"/>
      <c r="R36" s="821"/>
      <c r="S36" s="832"/>
      <c r="T36" s="820"/>
      <c r="U36" s="820"/>
      <c r="V36" s="820"/>
      <c r="W36" s="833"/>
      <c r="X36" s="819"/>
      <c r="Y36" s="820"/>
      <c r="Z36" s="820"/>
      <c r="AA36" s="820"/>
      <c r="AB36" s="821"/>
      <c r="AC36" s="832"/>
      <c r="AD36" s="820"/>
      <c r="AE36" s="820"/>
      <c r="AF36" s="820"/>
      <c r="AG36" s="833"/>
      <c r="AH36" s="819"/>
      <c r="AI36" s="820"/>
      <c r="AJ36" s="820"/>
      <c r="AK36" s="820"/>
      <c r="AL36" s="821"/>
      <c r="AM36" s="832"/>
      <c r="AN36" s="820"/>
      <c r="AO36" s="820"/>
      <c r="AP36" s="820"/>
      <c r="AQ36" s="833"/>
      <c r="AR36" s="819"/>
      <c r="AS36" s="820"/>
      <c r="AT36" s="820"/>
      <c r="AU36" s="820"/>
      <c r="AV36" s="821"/>
      <c r="AW36" s="832"/>
      <c r="AX36" s="820"/>
      <c r="AY36" s="820"/>
      <c r="AZ36" s="820"/>
      <c r="BA36" s="833"/>
      <c r="BB36" s="819"/>
      <c r="BC36" s="820"/>
      <c r="BD36" s="820"/>
      <c r="BE36" s="820"/>
      <c r="BF36" s="821"/>
      <c r="BG36" s="819"/>
      <c r="BH36" s="820"/>
      <c r="BI36" s="820"/>
      <c r="BJ36" s="820"/>
      <c r="BK36" s="821"/>
      <c r="BL36" s="574"/>
      <c r="BM36" s="574"/>
      <c r="BN36" s="574"/>
      <c r="BO36" s="574"/>
      <c r="BP36" s="574"/>
      <c r="BQ36" s="574"/>
    </row>
    <row r="37" ht="15.75" customHeight="1">
      <c r="A37" s="575"/>
      <c r="B37" s="575"/>
      <c r="C37" s="358"/>
      <c r="D37" s="358"/>
      <c r="E37" s="575"/>
      <c r="F37" s="575"/>
      <c r="G37" s="358"/>
      <c r="H37" s="358"/>
      <c r="I37" s="364"/>
      <c r="J37" s="358"/>
      <c r="K37" s="358"/>
      <c r="L37" s="358"/>
      <c r="M37" s="358"/>
      <c r="N37" s="364"/>
      <c r="O37" s="358"/>
      <c r="P37" s="358"/>
      <c r="Q37" s="358"/>
      <c r="R37" s="358"/>
      <c r="S37" s="358"/>
      <c r="T37" s="358"/>
      <c r="U37" s="358"/>
      <c r="V37" s="364"/>
      <c r="W37" s="358"/>
      <c r="X37" s="358"/>
      <c r="Y37" s="364"/>
      <c r="Z37" s="364"/>
      <c r="AA37" s="358"/>
      <c r="AB37" s="364"/>
      <c r="AC37" s="358"/>
      <c r="AD37" s="358"/>
      <c r="AE37" s="358"/>
      <c r="AF37" s="364"/>
      <c r="AG37" s="575"/>
      <c r="AH37" s="358"/>
      <c r="AI37" s="358"/>
      <c r="AJ37" s="358"/>
      <c r="AK37" s="358"/>
      <c r="AL37" s="358"/>
      <c r="AM37" s="364"/>
      <c r="AN37" s="358"/>
      <c r="AO37" s="358"/>
      <c r="AP37" s="358"/>
      <c r="AQ37" s="358"/>
      <c r="AR37" s="364"/>
      <c r="AS37" s="358"/>
      <c r="AT37" s="358"/>
      <c r="AU37" s="358"/>
      <c r="AV37" s="364"/>
      <c r="AW37" s="358"/>
      <c r="AX37" s="364"/>
      <c r="AY37" s="358"/>
      <c r="AZ37" s="364"/>
      <c r="BA37" s="358"/>
      <c r="BB37" s="358"/>
      <c r="BC37" s="358"/>
      <c r="BD37" s="358"/>
      <c r="BE37" s="358"/>
      <c r="BF37" s="364"/>
      <c r="BG37" s="364"/>
      <c r="BH37" s="358"/>
      <c r="BI37" s="358"/>
      <c r="BJ37" s="358"/>
      <c r="BK37" s="1"/>
      <c r="BL37" s="1"/>
      <c r="BM37" s="1"/>
      <c r="BN37" s="1"/>
      <c r="BO37" s="1"/>
      <c r="BP37" s="1"/>
      <c r="BQ37" s="1"/>
    </row>
    <row r="38" ht="15.75" customHeight="1">
      <c r="A38" s="358"/>
      <c r="B38" s="576" t="s">
        <v>194</v>
      </c>
      <c r="C38" s="577"/>
      <c r="D38" s="363" t="s">
        <v>195</v>
      </c>
      <c r="E38" s="363"/>
      <c r="F38" s="364"/>
      <c r="G38" s="364"/>
      <c r="H38" s="358"/>
      <c r="I38" s="358"/>
      <c r="J38" s="578"/>
      <c r="K38" s="363" t="s">
        <v>223</v>
      </c>
      <c r="L38" s="358"/>
      <c r="M38" s="363"/>
      <c r="N38" s="363"/>
      <c r="O38" s="579"/>
      <c r="P38" s="564"/>
      <c r="Q38" s="580"/>
      <c r="R38" s="363" t="s">
        <v>198</v>
      </c>
      <c r="S38" s="579"/>
      <c r="T38" s="579"/>
      <c r="U38" s="579"/>
      <c r="V38" s="579"/>
      <c r="W38" s="564"/>
      <c r="X38" s="358"/>
      <c r="Y38" s="358"/>
      <c r="Z38" s="358"/>
      <c r="AA38" s="358"/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579"/>
      <c r="AM38" s="579"/>
      <c r="AN38" s="579"/>
      <c r="AO38" s="579"/>
      <c r="AP38" s="579"/>
      <c r="AQ38" s="579"/>
      <c r="AR38" s="579"/>
      <c r="AS38" s="579"/>
      <c r="AT38" s="579"/>
      <c r="AU38" s="579"/>
      <c r="AV38" s="579"/>
      <c r="AW38" s="579"/>
      <c r="AX38" s="358"/>
      <c r="AY38" s="358"/>
      <c r="AZ38" s="358"/>
      <c r="BA38" s="358"/>
      <c r="BB38" s="358"/>
      <c r="BC38" s="358"/>
      <c r="BD38" s="358"/>
      <c r="BE38" s="358"/>
      <c r="BF38" s="579"/>
      <c r="BG38" s="358"/>
      <c r="BH38" s="358"/>
      <c r="BI38" s="358"/>
      <c r="BJ38" s="358"/>
      <c r="BK38" s="1"/>
      <c r="BL38" s="1"/>
      <c r="BM38" s="1"/>
      <c r="BN38" s="1"/>
      <c r="BO38" s="1"/>
      <c r="BP38" s="1"/>
      <c r="BQ38" s="1"/>
    </row>
    <row r="39" ht="15.75" customHeight="1">
      <c r="A39" s="358"/>
      <c r="B39" s="358"/>
      <c r="C39" s="585"/>
      <c r="D39" s="358"/>
      <c r="E39" s="364"/>
      <c r="F39" s="364"/>
      <c r="G39" s="364"/>
      <c r="H39" s="358"/>
      <c r="I39" s="358"/>
      <c r="J39" s="358"/>
      <c r="K39" s="358"/>
      <c r="L39" s="358"/>
      <c r="M39" s="358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58"/>
      <c r="AL39" s="358"/>
      <c r="AM39" s="358"/>
      <c r="AN39" s="358"/>
      <c r="AO39" s="358"/>
      <c r="AP39" s="358"/>
      <c r="AQ39" s="358"/>
      <c r="AR39" s="358"/>
      <c r="AS39" s="358"/>
      <c r="AT39" s="358"/>
      <c r="AU39" s="358"/>
      <c r="AV39" s="358"/>
      <c r="AW39" s="358"/>
      <c r="AX39" s="358"/>
      <c r="AY39" s="358"/>
      <c r="AZ39" s="358"/>
      <c r="BA39" s="358"/>
      <c r="BB39" s="358"/>
      <c r="BC39" s="358"/>
      <c r="BD39" s="358"/>
      <c r="BE39" s="358"/>
      <c r="BF39" s="358"/>
      <c r="BG39" s="358"/>
      <c r="BH39" s="358"/>
      <c r="BI39" s="358"/>
      <c r="BJ39" s="358"/>
      <c r="BK39" s="586"/>
      <c r="BL39" s="1"/>
      <c r="BM39" s="1"/>
      <c r="BN39" s="1"/>
      <c r="BO39" s="1"/>
      <c r="BP39" s="1"/>
      <c r="BQ39" s="1"/>
    </row>
    <row r="40" ht="15.75" customHeight="1">
      <c r="A40" s="562"/>
      <c r="B40" s="585"/>
      <c r="C40" s="585"/>
      <c r="D40" s="585"/>
      <c r="E40" s="595"/>
      <c r="F40" s="595"/>
      <c r="G40" s="595"/>
      <c r="H40" s="585"/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60"/>
      <c r="T40" s="562"/>
      <c r="U40" s="585"/>
      <c r="V40" s="585"/>
      <c r="W40" s="585"/>
      <c r="X40" s="585"/>
      <c r="Y40" s="585"/>
      <c r="Z40" s="585"/>
      <c r="AA40" s="585"/>
      <c r="AB40" s="585"/>
      <c r="AC40" s="585"/>
      <c r="AD40" s="585"/>
      <c r="AE40" s="585"/>
      <c r="AF40" s="585"/>
      <c r="AG40" s="585"/>
      <c r="AH40" s="585"/>
      <c r="AI40" s="585"/>
      <c r="AJ40" s="585"/>
      <c r="AK40" s="585"/>
      <c r="AL40" s="585"/>
      <c r="AM40" s="585"/>
      <c r="AN40" s="560"/>
      <c r="AO40" s="562"/>
      <c r="AP40" s="585"/>
      <c r="AQ40" s="585"/>
      <c r="AR40" s="585"/>
      <c r="AS40" s="585"/>
      <c r="AT40" s="585"/>
      <c r="AU40" s="585"/>
      <c r="AV40" s="585"/>
      <c r="AW40" s="585"/>
      <c r="AX40" s="585"/>
      <c r="AY40" s="585"/>
      <c r="AZ40" s="585"/>
      <c r="BA40" s="585"/>
      <c r="BB40" s="585"/>
      <c r="BC40" s="585"/>
      <c r="BD40" s="585"/>
      <c r="BE40" s="585"/>
      <c r="BF40" s="585"/>
      <c r="BG40" s="585"/>
      <c r="BH40" s="585"/>
      <c r="BI40" s="585"/>
      <c r="BJ40" s="560"/>
      <c r="BK40" s="586"/>
      <c r="BL40" s="1"/>
      <c r="BM40" s="1" t="s">
        <v>258</v>
      </c>
      <c r="BN40" s="834">
        <f>20*3</f>
        <v>60</v>
      </c>
      <c r="BO40" s="578">
        <f>24*1</f>
        <v>24</v>
      </c>
      <c r="BP40" s="580"/>
      <c r="BQ40" s="1">
        <f>SUM(BN40:BP40)</f>
        <v>84</v>
      </c>
    </row>
    <row r="41" ht="15.75" customHeight="1">
      <c r="A41" s="599" t="s">
        <v>195</v>
      </c>
      <c r="B41" s="600"/>
      <c r="C41" s="363"/>
      <c r="D41" s="358"/>
      <c r="E41" s="364"/>
      <c r="F41" s="364"/>
      <c r="G41" s="364"/>
      <c r="H41" s="358"/>
      <c r="I41" s="358"/>
      <c r="J41" s="358"/>
      <c r="K41" s="358"/>
      <c r="L41" s="358"/>
      <c r="M41" s="358"/>
      <c r="N41" s="358"/>
      <c r="O41" s="358"/>
      <c r="P41" s="363"/>
      <c r="Q41" s="359"/>
      <c r="R41" s="359"/>
      <c r="S41" s="802"/>
      <c r="T41" s="604" t="s">
        <v>224</v>
      </c>
      <c r="U41" s="605"/>
      <c r="V41" s="605"/>
      <c r="W41" s="605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63"/>
      <c r="AL41" s="364"/>
      <c r="AM41" s="364"/>
      <c r="AN41" s="763"/>
      <c r="AO41" s="598"/>
      <c r="AP41" s="614" t="s">
        <v>198</v>
      </c>
      <c r="AQ41" s="614"/>
      <c r="AR41" s="614"/>
      <c r="AS41" s="614"/>
      <c r="AT41" s="364"/>
      <c r="AU41" s="364"/>
      <c r="AV41" s="364"/>
      <c r="AW41" s="358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/>
      <c r="BI41" s="358"/>
      <c r="BJ41" s="564"/>
      <c r="BK41" s="586"/>
      <c r="BL41" s="1"/>
      <c r="BM41" s="1" t="s">
        <v>259</v>
      </c>
      <c r="BN41" s="834">
        <f>20*2</f>
        <v>40</v>
      </c>
      <c r="BO41" s="578">
        <f>10</f>
        <v>10</v>
      </c>
      <c r="BP41" s="1"/>
      <c r="BQ41" s="1"/>
    </row>
    <row r="42" ht="15.75" customHeight="1">
      <c r="A42" s="566">
        <v>1.0</v>
      </c>
      <c r="B42" s="602" t="s">
        <v>260</v>
      </c>
      <c r="C42" s="358"/>
      <c r="D42" s="602"/>
      <c r="E42" s="364"/>
      <c r="F42" s="364"/>
      <c r="G42" s="364"/>
      <c r="H42" s="358"/>
      <c r="I42" s="358"/>
      <c r="J42" s="358"/>
      <c r="K42" s="358"/>
      <c r="L42" s="358"/>
      <c r="M42" s="358"/>
      <c r="N42" s="358"/>
      <c r="O42" s="358"/>
      <c r="P42" s="358"/>
      <c r="Q42" s="358">
        <v>8.0</v>
      </c>
      <c r="R42" s="358" t="s">
        <v>229</v>
      </c>
      <c r="S42" s="564"/>
      <c r="T42" s="566">
        <v>1.0</v>
      </c>
      <c r="U42" s="602" t="s">
        <v>260</v>
      </c>
      <c r="V42" s="358"/>
      <c r="W42" s="602"/>
      <c r="X42" s="364"/>
      <c r="Y42" s="364"/>
      <c r="Z42" s="364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>
        <v>8.0</v>
      </c>
      <c r="AM42" s="358" t="s">
        <v>229</v>
      </c>
      <c r="AN42" s="763"/>
      <c r="AO42" s="598"/>
      <c r="AP42" s="358">
        <v>1.0</v>
      </c>
      <c r="AQ42" s="602" t="s">
        <v>260</v>
      </c>
      <c r="AR42" s="358"/>
      <c r="AS42" s="602"/>
      <c r="AT42" s="364"/>
      <c r="AU42" s="364"/>
      <c r="AV42" s="364"/>
      <c r="AW42" s="358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>
        <v>8.0</v>
      </c>
      <c r="BI42" s="358" t="s">
        <v>229</v>
      </c>
      <c r="BJ42" s="564"/>
      <c r="BK42" s="586"/>
      <c r="BL42" s="1"/>
      <c r="BM42" s="1" t="s">
        <v>261</v>
      </c>
      <c r="BN42" s="1"/>
      <c r="BO42" s="1"/>
      <c r="BP42" s="580">
        <f>20.5*20</f>
        <v>410</v>
      </c>
      <c r="BQ42" s="1">
        <f>SUM(BN42:BP42)</f>
        <v>410</v>
      </c>
    </row>
    <row r="43" ht="15.75" customHeight="1">
      <c r="A43" s="566">
        <v>2.0</v>
      </c>
      <c r="B43" s="602" t="s">
        <v>262</v>
      </c>
      <c r="C43" s="358"/>
      <c r="D43" s="602"/>
      <c r="E43" s="364"/>
      <c r="F43" s="364"/>
      <c r="G43" s="364"/>
      <c r="H43" s="358"/>
      <c r="I43" s="358"/>
      <c r="J43" s="358"/>
      <c r="K43" s="358"/>
      <c r="L43" s="358"/>
      <c r="M43" s="358"/>
      <c r="N43" s="358"/>
      <c r="O43" s="358"/>
      <c r="P43" s="358"/>
      <c r="Q43" s="358">
        <v>1.0</v>
      </c>
      <c r="R43" s="358" t="s">
        <v>229</v>
      </c>
      <c r="S43" s="564"/>
      <c r="T43" s="566">
        <v>2.0</v>
      </c>
      <c r="U43" s="602" t="s">
        <v>263</v>
      </c>
      <c r="V43" s="358"/>
      <c r="W43" s="602"/>
      <c r="X43" s="364"/>
      <c r="Y43" s="364"/>
      <c r="Z43" s="364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58"/>
      <c r="AL43" s="359">
        <v>12.0</v>
      </c>
      <c r="AM43" s="358" t="s">
        <v>229</v>
      </c>
      <c r="AN43" s="763"/>
      <c r="AO43" s="598"/>
      <c r="AP43" s="358">
        <v>2.0</v>
      </c>
      <c r="AQ43" s="602" t="s">
        <v>263</v>
      </c>
      <c r="AR43" s="358"/>
      <c r="AS43" s="602"/>
      <c r="AT43" s="364"/>
      <c r="AU43" s="364"/>
      <c r="AV43" s="364"/>
      <c r="AW43" s="358"/>
      <c r="AX43" s="358"/>
      <c r="AY43" s="358"/>
      <c r="AZ43" s="358"/>
      <c r="BA43" s="358"/>
      <c r="BB43" s="358"/>
      <c r="BC43" s="358"/>
      <c r="BD43" s="358"/>
      <c r="BE43" s="358"/>
      <c r="BF43" s="358"/>
      <c r="BG43" s="358"/>
      <c r="BH43" s="359">
        <v>12.0</v>
      </c>
      <c r="BI43" s="358" t="s">
        <v>229</v>
      </c>
      <c r="BJ43" s="564"/>
      <c r="BK43" s="586"/>
      <c r="BL43" s="1"/>
      <c r="BM43" s="1"/>
      <c r="BN43" s="1"/>
      <c r="BO43" s="1"/>
      <c r="BP43" s="1"/>
      <c r="BQ43" s="1"/>
    </row>
    <row r="44" ht="15.75" customHeight="1">
      <c r="A44" s="566"/>
      <c r="B44" s="602"/>
      <c r="C44" s="358"/>
      <c r="D44" s="602"/>
      <c r="E44" s="364"/>
      <c r="F44" s="364"/>
      <c r="G44" s="364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564"/>
      <c r="T44" s="566">
        <v>3.0</v>
      </c>
      <c r="U44" s="602" t="s">
        <v>264</v>
      </c>
      <c r="V44" s="358"/>
      <c r="W44" s="602"/>
      <c r="X44" s="364"/>
      <c r="Y44" s="364"/>
      <c r="Z44" s="364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  <c r="AM44" s="358"/>
      <c r="AN44" s="763"/>
      <c r="AO44" s="598"/>
      <c r="AP44" s="358">
        <v>3.0</v>
      </c>
      <c r="AQ44" s="602" t="s">
        <v>264</v>
      </c>
      <c r="AR44" s="358"/>
      <c r="AS44" s="602"/>
      <c r="AT44" s="364"/>
      <c r="AU44" s="364"/>
      <c r="AV44" s="364"/>
      <c r="AW44" s="358"/>
      <c r="AX44" s="358"/>
      <c r="AY44" s="358"/>
      <c r="AZ44" s="358"/>
      <c r="BA44" s="358"/>
      <c r="BB44" s="358"/>
      <c r="BC44" s="358"/>
      <c r="BD44" s="358"/>
      <c r="BE44" s="358"/>
      <c r="BF44" s="358"/>
      <c r="BG44" s="358"/>
      <c r="BH44" s="358"/>
      <c r="BI44" s="358"/>
      <c r="BJ44" s="564"/>
      <c r="BK44" s="586"/>
      <c r="BL44" s="1"/>
      <c r="BM44" s="1"/>
      <c r="BN44" s="1"/>
      <c r="BO44" s="1"/>
      <c r="BP44" s="1"/>
      <c r="BQ44" s="1"/>
    </row>
    <row r="45" ht="15.75" customHeight="1">
      <c r="A45" s="566"/>
      <c r="B45" s="602"/>
      <c r="C45" s="358"/>
      <c r="D45" s="602"/>
      <c r="E45" s="364"/>
      <c r="F45" s="364"/>
      <c r="G45" s="364"/>
      <c r="H45" s="358"/>
      <c r="I45" s="358"/>
      <c r="J45" s="358"/>
      <c r="K45" s="358"/>
      <c r="L45" s="358"/>
      <c r="M45" s="358"/>
      <c r="N45" s="358"/>
      <c r="O45" s="358"/>
      <c r="P45" s="358"/>
      <c r="Q45" s="764"/>
      <c r="R45" s="359"/>
      <c r="S45" s="564"/>
      <c r="T45" s="566">
        <v>4.0</v>
      </c>
      <c r="U45" s="602" t="s">
        <v>265</v>
      </c>
      <c r="V45" s="358"/>
      <c r="W45" s="602"/>
      <c r="X45" s="364"/>
      <c r="Y45" s="364"/>
      <c r="Z45" s="364"/>
      <c r="AA45" s="358"/>
      <c r="AB45" s="358"/>
      <c r="AC45" s="358"/>
      <c r="AD45" s="358"/>
      <c r="AE45" s="358"/>
      <c r="AF45" s="358"/>
      <c r="AG45" s="358"/>
      <c r="AH45" s="358"/>
      <c r="AI45" s="358"/>
      <c r="AJ45" s="764"/>
      <c r="AK45" s="359"/>
      <c r="AL45" s="764"/>
      <c r="AM45" s="359"/>
      <c r="AN45" s="763"/>
      <c r="AO45" s="598"/>
      <c r="AP45" s="358">
        <v>4.0</v>
      </c>
      <c r="AQ45" s="602" t="s">
        <v>265</v>
      </c>
      <c r="AR45" s="358"/>
      <c r="AS45" s="602"/>
      <c r="AT45" s="364"/>
      <c r="AU45" s="364"/>
      <c r="AV45" s="364"/>
      <c r="AW45" s="358"/>
      <c r="AX45" s="358"/>
      <c r="AY45" s="358"/>
      <c r="AZ45" s="358"/>
      <c r="BA45" s="358"/>
      <c r="BB45" s="358"/>
      <c r="BC45" s="358"/>
      <c r="BD45" s="358"/>
      <c r="BE45" s="358"/>
      <c r="BF45" s="764"/>
      <c r="BG45" s="359"/>
      <c r="BH45" s="764"/>
      <c r="BI45" s="359"/>
      <c r="BJ45" s="564"/>
      <c r="BK45" s="586"/>
      <c r="BL45" s="1"/>
      <c r="BM45" s="1"/>
      <c r="BN45" s="1"/>
      <c r="BO45" s="1"/>
      <c r="BP45" s="1"/>
      <c r="BQ45" s="1"/>
    </row>
    <row r="46" ht="15.75" customHeight="1">
      <c r="A46" s="566"/>
      <c r="B46" s="602"/>
      <c r="C46" s="358"/>
      <c r="D46" s="602"/>
      <c r="E46" s="364"/>
      <c r="F46" s="364"/>
      <c r="G46" s="364"/>
      <c r="H46" s="358"/>
      <c r="I46" s="358"/>
      <c r="J46" s="358"/>
      <c r="K46" s="358"/>
      <c r="L46" s="358"/>
      <c r="M46" s="358"/>
      <c r="N46" s="358"/>
      <c r="O46" s="358"/>
      <c r="P46" s="358"/>
      <c r="Q46" s="359"/>
      <c r="R46" s="359"/>
      <c r="S46" s="564"/>
      <c r="T46" s="566">
        <v>5.0</v>
      </c>
      <c r="U46" s="602" t="s">
        <v>262</v>
      </c>
      <c r="V46" s="358"/>
      <c r="W46" s="602"/>
      <c r="X46" s="364"/>
      <c r="Y46" s="364"/>
      <c r="Z46" s="364"/>
      <c r="AA46" s="358"/>
      <c r="AB46" s="358"/>
      <c r="AC46" s="358"/>
      <c r="AD46" s="358"/>
      <c r="AE46" s="358"/>
      <c r="AF46" s="358"/>
      <c r="AG46" s="358"/>
      <c r="AH46" s="358"/>
      <c r="AI46" s="358"/>
      <c r="AJ46" s="359"/>
      <c r="AK46" s="359"/>
      <c r="AL46" s="358">
        <v>1.0</v>
      </c>
      <c r="AM46" s="358" t="s">
        <v>229</v>
      </c>
      <c r="AN46" s="763"/>
      <c r="AO46" s="598"/>
      <c r="AP46" s="358">
        <v>5.0</v>
      </c>
      <c r="AQ46" s="602" t="s">
        <v>262</v>
      </c>
      <c r="AR46" s="358"/>
      <c r="AS46" s="602"/>
      <c r="AT46" s="364"/>
      <c r="AU46" s="364"/>
      <c r="AV46" s="364"/>
      <c r="AW46" s="358"/>
      <c r="AX46" s="358"/>
      <c r="AY46" s="358"/>
      <c r="AZ46" s="358"/>
      <c r="BA46" s="358"/>
      <c r="BB46" s="358"/>
      <c r="BC46" s="358"/>
      <c r="BD46" s="358"/>
      <c r="BE46" s="358"/>
      <c r="BF46" s="359"/>
      <c r="BG46" s="359"/>
      <c r="BH46" s="358">
        <v>1.0</v>
      </c>
      <c r="BI46" s="358" t="s">
        <v>229</v>
      </c>
      <c r="BJ46" s="564"/>
      <c r="BK46" s="586"/>
      <c r="BL46" s="1"/>
      <c r="BM46" s="1"/>
      <c r="BN46" s="1"/>
      <c r="BO46" s="1"/>
      <c r="BP46" s="1"/>
      <c r="BQ46" s="1"/>
    </row>
    <row r="47" ht="15.75" customHeight="1">
      <c r="A47" s="566"/>
      <c r="B47" s="602"/>
      <c r="C47" s="358"/>
      <c r="D47" s="602"/>
      <c r="E47" s="364"/>
      <c r="F47" s="364"/>
      <c r="G47" s="364"/>
      <c r="H47" s="358"/>
      <c r="I47" s="358"/>
      <c r="J47" s="358"/>
      <c r="K47" s="358"/>
      <c r="L47" s="358"/>
      <c r="M47" s="358"/>
      <c r="N47" s="358"/>
      <c r="O47" s="358"/>
      <c r="P47" s="358"/>
      <c r="Q47" s="359"/>
      <c r="R47" s="359"/>
      <c r="S47" s="564"/>
      <c r="T47" s="566">
        <v>6.0</v>
      </c>
      <c r="U47" s="602" t="s">
        <v>266</v>
      </c>
      <c r="V47" s="358"/>
      <c r="W47" s="358"/>
      <c r="X47" s="358"/>
      <c r="Y47" s="358"/>
      <c r="Z47" s="358"/>
      <c r="AA47" s="358"/>
      <c r="AB47" s="358"/>
      <c r="AC47" s="358"/>
      <c r="AD47" s="358"/>
      <c r="AE47" s="358"/>
      <c r="AF47" s="358"/>
      <c r="AG47" s="358"/>
      <c r="AH47" s="358"/>
      <c r="AI47" s="358"/>
      <c r="AJ47" s="358"/>
      <c r="AK47" s="576">
        <v>2.0</v>
      </c>
      <c r="AM47" s="358" t="s">
        <v>229</v>
      </c>
      <c r="AN47" s="763"/>
      <c r="AO47" s="598"/>
      <c r="AP47" s="358">
        <v>6.0</v>
      </c>
      <c r="AQ47" s="602" t="s">
        <v>266</v>
      </c>
      <c r="AR47" s="358"/>
      <c r="AS47" s="358"/>
      <c r="AT47" s="358"/>
      <c r="AU47" s="358"/>
      <c r="AV47" s="358"/>
      <c r="AW47" s="358"/>
      <c r="AX47" s="358"/>
      <c r="AY47" s="358"/>
      <c r="AZ47" s="358"/>
      <c r="BA47" s="358"/>
      <c r="BB47" s="358"/>
      <c r="BC47" s="358"/>
      <c r="BD47" s="358"/>
      <c r="BE47" s="358"/>
      <c r="BF47" s="358"/>
      <c r="BG47" s="576">
        <v>2.0</v>
      </c>
      <c r="BI47" s="358" t="s">
        <v>229</v>
      </c>
      <c r="BJ47" s="564"/>
      <c r="BK47" s="586"/>
      <c r="BL47" s="1"/>
      <c r="BM47" s="1"/>
      <c r="BN47" s="1"/>
      <c r="BO47" s="1"/>
      <c r="BP47" s="1"/>
      <c r="BQ47" s="1"/>
    </row>
    <row r="48" ht="15.75" customHeight="1">
      <c r="A48" s="566"/>
      <c r="B48" s="358"/>
      <c r="C48" s="358"/>
      <c r="D48" s="358"/>
      <c r="E48" s="364"/>
      <c r="F48" s="364"/>
      <c r="G48" s="364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564"/>
      <c r="T48" s="566">
        <v>7.0</v>
      </c>
      <c r="U48" s="358" t="s">
        <v>267</v>
      </c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358"/>
      <c r="AL48" s="358"/>
      <c r="AM48" s="358"/>
      <c r="AN48" s="564"/>
      <c r="AO48" s="566"/>
      <c r="AP48" s="358">
        <v>7.0</v>
      </c>
      <c r="AQ48" s="358" t="s">
        <v>268</v>
      </c>
      <c r="AR48" s="358"/>
      <c r="AS48" s="358"/>
      <c r="AT48" s="358"/>
      <c r="AU48" s="358"/>
      <c r="AV48" s="358"/>
      <c r="AW48" s="358"/>
      <c r="AX48" s="358"/>
      <c r="AY48" s="358"/>
      <c r="AZ48" s="358"/>
      <c r="BA48" s="358"/>
      <c r="BB48" s="358"/>
      <c r="BC48" s="358"/>
      <c r="BD48" s="358"/>
      <c r="BE48" s="358"/>
      <c r="BF48" s="358"/>
      <c r="BG48" s="364">
        <v>574.0</v>
      </c>
      <c r="BI48" s="358" t="s">
        <v>269</v>
      </c>
      <c r="BJ48" s="564"/>
      <c r="BK48" s="586"/>
      <c r="BL48" s="1"/>
      <c r="BM48" s="1" t="str">
        <f>BH44</f>
        <v/>
      </c>
      <c r="BN48" s="1"/>
      <c r="BO48" s="1"/>
      <c r="BP48" s="1"/>
      <c r="BQ48" s="1"/>
    </row>
    <row r="49" ht="15.75" customHeight="1">
      <c r="A49" s="570"/>
      <c r="B49" s="611"/>
      <c r="C49" s="611"/>
      <c r="D49" s="611"/>
      <c r="E49" s="612"/>
      <c r="F49" s="612"/>
      <c r="G49" s="612"/>
      <c r="H49" s="611"/>
      <c r="I49" s="611"/>
      <c r="J49" s="611"/>
      <c r="K49" s="611"/>
      <c r="L49" s="611"/>
      <c r="M49" s="611"/>
      <c r="N49" s="611"/>
      <c r="O49" s="611"/>
      <c r="P49" s="611"/>
      <c r="Q49" s="611"/>
      <c r="R49" s="611"/>
      <c r="S49" s="569"/>
      <c r="T49" s="570"/>
      <c r="U49" s="611"/>
      <c r="V49" s="611"/>
      <c r="W49" s="611"/>
      <c r="X49" s="611"/>
      <c r="Y49" s="611"/>
      <c r="Z49" s="611"/>
      <c r="AA49" s="611"/>
      <c r="AB49" s="611"/>
      <c r="AC49" s="611"/>
      <c r="AD49" s="611"/>
      <c r="AE49" s="611"/>
      <c r="AF49" s="611"/>
      <c r="AG49" s="611"/>
      <c r="AH49" s="611"/>
      <c r="AI49" s="611"/>
      <c r="AJ49" s="611"/>
      <c r="AK49" s="611"/>
      <c r="AL49" s="611"/>
      <c r="AM49" s="611"/>
      <c r="AN49" s="569"/>
      <c r="AO49" s="570"/>
      <c r="AP49" s="611">
        <v>8.0</v>
      </c>
      <c r="AQ49" s="611" t="s">
        <v>270</v>
      </c>
      <c r="AR49" s="611"/>
      <c r="AS49" s="611"/>
      <c r="AT49" s="611"/>
      <c r="AU49" s="611"/>
      <c r="AV49" s="611"/>
      <c r="AW49" s="611"/>
      <c r="AX49" s="611"/>
      <c r="AY49" s="611"/>
      <c r="AZ49" s="611"/>
      <c r="BA49" s="611"/>
      <c r="BB49" s="611"/>
      <c r="BC49" s="611"/>
      <c r="BD49" s="611"/>
      <c r="BE49" s="611"/>
      <c r="BF49" s="611"/>
      <c r="BG49" s="611"/>
      <c r="BH49" s="611">
        <v>40.0</v>
      </c>
      <c r="BI49" s="611" t="s">
        <v>269</v>
      </c>
      <c r="BJ49" s="569"/>
      <c r="BK49" s="586"/>
      <c r="BL49" s="1"/>
      <c r="BM49" s="1"/>
      <c r="BN49" s="1"/>
      <c r="BO49" s="1"/>
      <c r="BP49" s="1"/>
      <c r="BQ49" s="1"/>
    </row>
    <row r="50" ht="15.75" customHeight="1">
      <c r="A50" s="358"/>
      <c r="B50" s="626"/>
      <c r="C50" s="626"/>
      <c r="D50" s="626"/>
      <c r="E50" s="626"/>
      <c r="F50" s="626"/>
      <c r="G50" s="626"/>
      <c r="H50" s="626"/>
      <c r="I50" s="626"/>
      <c r="J50" s="626"/>
      <c r="K50" s="626"/>
      <c r="L50" s="626"/>
      <c r="M50" s="626"/>
      <c r="N50" s="626"/>
      <c r="O50" s="626"/>
      <c r="P50" s="626"/>
      <c r="Q50" s="626"/>
      <c r="R50" s="626"/>
      <c r="S50" s="627"/>
      <c r="T50" s="627"/>
      <c r="U50" s="386"/>
      <c r="V50" s="386"/>
      <c r="W50" s="386"/>
      <c r="X50" s="386"/>
      <c r="Y50" s="386"/>
      <c r="Z50" s="386"/>
      <c r="AA50" s="386"/>
      <c r="AB50" s="386"/>
      <c r="AC50" s="386"/>
      <c r="AD50" s="386"/>
      <c r="AE50" s="386"/>
      <c r="AF50" s="386"/>
      <c r="AG50" s="386"/>
      <c r="AH50" s="386"/>
      <c r="AI50" s="386"/>
      <c r="AJ50" s="386"/>
      <c r="AK50" s="386"/>
      <c r="AL50" s="386"/>
      <c r="AM50" s="627"/>
      <c r="AN50" s="627"/>
      <c r="AO50" s="386"/>
      <c r="AP50" s="386"/>
      <c r="AQ50" s="386"/>
      <c r="AR50" s="386"/>
      <c r="AS50" s="386"/>
      <c r="AT50" s="386"/>
      <c r="AU50" s="386"/>
      <c r="AV50" s="386"/>
      <c r="AW50" s="627"/>
      <c r="AX50" s="627"/>
      <c r="AY50" s="627"/>
      <c r="AZ50" s="627"/>
      <c r="BA50" s="386"/>
      <c r="BB50" s="386"/>
      <c r="BC50" s="386"/>
      <c r="BD50" s="386"/>
      <c r="BE50" s="386"/>
      <c r="BF50" s="386"/>
      <c r="BG50" s="386"/>
      <c r="BH50" s="386"/>
      <c r="BI50" s="358"/>
      <c r="BJ50" s="358"/>
      <c r="BK50" s="1"/>
      <c r="BL50" s="1"/>
      <c r="BM50" s="1"/>
      <c r="BN50" s="1"/>
      <c r="BO50" s="1"/>
      <c r="BP50" s="1"/>
      <c r="BQ50" s="1"/>
    </row>
    <row r="51" ht="15.75" customHeight="1">
      <c r="A51" s="358"/>
      <c r="B51" s="626"/>
      <c r="C51" s="626"/>
      <c r="D51" s="626"/>
      <c r="E51" s="626"/>
      <c r="F51" s="626"/>
      <c r="G51" s="626"/>
      <c r="H51" s="626"/>
      <c r="I51" s="626"/>
      <c r="J51" s="626"/>
      <c r="K51" s="626"/>
      <c r="L51" s="626"/>
      <c r="M51" s="626"/>
      <c r="N51" s="626"/>
      <c r="O51" s="626"/>
      <c r="P51" s="626"/>
      <c r="Q51" s="626"/>
      <c r="R51" s="626"/>
      <c r="S51" s="627"/>
      <c r="T51" s="627"/>
      <c r="U51" s="386"/>
      <c r="V51" s="386"/>
      <c r="W51" s="386"/>
      <c r="X51" s="386"/>
      <c r="Y51" s="386"/>
      <c r="Z51" s="386"/>
      <c r="AA51" s="386"/>
      <c r="AB51" s="386"/>
      <c r="AC51" s="386"/>
      <c r="AD51" s="386"/>
      <c r="AE51" s="386"/>
      <c r="AF51" s="386"/>
      <c r="AG51" s="386"/>
      <c r="AH51" s="386"/>
      <c r="AI51" s="386"/>
      <c r="AJ51" s="386"/>
      <c r="AK51" s="386"/>
      <c r="AL51" s="386"/>
      <c r="AM51" s="627"/>
      <c r="AN51" s="627"/>
      <c r="AO51" s="386"/>
      <c r="AP51" s="386"/>
      <c r="AQ51" s="386"/>
      <c r="AR51" s="484" t="s">
        <v>271</v>
      </c>
      <c r="BC51" s="386"/>
      <c r="BD51" s="386"/>
      <c r="BE51" s="386"/>
      <c r="BF51" s="386"/>
      <c r="BG51" s="386"/>
      <c r="BH51" s="386"/>
      <c r="BI51" s="358"/>
      <c r="BJ51" s="358"/>
      <c r="BK51" s="1"/>
      <c r="BL51" s="1"/>
      <c r="BM51" s="1"/>
      <c r="BN51" s="1"/>
      <c r="BO51" s="1"/>
      <c r="BP51" s="1"/>
      <c r="BQ51" s="1"/>
    </row>
    <row r="52" ht="15.75" customHeight="1">
      <c r="A52" s="358"/>
      <c r="B52" s="626"/>
      <c r="C52" s="626"/>
      <c r="D52" s="626"/>
      <c r="E52" s="626"/>
      <c r="F52" s="626"/>
      <c r="G52" s="626"/>
      <c r="H52" s="626"/>
      <c r="I52" s="626"/>
      <c r="J52" s="626"/>
      <c r="K52" s="626"/>
      <c r="L52" s="626"/>
      <c r="M52" s="626"/>
      <c r="N52" s="626"/>
      <c r="O52" s="626"/>
      <c r="P52" s="626"/>
      <c r="Q52" s="626"/>
      <c r="R52" s="626"/>
      <c r="S52" s="627"/>
      <c r="T52" s="627"/>
      <c r="U52" s="386"/>
      <c r="V52" s="386"/>
      <c r="W52" s="386"/>
      <c r="X52" s="386"/>
      <c r="Y52" s="386"/>
      <c r="Z52" s="386"/>
      <c r="AA52" s="386"/>
      <c r="AB52" s="386"/>
      <c r="AC52" s="386"/>
      <c r="AD52" s="386"/>
      <c r="AE52" s="386"/>
      <c r="AF52" s="386"/>
      <c r="AG52" s="386"/>
      <c r="AH52" s="386"/>
      <c r="AI52" s="386"/>
      <c r="AJ52" s="386"/>
      <c r="AK52" s="386"/>
      <c r="AL52" s="386"/>
      <c r="AM52" s="627"/>
      <c r="AN52" s="627"/>
      <c r="AO52" s="386"/>
      <c r="AP52" s="386"/>
      <c r="AQ52" s="386"/>
      <c r="AR52" s="386"/>
      <c r="AS52" s="386"/>
      <c r="AT52" s="386"/>
      <c r="AU52" s="386"/>
      <c r="AV52" s="386"/>
      <c r="AW52" s="627"/>
      <c r="AX52" s="627"/>
      <c r="AY52" s="627"/>
      <c r="AZ52" s="627"/>
      <c r="BA52" s="386"/>
      <c r="BB52" s="386"/>
      <c r="BC52" s="386"/>
      <c r="BD52" s="386"/>
      <c r="BE52" s="386"/>
      <c r="BF52" s="386"/>
      <c r="BG52" s="386"/>
      <c r="BH52" s="386"/>
      <c r="BI52" s="358"/>
      <c r="BJ52" s="358"/>
      <c r="BK52" s="1"/>
      <c r="BL52" s="1"/>
      <c r="BM52" s="1"/>
      <c r="BN52" s="1"/>
      <c r="BO52" s="1"/>
      <c r="BP52" s="1"/>
      <c r="BQ52" s="1"/>
    </row>
    <row r="53" ht="15.75" customHeight="1">
      <c r="A53" s="358"/>
      <c r="B53" s="358"/>
      <c r="C53" s="358"/>
      <c r="D53" s="364" t="s">
        <v>207</v>
      </c>
      <c r="V53" s="358"/>
      <c r="W53" s="358"/>
      <c r="X53" s="358"/>
      <c r="Y53" s="358"/>
      <c r="Z53" s="358"/>
      <c r="AA53" s="358"/>
      <c r="AB53" s="358"/>
      <c r="AC53" s="358"/>
      <c r="AD53" s="358"/>
      <c r="AE53" s="358"/>
      <c r="AF53" s="358"/>
      <c r="AG53" s="358"/>
      <c r="AH53" s="358"/>
      <c r="AI53" s="364" t="s">
        <v>208</v>
      </c>
      <c r="BK53" s="358"/>
      <c r="BL53" s="1"/>
      <c r="BM53" s="1"/>
      <c r="BN53" s="1"/>
      <c r="BO53" s="1"/>
      <c r="BP53" s="1"/>
      <c r="BQ53" s="1"/>
    </row>
    <row r="54" ht="15.75" customHeight="1">
      <c r="A54" s="1"/>
      <c r="B54" s="1"/>
      <c r="C54" s="1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358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</row>
    <row r="55" ht="15.75" customHeight="1">
      <c r="A55" s="1"/>
      <c r="B55" s="1"/>
      <c r="C55" s="1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358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ht="15.75" customHeight="1">
      <c r="A56" s="1"/>
      <c r="B56" s="1"/>
      <c r="C56" s="1"/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ht="15.75" customHeight="1">
      <c r="A57" s="1"/>
      <c r="B57" s="1"/>
      <c r="C57" s="1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ht="15.75" customHeight="1">
      <c r="A59" s="1"/>
      <c r="B59" s="1"/>
      <c r="C59" s="1"/>
      <c r="D59" s="385"/>
      <c r="E59" s="385"/>
      <c r="F59" s="385"/>
      <c r="G59" s="385"/>
      <c r="H59" s="385"/>
      <c r="I59" s="385" t="s">
        <v>239</v>
      </c>
      <c r="Q59" s="385"/>
      <c r="R59" s="385"/>
      <c r="S59" s="385"/>
      <c r="T59" s="385"/>
      <c r="U59" s="385"/>
      <c r="V59" s="386"/>
      <c r="W59" s="386"/>
      <c r="X59" s="386"/>
      <c r="Y59" s="386"/>
      <c r="Z59" s="386"/>
      <c r="AA59" s="386"/>
      <c r="AB59" s="386"/>
      <c r="AC59" s="1"/>
      <c r="AD59" s="1"/>
      <c r="AE59" s="1"/>
      <c r="AF59" s="1"/>
      <c r="AG59" s="1"/>
      <c r="AH59" s="3"/>
      <c r="AI59" s="385"/>
      <c r="AO59" s="386"/>
      <c r="AP59" s="386"/>
      <c r="AQ59" s="386"/>
      <c r="AR59" s="385" t="s">
        <v>240</v>
      </c>
      <c r="BA59" s="385"/>
      <c r="BK59" s="3"/>
      <c r="BL59" s="3"/>
      <c r="BM59" s="3"/>
      <c r="BN59" s="3"/>
      <c r="BO59" s="3"/>
      <c r="BP59" s="3"/>
      <c r="BQ59" s="3"/>
    </row>
    <row r="60" ht="15.75" customHeight="1">
      <c r="A60" s="1"/>
      <c r="B60" s="1"/>
      <c r="C60" s="1"/>
      <c r="D60" s="387"/>
      <c r="E60" s="387"/>
      <c r="F60" s="387" t="s">
        <v>241</v>
      </c>
      <c r="S60" s="387"/>
      <c r="T60" s="387"/>
      <c r="U60" s="387"/>
      <c r="V60" s="388"/>
      <c r="W60" s="388"/>
      <c r="X60" s="388"/>
      <c r="Y60" s="388"/>
      <c r="Z60" s="388"/>
      <c r="AA60" s="388"/>
      <c r="AB60" s="388"/>
      <c r="AC60" s="1"/>
      <c r="AD60" s="1"/>
      <c r="AE60" s="1"/>
      <c r="AF60" s="1"/>
      <c r="AG60" s="1"/>
      <c r="AH60" s="3"/>
      <c r="AI60" s="387"/>
      <c r="AO60" s="767" t="s">
        <v>242</v>
      </c>
      <c r="BC60" s="387"/>
      <c r="BD60" s="387"/>
      <c r="BE60" s="387"/>
      <c r="BF60" s="387"/>
      <c r="BG60" s="387"/>
      <c r="BH60" s="387"/>
      <c r="BI60" s="387"/>
      <c r="BJ60" s="387"/>
      <c r="BK60" s="3"/>
      <c r="BL60" s="3"/>
      <c r="BM60" s="3"/>
      <c r="BN60" s="3"/>
      <c r="BO60" s="3"/>
      <c r="BP60" s="3"/>
      <c r="BQ60" s="3"/>
    </row>
    <row r="61" ht="15.75" customHeight="1">
      <c r="A61" s="1"/>
      <c r="B61" s="1"/>
      <c r="C61" s="1"/>
      <c r="D61" s="364"/>
      <c r="E61" s="364"/>
      <c r="F61" s="364"/>
      <c r="G61" s="364"/>
      <c r="H61" s="364"/>
      <c r="I61" s="364"/>
      <c r="J61" s="364"/>
      <c r="K61" s="364"/>
      <c r="L61" s="1"/>
      <c r="M61" s="1"/>
      <c r="N61" s="1"/>
      <c r="O61" s="364"/>
      <c r="P61" s="364"/>
      <c r="Q61" s="364"/>
      <c r="R61" s="364"/>
      <c r="S61" s="364"/>
      <c r="T61" s="364"/>
      <c r="U61" s="364"/>
      <c r="V61" s="358"/>
      <c r="W61" s="358"/>
      <c r="X61" s="358"/>
      <c r="Y61" s="358"/>
      <c r="Z61" s="358"/>
      <c r="AA61" s="358"/>
      <c r="AB61" s="358"/>
      <c r="AC61" s="1"/>
      <c r="AD61" s="1"/>
      <c r="AE61" s="1"/>
      <c r="AF61" s="1"/>
      <c r="AG61" s="1"/>
      <c r="AH61" s="3"/>
      <c r="AI61" s="364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64"/>
      <c r="BC61" s="364"/>
      <c r="BD61" s="364"/>
      <c r="BE61" s="364"/>
      <c r="BF61" s="364"/>
      <c r="BG61" s="364"/>
      <c r="BH61" s="364"/>
      <c r="BI61" s="364"/>
      <c r="BJ61" s="364"/>
      <c r="BK61" s="3"/>
      <c r="BL61" s="3"/>
      <c r="BM61" s="3"/>
      <c r="BN61" s="3"/>
      <c r="BO61" s="3"/>
      <c r="BP61" s="3"/>
      <c r="BQ61" s="3"/>
    </row>
    <row r="62" ht="15.75" customHeight="1">
      <c r="A62" s="1"/>
      <c r="B62" s="1"/>
      <c r="C62" s="3"/>
      <c r="D62" s="3"/>
      <c r="E62" s="3"/>
      <c r="F62" s="3"/>
      <c r="G62" s="3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</row>
    <row r="63" ht="15.75" customHeight="1">
      <c r="A63" s="1"/>
      <c r="B63" s="1"/>
      <c r="C63" s="3"/>
      <c r="D63" s="3"/>
      <c r="E63" s="3"/>
      <c r="F63" s="3"/>
      <c r="G63" s="3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</row>
    <row r="64" ht="15.75" customHeight="1">
      <c r="A64" s="1"/>
      <c r="B64" s="1"/>
      <c r="C64" s="3"/>
      <c r="D64" s="3"/>
      <c r="E64" s="3"/>
      <c r="F64" s="3"/>
      <c r="G64" s="3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</row>
    <row r="65" ht="15.75" customHeight="1">
      <c r="A65" s="1"/>
      <c r="B65" s="1"/>
      <c r="C65" s="3"/>
      <c r="D65" s="3"/>
      <c r="E65" s="3"/>
      <c r="F65" s="3"/>
      <c r="G65" s="3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</row>
    <row r="66" ht="15.75" customHeight="1">
      <c r="A66" s="1"/>
      <c r="B66" s="1"/>
      <c r="C66" s="3"/>
      <c r="D66" s="3"/>
      <c r="E66" s="3"/>
      <c r="F66" s="3"/>
      <c r="G66" s="3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</row>
    <row r="67" ht="15.75" customHeight="1">
      <c r="A67" s="1"/>
      <c r="B67" s="1"/>
      <c r="C67" s="3"/>
      <c r="D67" s="3"/>
      <c r="E67" s="3"/>
      <c r="F67" s="3"/>
      <c r="G67" s="3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</row>
    <row r="68" ht="15.75" customHeight="1">
      <c r="A68" s="1"/>
      <c r="B68" s="1"/>
      <c r="C68" s="3"/>
      <c r="D68" s="3"/>
      <c r="E68" s="3"/>
      <c r="F68" s="3"/>
      <c r="G68" s="3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</row>
    <row r="69" ht="15.75" customHeight="1">
      <c r="A69" s="1"/>
      <c r="B69" s="1"/>
      <c r="C69" s="3"/>
      <c r="D69" s="3"/>
      <c r="E69" s="3"/>
      <c r="F69" s="3"/>
      <c r="G69" s="3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</row>
    <row r="70" ht="15.75" customHeight="1">
      <c r="A70" s="1"/>
      <c r="B70" s="1"/>
      <c r="C70" s="3"/>
      <c r="D70" s="3"/>
      <c r="E70" s="3"/>
      <c r="F70" s="3"/>
      <c r="G70" s="3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</row>
    <row r="71" ht="15.75" customHeight="1">
      <c r="A71" s="1"/>
      <c r="B71" s="1"/>
      <c r="C71" s="3"/>
      <c r="D71" s="3"/>
      <c r="E71" s="3"/>
      <c r="F71" s="3"/>
      <c r="G71" s="3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</row>
    <row r="72" ht="15.75" customHeight="1">
      <c r="A72" s="1"/>
      <c r="B72" s="1"/>
      <c r="C72" s="3"/>
      <c r="D72" s="3"/>
      <c r="E72" s="3"/>
      <c r="F72" s="3"/>
      <c r="G72" s="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</row>
    <row r="73" ht="15.75" customHeight="1">
      <c r="A73" s="1"/>
      <c r="B73" s="1"/>
      <c r="C73" s="3"/>
      <c r="D73" s="3"/>
      <c r="E73" s="3"/>
      <c r="F73" s="3"/>
      <c r="G73" s="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</row>
    <row r="74" ht="15.75" customHeight="1">
      <c r="A74" s="1"/>
      <c r="B74" s="1"/>
      <c r="C74" s="3"/>
      <c r="D74" s="3"/>
      <c r="E74" s="3"/>
      <c r="F74" s="3"/>
      <c r="G74" s="3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</row>
    <row r="75" ht="15.75" customHeight="1">
      <c r="A75" s="1"/>
      <c r="B75" s="1"/>
      <c r="C75" s="3"/>
      <c r="D75" s="3"/>
      <c r="E75" s="3"/>
      <c r="F75" s="3"/>
      <c r="G75" s="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</row>
    <row r="76" ht="15.75" customHeight="1">
      <c r="A76" s="1"/>
      <c r="B76" s="1"/>
      <c r="C76" s="3"/>
      <c r="D76" s="3"/>
      <c r="E76" s="3"/>
      <c r="F76" s="3"/>
      <c r="G76" s="3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</row>
    <row r="77" ht="15.75" customHeight="1">
      <c r="A77" s="1"/>
      <c r="B77" s="1"/>
      <c r="C77" s="3"/>
      <c r="D77" s="3"/>
      <c r="E77" s="3"/>
      <c r="F77" s="3"/>
      <c r="G77" s="3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</row>
    <row r="78" ht="15.75" customHeight="1">
      <c r="A78" s="1"/>
      <c r="B78" s="1"/>
      <c r="C78" s="3"/>
      <c r="D78" s="3"/>
      <c r="E78" s="3"/>
      <c r="F78" s="3"/>
      <c r="G78" s="3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</row>
    <row r="79" ht="15.75" customHeight="1">
      <c r="A79" s="1"/>
      <c r="B79" s="1"/>
      <c r="C79" s="3"/>
      <c r="D79" s="3"/>
      <c r="E79" s="3"/>
      <c r="F79" s="3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</row>
    <row r="80" ht="15.75" customHeight="1">
      <c r="A80" s="1"/>
      <c r="B80" s="1"/>
      <c r="C80" s="3"/>
      <c r="D80" s="3"/>
      <c r="E80" s="3"/>
      <c r="F80" s="3"/>
      <c r="G80" s="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</row>
    <row r="81" ht="15.75" customHeight="1">
      <c r="A81" s="1"/>
      <c r="B81" s="1"/>
      <c r="C81" s="3"/>
      <c r="D81" s="3"/>
      <c r="E81" s="3"/>
      <c r="F81" s="3"/>
      <c r="G81" s="3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</row>
    <row r="82" ht="15.75" customHeight="1">
      <c r="A82" s="1"/>
      <c r="B82" s="1"/>
      <c r="C82" s="3"/>
      <c r="D82" s="3"/>
      <c r="E82" s="3"/>
      <c r="F82" s="3"/>
      <c r="G82" s="3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</row>
    <row r="83" ht="15.75" customHeight="1">
      <c r="A83" s="1"/>
      <c r="B83" s="1"/>
      <c r="C83" s="3"/>
      <c r="D83" s="3"/>
      <c r="E83" s="3"/>
      <c r="F83" s="3"/>
      <c r="G83" s="3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</row>
    <row r="84" ht="15.75" customHeight="1">
      <c r="A84" s="1"/>
      <c r="B84" s="1"/>
      <c r="C84" s="3"/>
      <c r="D84" s="3"/>
      <c r="E84" s="3"/>
      <c r="F84" s="3"/>
      <c r="G84" s="3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</row>
    <row r="85" ht="15.75" customHeight="1">
      <c r="A85" s="1"/>
      <c r="B85" s="1"/>
      <c r="C85" s="3"/>
      <c r="D85" s="3"/>
      <c r="E85" s="3"/>
      <c r="F85" s="3"/>
      <c r="G85" s="3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</row>
    <row r="86" ht="15.75" customHeight="1">
      <c r="A86" s="1"/>
      <c r="B86" s="1"/>
      <c r="C86" s="3"/>
      <c r="D86" s="3"/>
      <c r="E86" s="3"/>
      <c r="F86" s="3"/>
      <c r="G86" s="3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</row>
    <row r="87" ht="15.75" customHeight="1">
      <c r="A87" s="1"/>
      <c r="B87" s="1"/>
      <c r="C87" s="3"/>
      <c r="D87" s="3"/>
      <c r="E87" s="3"/>
      <c r="F87" s="3"/>
      <c r="G87" s="3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</row>
    <row r="88" ht="15.75" customHeight="1">
      <c r="A88" s="1"/>
      <c r="B88" s="1"/>
      <c r="C88" s="3"/>
      <c r="D88" s="3"/>
      <c r="E88" s="3"/>
      <c r="F88" s="3"/>
      <c r="G88" s="3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</row>
    <row r="89" ht="15.75" customHeight="1">
      <c r="A89" s="1"/>
      <c r="B89" s="1"/>
      <c r="C89" s="3"/>
      <c r="D89" s="3"/>
      <c r="E89" s="3"/>
      <c r="F89" s="3"/>
      <c r="G89" s="3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</row>
    <row r="90" ht="15.75" customHeight="1">
      <c r="A90" s="1"/>
      <c r="B90" s="1"/>
      <c r="C90" s="3"/>
      <c r="D90" s="3"/>
      <c r="E90" s="3"/>
      <c r="F90" s="3"/>
      <c r="G90" s="3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</row>
    <row r="91" ht="15.75" customHeight="1">
      <c r="A91" s="1"/>
      <c r="B91" s="1"/>
      <c r="C91" s="3"/>
      <c r="D91" s="3"/>
      <c r="E91" s="3"/>
      <c r="F91" s="3"/>
      <c r="G91" s="3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</row>
    <row r="92" ht="15.75" customHeight="1">
      <c r="A92" s="1"/>
      <c r="B92" s="1"/>
      <c r="C92" s="3"/>
      <c r="D92" s="3"/>
      <c r="E92" s="3"/>
      <c r="F92" s="3"/>
      <c r="G92" s="3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</row>
    <row r="93" ht="15.75" customHeight="1">
      <c r="A93" s="1"/>
      <c r="B93" s="1"/>
      <c r="C93" s="3"/>
      <c r="D93" s="3"/>
      <c r="E93" s="3"/>
      <c r="F93" s="3"/>
      <c r="G93" s="3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</row>
    <row r="94" ht="15.75" customHeight="1">
      <c r="A94" s="1"/>
      <c r="B94" s="1"/>
      <c r="C94" s="3"/>
      <c r="D94" s="3"/>
      <c r="E94" s="3"/>
      <c r="F94" s="3"/>
      <c r="G94" s="3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</row>
    <row r="95" ht="15.75" customHeight="1">
      <c r="A95" s="1"/>
      <c r="B95" s="1"/>
      <c r="C95" s="3"/>
      <c r="D95" s="3"/>
      <c r="E95" s="3"/>
      <c r="F95" s="3"/>
      <c r="G95" s="3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</row>
    <row r="96" ht="15.75" customHeight="1">
      <c r="A96" s="1"/>
      <c r="B96" s="1"/>
      <c r="C96" s="3"/>
      <c r="D96" s="3"/>
      <c r="E96" s="3"/>
      <c r="F96" s="3"/>
      <c r="G96" s="3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</row>
    <row r="97" ht="15.75" customHeight="1">
      <c r="A97" s="1"/>
      <c r="B97" s="1"/>
      <c r="C97" s="3"/>
      <c r="D97" s="3"/>
      <c r="E97" s="3"/>
      <c r="F97" s="3"/>
      <c r="G97" s="3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</row>
    <row r="98" ht="15.75" customHeight="1">
      <c r="A98" s="1"/>
      <c r="B98" s="1"/>
      <c r="C98" s="3"/>
      <c r="D98" s="3"/>
      <c r="E98" s="3"/>
      <c r="F98" s="3"/>
      <c r="G98" s="3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</row>
    <row r="99" ht="15.75" customHeight="1">
      <c r="A99" s="1"/>
      <c r="B99" s="1"/>
      <c r="C99" s="3"/>
      <c r="D99" s="3"/>
      <c r="E99" s="3"/>
      <c r="F99" s="3"/>
      <c r="G99" s="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</row>
    <row r="100" ht="15.75" customHeight="1">
      <c r="A100" s="1"/>
      <c r="B100" s="1"/>
      <c r="C100" s="3"/>
      <c r="D100" s="3"/>
      <c r="E100" s="3"/>
      <c r="F100" s="3"/>
      <c r="G100" s="3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</row>
    <row r="101" ht="15.75" customHeight="1">
      <c r="A101" s="1"/>
      <c r="B101" s="1"/>
      <c r="C101" s="3"/>
      <c r="D101" s="3"/>
      <c r="E101" s="3"/>
      <c r="F101" s="3"/>
      <c r="G101" s="3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</row>
    <row r="102" ht="15.75" customHeight="1">
      <c r="A102" s="1"/>
      <c r="B102" s="1"/>
      <c r="C102" s="3"/>
      <c r="D102" s="3"/>
      <c r="E102" s="3"/>
      <c r="F102" s="3"/>
      <c r="G102" s="3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ht="15.75" customHeight="1">
      <c r="A103" s="1"/>
      <c r="B103" s="1"/>
      <c r="C103" s="3"/>
      <c r="D103" s="3"/>
      <c r="E103" s="3"/>
      <c r="F103" s="3"/>
      <c r="G103" s="3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ht="15.75" customHeight="1">
      <c r="A104" s="1"/>
      <c r="B104" s="1"/>
      <c r="C104" s="3"/>
      <c r="D104" s="3"/>
      <c r="E104" s="3"/>
      <c r="F104" s="3"/>
      <c r="G104" s="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ht="15.75" customHeight="1">
      <c r="A105" s="1"/>
      <c r="B105" s="1"/>
      <c r="C105" s="3"/>
      <c r="D105" s="3"/>
      <c r="E105" s="3"/>
      <c r="F105" s="3"/>
      <c r="G105" s="3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ht="15.75" customHeight="1">
      <c r="A106" s="1"/>
      <c r="B106" s="1"/>
      <c r="C106" s="3"/>
      <c r="D106" s="3"/>
      <c r="E106" s="3"/>
      <c r="F106" s="3"/>
      <c r="G106" s="3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</row>
    <row r="107" ht="15.75" customHeight="1">
      <c r="A107" s="1"/>
      <c r="B107" s="1"/>
      <c r="C107" s="3"/>
      <c r="D107" s="3"/>
      <c r="E107" s="3"/>
      <c r="F107" s="3"/>
      <c r="G107" s="3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ht="15.75" customHeight="1">
      <c r="A108" s="1"/>
      <c r="B108" s="1"/>
      <c r="C108" s="3"/>
      <c r="D108" s="3"/>
      <c r="E108" s="3"/>
      <c r="F108" s="3"/>
      <c r="G108" s="3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ht="15.75" customHeight="1">
      <c r="A109" s="1"/>
      <c r="B109" s="1"/>
      <c r="C109" s="3"/>
      <c r="D109" s="3"/>
      <c r="E109" s="3"/>
      <c r="F109" s="3"/>
      <c r="G109" s="3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ht="15.75" customHeight="1">
      <c r="A110" s="1"/>
      <c r="B110" s="1"/>
      <c r="C110" s="3"/>
      <c r="D110" s="3"/>
      <c r="E110" s="3"/>
      <c r="F110" s="3"/>
      <c r="G110" s="3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ht="15.75" customHeight="1">
      <c r="A111" s="1"/>
      <c r="B111" s="1"/>
      <c r="C111" s="3"/>
      <c r="D111" s="3"/>
      <c r="E111" s="3"/>
      <c r="F111" s="3"/>
      <c r="G111" s="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ht="15.75" customHeight="1">
      <c r="A112" s="1"/>
      <c r="B112" s="1"/>
      <c r="C112" s="3"/>
      <c r="D112" s="3"/>
      <c r="E112" s="3"/>
      <c r="F112" s="3"/>
      <c r="G112" s="3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ht="15.75" customHeight="1">
      <c r="A113" s="1"/>
      <c r="B113" s="1"/>
      <c r="C113" s="3"/>
      <c r="D113" s="3"/>
      <c r="E113" s="3"/>
      <c r="F113" s="3"/>
      <c r="G113" s="3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4" ht="15.75" customHeight="1">
      <c r="A114" s="1"/>
      <c r="B114" s="1"/>
      <c r="C114" s="3"/>
      <c r="D114" s="3"/>
      <c r="E114" s="3"/>
      <c r="F114" s="3"/>
      <c r="G114" s="3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</row>
    <row r="115" ht="15.75" customHeight="1">
      <c r="A115" s="1"/>
      <c r="B115" s="1"/>
      <c r="C115" s="3"/>
      <c r="D115" s="3"/>
      <c r="E115" s="3"/>
      <c r="F115" s="3"/>
      <c r="G115" s="3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</row>
    <row r="116" ht="15.75" customHeight="1">
      <c r="A116" s="1"/>
      <c r="B116" s="1"/>
      <c r="C116" s="3"/>
      <c r="D116" s="3"/>
      <c r="E116" s="3"/>
      <c r="F116" s="3"/>
      <c r="G116" s="3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</row>
    <row r="117" ht="15.75" customHeight="1">
      <c r="A117" s="1"/>
      <c r="B117" s="1"/>
      <c r="C117" s="3"/>
      <c r="D117" s="3"/>
      <c r="E117" s="3"/>
      <c r="F117" s="3"/>
      <c r="G117" s="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</row>
    <row r="118" ht="15.75" customHeight="1">
      <c r="A118" s="1"/>
      <c r="B118" s="1"/>
      <c r="C118" s="3"/>
      <c r="D118" s="3"/>
      <c r="E118" s="3"/>
      <c r="F118" s="3"/>
      <c r="G118" s="3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</row>
    <row r="119" ht="15.75" customHeight="1">
      <c r="A119" s="1"/>
      <c r="B119" s="1"/>
      <c r="C119" s="3"/>
      <c r="D119" s="3"/>
      <c r="E119" s="3"/>
      <c r="F119" s="3"/>
      <c r="G119" s="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</row>
    <row r="120" ht="15.75" customHeight="1">
      <c r="A120" s="1"/>
      <c r="B120" s="1"/>
      <c r="C120" s="3"/>
      <c r="D120" s="3"/>
      <c r="E120" s="3"/>
      <c r="F120" s="3"/>
      <c r="G120" s="3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</row>
    <row r="121" ht="15.75" customHeight="1">
      <c r="A121" s="1"/>
      <c r="B121" s="1"/>
      <c r="C121" s="3"/>
      <c r="D121" s="3"/>
      <c r="E121" s="3"/>
      <c r="F121" s="3"/>
      <c r="G121" s="3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</row>
    <row r="122" ht="15.75" customHeight="1">
      <c r="A122" s="1"/>
      <c r="B122" s="1"/>
      <c r="C122" s="3"/>
      <c r="D122" s="3"/>
      <c r="E122" s="3"/>
      <c r="F122" s="3"/>
      <c r="G122" s="3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</row>
    <row r="123" ht="15.75" customHeight="1">
      <c r="A123" s="1"/>
      <c r="B123" s="1"/>
      <c r="C123" s="3"/>
      <c r="D123" s="3"/>
      <c r="E123" s="3"/>
      <c r="F123" s="3"/>
      <c r="G123" s="3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</row>
    <row r="124" ht="15.75" customHeight="1">
      <c r="A124" s="1"/>
      <c r="B124" s="1"/>
      <c r="C124" s="3"/>
      <c r="D124" s="3"/>
      <c r="E124" s="3"/>
      <c r="F124" s="3"/>
      <c r="G124" s="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ht="15.75" customHeight="1">
      <c r="A125" s="1"/>
      <c r="B125" s="1"/>
      <c r="C125" s="3"/>
      <c r="D125" s="3"/>
      <c r="E125" s="3"/>
      <c r="F125" s="3"/>
      <c r="G125" s="3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ht="15.75" customHeight="1">
      <c r="A126" s="1"/>
      <c r="B126" s="1"/>
      <c r="C126" s="3"/>
      <c r="D126" s="3"/>
      <c r="E126" s="3"/>
      <c r="F126" s="3"/>
      <c r="G126" s="3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ht="15.75" customHeight="1">
      <c r="A127" s="1"/>
      <c r="B127" s="1"/>
      <c r="C127" s="3"/>
      <c r="D127" s="3"/>
      <c r="E127" s="3"/>
      <c r="F127" s="3"/>
      <c r="G127" s="3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ht="15.75" customHeight="1">
      <c r="A128" s="1"/>
      <c r="B128" s="1"/>
      <c r="C128" s="3"/>
      <c r="D128" s="3"/>
      <c r="E128" s="3"/>
      <c r="F128" s="3"/>
      <c r="G128" s="3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ht="15.75" customHeight="1">
      <c r="A129" s="1"/>
      <c r="B129" s="1"/>
      <c r="C129" s="3"/>
      <c r="D129" s="3"/>
      <c r="E129" s="3"/>
      <c r="F129" s="3"/>
      <c r="G129" s="3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</row>
    <row r="130" ht="15.75" customHeight="1">
      <c r="A130" s="1"/>
      <c r="B130" s="1"/>
      <c r="C130" s="3"/>
      <c r="D130" s="3"/>
      <c r="E130" s="3"/>
      <c r="F130" s="3"/>
      <c r="G130" s="3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</row>
    <row r="131" ht="15.75" customHeight="1">
      <c r="A131" s="1"/>
      <c r="B131" s="1"/>
      <c r="C131" s="3"/>
      <c r="D131" s="3"/>
      <c r="E131" s="3"/>
      <c r="F131" s="3"/>
      <c r="G131" s="3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</row>
    <row r="132" ht="15.75" customHeight="1">
      <c r="A132" s="1"/>
      <c r="B132" s="1"/>
      <c r="C132" s="3"/>
      <c r="D132" s="3"/>
      <c r="E132" s="3"/>
      <c r="F132" s="3"/>
      <c r="G132" s="3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</row>
    <row r="133" ht="15.75" customHeight="1">
      <c r="A133" s="1"/>
      <c r="B133" s="1"/>
      <c r="C133" s="3"/>
      <c r="D133" s="3"/>
      <c r="E133" s="3"/>
      <c r="F133" s="3"/>
      <c r="G133" s="3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</row>
    <row r="134" ht="15.75" customHeight="1">
      <c r="A134" s="1"/>
      <c r="B134" s="1"/>
      <c r="C134" s="3"/>
      <c r="D134" s="3"/>
      <c r="E134" s="3"/>
      <c r="F134" s="3"/>
      <c r="G134" s="3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</row>
    <row r="135" ht="15.75" customHeight="1">
      <c r="A135" s="1"/>
      <c r="B135" s="1"/>
      <c r="C135" s="3"/>
      <c r="D135" s="3"/>
      <c r="E135" s="3"/>
      <c r="F135" s="3"/>
      <c r="G135" s="3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</row>
    <row r="136" ht="15.75" customHeight="1">
      <c r="A136" s="1"/>
      <c r="B136" s="1"/>
      <c r="C136" s="3"/>
      <c r="D136" s="3"/>
      <c r="E136" s="3"/>
      <c r="F136" s="3"/>
      <c r="G136" s="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</row>
    <row r="137" ht="15.75" customHeight="1">
      <c r="A137" s="1"/>
      <c r="B137" s="1"/>
      <c r="C137" s="3"/>
      <c r="D137" s="3"/>
      <c r="E137" s="3"/>
      <c r="F137" s="3"/>
      <c r="G137" s="3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</row>
    <row r="138" ht="15.75" customHeight="1">
      <c r="A138" s="1"/>
      <c r="B138" s="1"/>
      <c r="C138" s="3"/>
      <c r="D138" s="3"/>
      <c r="E138" s="3"/>
      <c r="F138" s="3"/>
      <c r="G138" s="3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</row>
    <row r="139" ht="15.75" customHeight="1">
      <c r="A139" s="1"/>
      <c r="B139" s="1"/>
      <c r="C139" s="3"/>
      <c r="D139" s="3"/>
      <c r="E139" s="3"/>
      <c r="F139" s="3"/>
      <c r="G139" s="3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</row>
    <row r="140" ht="15.75" customHeight="1">
      <c r="A140" s="1"/>
      <c r="B140" s="1"/>
      <c r="C140" s="3"/>
      <c r="D140" s="3"/>
      <c r="E140" s="3"/>
      <c r="F140" s="3"/>
      <c r="G140" s="3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</row>
    <row r="141" ht="15.75" customHeight="1">
      <c r="A141" s="1"/>
      <c r="B141" s="1"/>
      <c r="C141" s="3"/>
      <c r="D141" s="3"/>
      <c r="E141" s="3"/>
      <c r="F141" s="3"/>
      <c r="G141" s="3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</row>
    <row r="142" ht="15.75" customHeight="1">
      <c r="A142" s="1"/>
      <c r="B142" s="1"/>
      <c r="C142" s="3"/>
      <c r="D142" s="3"/>
      <c r="E142" s="3"/>
      <c r="F142" s="3"/>
      <c r="G142" s="3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</row>
    <row r="143" ht="15.75" customHeight="1">
      <c r="A143" s="1"/>
      <c r="B143" s="1"/>
      <c r="C143" s="3"/>
      <c r="D143" s="3"/>
      <c r="E143" s="3"/>
      <c r="F143" s="3"/>
      <c r="G143" s="3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</row>
    <row r="144" ht="15.75" customHeight="1">
      <c r="A144" s="1"/>
      <c r="B144" s="1"/>
      <c r="C144" s="3"/>
      <c r="D144" s="3"/>
      <c r="E144" s="3"/>
      <c r="F144" s="3"/>
      <c r="G144" s="3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</row>
    <row r="145" ht="15.75" customHeight="1">
      <c r="A145" s="1"/>
      <c r="B145" s="1"/>
      <c r="C145" s="3"/>
      <c r="D145" s="3"/>
      <c r="E145" s="3"/>
      <c r="F145" s="3"/>
      <c r="G145" s="3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</row>
    <row r="146" ht="15.75" customHeight="1">
      <c r="A146" s="1"/>
      <c r="B146" s="1"/>
      <c r="C146" s="3"/>
      <c r="D146" s="3"/>
      <c r="E146" s="3"/>
      <c r="F146" s="3"/>
      <c r="G146" s="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</row>
    <row r="147" ht="15.75" customHeight="1">
      <c r="A147" s="1"/>
      <c r="B147" s="1"/>
      <c r="C147" s="3"/>
      <c r="D147" s="3"/>
      <c r="E147" s="3"/>
      <c r="F147" s="3"/>
      <c r="G147" s="3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</row>
    <row r="148" ht="15.75" customHeight="1">
      <c r="A148" s="1"/>
      <c r="B148" s="1"/>
      <c r="C148" s="3"/>
      <c r="D148" s="3"/>
      <c r="E148" s="3"/>
      <c r="F148" s="3"/>
      <c r="G148" s="3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</row>
    <row r="149" ht="15.75" customHeight="1">
      <c r="A149" s="1"/>
      <c r="B149" s="1"/>
      <c r="C149" s="3"/>
      <c r="D149" s="3"/>
      <c r="E149" s="3"/>
      <c r="F149" s="3"/>
      <c r="G149" s="3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ht="15.75" customHeight="1">
      <c r="A150" s="1"/>
      <c r="B150" s="1"/>
      <c r="C150" s="3"/>
      <c r="D150" s="3"/>
      <c r="E150" s="3"/>
      <c r="F150" s="3"/>
      <c r="G150" s="3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</row>
    <row r="151" ht="15.75" customHeight="1">
      <c r="A151" s="1"/>
      <c r="B151" s="1"/>
      <c r="C151" s="3"/>
      <c r="D151" s="3"/>
      <c r="E151" s="3"/>
      <c r="F151" s="3"/>
      <c r="G151" s="3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</row>
    <row r="152" ht="15.75" customHeight="1">
      <c r="A152" s="1"/>
      <c r="B152" s="1"/>
      <c r="C152" s="3"/>
      <c r="D152" s="3"/>
      <c r="E152" s="3"/>
      <c r="F152" s="3"/>
      <c r="G152" s="3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</row>
    <row r="153" ht="15.75" customHeight="1">
      <c r="A153" s="1"/>
      <c r="B153" s="1"/>
      <c r="C153" s="3"/>
      <c r="D153" s="3"/>
      <c r="E153" s="3"/>
      <c r="F153" s="3"/>
      <c r="G153" s="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</row>
    <row r="154" ht="15.75" customHeight="1">
      <c r="A154" s="1"/>
      <c r="B154" s="1"/>
      <c r="C154" s="3"/>
      <c r="D154" s="3"/>
      <c r="E154" s="3"/>
      <c r="F154" s="3"/>
      <c r="G154" s="3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</row>
    <row r="155" ht="15.75" customHeight="1">
      <c r="A155" s="1"/>
      <c r="B155" s="1"/>
      <c r="C155" s="3"/>
      <c r="D155" s="3"/>
      <c r="E155" s="3"/>
      <c r="F155" s="3"/>
      <c r="G155" s="3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</row>
    <row r="156" ht="15.75" customHeight="1">
      <c r="A156" s="1"/>
      <c r="B156" s="1"/>
      <c r="C156" s="3"/>
      <c r="D156" s="3"/>
      <c r="E156" s="3"/>
      <c r="F156" s="3"/>
      <c r="G156" s="3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</row>
    <row r="157" ht="15.75" customHeight="1">
      <c r="A157" s="1"/>
      <c r="B157" s="1"/>
      <c r="C157" s="3"/>
      <c r="D157" s="3"/>
      <c r="E157" s="3"/>
      <c r="F157" s="3"/>
      <c r="G157" s="3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</row>
    <row r="158" ht="15.75" customHeight="1">
      <c r="A158" s="1"/>
      <c r="B158" s="1"/>
      <c r="C158" s="3"/>
      <c r="D158" s="3"/>
      <c r="E158" s="3"/>
      <c r="F158" s="3"/>
      <c r="G158" s="3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</row>
    <row r="159" ht="15.75" customHeight="1">
      <c r="A159" s="1"/>
      <c r="B159" s="1"/>
      <c r="C159" s="3"/>
      <c r="D159" s="3"/>
      <c r="E159" s="3"/>
      <c r="F159" s="3"/>
      <c r="G159" s="3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</row>
    <row r="160" ht="15.75" customHeight="1">
      <c r="A160" s="1"/>
      <c r="B160" s="1"/>
      <c r="C160" s="3"/>
      <c r="D160" s="3"/>
      <c r="E160" s="3"/>
      <c r="F160" s="3"/>
      <c r="G160" s="3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ht="15.75" customHeight="1">
      <c r="A161" s="1"/>
      <c r="B161" s="1"/>
      <c r="C161" s="3"/>
      <c r="D161" s="3"/>
      <c r="E161" s="3"/>
      <c r="F161" s="3"/>
      <c r="G161" s="3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ht="15.75" customHeight="1">
      <c r="A162" s="1"/>
      <c r="B162" s="1"/>
      <c r="C162" s="3"/>
      <c r="D162" s="3"/>
      <c r="E162" s="3"/>
      <c r="F162" s="3"/>
      <c r="G162" s="3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ht="15.75" customHeight="1">
      <c r="A163" s="1"/>
      <c r="B163" s="1"/>
      <c r="C163" s="3"/>
      <c r="D163" s="3"/>
      <c r="E163" s="3"/>
      <c r="F163" s="3"/>
      <c r="G163" s="3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ht="15.75" customHeight="1">
      <c r="A164" s="1"/>
      <c r="B164" s="1"/>
      <c r="C164" s="3"/>
      <c r="D164" s="3"/>
      <c r="E164" s="3"/>
      <c r="F164" s="3"/>
      <c r="G164" s="3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</row>
    <row r="165" ht="15.75" customHeight="1">
      <c r="A165" s="1"/>
      <c r="B165" s="1"/>
      <c r="C165" s="3"/>
      <c r="D165" s="3"/>
      <c r="E165" s="3"/>
      <c r="F165" s="3"/>
      <c r="G165" s="3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ht="15.75" customHeight="1">
      <c r="A166" s="1"/>
      <c r="B166" s="1"/>
      <c r="C166" s="3"/>
      <c r="D166" s="3"/>
      <c r="E166" s="3"/>
      <c r="F166" s="3"/>
      <c r="G166" s="3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ht="15.75" customHeight="1">
      <c r="A167" s="1"/>
      <c r="B167" s="1"/>
      <c r="C167" s="3"/>
      <c r="D167" s="3"/>
      <c r="E167" s="3"/>
      <c r="F167" s="3"/>
      <c r="G167" s="3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ht="15.75" customHeight="1">
      <c r="A168" s="1"/>
      <c r="B168" s="1"/>
      <c r="C168" s="3"/>
      <c r="D168" s="3"/>
      <c r="E168" s="3"/>
      <c r="F168" s="3"/>
      <c r="G168" s="3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ht="15.75" customHeight="1">
      <c r="A169" s="1"/>
      <c r="B169" s="1"/>
      <c r="C169" s="3"/>
      <c r="D169" s="3"/>
      <c r="E169" s="3"/>
      <c r="F169" s="3"/>
      <c r="G169" s="3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ht="15.75" customHeight="1">
      <c r="A170" s="1"/>
      <c r="B170" s="1"/>
      <c r="C170" s="3"/>
      <c r="D170" s="3"/>
      <c r="E170" s="3"/>
      <c r="F170" s="3"/>
      <c r="G170" s="3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ht="15.75" customHeight="1">
      <c r="A171" s="1"/>
      <c r="B171" s="1"/>
      <c r="C171" s="3"/>
      <c r="D171" s="3"/>
      <c r="E171" s="3"/>
      <c r="F171" s="3"/>
      <c r="G171" s="3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ht="15.75" customHeight="1">
      <c r="A172" s="1"/>
      <c r="B172" s="1"/>
      <c r="C172" s="3"/>
      <c r="D172" s="3"/>
      <c r="E172" s="3"/>
      <c r="F172" s="3"/>
      <c r="G172" s="3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ht="15.75" customHeight="1">
      <c r="A173" s="1"/>
      <c r="B173" s="1"/>
      <c r="C173" s="3"/>
      <c r="D173" s="3"/>
      <c r="E173" s="3"/>
      <c r="F173" s="3"/>
      <c r="G173" s="3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ht="15.75" customHeight="1">
      <c r="A174" s="1"/>
      <c r="B174" s="1"/>
      <c r="C174" s="3"/>
      <c r="D174" s="3"/>
      <c r="E174" s="3"/>
      <c r="F174" s="3"/>
      <c r="G174" s="3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ht="15.75" customHeight="1">
      <c r="A175" s="1"/>
      <c r="B175" s="1"/>
      <c r="C175" s="3"/>
      <c r="D175" s="3"/>
      <c r="E175" s="3"/>
      <c r="F175" s="3"/>
      <c r="G175" s="3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ht="15.75" customHeight="1">
      <c r="A176" s="1"/>
      <c r="B176" s="1"/>
      <c r="C176" s="3"/>
      <c r="D176" s="3"/>
      <c r="E176" s="3"/>
      <c r="F176" s="3"/>
      <c r="G176" s="3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ht="15.75" customHeight="1">
      <c r="A177" s="1"/>
      <c r="B177" s="1"/>
      <c r="C177" s="3"/>
      <c r="D177" s="3"/>
      <c r="E177" s="3"/>
      <c r="F177" s="3"/>
      <c r="G177" s="3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ht="15.75" customHeight="1">
      <c r="A178" s="1"/>
      <c r="B178" s="1"/>
      <c r="C178" s="3"/>
      <c r="D178" s="3"/>
      <c r="E178" s="3"/>
      <c r="F178" s="3"/>
      <c r="G178" s="3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ht="15.75" customHeight="1">
      <c r="A179" s="1"/>
      <c r="B179" s="1"/>
      <c r="C179" s="3"/>
      <c r="D179" s="3"/>
      <c r="E179" s="3"/>
      <c r="F179" s="3"/>
      <c r="G179" s="3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ht="15.75" customHeight="1">
      <c r="A180" s="1"/>
      <c r="B180" s="1"/>
      <c r="C180" s="3"/>
      <c r="D180" s="3"/>
      <c r="E180" s="3"/>
      <c r="F180" s="3"/>
      <c r="G180" s="3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ht="15.75" customHeight="1">
      <c r="A181" s="1"/>
      <c r="B181" s="1"/>
      <c r="C181" s="3"/>
      <c r="D181" s="3"/>
      <c r="E181" s="3"/>
      <c r="F181" s="3"/>
      <c r="G181" s="3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ht="15.75" customHeight="1">
      <c r="A182" s="1"/>
      <c r="B182" s="1"/>
      <c r="C182" s="3"/>
      <c r="D182" s="3"/>
      <c r="E182" s="3"/>
      <c r="F182" s="3"/>
      <c r="G182" s="3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ht="15.75" customHeight="1">
      <c r="A183" s="1"/>
      <c r="B183" s="1"/>
      <c r="C183" s="3"/>
      <c r="D183" s="3"/>
      <c r="E183" s="3"/>
      <c r="F183" s="3"/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ht="15.75" customHeight="1">
      <c r="A184" s="1"/>
      <c r="B184" s="1"/>
      <c r="C184" s="3"/>
      <c r="D184" s="3"/>
      <c r="E184" s="3"/>
      <c r="F184" s="3"/>
      <c r="G184" s="3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ht="15.75" customHeight="1">
      <c r="A185" s="1"/>
      <c r="B185" s="1"/>
      <c r="C185" s="3"/>
      <c r="D185" s="3"/>
      <c r="E185" s="3"/>
      <c r="F185" s="3"/>
      <c r="G185" s="3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ht="15.75" customHeight="1">
      <c r="A186" s="1"/>
      <c r="B186" s="1"/>
      <c r="C186" s="3"/>
      <c r="D186" s="3"/>
      <c r="E186" s="3"/>
      <c r="F186" s="3"/>
      <c r="G186" s="3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ht="15.75" customHeight="1">
      <c r="A187" s="1"/>
      <c r="B187" s="1"/>
      <c r="C187" s="3"/>
      <c r="D187" s="3"/>
      <c r="E187" s="3"/>
      <c r="F187" s="3"/>
      <c r="G187" s="3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ht="15.75" customHeight="1">
      <c r="A188" s="1"/>
      <c r="B188" s="1"/>
      <c r="C188" s="3"/>
      <c r="D188" s="3"/>
      <c r="E188" s="3"/>
      <c r="F188" s="3"/>
      <c r="G188" s="3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ht="15.75" customHeight="1">
      <c r="A189" s="1"/>
      <c r="B189" s="1"/>
      <c r="C189" s="3"/>
      <c r="D189" s="3"/>
      <c r="E189" s="3"/>
      <c r="F189" s="3"/>
      <c r="G189" s="3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ht="15.75" customHeight="1">
      <c r="A190" s="1"/>
      <c r="B190" s="1"/>
      <c r="C190" s="3"/>
      <c r="D190" s="3"/>
      <c r="E190" s="3"/>
      <c r="F190" s="3"/>
      <c r="G190" s="3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ht="15.75" customHeight="1">
      <c r="A191" s="1"/>
      <c r="B191" s="1"/>
      <c r="C191" s="3"/>
      <c r="D191" s="3"/>
      <c r="E191" s="3"/>
      <c r="F191" s="3"/>
      <c r="G191" s="3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ht="15.75" customHeight="1">
      <c r="A192" s="1"/>
      <c r="B192" s="1"/>
      <c r="C192" s="3"/>
      <c r="D192" s="3"/>
      <c r="E192" s="3"/>
      <c r="F192" s="3"/>
      <c r="G192" s="3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ht="15.75" customHeight="1">
      <c r="A193" s="1"/>
      <c r="B193" s="1"/>
      <c r="C193" s="3"/>
      <c r="D193" s="3"/>
      <c r="E193" s="3"/>
      <c r="F193" s="3"/>
      <c r="G193" s="3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ht="15.75" customHeight="1">
      <c r="A194" s="1"/>
      <c r="B194" s="1"/>
      <c r="C194" s="3"/>
      <c r="D194" s="3"/>
      <c r="E194" s="3"/>
      <c r="F194" s="3"/>
      <c r="G194" s="3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ht="15.75" customHeight="1">
      <c r="A195" s="1"/>
      <c r="B195" s="1"/>
      <c r="C195" s="3"/>
      <c r="D195" s="3"/>
      <c r="E195" s="3"/>
      <c r="F195" s="3"/>
      <c r="G195" s="3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ht="15.75" customHeight="1">
      <c r="A196" s="1"/>
      <c r="B196" s="1"/>
      <c r="C196" s="3"/>
      <c r="D196" s="3"/>
      <c r="E196" s="3"/>
      <c r="F196" s="3"/>
      <c r="G196" s="3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ht="15.75" customHeight="1">
      <c r="A197" s="1"/>
      <c r="B197" s="1"/>
      <c r="C197" s="3"/>
      <c r="D197" s="3"/>
      <c r="E197" s="3"/>
      <c r="F197" s="3"/>
      <c r="G197" s="3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ht="15.75" customHeight="1">
      <c r="A198" s="1"/>
      <c r="B198" s="1"/>
      <c r="C198" s="3"/>
      <c r="D198" s="3"/>
      <c r="E198" s="3"/>
      <c r="F198" s="3"/>
      <c r="G198" s="3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ht="15.75" customHeight="1">
      <c r="A199" s="1"/>
      <c r="B199" s="1"/>
      <c r="C199" s="3"/>
      <c r="D199" s="3"/>
      <c r="E199" s="3"/>
      <c r="F199" s="3"/>
      <c r="G199" s="3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ht="15.75" customHeight="1">
      <c r="A200" s="1"/>
      <c r="B200" s="1"/>
      <c r="C200" s="3"/>
      <c r="D200" s="3"/>
      <c r="E200" s="3"/>
      <c r="F200" s="3"/>
      <c r="G200" s="3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ht="15.75" customHeight="1">
      <c r="A201" s="1"/>
      <c r="B201" s="1"/>
      <c r="C201" s="3"/>
      <c r="D201" s="3"/>
      <c r="E201" s="3"/>
      <c r="F201" s="3"/>
      <c r="G201" s="3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ht="15.75" customHeight="1">
      <c r="A202" s="1"/>
      <c r="B202" s="1"/>
      <c r="C202" s="3"/>
      <c r="D202" s="3"/>
      <c r="E202" s="3"/>
      <c r="F202" s="3"/>
      <c r="G202" s="3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ht="15.75" customHeight="1">
      <c r="A203" s="1"/>
      <c r="B203" s="1"/>
      <c r="C203" s="3"/>
      <c r="D203" s="3"/>
      <c r="E203" s="3"/>
      <c r="F203" s="3"/>
      <c r="G203" s="3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ht="15.75" customHeight="1">
      <c r="A204" s="1"/>
      <c r="B204" s="1"/>
      <c r="C204" s="3"/>
      <c r="D204" s="3"/>
      <c r="E204" s="3"/>
      <c r="F204" s="3"/>
      <c r="G204" s="3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ht="15.75" customHeight="1">
      <c r="A205" s="1"/>
      <c r="B205" s="1"/>
      <c r="C205" s="3"/>
      <c r="D205" s="3"/>
      <c r="E205" s="3"/>
      <c r="F205" s="3"/>
      <c r="G205" s="3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ht="15.75" customHeight="1">
      <c r="A206" s="1"/>
      <c r="B206" s="1"/>
      <c r="C206" s="3"/>
      <c r="D206" s="3"/>
      <c r="E206" s="3"/>
      <c r="F206" s="3"/>
      <c r="G206" s="3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ht="15.75" customHeight="1">
      <c r="A207" s="1"/>
      <c r="B207" s="1"/>
      <c r="C207" s="3"/>
      <c r="D207" s="3"/>
      <c r="E207" s="3"/>
      <c r="F207" s="3"/>
      <c r="G207" s="3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ht="15.75" customHeight="1">
      <c r="A208" s="1"/>
      <c r="B208" s="1"/>
      <c r="C208" s="3"/>
      <c r="D208" s="3"/>
      <c r="E208" s="3"/>
      <c r="F208" s="3"/>
      <c r="G208" s="3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ht="15.75" customHeight="1">
      <c r="A209" s="1"/>
      <c r="B209" s="1"/>
      <c r="C209" s="3"/>
      <c r="D209" s="3"/>
      <c r="E209" s="3"/>
      <c r="F209" s="3"/>
      <c r="G209" s="3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ht="15.75" customHeight="1">
      <c r="A210" s="1"/>
      <c r="B210" s="1"/>
      <c r="C210" s="3"/>
      <c r="D210" s="3"/>
      <c r="E210" s="3"/>
      <c r="F210" s="3"/>
      <c r="G210" s="3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ht="15.75" customHeight="1">
      <c r="A211" s="1"/>
      <c r="B211" s="1"/>
      <c r="C211" s="3"/>
      <c r="D211" s="3"/>
      <c r="E211" s="3"/>
      <c r="F211" s="3"/>
      <c r="G211" s="3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ht="15.75" customHeight="1">
      <c r="A212" s="1"/>
      <c r="B212" s="1"/>
      <c r="C212" s="3"/>
      <c r="D212" s="3"/>
      <c r="E212" s="3"/>
      <c r="F212" s="3"/>
      <c r="G212" s="3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ht="15.75" customHeight="1">
      <c r="A213" s="1"/>
      <c r="B213" s="1"/>
      <c r="C213" s="3"/>
      <c r="D213" s="3"/>
      <c r="E213" s="3"/>
      <c r="F213" s="3"/>
      <c r="G213" s="3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ht="15.75" customHeight="1">
      <c r="A214" s="1"/>
      <c r="B214" s="1"/>
      <c r="C214" s="3"/>
      <c r="D214" s="3"/>
      <c r="E214" s="3"/>
      <c r="F214" s="3"/>
      <c r="G214" s="3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ht="15.75" customHeight="1">
      <c r="A215" s="1"/>
      <c r="B215" s="1"/>
      <c r="C215" s="3"/>
      <c r="D215" s="3"/>
      <c r="E215" s="3"/>
      <c r="F215" s="3"/>
      <c r="G215" s="3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ht="15.75" customHeight="1">
      <c r="A216" s="1"/>
      <c r="B216" s="1"/>
      <c r="C216" s="3"/>
      <c r="D216" s="3"/>
      <c r="E216" s="3"/>
      <c r="F216" s="3"/>
      <c r="G216" s="3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ht="15.75" customHeight="1">
      <c r="A217" s="1"/>
      <c r="B217" s="1"/>
      <c r="C217" s="3"/>
      <c r="D217" s="3"/>
      <c r="E217" s="3"/>
      <c r="F217" s="3"/>
      <c r="G217" s="3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ht="15.75" customHeight="1">
      <c r="A218" s="1"/>
      <c r="B218" s="1"/>
      <c r="C218" s="3"/>
      <c r="D218" s="3"/>
      <c r="E218" s="3"/>
      <c r="F218" s="3"/>
      <c r="G218" s="3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ht="15.75" customHeight="1">
      <c r="A219" s="1"/>
      <c r="B219" s="1"/>
      <c r="C219" s="3"/>
      <c r="D219" s="3"/>
      <c r="E219" s="3"/>
      <c r="F219" s="3"/>
      <c r="G219" s="3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ht="15.75" customHeight="1">
      <c r="A220" s="1"/>
      <c r="B220" s="1"/>
      <c r="C220" s="3"/>
      <c r="D220" s="3"/>
      <c r="E220" s="3"/>
      <c r="F220" s="3"/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ht="15.75" customHeight="1">
      <c r="A221" s="1"/>
      <c r="B221" s="1"/>
      <c r="C221" s="3"/>
      <c r="D221" s="3"/>
      <c r="E221" s="3"/>
      <c r="F221" s="3"/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ht="15.75" customHeight="1">
      <c r="A222" s="1"/>
      <c r="B222" s="1"/>
      <c r="C222" s="3"/>
      <c r="D222" s="3"/>
      <c r="E222" s="3"/>
      <c r="F222" s="3"/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ht="15.75" customHeight="1">
      <c r="A223" s="1"/>
      <c r="B223" s="1"/>
      <c r="C223" s="3"/>
      <c r="D223" s="3"/>
      <c r="E223" s="3"/>
      <c r="F223" s="3"/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ht="15.75" customHeight="1">
      <c r="A224" s="1"/>
      <c r="B224" s="1"/>
      <c r="C224" s="3"/>
      <c r="D224" s="3"/>
      <c r="E224" s="3"/>
      <c r="F224" s="3"/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ht="15.75" customHeight="1">
      <c r="A225" s="1"/>
      <c r="B225" s="1"/>
      <c r="C225" s="3"/>
      <c r="D225" s="3"/>
      <c r="E225" s="3"/>
      <c r="F225" s="3"/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ht="15.75" customHeight="1">
      <c r="A226" s="1"/>
      <c r="B226" s="1"/>
      <c r="C226" s="3"/>
      <c r="D226" s="3"/>
      <c r="E226" s="3"/>
      <c r="F226" s="3"/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ht="15.75" customHeight="1">
      <c r="A227" s="1"/>
      <c r="B227" s="1"/>
      <c r="C227" s="3"/>
      <c r="D227" s="3"/>
      <c r="E227" s="3"/>
      <c r="F227" s="3"/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ht="15.75" customHeight="1">
      <c r="A228" s="1"/>
      <c r="B228" s="1"/>
      <c r="C228" s="3"/>
      <c r="D228" s="3"/>
      <c r="E228" s="3"/>
      <c r="F228" s="3"/>
      <c r="G228" s="3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ht="15.75" customHeight="1">
      <c r="A229" s="1"/>
      <c r="B229" s="1"/>
      <c r="C229" s="3"/>
      <c r="D229" s="3"/>
      <c r="E229" s="3"/>
      <c r="F229" s="3"/>
      <c r="G229" s="3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ht="15.75" customHeight="1">
      <c r="A230" s="1"/>
      <c r="B230" s="1"/>
      <c r="C230" s="3"/>
      <c r="D230" s="3"/>
      <c r="E230" s="3"/>
      <c r="F230" s="3"/>
      <c r="G230" s="3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ht="15.75" customHeight="1">
      <c r="A231" s="1"/>
      <c r="B231" s="1"/>
      <c r="C231" s="3"/>
      <c r="D231" s="3"/>
      <c r="E231" s="3"/>
      <c r="F231" s="3"/>
      <c r="G231" s="3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ht="15.75" customHeight="1">
      <c r="A232" s="1"/>
      <c r="B232" s="1"/>
      <c r="C232" s="3"/>
      <c r="D232" s="3"/>
      <c r="E232" s="3"/>
      <c r="F232" s="3"/>
      <c r="G232" s="3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ht="15.75" customHeight="1">
      <c r="A233" s="1"/>
      <c r="B233" s="1"/>
      <c r="C233" s="3"/>
      <c r="D233" s="3"/>
      <c r="E233" s="3"/>
      <c r="F233" s="3"/>
      <c r="G233" s="3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ht="15.75" customHeight="1">
      <c r="A234" s="1"/>
      <c r="B234" s="1"/>
      <c r="C234" s="3"/>
      <c r="D234" s="3"/>
      <c r="E234" s="3"/>
      <c r="F234" s="3"/>
      <c r="G234" s="3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ht="15.75" customHeight="1">
      <c r="A235" s="1"/>
      <c r="B235" s="1"/>
      <c r="C235" s="3"/>
      <c r="D235" s="3"/>
      <c r="E235" s="3"/>
      <c r="F235" s="3"/>
      <c r="G235" s="3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ht="15.75" customHeight="1">
      <c r="A236" s="1"/>
      <c r="B236" s="1"/>
      <c r="C236" s="3"/>
      <c r="D236" s="3"/>
      <c r="E236" s="3"/>
      <c r="F236" s="3"/>
      <c r="G236" s="3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ht="15.75" customHeight="1">
      <c r="A237" s="1"/>
      <c r="B237" s="1"/>
      <c r="C237" s="3"/>
      <c r="D237" s="3"/>
      <c r="E237" s="3"/>
      <c r="F237" s="3"/>
      <c r="G237" s="3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ht="15.75" customHeight="1">
      <c r="A238" s="1"/>
      <c r="B238" s="1"/>
      <c r="C238" s="3"/>
      <c r="D238" s="3"/>
      <c r="E238" s="3"/>
      <c r="F238" s="3"/>
      <c r="G238" s="3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ht="15.75" customHeight="1">
      <c r="A239" s="1"/>
      <c r="B239" s="1"/>
      <c r="C239" s="3"/>
      <c r="D239" s="3"/>
      <c r="E239" s="3"/>
      <c r="F239" s="3"/>
      <c r="G239" s="3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ht="15.75" customHeight="1">
      <c r="A240" s="1"/>
      <c r="B240" s="1"/>
      <c r="C240" s="3"/>
      <c r="D240" s="3"/>
      <c r="E240" s="3"/>
      <c r="F240" s="3"/>
      <c r="G240" s="3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ht="15.75" customHeight="1">
      <c r="A241" s="1"/>
      <c r="B241" s="1"/>
      <c r="C241" s="3"/>
      <c r="D241" s="3"/>
      <c r="E241" s="3"/>
      <c r="F241" s="3"/>
      <c r="G241" s="3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ht="15.75" customHeight="1">
      <c r="A242" s="1"/>
      <c r="B242" s="1"/>
      <c r="C242" s="3"/>
      <c r="D242" s="3"/>
      <c r="E242" s="3"/>
      <c r="F242" s="3"/>
      <c r="G242" s="3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ht="15.75" customHeight="1">
      <c r="A243" s="1"/>
      <c r="B243" s="1"/>
      <c r="C243" s="3"/>
      <c r="D243" s="3"/>
      <c r="E243" s="3"/>
      <c r="F243" s="3"/>
      <c r="G243" s="3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ht="15.75" customHeight="1">
      <c r="A244" s="1"/>
      <c r="B244" s="1"/>
      <c r="C244" s="3"/>
      <c r="D244" s="3"/>
      <c r="E244" s="3"/>
      <c r="F244" s="3"/>
      <c r="G244" s="3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ht="15.75" customHeight="1">
      <c r="A245" s="1"/>
      <c r="B245" s="1"/>
      <c r="C245" s="3"/>
      <c r="D245" s="3"/>
      <c r="E245" s="3"/>
      <c r="F245" s="3"/>
      <c r="G245" s="3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ht="15.75" customHeight="1">
      <c r="A246" s="1"/>
      <c r="B246" s="1"/>
      <c r="C246" s="3"/>
      <c r="D246" s="3"/>
      <c r="E246" s="3"/>
      <c r="F246" s="3"/>
      <c r="G246" s="3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ht="15.75" customHeight="1">
      <c r="A247" s="1"/>
      <c r="B247" s="1"/>
      <c r="C247" s="3"/>
      <c r="D247" s="3"/>
      <c r="E247" s="3"/>
      <c r="F247" s="3"/>
      <c r="G247" s="3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ht="15.75" customHeight="1">
      <c r="A248" s="1"/>
      <c r="B248" s="1"/>
      <c r="C248" s="3"/>
      <c r="D248" s="3"/>
      <c r="E248" s="3"/>
      <c r="F248" s="3"/>
      <c r="G248" s="3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ht="15.75" customHeight="1">
      <c r="A249" s="1"/>
      <c r="B249" s="1"/>
      <c r="C249" s="3"/>
      <c r="D249" s="3"/>
      <c r="E249" s="3"/>
      <c r="F249" s="3"/>
      <c r="G249" s="3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ht="15.75" customHeight="1">
      <c r="A250" s="1"/>
      <c r="B250" s="1"/>
      <c r="C250" s="3"/>
      <c r="D250" s="3"/>
      <c r="E250" s="3"/>
      <c r="F250" s="3"/>
      <c r="G250" s="3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ht="15.75" customHeight="1">
      <c r="A251" s="1"/>
      <c r="B251" s="1"/>
      <c r="C251" s="3"/>
      <c r="D251" s="3"/>
      <c r="E251" s="3"/>
      <c r="F251" s="3"/>
      <c r="G251" s="3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ht="15.75" customHeight="1">
      <c r="A252" s="1"/>
      <c r="B252" s="1"/>
      <c r="C252" s="3"/>
      <c r="D252" s="3"/>
      <c r="E252" s="3"/>
      <c r="F252" s="3"/>
      <c r="G252" s="3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ht="15.75" customHeight="1">
      <c r="A253" s="1"/>
      <c r="B253" s="1"/>
      <c r="C253" s="3"/>
      <c r="D253" s="3"/>
      <c r="E253" s="3"/>
      <c r="F253" s="3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ht="15.75" customHeight="1">
      <c r="A254" s="1"/>
      <c r="B254" s="1"/>
      <c r="C254" s="3"/>
      <c r="D254" s="3"/>
      <c r="E254" s="3"/>
      <c r="F254" s="3"/>
      <c r="G254" s="3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ht="15.75" customHeight="1">
      <c r="A255" s="1"/>
      <c r="B255" s="1"/>
      <c r="C255" s="3"/>
      <c r="D255" s="3"/>
      <c r="E255" s="3"/>
      <c r="F255" s="3"/>
      <c r="G255" s="3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ht="15.75" customHeight="1">
      <c r="A256" s="1"/>
      <c r="B256" s="1"/>
      <c r="C256" s="3"/>
      <c r="D256" s="3"/>
      <c r="E256" s="3"/>
      <c r="F256" s="3"/>
      <c r="G256" s="3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ht="15.75" customHeight="1">
      <c r="A257" s="1"/>
      <c r="B257" s="1"/>
      <c r="C257" s="3"/>
      <c r="D257" s="3"/>
      <c r="E257" s="3"/>
      <c r="F257" s="3"/>
      <c r="G257" s="3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ht="15.75" customHeight="1">
      <c r="A258" s="1"/>
      <c r="B258" s="1"/>
      <c r="C258" s="3"/>
      <c r="D258" s="3"/>
      <c r="E258" s="3"/>
      <c r="F258" s="3"/>
      <c r="G258" s="3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ht="15.75" customHeight="1">
      <c r="A259" s="1"/>
      <c r="B259" s="1"/>
      <c r="C259" s="3"/>
      <c r="D259" s="3"/>
      <c r="E259" s="3"/>
      <c r="F259" s="3"/>
      <c r="G259" s="3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ht="15.75" customHeight="1">
      <c r="A260" s="1"/>
      <c r="B260" s="1"/>
      <c r="C260" s="3"/>
      <c r="D260" s="3"/>
      <c r="E260" s="3"/>
      <c r="F260" s="3"/>
      <c r="G260" s="3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ht="15.75" customHeight="1">
      <c r="A261" s="1"/>
      <c r="B261" s="1"/>
      <c r="C261" s="3"/>
      <c r="D261" s="3"/>
      <c r="E261" s="3"/>
      <c r="F261" s="3"/>
      <c r="G261" s="3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ht="15.75" customHeight="1">
      <c r="A262" s="1"/>
      <c r="B262" s="1"/>
      <c r="C262" s="3"/>
      <c r="D262" s="3"/>
      <c r="E262" s="3"/>
      <c r="F262" s="3"/>
      <c r="G262" s="3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ht="15.75" customHeight="1">
      <c r="A263" s="1"/>
      <c r="B263" s="1"/>
      <c r="C263" s="3"/>
      <c r="D263" s="3"/>
      <c r="E263" s="3"/>
      <c r="F263" s="3"/>
      <c r="G263" s="3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ht="15.75" customHeight="1">
      <c r="A264" s="1"/>
      <c r="B264" s="1"/>
      <c r="C264" s="3"/>
      <c r="D264" s="3"/>
      <c r="E264" s="3"/>
      <c r="F264" s="3"/>
      <c r="G264" s="3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ht="15.75" customHeight="1">
      <c r="A265" s="1"/>
      <c r="B265" s="1"/>
      <c r="C265" s="3"/>
      <c r="D265" s="3"/>
      <c r="E265" s="3"/>
      <c r="F265" s="3"/>
      <c r="G265" s="3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ht="15.75" customHeight="1">
      <c r="A266" s="1"/>
      <c r="B266" s="1"/>
      <c r="C266" s="3"/>
      <c r="D266" s="3"/>
      <c r="E266" s="3"/>
      <c r="F266" s="3"/>
      <c r="G266" s="3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ht="15.75" customHeight="1">
      <c r="A267" s="1"/>
      <c r="B267" s="1"/>
      <c r="C267" s="3"/>
      <c r="D267" s="3"/>
      <c r="E267" s="3"/>
      <c r="F267" s="3"/>
      <c r="G267" s="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ht="15.75" customHeight="1">
      <c r="A268" s="1"/>
      <c r="B268" s="1"/>
      <c r="C268" s="3"/>
      <c r="D268" s="3"/>
      <c r="E268" s="3"/>
      <c r="F268" s="3"/>
      <c r="G268" s="3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ht="15.75" customHeight="1">
      <c r="A269" s="1"/>
      <c r="B269" s="1"/>
      <c r="C269" s="3"/>
      <c r="D269" s="3"/>
      <c r="E269" s="3"/>
      <c r="F269" s="3"/>
      <c r="G269" s="3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ht="15.75" customHeight="1">
      <c r="A270" s="1"/>
      <c r="B270" s="1"/>
      <c r="C270" s="3"/>
      <c r="D270" s="3"/>
      <c r="E270" s="3"/>
      <c r="F270" s="3"/>
      <c r="G270" s="3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ht="15.75" customHeight="1">
      <c r="A271" s="1"/>
      <c r="B271" s="1"/>
      <c r="C271" s="3"/>
      <c r="D271" s="3"/>
      <c r="E271" s="3"/>
      <c r="F271" s="3"/>
      <c r="G271" s="3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ht="15.75" customHeight="1">
      <c r="A272" s="1"/>
      <c r="B272" s="1"/>
      <c r="C272" s="3"/>
      <c r="D272" s="3"/>
      <c r="E272" s="3"/>
      <c r="F272" s="3"/>
      <c r="G272" s="3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ht="15.75" customHeight="1">
      <c r="A273" s="1"/>
      <c r="B273" s="1"/>
      <c r="C273" s="3"/>
      <c r="D273" s="3"/>
      <c r="E273" s="3"/>
      <c r="F273" s="3"/>
      <c r="G273" s="3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ht="15.75" customHeight="1">
      <c r="A274" s="1"/>
      <c r="B274" s="1"/>
      <c r="C274" s="3"/>
      <c r="D274" s="3"/>
      <c r="E274" s="3"/>
      <c r="F274" s="3"/>
      <c r="G274" s="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ht="15.75" customHeight="1">
      <c r="A275" s="1"/>
      <c r="B275" s="1"/>
      <c r="C275" s="3"/>
      <c r="D275" s="3"/>
      <c r="E275" s="3"/>
      <c r="F275" s="3"/>
      <c r="G275" s="3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ht="15.75" customHeight="1">
      <c r="A276" s="1"/>
      <c r="B276" s="1"/>
      <c r="C276" s="3"/>
      <c r="D276" s="3"/>
      <c r="E276" s="3"/>
      <c r="F276" s="3"/>
      <c r="G276" s="3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ht="15.75" customHeight="1">
      <c r="A277" s="1"/>
      <c r="B277" s="1"/>
      <c r="C277" s="3"/>
      <c r="D277" s="3"/>
      <c r="E277" s="3"/>
      <c r="F277" s="3"/>
      <c r="G277" s="3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ht="15.75" customHeight="1">
      <c r="A278" s="1"/>
      <c r="B278" s="1"/>
      <c r="C278" s="3"/>
      <c r="D278" s="3"/>
      <c r="E278" s="3"/>
      <c r="F278" s="3"/>
      <c r="G278" s="3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ht="15.75" customHeight="1">
      <c r="A279" s="1"/>
      <c r="B279" s="1"/>
      <c r="C279" s="3"/>
      <c r="D279" s="3"/>
      <c r="E279" s="3"/>
      <c r="F279" s="3"/>
      <c r="G279" s="3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ht="15.75" customHeight="1">
      <c r="A280" s="1"/>
      <c r="B280" s="1"/>
      <c r="C280" s="3"/>
      <c r="D280" s="3"/>
      <c r="E280" s="3"/>
      <c r="F280" s="3"/>
      <c r="G280" s="3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ht="15.75" customHeight="1">
      <c r="A281" s="1"/>
      <c r="B281" s="1"/>
      <c r="C281" s="3"/>
      <c r="D281" s="3"/>
      <c r="E281" s="3"/>
      <c r="F281" s="3"/>
      <c r="G281" s="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ht="15.75" customHeight="1">
      <c r="A282" s="1"/>
      <c r="B282" s="1"/>
      <c r="C282" s="3"/>
      <c r="D282" s="3"/>
      <c r="E282" s="3"/>
      <c r="F282" s="3"/>
      <c r="G282" s="3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ht="15.75" customHeight="1">
      <c r="A283" s="1"/>
      <c r="B283" s="1"/>
      <c r="C283" s="3"/>
      <c r="D283" s="3"/>
      <c r="E283" s="3"/>
      <c r="F283" s="3"/>
      <c r="G283" s="3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ht="15.75" customHeight="1">
      <c r="A284" s="1"/>
      <c r="B284" s="1"/>
      <c r="C284" s="3"/>
      <c r="D284" s="3"/>
      <c r="E284" s="3"/>
      <c r="F284" s="3"/>
      <c r="G284" s="3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ht="15.75" customHeight="1">
      <c r="A285" s="1"/>
      <c r="B285" s="1"/>
      <c r="C285" s="3"/>
      <c r="D285" s="3"/>
      <c r="E285" s="3"/>
      <c r="F285" s="3"/>
      <c r="G285" s="3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ht="15.75" customHeight="1">
      <c r="A286" s="1"/>
      <c r="B286" s="1"/>
      <c r="C286" s="3"/>
      <c r="D286" s="3"/>
      <c r="E286" s="3"/>
      <c r="F286" s="3"/>
      <c r="G286" s="3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ht="15.75" customHeight="1">
      <c r="A287" s="1"/>
      <c r="B287" s="1"/>
      <c r="C287" s="3"/>
      <c r="D287" s="3"/>
      <c r="E287" s="3"/>
      <c r="F287" s="3"/>
      <c r="G287" s="3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ht="15.75" customHeight="1">
      <c r="A288" s="1"/>
      <c r="B288" s="1"/>
      <c r="C288" s="3"/>
      <c r="D288" s="3"/>
      <c r="E288" s="3"/>
      <c r="F288" s="3"/>
      <c r="G288" s="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ht="15.75" customHeight="1">
      <c r="A289" s="1"/>
      <c r="B289" s="1"/>
      <c r="C289" s="3"/>
      <c r="D289" s="3"/>
      <c r="E289" s="3"/>
      <c r="F289" s="3"/>
      <c r="G289" s="3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ht="15.75" customHeight="1">
      <c r="A290" s="1"/>
      <c r="B290" s="1"/>
      <c r="C290" s="3"/>
      <c r="D290" s="3"/>
      <c r="E290" s="3"/>
      <c r="F290" s="3"/>
      <c r="G290" s="3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ht="15.75" customHeight="1">
      <c r="A291" s="1"/>
      <c r="B291" s="1"/>
      <c r="C291" s="3"/>
      <c r="D291" s="3"/>
      <c r="E291" s="3"/>
      <c r="F291" s="3"/>
      <c r="G291" s="3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ht="15.75" customHeight="1">
      <c r="A292" s="1"/>
      <c r="B292" s="1"/>
      <c r="C292" s="3"/>
      <c r="D292" s="3"/>
      <c r="E292" s="3"/>
      <c r="F292" s="3"/>
      <c r="G292" s="3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ht="15.75" customHeight="1">
      <c r="A293" s="1"/>
      <c r="B293" s="1"/>
      <c r="C293" s="3"/>
      <c r="D293" s="3"/>
      <c r="E293" s="3"/>
      <c r="F293" s="3"/>
      <c r="G293" s="3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ht="15.75" customHeight="1">
      <c r="A294" s="1"/>
      <c r="B294" s="1"/>
      <c r="C294" s="3"/>
      <c r="D294" s="3"/>
      <c r="E294" s="3"/>
      <c r="F294" s="3"/>
      <c r="G294" s="3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ht="15.75" customHeight="1">
      <c r="A295" s="1"/>
      <c r="B295" s="1"/>
      <c r="C295" s="3"/>
      <c r="D295" s="3"/>
      <c r="E295" s="3"/>
      <c r="F295" s="3"/>
      <c r="G295" s="3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ht="15.75" customHeight="1">
      <c r="A296" s="1"/>
      <c r="B296" s="1"/>
      <c r="C296" s="3"/>
      <c r="D296" s="3"/>
      <c r="E296" s="3"/>
      <c r="F296" s="3"/>
      <c r="G296" s="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ht="15.75" customHeight="1">
      <c r="A297" s="1"/>
      <c r="B297" s="1"/>
      <c r="C297" s="3"/>
      <c r="D297" s="3"/>
      <c r="E297" s="3"/>
      <c r="F297" s="3"/>
      <c r="G297" s="3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ht="15.75" customHeight="1">
      <c r="A298" s="1"/>
      <c r="B298" s="1"/>
      <c r="C298" s="3"/>
      <c r="D298" s="3"/>
      <c r="E298" s="3"/>
      <c r="F298" s="3"/>
      <c r="G298" s="3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ht="15.75" customHeight="1">
      <c r="A299" s="1"/>
      <c r="B299" s="1"/>
      <c r="C299" s="3"/>
      <c r="D299" s="3"/>
      <c r="E299" s="3"/>
      <c r="F299" s="3"/>
      <c r="G299" s="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ht="15.75" customHeight="1">
      <c r="A300" s="1"/>
      <c r="B300" s="1"/>
      <c r="C300" s="3"/>
      <c r="D300" s="3"/>
      <c r="E300" s="3"/>
      <c r="F300" s="3"/>
      <c r="G300" s="3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ht="15.75" customHeight="1">
      <c r="A301" s="1"/>
      <c r="B301" s="1"/>
      <c r="C301" s="3"/>
      <c r="D301" s="3"/>
      <c r="E301" s="3"/>
      <c r="F301" s="3"/>
      <c r="G301" s="3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ht="15.75" customHeight="1">
      <c r="A302" s="1"/>
      <c r="B302" s="1"/>
      <c r="C302" s="3"/>
      <c r="D302" s="3"/>
      <c r="E302" s="3"/>
      <c r="F302" s="3"/>
      <c r="G302" s="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ht="15.75" customHeight="1">
      <c r="A303" s="1"/>
      <c r="B303" s="1"/>
      <c r="C303" s="3"/>
      <c r="D303" s="3"/>
      <c r="E303" s="3"/>
      <c r="F303" s="3"/>
      <c r="G303" s="3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ht="15.75" customHeight="1">
      <c r="A304" s="1"/>
      <c r="B304" s="1"/>
      <c r="C304" s="3"/>
      <c r="D304" s="3"/>
      <c r="E304" s="3"/>
      <c r="F304" s="3"/>
      <c r="G304" s="3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ht="15.75" customHeight="1">
      <c r="A305" s="1"/>
      <c r="B305" s="1"/>
      <c r="C305" s="3"/>
      <c r="D305" s="3"/>
      <c r="E305" s="3"/>
      <c r="F305" s="3"/>
      <c r="G305" s="3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ht="15.75" customHeight="1">
      <c r="A306" s="1"/>
      <c r="B306" s="1"/>
      <c r="C306" s="3"/>
      <c r="D306" s="3"/>
      <c r="E306" s="3"/>
      <c r="F306" s="3"/>
      <c r="G306" s="3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ht="15.75" customHeight="1">
      <c r="A307" s="1"/>
      <c r="B307" s="1"/>
      <c r="C307" s="3"/>
      <c r="D307" s="3"/>
      <c r="E307" s="3"/>
      <c r="F307" s="3"/>
      <c r="G307" s="3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ht="15.75" customHeight="1">
      <c r="A308" s="1"/>
      <c r="B308" s="1"/>
      <c r="C308" s="3"/>
      <c r="D308" s="3"/>
      <c r="E308" s="3"/>
      <c r="F308" s="3"/>
      <c r="G308" s="3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ht="15.75" customHeight="1">
      <c r="A309" s="1"/>
      <c r="B309" s="1"/>
      <c r="C309" s="3"/>
      <c r="D309" s="3"/>
      <c r="E309" s="3"/>
      <c r="F309" s="3"/>
      <c r="G309" s="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ht="15.75" customHeight="1">
      <c r="A310" s="1"/>
      <c r="B310" s="1"/>
      <c r="C310" s="3"/>
      <c r="D310" s="3"/>
      <c r="E310" s="3"/>
      <c r="F310" s="3"/>
      <c r="G310" s="3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ht="15.75" customHeight="1">
      <c r="A311" s="1"/>
      <c r="B311" s="1"/>
      <c r="C311" s="3"/>
      <c r="D311" s="3"/>
      <c r="E311" s="3"/>
      <c r="F311" s="3"/>
      <c r="G311" s="3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ht="15.75" customHeight="1">
      <c r="A312" s="1"/>
      <c r="B312" s="1"/>
      <c r="C312" s="3"/>
      <c r="D312" s="3"/>
      <c r="E312" s="3"/>
      <c r="F312" s="3"/>
      <c r="G312" s="3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ht="15.75" customHeight="1">
      <c r="A313" s="1"/>
      <c r="B313" s="1"/>
      <c r="C313" s="3"/>
      <c r="D313" s="3"/>
      <c r="E313" s="3"/>
      <c r="F313" s="3"/>
      <c r="G313" s="3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ht="15.75" customHeight="1">
      <c r="A314" s="1"/>
      <c r="B314" s="1"/>
      <c r="C314" s="3"/>
      <c r="D314" s="3"/>
      <c r="E314" s="3"/>
      <c r="F314" s="3"/>
      <c r="G314" s="3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ht="15.75" customHeight="1">
      <c r="A315" s="1"/>
      <c r="B315" s="1"/>
      <c r="C315" s="3"/>
      <c r="D315" s="3"/>
      <c r="E315" s="3"/>
      <c r="F315" s="3"/>
      <c r="G315" s="3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ht="15.75" customHeight="1">
      <c r="A316" s="1"/>
      <c r="B316" s="1"/>
      <c r="C316" s="3"/>
      <c r="D316" s="3"/>
      <c r="E316" s="3"/>
      <c r="F316" s="3"/>
      <c r="G316" s="3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ht="15.75" customHeight="1">
      <c r="A317" s="1"/>
      <c r="B317" s="1"/>
      <c r="C317" s="3"/>
      <c r="D317" s="3"/>
      <c r="E317" s="3"/>
      <c r="F317" s="3"/>
      <c r="G317" s="3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ht="15.75" customHeight="1">
      <c r="A318" s="1"/>
      <c r="B318" s="1"/>
      <c r="C318" s="3"/>
      <c r="D318" s="3"/>
      <c r="E318" s="3"/>
      <c r="F318" s="3"/>
      <c r="G318" s="3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ht="15.75" customHeight="1">
      <c r="A319" s="1"/>
      <c r="B319" s="1"/>
      <c r="C319" s="3"/>
      <c r="D319" s="3"/>
      <c r="E319" s="3"/>
      <c r="F319" s="3"/>
      <c r="G319" s="3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ht="15.75" customHeight="1">
      <c r="A320" s="1"/>
      <c r="B320" s="1"/>
      <c r="C320" s="3"/>
      <c r="D320" s="3"/>
      <c r="E320" s="3"/>
      <c r="F320" s="3"/>
      <c r="G320" s="3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ht="15.75" customHeight="1">
      <c r="A321" s="1"/>
      <c r="B321" s="1"/>
      <c r="C321" s="3"/>
      <c r="D321" s="3"/>
      <c r="E321" s="3"/>
      <c r="F321" s="3"/>
      <c r="G321" s="3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ht="15.75" customHeight="1">
      <c r="A322" s="1"/>
      <c r="B322" s="1"/>
      <c r="C322" s="3"/>
      <c r="D322" s="3"/>
      <c r="E322" s="3"/>
      <c r="F322" s="3"/>
      <c r="G322" s="3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ht="15.75" customHeight="1">
      <c r="A323" s="1"/>
      <c r="B323" s="1"/>
      <c r="C323" s="3"/>
      <c r="D323" s="3"/>
      <c r="E323" s="3"/>
      <c r="F323" s="3"/>
      <c r="G323" s="3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ht="15.75" customHeight="1">
      <c r="A324" s="1"/>
      <c r="B324" s="1"/>
      <c r="C324" s="3"/>
      <c r="D324" s="3"/>
      <c r="E324" s="3"/>
      <c r="F324" s="3"/>
      <c r="G324" s="3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ht="15.75" customHeight="1">
      <c r="A325" s="1"/>
      <c r="B325" s="1"/>
      <c r="C325" s="3"/>
      <c r="D325" s="3"/>
      <c r="E325" s="3"/>
      <c r="F325" s="3"/>
      <c r="G325" s="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ht="15.75" customHeight="1">
      <c r="A326" s="1"/>
      <c r="B326" s="1"/>
      <c r="C326" s="3"/>
      <c r="D326" s="3"/>
      <c r="E326" s="3"/>
      <c r="F326" s="3"/>
      <c r="G326" s="3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ht="15.75" customHeight="1">
      <c r="A327" s="1"/>
      <c r="B327" s="1"/>
      <c r="C327" s="3"/>
      <c r="D327" s="3"/>
      <c r="E327" s="3"/>
      <c r="F327" s="3"/>
      <c r="G327" s="3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ht="15.75" customHeight="1">
      <c r="A328" s="1"/>
      <c r="B328" s="1"/>
      <c r="C328" s="3"/>
      <c r="D328" s="3"/>
      <c r="E328" s="3"/>
      <c r="F328" s="3"/>
      <c r="G328" s="3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ht="15.75" customHeight="1">
      <c r="A329" s="1"/>
      <c r="B329" s="1"/>
      <c r="C329" s="3"/>
      <c r="D329" s="3"/>
      <c r="E329" s="3"/>
      <c r="F329" s="3"/>
      <c r="G329" s="3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ht="15.75" customHeight="1">
      <c r="A330" s="1"/>
      <c r="B330" s="1"/>
      <c r="C330" s="3"/>
      <c r="D330" s="3"/>
      <c r="E330" s="3"/>
      <c r="F330" s="3"/>
      <c r="G330" s="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ht="15.75" customHeight="1">
      <c r="A331" s="1"/>
      <c r="B331" s="1"/>
      <c r="C331" s="3"/>
      <c r="D331" s="3"/>
      <c r="E331" s="3"/>
      <c r="F331" s="3"/>
      <c r="G331" s="3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ht="15.75" customHeight="1">
      <c r="A332" s="1"/>
      <c r="B332" s="1"/>
      <c r="C332" s="3"/>
      <c r="D332" s="3"/>
      <c r="E332" s="3"/>
      <c r="F332" s="3"/>
      <c r="G332" s="3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ht="15.75" customHeight="1">
      <c r="A333" s="1"/>
      <c r="B333" s="1"/>
      <c r="C333" s="3"/>
      <c r="D333" s="3"/>
      <c r="E333" s="3"/>
      <c r="F333" s="3"/>
      <c r="G333" s="3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ht="15.75" customHeight="1">
      <c r="A334" s="1"/>
      <c r="B334" s="1"/>
      <c r="C334" s="3"/>
      <c r="D334" s="3"/>
      <c r="E334" s="3"/>
      <c r="F334" s="3"/>
      <c r="G334" s="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ht="15.75" customHeight="1">
      <c r="A335" s="1"/>
      <c r="B335" s="1"/>
      <c r="C335" s="3"/>
      <c r="D335" s="3"/>
      <c r="E335" s="3"/>
      <c r="F335" s="3"/>
      <c r="G335" s="3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ht="15.75" customHeight="1">
      <c r="A336" s="1"/>
      <c r="B336" s="1"/>
      <c r="C336" s="3"/>
      <c r="D336" s="3"/>
      <c r="E336" s="3"/>
      <c r="F336" s="3"/>
      <c r="G336" s="3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ht="15.75" customHeight="1">
      <c r="A337" s="1"/>
      <c r="B337" s="1"/>
      <c r="C337" s="3"/>
      <c r="D337" s="3"/>
      <c r="E337" s="3"/>
      <c r="F337" s="3"/>
      <c r="G337" s="3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ht="15.75" customHeight="1">
      <c r="A338" s="1"/>
      <c r="B338" s="1"/>
      <c r="C338" s="3"/>
      <c r="D338" s="3"/>
      <c r="E338" s="3"/>
      <c r="F338" s="3"/>
      <c r="G338" s="3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ht="15.75" customHeight="1">
      <c r="A339" s="1"/>
      <c r="B339" s="1"/>
      <c r="C339" s="3"/>
      <c r="D339" s="3"/>
      <c r="E339" s="3"/>
      <c r="F339" s="3"/>
      <c r="G339" s="3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ht="15.75" customHeight="1">
      <c r="A340" s="1"/>
      <c r="B340" s="1"/>
      <c r="C340" s="3"/>
      <c r="D340" s="3"/>
      <c r="E340" s="3"/>
      <c r="F340" s="3"/>
      <c r="G340" s="3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ht="15.75" customHeight="1">
      <c r="A341" s="1"/>
      <c r="B341" s="1"/>
      <c r="C341" s="3"/>
      <c r="D341" s="3"/>
      <c r="E341" s="3"/>
      <c r="F341" s="3"/>
      <c r="G341" s="3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ht="15.75" customHeight="1">
      <c r="A342" s="1"/>
      <c r="B342" s="1"/>
      <c r="C342" s="3"/>
      <c r="D342" s="3"/>
      <c r="E342" s="3"/>
      <c r="F342" s="3"/>
      <c r="G342" s="3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ht="15.75" customHeight="1">
      <c r="A343" s="1"/>
      <c r="B343" s="1"/>
      <c r="C343" s="3"/>
      <c r="D343" s="3"/>
      <c r="E343" s="3"/>
      <c r="F343" s="3"/>
      <c r="G343" s="3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ht="15.75" customHeight="1">
      <c r="A344" s="1"/>
      <c r="B344" s="1"/>
      <c r="C344" s="3"/>
      <c r="D344" s="3"/>
      <c r="E344" s="3"/>
      <c r="F344" s="3"/>
      <c r="G344" s="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ht="15.75" customHeight="1">
      <c r="A345" s="1"/>
      <c r="B345" s="1"/>
      <c r="C345" s="3"/>
      <c r="D345" s="3"/>
      <c r="E345" s="3"/>
      <c r="F345" s="3"/>
      <c r="G345" s="3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ht="15.75" customHeight="1">
      <c r="A346" s="1"/>
      <c r="B346" s="1"/>
      <c r="C346" s="3"/>
      <c r="D346" s="3"/>
      <c r="E346" s="3"/>
      <c r="F346" s="3"/>
      <c r="G346" s="3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ht="15.75" customHeight="1">
      <c r="A347" s="1"/>
      <c r="B347" s="1"/>
      <c r="C347" s="3"/>
      <c r="D347" s="3"/>
      <c r="E347" s="3"/>
      <c r="F347" s="3"/>
      <c r="G347" s="3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ht="15.75" customHeight="1">
      <c r="A348" s="1"/>
      <c r="B348" s="1"/>
      <c r="C348" s="3"/>
      <c r="D348" s="3"/>
      <c r="E348" s="3"/>
      <c r="F348" s="3"/>
      <c r="G348" s="3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ht="15.75" customHeight="1">
      <c r="A349" s="1"/>
      <c r="B349" s="1"/>
      <c r="C349" s="3"/>
      <c r="D349" s="3"/>
      <c r="E349" s="3"/>
      <c r="F349" s="3"/>
      <c r="G349" s="3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</row>
    <row r="350" ht="15.75" customHeight="1">
      <c r="A350" s="1"/>
      <c r="B350" s="1"/>
      <c r="C350" s="3"/>
      <c r="D350" s="3"/>
      <c r="E350" s="3"/>
      <c r="F350" s="3"/>
      <c r="G350" s="3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</row>
    <row r="351" ht="15.75" customHeight="1">
      <c r="A351" s="1"/>
      <c r="B351" s="1"/>
      <c r="C351" s="3"/>
      <c r="D351" s="3"/>
      <c r="E351" s="3"/>
      <c r="F351" s="3"/>
      <c r="G351" s="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</row>
    <row r="352" ht="15.75" customHeight="1">
      <c r="A352" s="1"/>
      <c r="B352" s="1"/>
      <c r="C352" s="3"/>
      <c r="D352" s="3"/>
      <c r="E352" s="3"/>
      <c r="F352" s="3"/>
      <c r="G352" s="3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</row>
    <row r="353" ht="15.75" customHeight="1">
      <c r="A353" s="1"/>
      <c r="B353" s="1"/>
      <c r="C353" s="3"/>
      <c r="D353" s="3"/>
      <c r="E353" s="3"/>
      <c r="F353" s="3"/>
      <c r="G353" s="3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</row>
    <row r="354" ht="15.75" customHeight="1">
      <c r="A354" s="1"/>
      <c r="B354" s="1"/>
      <c r="C354" s="3"/>
      <c r="D354" s="3"/>
      <c r="E354" s="3"/>
      <c r="F354" s="3"/>
      <c r="G354" s="3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</row>
    <row r="355" ht="15.75" customHeight="1">
      <c r="A355" s="1"/>
      <c r="B355" s="1"/>
      <c r="C355" s="3"/>
      <c r="D355" s="3"/>
      <c r="E355" s="3"/>
      <c r="F355" s="3"/>
      <c r="G355" s="3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</row>
    <row r="356" ht="15.75" customHeight="1">
      <c r="A356" s="1"/>
      <c r="B356" s="1"/>
      <c r="C356" s="3"/>
      <c r="D356" s="3"/>
      <c r="E356" s="3"/>
      <c r="F356" s="3"/>
      <c r="G356" s="3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</row>
    <row r="357" ht="15.75" customHeight="1">
      <c r="A357" s="1"/>
      <c r="B357" s="1"/>
      <c r="C357" s="3"/>
      <c r="D357" s="3"/>
      <c r="E357" s="3"/>
      <c r="F357" s="3"/>
      <c r="G357" s="3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</row>
    <row r="358" ht="15.75" customHeight="1">
      <c r="A358" s="1"/>
      <c r="B358" s="1"/>
      <c r="C358" s="3"/>
      <c r="D358" s="3"/>
      <c r="E358" s="3"/>
      <c r="F358" s="3"/>
      <c r="G358" s="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</row>
    <row r="359" ht="15.75" customHeight="1">
      <c r="A359" s="1"/>
      <c r="B359" s="1"/>
      <c r="C359" s="3"/>
      <c r="D359" s="3"/>
      <c r="E359" s="3"/>
      <c r="F359" s="3"/>
      <c r="G359" s="3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</row>
    <row r="360" ht="15.75" customHeight="1">
      <c r="A360" s="1"/>
      <c r="B360" s="1"/>
      <c r="C360" s="3"/>
      <c r="D360" s="3"/>
      <c r="E360" s="3"/>
      <c r="F360" s="3"/>
      <c r="G360" s="3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</row>
    <row r="361" ht="15.75" customHeight="1">
      <c r="A361" s="1"/>
      <c r="B361" s="1"/>
      <c r="C361" s="3"/>
      <c r="D361" s="3"/>
      <c r="E361" s="3"/>
      <c r="F361" s="3"/>
      <c r="G361" s="3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</row>
    <row r="362" ht="15.75" customHeight="1">
      <c r="A362" s="1"/>
      <c r="B362" s="1"/>
      <c r="C362" s="3"/>
      <c r="D362" s="3"/>
      <c r="E362" s="3"/>
      <c r="F362" s="3"/>
      <c r="G362" s="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</row>
    <row r="363" ht="15.75" customHeight="1">
      <c r="A363" s="1"/>
      <c r="B363" s="1"/>
      <c r="C363" s="3"/>
      <c r="D363" s="3"/>
      <c r="E363" s="3"/>
      <c r="F363" s="3"/>
      <c r="G363" s="3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</row>
    <row r="364" ht="15.75" customHeight="1">
      <c r="A364" s="1"/>
      <c r="B364" s="1"/>
      <c r="C364" s="3"/>
      <c r="D364" s="3"/>
      <c r="E364" s="3"/>
      <c r="F364" s="3"/>
      <c r="G364" s="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</row>
    <row r="365" ht="15.75" customHeight="1">
      <c r="A365" s="1"/>
      <c r="B365" s="1"/>
      <c r="C365" s="3"/>
      <c r="D365" s="3"/>
      <c r="E365" s="3"/>
      <c r="F365" s="3"/>
      <c r="G365" s="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</row>
    <row r="366" ht="15.75" customHeight="1">
      <c r="A366" s="1"/>
      <c r="B366" s="1"/>
      <c r="C366" s="3"/>
      <c r="D366" s="3"/>
      <c r="E366" s="3"/>
      <c r="F366" s="3"/>
      <c r="G366" s="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</row>
    <row r="367" ht="15.75" customHeight="1">
      <c r="A367" s="1"/>
      <c r="B367" s="1"/>
      <c r="C367" s="3"/>
      <c r="D367" s="3"/>
      <c r="E367" s="3"/>
      <c r="F367" s="3"/>
      <c r="G367" s="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</row>
    <row r="368" ht="15.75" customHeight="1">
      <c r="A368" s="1"/>
      <c r="B368" s="1"/>
      <c r="C368" s="3"/>
      <c r="D368" s="3"/>
      <c r="E368" s="3"/>
      <c r="F368" s="3"/>
      <c r="G368" s="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</row>
    <row r="369" ht="15.75" customHeight="1">
      <c r="A369" s="1"/>
      <c r="B369" s="1"/>
      <c r="C369" s="3"/>
      <c r="D369" s="3"/>
      <c r="E369" s="3"/>
      <c r="F369" s="3"/>
      <c r="G369" s="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</row>
    <row r="370" ht="15.75" customHeight="1">
      <c r="A370" s="1"/>
      <c r="B370" s="1"/>
      <c r="C370" s="3"/>
      <c r="D370" s="3"/>
      <c r="E370" s="3"/>
      <c r="F370" s="3"/>
      <c r="G370" s="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</row>
    <row r="371" ht="15.75" customHeight="1">
      <c r="A371" s="1"/>
      <c r="B371" s="1"/>
      <c r="C371" s="3"/>
      <c r="D371" s="3"/>
      <c r="E371" s="3"/>
      <c r="F371" s="3"/>
      <c r="G371" s="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</row>
    <row r="372" ht="15.75" customHeight="1">
      <c r="A372" s="1"/>
      <c r="B372" s="1"/>
      <c r="C372" s="3"/>
      <c r="D372" s="3"/>
      <c r="E372" s="3"/>
      <c r="F372" s="3"/>
      <c r="G372" s="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</row>
    <row r="373" ht="15.75" customHeight="1">
      <c r="A373" s="1"/>
      <c r="B373" s="1"/>
      <c r="C373" s="3"/>
      <c r="D373" s="3"/>
      <c r="E373" s="3"/>
      <c r="F373" s="3"/>
      <c r="G373" s="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</row>
    <row r="374" ht="15.75" customHeight="1">
      <c r="A374" s="1"/>
      <c r="B374" s="1"/>
      <c r="C374" s="3"/>
      <c r="D374" s="3"/>
      <c r="E374" s="3"/>
      <c r="F374" s="3"/>
      <c r="G374" s="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</row>
    <row r="375" ht="15.75" customHeight="1">
      <c r="A375" s="1"/>
      <c r="B375" s="1"/>
      <c r="C375" s="3"/>
      <c r="D375" s="3"/>
      <c r="E375" s="3"/>
      <c r="F375" s="3"/>
      <c r="G375" s="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</row>
    <row r="376" ht="15.75" customHeight="1">
      <c r="A376" s="1"/>
      <c r="B376" s="1"/>
      <c r="C376" s="3"/>
      <c r="D376" s="3"/>
      <c r="E376" s="3"/>
      <c r="F376" s="3"/>
      <c r="G376" s="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</row>
    <row r="377" ht="15.75" customHeight="1">
      <c r="A377" s="1"/>
      <c r="B377" s="1"/>
      <c r="C377" s="3"/>
      <c r="D377" s="3"/>
      <c r="E377" s="3"/>
      <c r="F377" s="3"/>
      <c r="G377" s="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</row>
    <row r="378" ht="15.75" customHeight="1">
      <c r="A378" s="1"/>
      <c r="B378" s="1"/>
      <c r="C378" s="3"/>
      <c r="D378" s="3"/>
      <c r="E378" s="3"/>
      <c r="F378" s="3"/>
      <c r="G378" s="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</row>
    <row r="379" ht="15.75" customHeight="1">
      <c r="A379" s="1"/>
      <c r="B379" s="1"/>
      <c r="C379" s="3"/>
      <c r="D379" s="3"/>
      <c r="E379" s="3"/>
      <c r="F379" s="3"/>
      <c r="G379" s="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</row>
    <row r="380" ht="15.75" customHeight="1">
      <c r="A380" s="1"/>
      <c r="B380" s="1"/>
      <c r="C380" s="3"/>
      <c r="D380" s="3"/>
      <c r="E380" s="3"/>
      <c r="F380" s="3"/>
      <c r="G380" s="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</row>
    <row r="381" ht="15.75" customHeight="1">
      <c r="A381" s="1"/>
      <c r="B381" s="1"/>
      <c r="C381" s="3"/>
      <c r="D381" s="3"/>
      <c r="E381" s="3"/>
      <c r="F381" s="3"/>
      <c r="G381" s="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</row>
    <row r="382" ht="15.75" customHeight="1">
      <c r="A382" s="1"/>
      <c r="B382" s="1"/>
      <c r="C382" s="3"/>
      <c r="D382" s="3"/>
      <c r="E382" s="3"/>
      <c r="F382" s="3"/>
      <c r="G382" s="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</row>
    <row r="383" ht="15.75" customHeight="1">
      <c r="A383" s="1"/>
      <c r="B383" s="1"/>
      <c r="C383" s="3"/>
      <c r="D383" s="3"/>
      <c r="E383" s="3"/>
      <c r="F383" s="3"/>
      <c r="G383" s="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</row>
    <row r="384" ht="15.75" customHeight="1">
      <c r="A384" s="1"/>
      <c r="B384" s="1"/>
      <c r="C384" s="3"/>
      <c r="D384" s="3"/>
      <c r="E384" s="3"/>
      <c r="F384" s="3"/>
      <c r="G384" s="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</row>
    <row r="385" ht="15.75" customHeight="1">
      <c r="A385" s="1"/>
      <c r="B385" s="1"/>
      <c r="C385" s="3"/>
      <c r="D385" s="3"/>
      <c r="E385" s="3"/>
      <c r="F385" s="3"/>
      <c r="G385" s="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</row>
    <row r="386" ht="15.75" customHeight="1">
      <c r="A386" s="1"/>
      <c r="B386" s="1"/>
      <c r="C386" s="3"/>
      <c r="D386" s="3"/>
      <c r="E386" s="3"/>
      <c r="F386" s="3"/>
      <c r="G386" s="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</row>
    <row r="387" ht="15.75" customHeight="1">
      <c r="A387" s="1"/>
      <c r="B387" s="1"/>
      <c r="C387" s="3"/>
      <c r="D387" s="3"/>
      <c r="E387" s="3"/>
      <c r="F387" s="3"/>
      <c r="G387" s="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</row>
    <row r="388" ht="15.75" customHeight="1">
      <c r="A388" s="1"/>
      <c r="B388" s="1"/>
      <c r="C388" s="3"/>
      <c r="D388" s="3"/>
      <c r="E388" s="3"/>
      <c r="F388" s="3"/>
      <c r="G388" s="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</row>
    <row r="389" ht="15.75" customHeight="1">
      <c r="A389" s="1"/>
      <c r="B389" s="1"/>
      <c r="C389" s="3"/>
      <c r="D389" s="3"/>
      <c r="E389" s="3"/>
      <c r="F389" s="3"/>
      <c r="G389" s="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</row>
    <row r="390" ht="15.75" customHeight="1">
      <c r="A390" s="1"/>
      <c r="B390" s="1"/>
      <c r="C390" s="3"/>
      <c r="D390" s="3"/>
      <c r="E390" s="3"/>
      <c r="F390" s="3"/>
      <c r="G390" s="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</row>
    <row r="391" ht="15.75" customHeight="1">
      <c r="A391" s="1"/>
      <c r="B391" s="1"/>
      <c r="C391" s="3"/>
      <c r="D391" s="3"/>
      <c r="E391" s="3"/>
      <c r="F391" s="3"/>
      <c r="G391" s="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</row>
    <row r="392" ht="15.75" customHeight="1">
      <c r="A392" s="1"/>
      <c r="B392" s="1"/>
      <c r="C392" s="3"/>
      <c r="D392" s="3"/>
      <c r="E392" s="3"/>
      <c r="F392" s="3"/>
      <c r="G392" s="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</row>
    <row r="393" ht="15.75" customHeight="1">
      <c r="A393" s="1"/>
      <c r="B393" s="1"/>
      <c r="C393" s="3"/>
      <c r="D393" s="3"/>
      <c r="E393" s="3"/>
      <c r="F393" s="3"/>
      <c r="G393" s="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</row>
    <row r="394" ht="15.75" customHeight="1">
      <c r="A394" s="1"/>
      <c r="B394" s="1"/>
      <c r="C394" s="3"/>
      <c r="D394" s="3"/>
      <c r="E394" s="3"/>
      <c r="F394" s="3"/>
      <c r="G394" s="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</row>
    <row r="395" ht="15.75" customHeight="1">
      <c r="A395" s="1"/>
      <c r="B395" s="1"/>
      <c r="C395" s="3"/>
      <c r="D395" s="3"/>
      <c r="E395" s="3"/>
      <c r="F395" s="3"/>
      <c r="G395" s="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</row>
    <row r="396" ht="15.75" customHeight="1">
      <c r="A396" s="1"/>
      <c r="B396" s="1"/>
      <c r="C396" s="3"/>
      <c r="D396" s="3"/>
      <c r="E396" s="3"/>
      <c r="F396" s="3"/>
      <c r="G396" s="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</row>
    <row r="397" ht="15.75" customHeight="1">
      <c r="A397" s="1"/>
      <c r="B397" s="1"/>
      <c r="C397" s="3"/>
      <c r="D397" s="3"/>
      <c r="E397" s="3"/>
      <c r="F397" s="3"/>
      <c r="G397" s="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</row>
    <row r="398" ht="15.75" customHeight="1">
      <c r="A398" s="1"/>
      <c r="B398" s="1"/>
      <c r="C398" s="3"/>
      <c r="D398" s="3"/>
      <c r="E398" s="3"/>
      <c r="F398" s="3"/>
      <c r="G398" s="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</row>
    <row r="399" ht="15.75" customHeight="1">
      <c r="A399" s="1"/>
      <c r="B399" s="1"/>
      <c r="C399" s="3"/>
      <c r="D399" s="3"/>
      <c r="E399" s="3"/>
      <c r="F399" s="3"/>
      <c r="G399" s="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</row>
    <row r="400" ht="15.75" customHeight="1">
      <c r="A400" s="1"/>
      <c r="B400" s="1"/>
      <c r="C400" s="3"/>
      <c r="D400" s="3"/>
      <c r="E400" s="3"/>
      <c r="F400" s="3"/>
      <c r="G400" s="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</row>
    <row r="401" ht="15.75" customHeight="1">
      <c r="A401" s="1"/>
      <c r="B401" s="1"/>
      <c r="C401" s="3"/>
      <c r="D401" s="3"/>
      <c r="E401" s="3"/>
      <c r="F401" s="3"/>
      <c r="G401" s="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</row>
    <row r="402" ht="15.75" customHeight="1">
      <c r="A402" s="1"/>
      <c r="B402" s="1"/>
      <c r="C402" s="3"/>
      <c r="D402" s="3"/>
      <c r="E402" s="3"/>
      <c r="F402" s="3"/>
      <c r="G402" s="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</row>
    <row r="403" ht="15.75" customHeight="1">
      <c r="A403" s="1"/>
      <c r="B403" s="1"/>
      <c r="C403" s="3"/>
      <c r="D403" s="3"/>
      <c r="E403" s="3"/>
      <c r="F403" s="3"/>
      <c r="G403" s="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</row>
    <row r="404" ht="15.75" customHeight="1">
      <c r="A404" s="1"/>
      <c r="B404" s="1"/>
      <c r="C404" s="3"/>
      <c r="D404" s="3"/>
      <c r="E404" s="3"/>
      <c r="F404" s="3"/>
      <c r="G404" s="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ht="15.75" customHeight="1">
      <c r="A405" s="1"/>
      <c r="B405" s="1"/>
      <c r="C405" s="3"/>
      <c r="D405" s="3"/>
      <c r="E405" s="3"/>
      <c r="F405" s="3"/>
      <c r="G405" s="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</row>
    <row r="406" ht="15.75" customHeight="1">
      <c r="A406" s="1"/>
      <c r="B406" s="1"/>
      <c r="C406" s="3"/>
      <c r="D406" s="3"/>
      <c r="E406" s="3"/>
      <c r="F406" s="3"/>
      <c r="G406" s="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</row>
    <row r="407" ht="15.75" customHeight="1">
      <c r="A407" s="1"/>
      <c r="B407" s="1"/>
      <c r="C407" s="3"/>
      <c r="D407" s="3"/>
      <c r="E407" s="3"/>
      <c r="F407" s="3"/>
      <c r="G407" s="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</row>
    <row r="408" ht="15.75" customHeight="1">
      <c r="A408" s="1"/>
      <c r="B408" s="1"/>
      <c r="C408" s="3"/>
      <c r="D408" s="3"/>
      <c r="E408" s="3"/>
      <c r="F408" s="3"/>
      <c r="G408" s="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</row>
    <row r="409" ht="15.75" customHeight="1">
      <c r="A409" s="1"/>
      <c r="B409" s="1"/>
      <c r="C409" s="3"/>
      <c r="D409" s="3"/>
      <c r="E409" s="3"/>
      <c r="F409" s="3"/>
      <c r="G409" s="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</row>
    <row r="410" ht="15.75" customHeight="1">
      <c r="A410" s="1"/>
      <c r="B410" s="1"/>
      <c r="C410" s="3"/>
      <c r="D410" s="3"/>
      <c r="E410" s="3"/>
      <c r="F410" s="3"/>
      <c r="G410" s="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</row>
    <row r="411" ht="15.75" customHeight="1">
      <c r="A411" s="1"/>
      <c r="B411" s="1"/>
      <c r="C411" s="3"/>
      <c r="D411" s="3"/>
      <c r="E411" s="3"/>
      <c r="F411" s="3"/>
      <c r="G411" s="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</row>
    <row r="412" ht="15.75" customHeight="1">
      <c r="A412" s="1"/>
      <c r="B412" s="1"/>
      <c r="C412" s="3"/>
      <c r="D412" s="3"/>
      <c r="E412" s="3"/>
      <c r="F412" s="3"/>
      <c r="G412" s="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</row>
    <row r="413" ht="15.75" customHeight="1">
      <c r="A413" s="1"/>
      <c r="B413" s="1"/>
      <c r="C413" s="3"/>
      <c r="D413" s="3"/>
      <c r="E413" s="3"/>
      <c r="F413" s="3"/>
      <c r="G413" s="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ht="15.75" customHeight="1">
      <c r="A414" s="1"/>
      <c r="B414" s="1"/>
      <c r="C414" s="3"/>
      <c r="D414" s="3"/>
      <c r="E414" s="3"/>
      <c r="F414" s="3"/>
      <c r="G414" s="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ht="15.75" customHeight="1">
      <c r="A415" s="1"/>
      <c r="B415" s="1"/>
      <c r="C415" s="3"/>
      <c r="D415" s="3"/>
      <c r="E415" s="3"/>
      <c r="F415" s="3"/>
      <c r="G415" s="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</row>
    <row r="416" ht="15.75" customHeight="1">
      <c r="A416" s="1"/>
      <c r="B416" s="1"/>
      <c r="C416" s="3"/>
      <c r="D416" s="3"/>
      <c r="E416" s="3"/>
      <c r="F416" s="3"/>
      <c r="G416" s="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</row>
    <row r="417" ht="15.75" customHeight="1">
      <c r="A417" s="1"/>
      <c r="B417" s="1"/>
      <c r="C417" s="3"/>
      <c r="D417" s="3"/>
      <c r="E417" s="3"/>
      <c r="F417" s="3"/>
      <c r="G417" s="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</row>
    <row r="418" ht="15.75" customHeight="1">
      <c r="A418" s="1"/>
      <c r="B418" s="1"/>
      <c r="C418" s="3"/>
      <c r="D418" s="3"/>
      <c r="E418" s="3"/>
      <c r="F418" s="3"/>
      <c r="G418" s="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</row>
    <row r="419" ht="15.75" customHeight="1">
      <c r="A419" s="1"/>
      <c r="B419" s="1"/>
      <c r="C419" s="3"/>
      <c r="D419" s="3"/>
      <c r="E419" s="3"/>
      <c r="F419" s="3"/>
      <c r="G419" s="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</row>
    <row r="420" ht="15.75" customHeight="1">
      <c r="A420" s="1"/>
      <c r="B420" s="1"/>
      <c r="C420" s="3"/>
      <c r="D420" s="3"/>
      <c r="E420" s="3"/>
      <c r="F420" s="3"/>
      <c r="G420" s="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</row>
    <row r="421" ht="15.75" customHeight="1">
      <c r="A421" s="1"/>
      <c r="B421" s="1"/>
      <c r="C421" s="3"/>
      <c r="D421" s="3"/>
      <c r="E421" s="3"/>
      <c r="F421" s="3"/>
      <c r="G421" s="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</row>
    <row r="422" ht="15.75" customHeight="1">
      <c r="A422" s="1"/>
      <c r="B422" s="1"/>
      <c r="C422" s="3"/>
      <c r="D422" s="3"/>
      <c r="E422" s="3"/>
      <c r="F422" s="3"/>
      <c r="G422" s="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</row>
    <row r="423" ht="15.75" customHeight="1">
      <c r="A423" s="1"/>
      <c r="B423" s="1"/>
      <c r="C423" s="3"/>
      <c r="D423" s="3"/>
      <c r="E423" s="3"/>
      <c r="F423" s="3"/>
      <c r="G423" s="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</row>
    <row r="424" ht="15.75" customHeight="1">
      <c r="A424" s="1"/>
      <c r="B424" s="1"/>
      <c r="C424" s="3"/>
      <c r="D424" s="3"/>
      <c r="E424" s="3"/>
      <c r="F424" s="3"/>
      <c r="G424" s="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</row>
    <row r="425" ht="15.75" customHeight="1">
      <c r="A425" s="1"/>
      <c r="B425" s="1"/>
      <c r="C425" s="3"/>
      <c r="D425" s="3"/>
      <c r="E425" s="3"/>
      <c r="F425" s="3"/>
      <c r="G425" s="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</row>
    <row r="426" ht="15.75" customHeight="1">
      <c r="A426" s="1"/>
      <c r="B426" s="1"/>
      <c r="C426" s="3"/>
      <c r="D426" s="3"/>
      <c r="E426" s="3"/>
      <c r="F426" s="3"/>
      <c r="G426" s="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</row>
    <row r="427" ht="15.75" customHeight="1">
      <c r="A427" s="1"/>
      <c r="B427" s="1"/>
      <c r="C427" s="3"/>
      <c r="D427" s="3"/>
      <c r="E427" s="3"/>
      <c r="F427" s="3"/>
      <c r="G427" s="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</row>
    <row r="428" ht="15.75" customHeight="1">
      <c r="A428" s="1"/>
      <c r="B428" s="1"/>
      <c r="C428" s="3"/>
      <c r="D428" s="3"/>
      <c r="E428" s="3"/>
      <c r="F428" s="3"/>
      <c r="G428" s="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</row>
    <row r="429" ht="15.75" customHeight="1">
      <c r="A429" s="1"/>
      <c r="B429" s="1"/>
      <c r="C429" s="3"/>
      <c r="D429" s="3"/>
      <c r="E429" s="3"/>
      <c r="F429" s="3"/>
      <c r="G429" s="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</row>
    <row r="430" ht="15.75" customHeight="1">
      <c r="A430" s="1"/>
      <c r="B430" s="1"/>
      <c r="C430" s="3"/>
      <c r="D430" s="3"/>
      <c r="E430" s="3"/>
      <c r="F430" s="3"/>
      <c r="G430" s="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</row>
    <row r="431" ht="15.75" customHeight="1">
      <c r="A431" s="1"/>
      <c r="B431" s="1"/>
      <c r="C431" s="3"/>
      <c r="D431" s="3"/>
      <c r="E431" s="3"/>
      <c r="F431" s="3"/>
      <c r="G431" s="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</row>
    <row r="432" ht="15.75" customHeight="1">
      <c r="A432" s="1"/>
      <c r="B432" s="1"/>
      <c r="C432" s="3"/>
      <c r="D432" s="3"/>
      <c r="E432" s="3"/>
      <c r="F432" s="3"/>
      <c r="G432" s="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</row>
    <row r="433" ht="15.75" customHeight="1">
      <c r="A433" s="1"/>
      <c r="B433" s="1"/>
      <c r="C433" s="3"/>
      <c r="D433" s="3"/>
      <c r="E433" s="3"/>
      <c r="F433" s="3"/>
      <c r="G433" s="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</row>
    <row r="434" ht="15.75" customHeight="1">
      <c r="A434" s="1"/>
      <c r="B434" s="1"/>
      <c r="C434" s="3"/>
      <c r="D434" s="3"/>
      <c r="E434" s="3"/>
      <c r="F434" s="3"/>
      <c r="G434" s="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</row>
    <row r="435" ht="15.75" customHeight="1">
      <c r="A435" s="1"/>
      <c r="B435" s="1"/>
      <c r="C435" s="3"/>
      <c r="D435" s="3"/>
      <c r="E435" s="3"/>
      <c r="F435" s="3"/>
      <c r="G435" s="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ht="15.75" customHeight="1">
      <c r="A436" s="1"/>
      <c r="B436" s="1"/>
      <c r="C436" s="3"/>
      <c r="D436" s="3"/>
      <c r="E436" s="3"/>
      <c r="F436" s="3"/>
      <c r="G436" s="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ht="15.75" customHeight="1">
      <c r="A437" s="1"/>
      <c r="B437" s="1"/>
      <c r="C437" s="3"/>
      <c r="D437" s="3"/>
      <c r="E437" s="3"/>
      <c r="F437" s="3"/>
      <c r="G437" s="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ht="15.75" customHeight="1">
      <c r="A438" s="1"/>
      <c r="B438" s="1"/>
      <c r="C438" s="3"/>
      <c r="D438" s="3"/>
      <c r="E438" s="3"/>
      <c r="F438" s="3"/>
      <c r="G438" s="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ht="15.75" customHeight="1">
      <c r="A439" s="1"/>
      <c r="B439" s="1"/>
      <c r="C439" s="3"/>
      <c r="D439" s="3"/>
      <c r="E439" s="3"/>
      <c r="F439" s="3"/>
      <c r="G439" s="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</row>
    <row r="440" ht="15.75" customHeight="1">
      <c r="A440" s="1"/>
      <c r="B440" s="1"/>
      <c r="C440" s="3"/>
      <c r="D440" s="3"/>
      <c r="E440" s="3"/>
      <c r="F440" s="3"/>
      <c r="G440" s="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</row>
    <row r="441" ht="15.75" customHeight="1">
      <c r="A441" s="1"/>
      <c r="B441" s="1"/>
      <c r="C441" s="3"/>
      <c r="D441" s="3"/>
      <c r="E441" s="3"/>
      <c r="F441" s="3"/>
      <c r="G441" s="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ht="15.75" customHeight="1">
      <c r="A442" s="1"/>
      <c r="B442" s="1"/>
      <c r="C442" s="3"/>
      <c r="D442" s="3"/>
      <c r="E442" s="3"/>
      <c r="F442" s="3"/>
      <c r="G442" s="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</row>
    <row r="443" ht="15.75" customHeight="1">
      <c r="A443" s="1"/>
      <c r="B443" s="1"/>
      <c r="C443" s="3"/>
      <c r="D443" s="3"/>
      <c r="E443" s="3"/>
      <c r="F443" s="3"/>
      <c r="G443" s="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</row>
    <row r="444" ht="15.75" customHeight="1">
      <c r="A444" s="1"/>
      <c r="B444" s="1"/>
      <c r="C444" s="3"/>
      <c r="D444" s="3"/>
      <c r="E444" s="3"/>
      <c r="F444" s="3"/>
      <c r="G444" s="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</row>
    <row r="445" ht="15.75" customHeight="1">
      <c r="A445" s="1"/>
      <c r="B445" s="1"/>
      <c r="C445" s="3"/>
      <c r="D445" s="3"/>
      <c r="E445" s="3"/>
      <c r="F445" s="3"/>
      <c r="G445" s="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</row>
    <row r="446" ht="15.75" customHeight="1">
      <c r="A446" s="1"/>
      <c r="B446" s="1"/>
      <c r="C446" s="3"/>
      <c r="D446" s="3"/>
      <c r="E446" s="3"/>
      <c r="F446" s="3"/>
      <c r="G446" s="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ht="15.75" customHeight="1">
      <c r="A447" s="1"/>
      <c r="B447" s="1"/>
      <c r="C447" s="3"/>
      <c r="D447" s="3"/>
      <c r="E447" s="3"/>
      <c r="F447" s="3"/>
      <c r="G447" s="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ht="15.75" customHeight="1">
      <c r="A448" s="1"/>
      <c r="B448" s="1"/>
      <c r="C448" s="3"/>
      <c r="D448" s="3"/>
      <c r="E448" s="3"/>
      <c r="F448" s="3"/>
      <c r="G448" s="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ht="15.75" customHeight="1">
      <c r="A449" s="1"/>
      <c r="B449" s="1"/>
      <c r="C449" s="3"/>
      <c r="D449" s="3"/>
      <c r="E449" s="3"/>
      <c r="F449" s="3"/>
      <c r="G449" s="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</row>
    <row r="450" ht="15.75" customHeight="1">
      <c r="A450" s="1"/>
      <c r="B450" s="1"/>
      <c r="C450" s="3"/>
      <c r="D450" s="3"/>
      <c r="E450" s="3"/>
      <c r="F450" s="3"/>
      <c r="G450" s="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</row>
    <row r="451" ht="15.75" customHeight="1">
      <c r="A451" s="1"/>
      <c r="B451" s="1"/>
      <c r="C451" s="3"/>
      <c r="D451" s="3"/>
      <c r="E451" s="3"/>
      <c r="F451" s="3"/>
      <c r="G451" s="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</row>
    <row r="452" ht="15.75" customHeight="1">
      <c r="A452" s="1"/>
      <c r="B452" s="1"/>
      <c r="C452" s="3"/>
      <c r="D452" s="3"/>
      <c r="E452" s="3"/>
      <c r="F452" s="3"/>
      <c r="G452" s="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</row>
    <row r="453" ht="15.75" customHeight="1">
      <c r="A453" s="1"/>
      <c r="B453" s="1"/>
      <c r="C453" s="3"/>
      <c r="D453" s="3"/>
      <c r="E453" s="3"/>
      <c r="F453" s="3"/>
      <c r="G453" s="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</row>
    <row r="454" ht="15.75" customHeight="1">
      <c r="A454" s="1"/>
      <c r="B454" s="1"/>
      <c r="C454" s="3"/>
      <c r="D454" s="3"/>
      <c r="E454" s="3"/>
      <c r="F454" s="3"/>
      <c r="G454" s="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</row>
    <row r="455" ht="15.75" customHeight="1">
      <c r="A455" s="1"/>
      <c r="B455" s="1"/>
      <c r="C455" s="3"/>
      <c r="D455" s="3"/>
      <c r="E455" s="3"/>
      <c r="F455" s="3"/>
      <c r="G455" s="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</row>
    <row r="456" ht="15.75" customHeight="1">
      <c r="A456" s="1"/>
      <c r="B456" s="1"/>
      <c r="C456" s="3"/>
      <c r="D456" s="3"/>
      <c r="E456" s="3"/>
      <c r="F456" s="3"/>
      <c r="G456" s="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</row>
    <row r="457" ht="15.75" customHeight="1">
      <c r="A457" s="1"/>
      <c r="B457" s="1"/>
      <c r="C457" s="3"/>
      <c r="D457" s="3"/>
      <c r="E457" s="3"/>
      <c r="F457" s="3"/>
      <c r="G457" s="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</row>
    <row r="458" ht="15.75" customHeight="1">
      <c r="A458" s="1"/>
      <c r="B458" s="1"/>
      <c r="C458" s="3"/>
      <c r="D458" s="3"/>
      <c r="E458" s="3"/>
      <c r="F458" s="3"/>
      <c r="G458" s="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</row>
    <row r="459" ht="15.75" customHeight="1">
      <c r="A459" s="1"/>
      <c r="B459" s="1"/>
      <c r="C459" s="3"/>
      <c r="D459" s="3"/>
      <c r="E459" s="3"/>
      <c r="F459" s="3"/>
      <c r="G459" s="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</row>
    <row r="460" ht="15.75" customHeight="1">
      <c r="A460" s="1"/>
      <c r="B460" s="1"/>
      <c r="C460" s="3"/>
      <c r="D460" s="3"/>
      <c r="E460" s="3"/>
      <c r="F460" s="3"/>
      <c r="G460" s="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</row>
    <row r="461" ht="15.75" customHeight="1">
      <c r="A461" s="1"/>
      <c r="B461" s="1"/>
      <c r="C461" s="3"/>
      <c r="D461" s="3"/>
      <c r="E461" s="3"/>
      <c r="F461" s="3"/>
      <c r="G461" s="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</row>
    <row r="462" ht="15.75" customHeight="1">
      <c r="A462" s="1"/>
      <c r="B462" s="1"/>
      <c r="C462" s="3"/>
      <c r="D462" s="3"/>
      <c r="E462" s="3"/>
      <c r="F462" s="3"/>
      <c r="G462" s="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</row>
    <row r="463" ht="15.75" customHeight="1">
      <c r="A463" s="1"/>
      <c r="B463" s="1"/>
      <c r="C463" s="3"/>
      <c r="D463" s="3"/>
      <c r="E463" s="3"/>
      <c r="F463" s="3"/>
      <c r="G463" s="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</row>
    <row r="464" ht="15.75" customHeight="1">
      <c r="A464" s="1"/>
      <c r="B464" s="1"/>
      <c r="C464" s="3"/>
      <c r="D464" s="3"/>
      <c r="E464" s="3"/>
      <c r="F464" s="3"/>
      <c r="G464" s="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</row>
    <row r="465" ht="15.75" customHeight="1">
      <c r="A465" s="1"/>
      <c r="B465" s="1"/>
      <c r="C465" s="3"/>
      <c r="D465" s="3"/>
      <c r="E465" s="3"/>
      <c r="F465" s="3"/>
      <c r="G465" s="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</row>
    <row r="466" ht="15.75" customHeight="1">
      <c r="A466" s="1"/>
      <c r="B466" s="1"/>
      <c r="C466" s="3"/>
      <c r="D466" s="3"/>
      <c r="E466" s="3"/>
      <c r="F466" s="3"/>
      <c r="G466" s="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</row>
    <row r="467" ht="15.75" customHeight="1">
      <c r="A467" s="1"/>
      <c r="B467" s="1"/>
      <c r="C467" s="3"/>
      <c r="D467" s="3"/>
      <c r="E467" s="3"/>
      <c r="F467" s="3"/>
      <c r="G467" s="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</row>
    <row r="468" ht="15.75" customHeight="1">
      <c r="A468" s="1"/>
      <c r="B468" s="1"/>
      <c r="C468" s="3"/>
      <c r="D468" s="3"/>
      <c r="E468" s="3"/>
      <c r="F468" s="3"/>
      <c r="G468" s="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</row>
    <row r="469" ht="15.75" customHeight="1">
      <c r="A469" s="1"/>
      <c r="B469" s="1"/>
      <c r="C469" s="3"/>
      <c r="D469" s="3"/>
      <c r="E469" s="3"/>
      <c r="F469" s="3"/>
      <c r="G469" s="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</row>
    <row r="470" ht="15.75" customHeight="1">
      <c r="A470" s="1"/>
      <c r="B470" s="1"/>
      <c r="C470" s="3"/>
      <c r="D470" s="3"/>
      <c r="E470" s="3"/>
      <c r="F470" s="3"/>
      <c r="G470" s="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</row>
    <row r="471" ht="15.75" customHeight="1">
      <c r="A471" s="1"/>
      <c r="B471" s="1"/>
      <c r="C471" s="3"/>
      <c r="D471" s="3"/>
      <c r="E471" s="3"/>
      <c r="F471" s="3"/>
      <c r="G471" s="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</row>
    <row r="472" ht="15.75" customHeight="1">
      <c r="A472" s="1"/>
      <c r="B472" s="1"/>
      <c r="C472" s="3"/>
      <c r="D472" s="3"/>
      <c r="E472" s="3"/>
      <c r="F472" s="3"/>
      <c r="G472" s="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ht="15.75" customHeight="1">
      <c r="A473" s="1"/>
      <c r="B473" s="1"/>
      <c r="C473" s="3"/>
      <c r="D473" s="3"/>
      <c r="E473" s="3"/>
      <c r="F473" s="3"/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</row>
    <row r="474" ht="15.75" customHeight="1">
      <c r="A474" s="1"/>
      <c r="B474" s="1"/>
      <c r="C474" s="3"/>
      <c r="D474" s="3"/>
      <c r="E474" s="3"/>
      <c r="F474" s="3"/>
      <c r="G474" s="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</row>
    <row r="475" ht="15.75" customHeight="1">
      <c r="A475" s="1"/>
      <c r="B475" s="1"/>
      <c r="C475" s="3"/>
      <c r="D475" s="3"/>
      <c r="E475" s="3"/>
      <c r="F475" s="3"/>
      <c r="G475" s="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</row>
    <row r="476" ht="15.75" customHeight="1">
      <c r="A476" s="1"/>
      <c r="B476" s="1"/>
      <c r="C476" s="3"/>
      <c r="D476" s="3"/>
      <c r="E476" s="3"/>
      <c r="F476" s="3"/>
      <c r="G476" s="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</row>
    <row r="477" ht="15.75" customHeight="1">
      <c r="A477" s="1"/>
      <c r="B477" s="1"/>
      <c r="C477" s="3"/>
      <c r="D477" s="3"/>
      <c r="E477" s="3"/>
      <c r="F477" s="3"/>
      <c r="G477" s="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</row>
    <row r="478" ht="15.75" customHeight="1">
      <c r="A478" s="1"/>
      <c r="B478" s="1"/>
      <c r="C478" s="3"/>
      <c r="D478" s="3"/>
      <c r="E478" s="3"/>
      <c r="F478" s="3"/>
      <c r="G478" s="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</row>
    <row r="479" ht="15.75" customHeight="1">
      <c r="A479" s="1"/>
      <c r="B479" s="1"/>
      <c r="C479" s="3"/>
      <c r="D479" s="3"/>
      <c r="E479" s="3"/>
      <c r="F479" s="3"/>
      <c r="G479" s="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</row>
    <row r="480" ht="15.75" customHeight="1">
      <c r="A480" s="1"/>
      <c r="B480" s="1"/>
      <c r="C480" s="3"/>
      <c r="D480" s="3"/>
      <c r="E480" s="3"/>
      <c r="F480" s="3"/>
      <c r="G480" s="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</row>
    <row r="481" ht="15.75" customHeight="1">
      <c r="A481" s="1"/>
      <c r="B481" s="1"/>
      <c r="C481" s="3"/>
      <c r="D481" s="3"/>
      <c r="E481" s="3"/>
      <c r="F481" s="3"/>
      <c r="G481" s="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</row>
    <row r="482" ht="15.75" customHeight="1">
      <c r="A482" s="1"/>
      <c r="B482" s="1"/>
      <c r="C482" s="3"/>
      <c r="D482" s="3"/>
      <c r="E482" s="3"/>
      <c r="F482" s="3"/>
      <c r="G482" s="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</row>
    <row r="483" ht="15.75" customHeight="1">
      <c r="A483" s="1"/>
      <c r="B483" s="1"/>
      <c r="C483" s="3"/>
      <c r="D483" s="3"/>
      <c r="E483" s="3"/>
      <c r="F483" s="3"/>
      <c r="G483" s="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</row>
    <row r="484" ht="15.75" customHeight="1">
      <c r="A484" s="1"/>
      <c r="B484" s="1"/>
      <c r="C484" s="3"/>
      <c r="D484" s="3"/>
      <c r="E484" s="3"/>
      <c r="F484" s="3"/>
      <c r="G484" s="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</row>
    <row r="485" ht="15.75" customHeight="1">
      <c r="A485" s="1"/>
      <c r="B485" s="1"/>
      <c r="C485" s="3"/>
      <c r="D485" s="3"/>
      <c r="E485" s="3"/>
      <c r="F485" s="3"/>
      <c r="G485" s="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</row>
    <row r="486" ht="15.75" customHeight="1">
      <c r="A486" s="1"/>
      <c r="B486" s="1"/>
      <c r="C486" s="3"/>
      <c r="D486" s="3"/>
      <c r="E486" s="3"/>
      <c r="F486" s="3"/>
      <c r="G486" s="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</row>
    <row r="487" ht="15.75" customHeight="1">
      <c r="A487" s="1"/>
      <c r="B487" s="1"/>
      <c r="C487" s="3"/>
      <c r="D487" s="3"/>
      <c r="E487" s="3"/>
      <c r="F487" s="3"/>
      <c r="G487" s="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</row>
    <row r="488" ht="15.75" customHeight="1">
      <c r="A488" s="1"/>
      <c r="B488" s="1"/>
      <c r="C488" s="3"/>
      <c r="D488" s="3"/>
      <c r="E488" s="3"/>
      <c r="F488" s="3"/>
      <c r="G488" s="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</row>
    <row r="489" ht="15.75" customHeight="1">
      <c r="A489" s="1"/>
      <c r="B489" s="1"/>
      <c r="C489" s="3"/>
      <c r="D489" s="3"/>
      <c r="E489" s="3"/>
      <c r="F489" s="3"/>
      <c r="G489" s="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</row>
    <row r="490" ht="15.75" customHeight="1">
      <c r="A490" s="1"/>
      <c r="B490" s="1"/>
      <c r="C490" s="3"/>
      <c r="D490" s="3"/>
      <c r="E490" s="3"/>
      <c r="F490" s="3"/>
      <c r="G490" s="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</row>
    <row r="491" ht="15.75" customHeight="1">
      <c r="A491" s="1"/>
      <c r="B491" s="1"/>
      <c r="C491" s="3"/>
      <c r="D491" s="3"/>
      <c r="E491" s="3"/>
      <c r="F491" s="3"/>
      <c r="G491" s="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</row>
    <row r="492" ht="15.75" customHeight="1">
      <c r="A492" s="1"/>
      <c r="B492" s="1"/>
      <c r="C492" s="3"/>
      <c r="D492" s="3"/>
      <c r="E492" s="3"/>
      <c r="F492" s="3"/>
      <c r="G492" s="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</row>
    <row r="493" ht="15.75" customHeight="1">
      <c r="A493" s="1"/>
      <c r="B493" s="1"/>
      <c r="C493" s="3"/>
      <c r="D493" s="3"/>
      <c r="E493" s="3"/>
      <c r="F493" s="3"/>
      <c r="G493" s="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</row>
    <row r="494" ht="15.75" customHeight="1">
      <c r="A494" s="1"/>
      <c r="B494" s="1"/>
      <c r="C494" s="3"/>
      <c r="D494" s="3"/>
      <c r="E494" s="3"/>
      <c r="F494" s="3"/>
      <c r="G494" s="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</row>
    <row r="495" ht="15.75" customHeight="1">
      <c r="A495" s="1"/>
      <c r="B495" s="1"/>
      <c r="C495" s="3"/>
      <c r="D495" s="3"/>
      <c r="E495" s="3"/>
      <c r="F495" s="3"/>
      <c r="G495" s="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</row>
    <row r="496" ht="15.75" customHeight="1">
      <c r="A496" s="1"/>
      <c r="B496" s="1"/>
      <c r="C496" s="3"/>
      <c r="D496" s="3"/>
      <c r="E496" s="3"/>
      <c r="F496" s="3"/>
      <c r="G496" s="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</row>
    <row r="497" ht="15.75" customHeight="1">
      <c r="A497" s="1"/>
      <c r="B497" s="1"/>
      <c r="C497" s="3"/>
      <c r="D497" s="3"/>
      <c r="E497" s="3"/>
      <c r="F497" s="3"/>
      <c r="G497" s="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</row>
    <row r="498" ht="15.75" customHeight="1">
      <c r="A498" s="1"/>
      <c r="B498" s="1"/>
      <c r="C498" s="3"/>
      <c r="D498" s="3"/>
      <c r="E498" s="3"/>
      <c r="F498" s="3"/>
      <c r="G498" s="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</row>
    <row r="499" ht="15.75" customHeight="1">
      <c r="A499" s="1"/>
      <c r="B499" s="1"/>
      <c r="C499" s="3"/>
      <c r="D499" s="3"/>
      <c r="E499" s="3"/>
      <c r="F499" s="3"/>
      <c r="G499" s="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</row>
    <row r="500" ht="15.75" customHeight="1">
      <c r="A500" s="1"/>
      <c r="B500" s="1"/>
      <c r="C500" s="3"/>
      <c r="D500" s="3"/>
      <c r="E500" s="3"/>
      <c r="F500" s="3"/>
      <c r="G500" s="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</row>
    <row r="501" ht="15.75" customHeight="1">
      <c r="A501" s="1"/>
      <c r="B501" s="1"/>
      <c r="C501" s="3"/>
      <c r="D501" s="3"/>
      <c r="E501" s="3"/>
      <c r="F501" s="3"/>
      <c r="G501" s="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</row>
    <row r="502" ht="15.75" customHeight="1">
      <c r="A502" s="1"/>
      <c r="B502" s="1"/>
      <c r="C502" s="3"/>
      <c r="D502" s="3"/>
      <c r="E502" s="3"/>
      <c r="F502" s="3"/>
      <c r="G502" s="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</row>
    <row r="503" ht="15.75" customHeight="1">
      <c r="A503" s="1"/>
      <c r="B503" s="1"/>
      <c r="C503" s="3"/>
      <c r="D503" s="3"/>
      <c r="E503" s="3"/>
      <c r="F503" s="3"/>
      <c r="G503" s="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</row>
    <row r="504" ht="15.75" customHeight="1">
      <c r="A504" s="1"/>
      <c r="B504" s="1"/>
      <c r="C504" s="3"/>
      <c r="D504" s="3"/>
      <c r="E504" s="3"/>
      <c r="F504" s="3"/>
      <c r="G504" s="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</row>
    <row r="505" ht="15.75" customHeight="1">
      <c r="A505" s="1"/>
      <c r="B505" s="1"/>
      <c r="C505" s="3"/>
      <c r="D505" s="3"/>
      <c r="E505" s="3"/>
      <c r="F505" s="3"/>
      <c r="G505" s="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</row>
    <row r="506" ht="15.75" customHeight="1">
      <c r="A506" s="1"/>
      <c r="B506" s="1"/>
      <c r="C506" s="3"/>
      <c r="D506" s="3"/>
      <c r="E506" s="3"/>
      <c r="F506" s="3"/>
      <c r="G506" s="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</row>
    <row r="507" ht="15.75" customHeight="1">
      <c r="A507" s="1"/>
      <c r="B507" s="1"/>
      <c r="C507" s="3"/>
      <c r="D507" s="3"/>
      <c r="E507" s="3"/>
      <c r="F507" s="3"/>
      <c r="G507" s="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</row>
    <row r="508" ht="15.75" customHeight="1">
      <c r="A508" s="1"/>
      <c r="B508" s="1"/>
      <c r="C508" s="3"/>
      <c r="D508" s="3"/>
      <c r="E508" s="3"/>
      <c r="F508" s="3"/>
      <c r="G508" s="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</row>
    <row r="509" ht="15.75" customHeight="1">
      <c r="A509" s="1"/>
      <c r="B509" s="1"/>
      <c r="C509" s="3"/>
      <c r="D509" s="3"/>
      <c r="E509" s="3"/>
      <c r="F509" s="3"/>
      <c r="G509" s="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</row>
    <row r="510" ht="15.75" customHeight="1">
      <c r="A510" s="1"/>
      <c r="B510" s="1"/>
      <c r="C510" s="3"/>
      <c r="D510" s="3"/>
      <c r="E510" s="3"/>
      <c r="F510" s="3"/>
      <c r="G510" s="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</row>
    <row r="511" ht="15.75" customHeight="1">
      <c r="A511" s="1"/>
      <c r="B511" s="1"/>
      <c r="C511" s="3"/>
      <c r="D511" s="3"/>
      <c r="E511" s="3"/>
      <c r="F511" s="3"/>
      <c r="G511" s="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</row>
    <row r="512" ht="15.75" customHeight="1">
      <c r="A512" s="1"/>
      <c r="B512" s="1"/>
      <c r="C512" s="3"/>
      <c r="D512" s="3"/>
      <c r="E512" s="3"/>
      <c r="F512" s="3"/>
      <c r="G512" s="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</row>
    <row r="513" ht="15.75" customHeight="1">
      <c r="A513" s="1"/>
      <c r="B513" s="1"/>
      <c r="C513" s="3"/>
      <c r="D513" s="3"/>
      <c r="E513" s="3"/>
      <c r="F513" s="3"/>
      <c r="G513" s="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</row>
    <row r="514" ht="15.75" customHeight="1">
      <c r="A514" s="1"/>
      <c r="B514" s="1"/>
      <c r="C514" s="3"/>
      <c r="D514" s="3"/>
      <c r="E514" s="3"/>
      <c r="F514" s="3"/>
      <c r="G514" s="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ht="15.75" customHeight="1">
      <c r="A515" s="1"/>
      <c r="B515" s="1"/>
      <c r="C515" s="3"/>
      <c r="D515" s="3"/>
      <c r="E515" s="3"/>
      <c r="F515" s="3"/>
      <c r="G515" s="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</row>
    <row r="516" ht="15.75" customHeight="1">
      <c r="A516" s="1"/>
      <c r="B516" s="1"/>
      <c r="C516" s="3"/>
      <c r="D516" s="3"/>
      <c r="E516" s="3"/>
      <c r="F516" s="3"/>
      <c r="G516" s="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</row>
    <row r="517" ht="15.75" customHeight="1">
      <c r="A517" s="1"/>
      <c r="B517" s="1"/>
      <c r="C517" s="3"/>
      <c r="D517" s="3"/>
      <c r="E517" s="3"/>
      <c r="F517" s="3"/>
      <c r="G517" s="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</row>
    <row r="518" ht="15.75" customHeight="1">
      <c r="A518" s="1"/>
      <c r="B518" s="1"/>
      <c r="C518" s="3"/>
      <c r="D518" s="3"/>
      <c r="E518" s="3"/>
      <c r="F518" s="3"/>
      <c r="G518" s="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</row>
    <row r="519" ht="15.75" customHeight="1">
      <c r="A519" s="1"/>
      <c r="B519" s="1"/>
      <c r="C519" s="3"/>
      <c r="D519" s="3"/>
      <c r="E519" s="3"/>
      <c r="F519" s="3"/>
      <c r="G519" s="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</row>
    <row r="520" ht="15.75" customHeight="1">
      <c r="A520" s="1"/>
      <c r="B520" s="1"/>
      <c r="C520" s="3"/>
      <c r="D520" s="3"/>
      <c r="E520" s="3"/>
      <c r="F520" s="3"/>
      <c r="G520" s="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</row>
    <row r="521" ht="15.75" customHeight="1">
      <c r="A521" s="1"/>
      <c r="B521" s="1"/>
      <c r="C521" s="3"/>
      <c r="D521" s="3"/>
      <c r="E521" s="3"/>
      <c r="F521" s="3"/>
      <c r="G521" s="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</row>
    <row r="522" ht="15.75" customHeight="1">
      <c r="A522" s="1"/>
      <c r="B522" s="1"/>
      <c r="C522" s="3"/>
      <c r="D522" s="3"/>
      <c r="E522" s="3"/>
      <c r="F522" s="3"/>
      <c r="G522" s="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</row>
    <row r="523" ht="15.75" customHeight="1">
      <c r="A523" s="1"/>
      <c r="B523" s="1"/>
      <c r="C523" s="3"/>
      <c r="D523" s="3"/>
      <c r="E523" s="3"/>
      <c r="F523" s="3"/>
      <c r="G523" s="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</row>
    <row r="524" ht="15.75" customHeight="1">
      <c r="A524" s="1"/>
      <c r="B524" s="1"/>
      <c r="C524" s="3"/>
      <c r="D524" s="3"/>
      <c r="E524" s="3"/>
      <c r="F524" s="3"/>
      <c r="G524" s="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</row>
    <row r="525" ht="15.75" customHeight="1">
      <c r="A525" s="1"/>
      <c r="B525" s="1"/>
      <c r="C525" s="3"/>
      <c r="D525" s="3"/>
      <c r="E525" s="3"/>
      <c r="F525" s="3"/>
      <c r="G525" s="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</row>
    <row r="526" ht="15.75" customHeight="1">
      <c r="A526" s="1"/>
      <c r="B526" s="1"/>
      <c r="C526" s="3"/>
      <c r="D526" s="3"/>
      <c r="E526" s="3"/>
      <c r="F526" s="3"/>
      <c r="G526" s="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</row>
    <row r="527" ht="15.75" customHeight="1">
      <c r="A527" s="1"/>
      <c r="B527" s="1"/>
      <c r="C527" s="3"/>
      <c r="D527" s="3"/>
      <c r="E527" s="3"/>
      <c r="F527" s="3"/>
      <c r="G527" s="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</row>
    <row r="528" ht="15.75" customHeight="1">
      <c r="A528" s="1"/>
      <c r="B528" s="1"/>
      <c r="C528" s="3"/>
      <c r="D528" s="3"/>
      <c r="E528" s="3"/>
      <c r="F528" s="3"/>
      <c r="G528" s="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</row>
    <row r="529" ht="15.75" customHeight="1">
      <c r="A529" s="1"/>
      <c r="B529" s="1"/>
      <c r="C529" s="3"/>
      <c r="D529" s="3"/>
      <c r="E529" s="3"/>
      <c r="F529" s="3"/>
      <c r="G529" s="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</row>
    <row r="530" ht="15.75" customHeight="1">
      <c r="A530" s="1"/>
      <c r="B530" s="1"/>
      <c r="C530" s="3"/>
      <c r="D530" s="3"/>
      <c r="E530" s="3"/>
      <c r="F530" s="3"/>
      <c r="G530" s="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</row>
    <row r="531" ht="15.75" customHeight="1">
      <c r="A531" s="1"/>
      <c r="B531" s="1"/>
      <c r="C531" s="3"/>
      <c r="D531" s="3"/>
      <c r="E531" s="3"/>
      <c r="F531" s="3"/>
      <c r="G531" s="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</row>
    <row r="532" ht="15.75" customHeight="1">
      <c r="A532" s="1"/>
      <c r="B532" s="1"/>
      <c r="C532" s="3"/>
      <c r="D532" s="3"/>
      <c r="E532" s="3"/>
      <c r="F532" s="3"/>
      <c r="G532" s="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</row>
    <row r="533" ht="15.75" customHeight="1">
      <c r="A533" s="1"/>
      <c r="B533" s="1"/>
      <c r="C533" s="3"/>
      <c r="D533" s="3"/>
      <c r="E533" s="3"/>
      <c r="F533" s="3"/>
      <c r="G533" s="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</row>
    <row r="534" ht="15.75" customHeight="1">
      <c r="A534" s="1"/>
      <c r="B534" s="1"/>
      <c r="C534" s="3"/>
      <c r="D534" s="3"/>
      <c r="E534" s="3"/>
      <c r="F534" s="3"/>
      <c r="G534" s="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</row>
    <row r="535" ht="15.75" customHeight="1">
      <c r="A535" s="1"/>
      <c r="B535" s="1"/>
      <c r="C535" s="3"/>
      <c r="D535" s="3"/>
      <c r="E535" s="3"/>
      <c r="F535" s="3"/>
      <c r="G535" s="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</row>
    <row r="536" ht="15.75" customHeight="1">
      <c r="A536" s="1"/>
      <c r="B536" s="1"/>
      <c r="C536" s="3"/>
      <c r="D536" s="3"/>
      <c r="E536" s="3"/>
      <c r="F536" s="3"/>
      <c r="G536" s="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</row>
    <row r="537" ht="15.75" customHeight="1">
      <c r="A537" s="1"/>
      <c r="B537" s="1"/>
      <c r="C537" s="3"/>
      <c r="D537" s="3"/>
      <c r="E537" s="3"/>
      <c r="F537" s="3"/>
      <c r="G537" s="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</row>
    <row r="538" ht="15.75" customHeight="1">
      <c r="A538" s="1"/>
      <c r="B538" s="1"/>
      <c r="C538" s="3"/>
      <c r="D538" s="3"/>
      <c r="E538" s="3"/>
      <c r="F538" s="3"/>
      <c r="G538" s="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</row>
    <row r="539" ht="15.75" customHeight="1">
      <c r="A539" s="1"/>
      <c r="B539" s="1"/>
      <c r="C539" s="3"/>
      <c r="D539" s="3"/>
      <c r="E539" s="3"/>
      <c r="F539" s="3"/>
      <c r="G539" s="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</row>
    <row r="540" ht="15.75" customHeight="1">
      <c r="A540" s="1"/>
      <c r="B540" s="1"/>
      <c r="C540" s="3"/>
      <c r="D540" s="3"/>
      <c r="E540" s="3"/>
      <c r="F540" s="3"/>
      <c r="G540" s="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</row>
    <row r="541" ht="15.75" customHeight="1">
      <c r="A541" s="1"/>
      <c r="B541" s="1"/>
      <c r="C541" s="3"/>
      <c r="D541" s="3"/>
      <c r="E541" s="3"/>
      <c r="F541" s="3"/>
      <c r="G541" s="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</row>
    <row r="542" ht="15.75" customHeight="1">
      <c r="A542" s="1"/>
      <c r="B542" s="1"/>
      <c r="C542" s="3"/>
      <c r="D542" s="3"/>
      <c r="E542" s="3"/>
      <c r="F542" s="3"/>
      <c r="G542" s="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</row>
    <row r="543" ht="15.75" customHeight="1">
      <c r="A543" s="1"/>
      <c r="B543" s="1"/>
      <c r="C543" s="3"/>
      <c r="D543" s="3"/>
      <c r="E543" s="3"/>
      <c r="F543" s="3"/>
      <c r="G543" s="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</row>
    <row r="544" ht="15.75" customHeight="1">
      <c r="A544" s="1"/>
      <c r="B544" s="1"/>
      <c r="C544" s="3"/>
      <c r="D544" s="3"/>
      <c r="E544" s="3"/>
      <c r="F544" s="3"/>
      <c r="G544" s="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</row>
    <row r="545" ht="15.75" customHeight="1">
      <c r="A545" s="1"/>
      <c r="B545" s="1"/>
      <c r="C545" s="3"/>
      <c r="D545" s="3"/>
      <c r="E545" s="3"/>
      <c r="F545" s="3"/>
      <c r="G545" s="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</row>
    <row r="546" ht="15.75" customHeight="1">
      <c r="A546" s="1"/>
      <c r="B546" s="1"/>
      <c r="C546" s="3"/>
      <c r="D546" s="3"/>
      <c r="E546" s="3"/>
      <c r="F546" s="3"/>
      <c r="G546" s="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</row>
    <row r="547" ht="15.75" customHeight="1">
      <c r="A547" s="1"/>
      <c r="B547" s="1"/>
      <c r="C547" s="3"/>
      <c r="D547" s="3"/>
      <c r="E547" s="3"/>
      <c r="F547" s="3"/>
      <c r="G547" s="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</row>
    <row r="548" ht="15.75" customHeight="1">
      <c r="A548" s="1"/>
      <c r="B548" s="1"/>
      <c r="C548" s="3"/>
      <c r="D548" s="3"/>
      <c r="E548" s="3"/>
      <c r="F548" s="3"/>
      <c r="G548" s="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</row>
    <row r="549" ht="15.75" customHeight="1">
      <c r="A549" s="1"/>
      <c r="B549" s="1"/>
      <c r="C549" s="3"/>
      <c r="D549" s="3"/>
      <c r="E549" s="3"/>
      <c r="F549" s="3"/>
      <c r="G549" s="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</row>
    <row r="550" ht="15.75" customHeight="1">
      <c r="A550" s="1"/>
      <c r="B550" s="1"/>
      <c r="C550" s="3"/>
      <c r="D550" s="3"/>
      <c r="E550" s="3"/>
      <c r="F550" s="3"/>
      <c r="G550" s="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</row>
    <row r="551" ht="15.75" customHeight="1">
      <c r="A551" s="1"/>
      <c r="B551" s="1"/>
      <c r="C551" s="3"/>
      <c r="D551" s="3"/>
      <c r="E551" s="3"/>
      <c r="F551" s="3"/>
      <c r="G551" s="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</row>
    <row r="552" ht="15.75" customHeight="1">
      <c r="A552" s="1"/>
      <c r="B552" s="1"/>
      <c r="C552" s="3"/>
      <c r="D552" s="3"/>
      <c r="E552" s="3"/>
      <c r="F552" s="3"/>
      <c r="G552" s="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</row>
    <row r="553" ht="15.75" customHeight="1">
      <c r="A553" s="1"/>
      <c r="B553" s="1"/>
      <c r="C553" s="3"/>
      <c r="D553" s="3"/>
      <c r="E553" s="3"/>
      <c r="F553" s="3"/>
      <c r="G553" s="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</row>
    <row r="554" ht="15.75" customHeight="1">
      <c r="A554" s="1"/>
      <c r="B554" s="1"/>
      <c r="C554" s="3"/>
      <c r="D554" s="3"/>
      <c r="E554" s="3"/>
      <c r="F554" s="3"/>
      <c r="G554" s="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</row>
    <row r="555" ht="15.75" customHeight="1">
      <c r="A555" s="1"/>
      <c r="B555" s="1"/>
      <c r="C555" s="3"/>
      <c r="D555" s="3"/>
      <c r="E555" s="3"/>
      <c r="F555" s="3"/>
      <c r="G555" s="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ht="15.75" customHeight="1">
      <c r="A556" s="1"/>
      <c r="B556" s="1"/>
      <c r="C556" s="3"/>
      <c r="D556" s="3"/>
      <c r="E556" s="3"/>
      <c r="F556" s="3"/>
      <c r="G556" s="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ht="15.75" customHeight="1">
      <c r="A557" s="1"/>
      <c r="B557" s="1"/>
      <c r="C557" s="3"/>
      <c r="D557" s="3"/>
      <c r="E557" s="3"/>
      <c r="F557" s="3"/>
      <c r="G557" s="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</row>
    <row r="558" ht="15.75" customHeight="1">
      <c r="A558" s="1"/>
      <c r="B558" s="1"/>
      <c r="C558" s="3"/>
      <c r="D558" s="3"/>
      <c r="E558" s="3"/>
      <c r="F558" s="3"/>
      <c r="G558" s="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</row>
    <row r="559" ht="15.75" customHeight="1">
      <c r="A559" s="1"/>
      <c r="B559" s="1"/>
      <c r="C559" s="3"/>
      <c r="D559" s="3"/>
      <c r="E559" s="3"/>
      <c r="F559" s="3"/>
      <c r="G559" s="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</row>
    <row r="560" ht="15.75" customHeight="1">
      <c r="A560" s="1"/>
      <c r="B560" s="1"/>
      <c r="C560" s="3"/>
      <c r="D560" s="3"/>
      <c r="E560" s="3"/>
      <c r="F560" s="3"/>
      <c r="G560" s="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</row>
    <row r="561" ht="15.75" customHeight="1">
      <c r="A561" s="1"/>
      <c r="B561" s="1"/>
      <c r="C561" s="3"/>
      <c r="D561" s="3"/>
      <c r="E561" s="3"/>
      <c r="F561" s="3"/>
      <c r="G561" s="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</row>
    <row r="562" ht="15.75" customHeight="1">
      <c r="A562" s="1"/>
      <c r="B562" s="1"/>
      <c r="C562" s="3"/>
      <c r="D562" s="3"/>
      <c r="E562" s="3"/>
      <c r="F562" s="3"/>
      <c r="G562" s="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</row>
    <row r="563" ht="15.75" customHeight="1">
      <c r="A563" s="1"/>
      <c r="B563" s="1"/>
      <c r="C563" s="3"/>
      <c r="D563" s="3"/>
      <c r="E563" s="3"/>
      <c r="F563" s="3"/>
      <c r="G563" s="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</row>
    <row r="564" ht="15.75" customHeight="1">
      <c r="A564" s="1"/>
      <c r="B564" s="1"/>
      <c r="C564" s="3"/>
      <c r="D564" s="3"/>
      <c r="E564" s="3"/>
      <c r="F564" s="3"/>
      <c r="G564" s="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</row>
    <row r="565" ht="15.75" customHeight="1">
      <c r="A565" s="1"/>
      <c r="B565" s="1"/>
      <c r="C565" s="3"/>
      <c r="D565" s="3"/>
      <c r="E565" s="3"/>
      <c r="F565" s="3"/>
      <c r="G565" s="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</row>
    <row r="566" ht="15.75" customHeight="1">
      <c r="A566" s="1"/>
      <c r="B566" s="1"/>
      <c r="C566" s="3"/>
      <c r="D566" s="3"/>
      <c r="E566" s="3"/>
      <c r="F566" s="3"/>
      <c r="G566" s="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</row>
    <row r="567" ht="15.75" customHeight="1">
      <c r="A567" s="1"/>
      <c r="B567" s="1"/>
      <c r="C567" s="3"/>
      <c r="D567" s="3"/>
      <c r="E567" s="3"/>
      <c r="F567" s="3"/>
      <c r="G567" s="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</row>
    <row r="568" ht="15.75" customHeight="1">
      <c r="A568" s="1"/>
      <c r="B568" s="1"/>
      <c r="C568" s="3"/>
      <c r="D568" s="3"/>
      <c r="E568" s="3"/>
      <c r="F568" s="3"/>
      <c r="G568" s="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</row>
    <row r="569" ht="15.75" customHeight="1">
      <c r="A569" s="1"/>
      <c r="B569" s="1"/>
      <c r="C569" s="3"/>
      <c r="D569" s="3"/>
      <c r="E569" s="3"/>
      <c r="F569" s="3"/>
      <c r="G569" s="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</row>
    <row r="570" ht="15.75" customHeight="1">
      <c r="A570" s="1"/>
      <c r="B570" s="1"/>
      <c r="C570" s="3"/>
      <c r="D570" s="3"/>
      <c r="E570" s="3"/>
      <c r="F570" s="3"/>
      <c r="G570" s="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</row>
    <row r="571" ht="15.75" customHeight="1">
      <c r="A571" s="1"/>
      <c r="B571" s="1"/>
      <c r="C571" s="3"/>
      <c r="D571" s="3"/>
      <c r="E571" s="3"/>
      <c r="F571" s="3"/>
      <c r="G571" s="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</row>
    <row r="572" ht="15.75" customHeight="1">
      <c r="A572" s="1"/>
      <c r="B572" s="1"/>
      <c r="C572" s="3"/>
      <c r="D572" s="3"/>
      <c r="E572" s="3"/>
      <c r="F572" s="3"/>
      <c r="G572" s="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</row>
    <row r="573" ht="15.75" customHeight="1">
      <c r="A573" s="1"/>
      <c r="B573" s="1"/>
      <c r="C573" s="3"/>
      <c r="D573" s="3"/>
      <c r="E573" s="3"/>
      <c r="F573" s="3"/>
      <c r="G573" s="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</row>
    <row r="574" ht="15.75" customHeight="1">
      <c r="A574" s="1"/>
      <c r="B574" s="1"/>
      <c r="C574" s="3"/>
      <c r="D574" s="3"/>
      <c r="E574" s="3"/>
      <c r="F574" s="3"/>
      <c r="G574" s="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</row>
    <row r="575" ht="15.75" customHeight="1">
      <c r="A575" s="1"/>
      <c r="B575" s="1"/>
      <c r="C575" s="3"/>
      <c r="D575" s="3"/>
      <c r="E575" s="3"/>
      <c r="F575" s="3"/>
      <c r="G575" s="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</row>
    <row r="576" ht="15.75" customHeight="1">
      <c r="A576" s="1"/>
      <c r="B576" s="1"/>
      <c r="C576" s="3"/>
      <c r="D576" s="3"/>
      <c r="E576" s="3"/>
      <c r="F576" s="3"/>
      <c r="G576" s="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</row>
    <row r="577" ht="15.75" customHeight="1">
      <c r="A577" s="1"/>
      <c r="B577" s="1"/>
      <c r="C577" s="3"/>
      <c r="D577" s="3"/>
      <c r="E577" s="3"/>
      <c r="F577" s="3"/>
      <c r="G577" s="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</row>
    <row r="578" ht="15.75" customHeight="1">
      <c r="A578" s="1"/>
      <c r="B578" s="1"/>
      <c r="C578" s="3"/>
      <c r="D578" s="3"/>
      <c r="E578" s="3"/>
      <c r="F578" s="3"/>
      <c r="G578" s="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</row>
    <row r="579" ht="15.75" customHeight="1">
      <c r="A579" s="1"/>
      <c r="B579" s="1"/>
      <c r="C579" s="3"/>
      <c r="D579" s="3"/>
      <c r="E579" s="3"/>
      <c r="F579" s="3"/>
      <c r="G579" s="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</row>
    <row r="580" ht="15.75" customHeight="1">
      <c r="A580" s="1"/>
      <c r="B580" s="1"/>
      <c r="C580" s="3"/>
      <c r="D580" s="3"/>
      <c r="E580" s="3"/>
      <c r="F580" s="3"/>
      <c r="G580" s="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</row>
    <row r="581" ht="15.75" customHeight="1">
      <c r="A581" s="1"/>
      <c r="B581" s="1"/>
      <c r="C581" s="3"/>
      <c r="D581" s="3"/>
      <c r="E581" s="3"/>
      <c r="F581" s="3"/>
      <c r="G581" s="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</row>
    <row r="582" ht="15.75" customHeight="1">
      <c r="A582" s="1"/>
      <c r="B582" s="1"/>
      <c r="C582" s="3"/>
      <c r="D582" s="3"/>
      <c r="E582" s="3"/>
      <c r="F582" s="3"/>
      <c r="G582" s="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</row>
    <row r="583" ht="15.75" customHeight="1">
      <c r="A583" s="1"/>
      <c r="B583" s="1"/>
      <c r="C583" s="3"/>
      <c r="D583" s="3"/>
      <c r="E583" s="3"/>
      <c r="F583" s="3"/>
      <c r="G583" s="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</row>
    <row r="584" ht="15.75" customHeight="1">
      <c r="A584" s="1"/>
      <c r="B584" s="1"/>
      <c r="C584" s="3"/>
      <c r="D584" s="3"/>
      <c r="E584" s="3"/>
      <c r="F584" s="3"/>
      <c r="G584" s="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</row>
    <row r="585" ht="15.75" customHeight="1">
      <c r="A585" s="1"/>
      <c r="B585" s="1"/>
      <c r="C585" s="3"/>
      <c r="D585" s="3"/>
      <c r="E585" s="3"/>
      <c r="F585" s="3"/>
      <c r="G585" s="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</row>
    <row r="586" ht="15.75" customHeight="1">
      <c r="A586" s="1"/>
      <c r="B586" s="1"/>
      <c r="C586" s="3"/>
      <c r="D586" s="3"/>
      <c r="E586" s="3"/>
      <c r="F586" s="3"/>
      <c r="G586" s="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</row>
    <row r="587" ht="15.75" customHeight="1">
      <c r="A587" s="1"/>
      <c r="B587" s="1"/>
      <c r="C587" s="3"/>
      <c r="D587" s="3"/>
      <c r="E587" s="3"/>
      <c r="F587" s="3"/>
      <c r="G587" s="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</row>
    <row r="588" ht="15.75" customHeight="1">
      <c r="A588" s="1"/>
      <c r="B588" s="1"/>
      <c r="C588" s="3"/>
      <c r="D588" s="3"/>
      <c r="E588" s="3"/>
      <c r="F588" s="3"/>
      <c r="G588" s="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</row>
    <row r="589" ht="15.75" customHeight="1">
      <c r="A589" s="1"/>
      <c r="B589" s="1"/>
      <c r="C589" s="3"/>
      <c r="D589" s="3"/>
      <c r="E589" s="3"/>
      <c r="F589" s="3"/>
      <c r="G589" s="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</row>
    <row r="590" ht="15.75" customHeight="1">
      <c r="A590" s="1"/>
      <c r="B590" s="1"/>
      <c r="C590" s="3"/>
      <c r="D590" s="3"/>
      <c r="E590" s="3"/>
      <c r="F590" s="3"/>
      <c r="G590" s="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</row>
    <row r="591" ht="15.75" customHeight="1">
      <c r="A591" s="1"/>
      <c r="B591" s="1"/>
      <c r="C591" s="3"/>
      <c r="D591" s="3"/>
      <c r="E591" s="3"/>
      <c r="F591" s="3"/>
      <c r="G591" s="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</row>
    <row r="592" ht="15.75" customHeight="1">
      <c r="A592" s="1"/>
      <c r="B592" s="1"/>
      <c r="C592" s="3"/>
      <c r="D592" s="3"/>
      <c r="E592" s="3"/>
      <c r="F592" s="3"/>
      <c r="G592" s="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</row>
    <row r="593" ht="15.75" customHeight="1">
      <c r="A593" s="1"/>
      <c r="B593" s="1"/>
      <c r="C593" s="3"/>
      <c r="D593" s="3"/>
      <c r="E593" s="3"/>
      <c r="F593" s="3"/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</row>
    <row r="594" ht="15.75" customHeight="1">
      <c r="A594" s="1"/>
      <c r="B594" s="1"/>
      <c r="C594" s="3"/>
      <c r="D594" s="3"/>
      <c r="E594" s="3"/>
      <c r="F594" s="3"/>
      <c r="G594" s="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</row>
    <row r="595" ht="15.75" customHeight="1">
      <c r="A595" s="1"/>
      <c r="B595" s="1"/>
      <c r="C595" s="3"/>
      <c r="D595" s="3"/>
      <c r="E595" s="3"/>
      <c r="F595" s="3"/>
      <c r="G595" s="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</row>
    <row r="596" ht="15.75" customHeight="1">
      <c r="A596" s="1"/>
      <c r="B596" s="1"/>
      <c r="C596" s="3"/>
      <c r="D596" s="3"/>
      <c r="E596" s="3"/>
      <c r="F596" s="3"/>
      <c r="G596" s="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</row>
    <row r="597" ht="15.75" customHeight="1">
      <c r="A597" s="1"/>
      <c r="B597" s="1"/>
      <c r="C597" s="3"/>
      <c r="D597" s="3"/>
      <c r="E597" s="3"/>
      <c r="F597" s="3"/>
      <c r="G597" s="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</row>
    <row r="598" ht="15.75" customHeight="1">
      <c r="A598" s="1"/>
      <c r="B598" s="1"/>
      <c r="C598" s="3"/>
      <c r="D598" s="3"/>
      <c r="E598" s="3"/>
      <c r="F598" s="3"/>
      <c r="G598" s="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</row>
    <row r="599" ht="15.75" customHeight="1">
      <c r="A599" s="1"/>
      <c r="B599" s="1"/>
      <c r="C599" s="3"/>
      <c r="D599" s="3"/>
      <c r="E599" s="3"/>
      <c r="F599" s="3"/>
      <c r="G599" s="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</row>
    <row r="600" ht="15.75" customHeight="1">
      <c r="A600" s="1"/>
      <c r="B600" s="1"/>
      <c r="C600" s="3"/>
      <c r="D600" s="3"/>
      <c r="E600" s="3"/>
      <c r="F600" s="3"/>
      <c r="G600" s="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</row>
    <row r="601" ht="15.75" customHeight="1">
      <c r="A601" s="1"/>
      <c r="B601" s="1"/>
      <c r="C601" s="3"/>
      <c r="D601" s="3"/>
      <c r="E601" s="3"/>
      <c r="F601" s="3"/>
      <c r="G601" s="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</row>
    <row r="602" ht="15.75" customHeight="1">
      <c r="A602" s="1"/>
      <c r="B602" s="1"/>
      <c r="C602" s="3"/>
      <c r="D602" s="3"/>
      <c r="E602" s="3"/>
      <c r="F602" s="3"/>
      <c r="G602" s="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</row>
    <row r="603" ht="15.75" customHeight="1">
      <c r="A603" s="1"/>
      <c r="B603" s="1"/>
      <c r="C603" s="3"/>
      <c r="D603" s="3"/>
      <c r="E603" s="3"/>
      <c r="F603" s="3"/>
      <c r="G603" s="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</row>
    <row r="604" ht="15.75" customHeight="1">
      <c r="A604" s="1"/>
      <c r="B604" s="1"/>
      <c r="C604" s="3"/>
      <c r="D604" s="3"/>
      <c r="E604" s="3"/>
      <c r="F604" s="3"/>
      <c r="G604" s="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</row>
    <row r="605" ht="15.75" customHeight="1">
      <c r="A605" s="1"/>
      <c r="B605" s="1"/>
      <c r="C605" s="3"/>
      <c r="D605" s="3"/>
      <c r="E605" s="3"/>
      <c r="F605" s="3"/>
      <c r="G605" s="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</row>
    <row r="606" ht="15.75" customHeight="1">
      <c r="A606" s="1"/>
      <c r="B606" s="1"/>
      <c r="C606" s="3"/>
      <c r="D606" s="3"/>
      <c r="E606" s="3"/>
      <c r="F606" s="3"/>
      <c r="G606" s="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</row>
    <row r="607" ht="15.75" customHeight="1">
      <c r="A607" s="1"/>
      <c r="B607" s="1"/>
      <c r="C607" s="3"/>
      <c r="D607" s="3"/>
      <c r="E607" s="3"/>
      <c r="F607" s="3"/>
      <c r="G607" s="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</row>
    <row r="608" ht="15.75" customHeight="1">
      <c r="A608" s="1"/>
      <c r="B608" s="1"/>
      <c r="C608" s="3"/>
      <c r="D608" s="3"/>
      <c r="E608" s="3"/>
      <c r="F608" s="3"/>
      <c r="G608" s="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</row>
    <row r="609" ht="15.75" customHeight="1">
      <c r="A609" s="1"/>
      <c r="B609" s="1"/>
      <c r="C609" s="3"/>
      <c r="D609" s="3"/>
      <c r="E609" s="3"/>
      <c r="F609" s="3"/>
      <c r="G609" s="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</row>
    <row r="610" ht="15.75" customHeight="1">
      <c r="A610" s="1"/>
      <c r="B610" s="1"/>
      <c r="C610" s="3"/>
      <c r="D610" s="3"/>
      <c r="E610" s="3"/>
      <c r="F610" s="3"/>
      <c r="G610" s="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</row>
    <row r="611" ht="15.75" customHeight="1">
      <c r="A611" s="1"/>
      <c r="B611" s="1"/>
      <c r="C611" s="3"/>
      <c r="D611" s="3"/>
      <c r="E611" s="3"/>
      <c r="F611" s="3"/>
      <c r="G611" s="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</row>
    <row r="612" ht="15.75" customHeight="1">
      <c r="A612" s="1"/>
      <c r="B612" s="1"/>
      <c r="C612" s="3"/>
      <c r="D612" s="3"/>
      <c r="E612" s="3"/>
      <c r="F612" s="3"/>
      <c r="G612" s="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</row>
    <row r="613" ht="15.75" customHeight="1">
      <c r="A613" s="1"/>
      <c r="B613" s="1"/>
      <c r="C613" s="3"/>
      <c r="D613" s="3"/>
      <c r="E613" s="3"/>
      <c r="F613" s="3"/>
      <c r="G613" s="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</row>
    <row r="614" ht="15.75" customHeight="1">
      <c r="A614" s="1"/>
      <c r="B614" s="1"/>
      <c r="C614" s="3"/>
      <c r="D614" s="3"/>
      <c r="E614" s="3"/>
      <c r="F614" s="3"/>
      <c r="G614" s="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ht="15.75" customHeight="1">
      <c r="A615" s="1"/>
      <c r="B615" s="1"/>
      <c r="C615" s="3"/>
      <c r="D615" s="3"/>
      <c r="E615" s="3"/>
      <c r="F615" s="3"/>
      <c r="G615" s="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ht="15.75" customHeight="1">
      <c r="A616" s="1"/>
      <c r="B616" s="1"/>
      <c r="C616" s="3"/>
      <c r="D616" s="3"/>
      <c r="E616" s="3"/>
      <c r="F616" s="3"/>
      <c r="G616" s="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</row>
    <row r="617" ht="15.75" customHeight="1">
      <c r="A617" s="1"/>
      <c r="B617" s="1"/>
      <c r="C617" s="3"/>
      <c r="D617" s="3"/>
      <c r="E617" s="3"/>
      <c r="F617" s="3"/>
      <c r="G617" s="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</row>
    <row r="618" ht="15.75" customHeight="1">
      <c r="A618" s="1"/>
      <c r="B618" s="1"/>
      <c r="C618" s="3"/>
      <c r="D618" s="3"/>
      <c r="E618" s="3"/>
      <c r="F618" s="3"/>
      <c r="G618" s="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ht="15.75" customHeight="1">
      <c r="A619" s="1"/>
      <c r="B619" s="1"/>
      <c r="C619" s="3"/>
      <c r="D619" s="3"/>
      <c r="E619" s="3"/>
      <c r="F619" s="3"/>
      <c r="G619" s="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ht="15.75" customHeight="1">
      <c r="A620" s="1"/>
      <c r="B620" s="1"/>
      <c r="C620" s="3"/>
      <c r="D620" s="3"/>
      <c r="E620" s="3"/>
      <c r="F620" s="3"/>
      <c r="G620" s="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ht="15.75" customHeight="1">
      <c r="A621" s="1"/>
      <c r="B621" s="1"/>
      <c r="C621" s="3"/>
      <c r="D621" s="3"/>
      <c r="E621" s="3"/>
      <c r="F621" s="3"/>
      <c r="G621" s="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</row>
    <row r="622" ht="15.75" customHeight="1">
      <c r="A622" s="1"/>
      <c r="B622" s="1"/>
      <c r="C622" s="3"/>
      <c r="D622" s="3"/>
      <c r="E622" s="3"/>
      <c r="F622" s="3"/>
      <c r="G622" s="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</row>
    <row r="623" ht="15.75" customHeight="1">
      <c r="A623" s="1"/>
      <c r="B623" s="1"/>
      <c r="C623" s="3"/>
      <c r="D623" s="3"/>
      <c r="E623" s="3"/>
      <c r="F623" s="3"/>
      <c r="G623" s="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</row>
    <row r="624" ht="15.75" customHeight="1">
      <c r="A624" s="1"/>
      <c r="B624" s="1"/>
      <c r="C624" s="3"/>
      <c r="D624" s="3"/>
      <c r="E624" s="3"/>
      <c r="F624" s="3"/>
      <c r="G624" s="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</row>
    <row r="625" ht="15.75" customHeight="1">
      <c r="A625" s="1"/>
      <c r="B625" s="1"/>
      <c r="C625" s="3"/>
      <c r="D625" s="3"/>
      <c r="E625" s="3"/>
      <c r="F625" s="3"/>
      <c r="G625" s="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</row>
    <row r="626" ht="15.75" customHeight="1">
      <c r="A626" s="1"/>
      <c r="B626" s="1"/>
      <c r="C626" s="3"/>
      <c r="D626" s="3"/>
      <c r="E626" s="3"/>
      <c r="F626" s="3"/>
      <c r="G626" s="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ht="15.75" customHeight="1">
      <c r="A627" s="1"/>
      <c r="B627" s="1"/>
      <c r="C627" s="3"/>
      <c r="D627" s="3"/>
      <c r="E627" s="3"/>
      <c r="F627" s="3"/>
      <c r="G627" s="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</row>
    <row r="628" ht="15.75" customHeight="1">
      <c r="A628" s="1"/>
      <c r="B628" s="1"/>
      <c r="C628" s="3"/>
      <c r="D628" s="3"/>
      <c r="E628" s="3"/>
      <c r="F628" s="3"/>
      <c r="G628" s="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</row>
    <row r="629" ht="15.75" customHeight="1">
      <c r="A629" s="1"/>
      <c r="B629" s="1"/>
      <c r="C629" s="3"/>
      <c r="D629" s="3"/>
      <c r="E629" s="3"/>
      <c r="F629" s="3"/>
      <c r="G629" s="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</row>
    <row r="630" ht="15.75" customHeight="1">
      <c r="A630" s="1"/>
      <c r="B630" s="1"/>
      <c r="C630" s="3"/>
      <c r="D630" s="3"/>
      <c r="E630" s="3"/>
      <c r="F630" s="3"/>
      <c r="G630" s="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</row>
    <row r="631" ht="15.75" customHeight="1">
      <c r="A631" s="1"/>
      <c r="B631" s="1"/>
      <c r="C631" s="3"/>
      <c r="D631" s="3"/>
      <c r="E631" s="3"/>
      <c r="F631" s="3"/>
      <c r="G631" s="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ht="15.75" customHeight="1">
      <c r="A632" s="1"/>
      <c r="B632" s="1"/>
      <c r="C632" s="3"/>
      <c r="D632" s="3"/>
      <c r="E632" s="3"/>
      <c r="F632" s="3"/>
      <c r="G632" s="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ht="15.75" customHeight="1">
      <c r="A633" s="1"/>
      <c r="B633" s="1"/>
      <c r="C633" s="3"/>
      <c r="D633" s="3"/>
      <c r="E633" s="3"/>
      <c r="F633" s="3"/>
      <c r="G633" s="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ht="15.75" customHeight="1">
      <c r="A634" s="1"/>
      <c r="B634" s="1"/>
      <c r="C634" s="3"/>
      <c r="D634" s="3"/>
      <c r="E634" s="3"/>
      <c r="F634" s="3"/>
      <c r="G634" s="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ht="15.75" customHeight="1">
      <c r="A635" s="1"/>
      <c r="B635" s="1"/>
      <c r="C635" s="3"/>
      <c r="D635" s="3"/>
      <c r="E635" s="3"/>
      <c r="F635" s="3"/>
      <c r="G635" s="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</row>
    <row r="636" ht="15.75" customHeight="1">
      <c r="A636" s="1"/>
      <c r="B636" s="1"/>
      <c r="C636" s="3"/>
      <c r="D636" s="3"/>
      <c r="E636" s="3"/>
      <c r="F636" s="3"/>
      <c r="G636" s="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</row>
    <row r="637" ht="15.75" customHeight="1">
      <c r="A637" s="1"/>
      <c r="B637" s="1"/>
      <c r="C637" s="3"/>
      <c r="D637" s="3"/>
      <c r="E637" s="3"/>
      <c r="F637" s="3"/>
      <c r="G637" s="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ht="15.75" customHeight="1">
      <c r="A638" s="1"/>
      <c r="B638" s="1"/>
      <c r="C638" s="3"/>
      <c r="D638" s="3"/>
      <c r="E638" s="3"/>
      <c r="F638" s="3"/>
      <c r="G638" s="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ht="15.75" customHeight="1">
      <c r="A639" s="1"/>
      <c r="B639" s="1"/>
      <c r="C639" s="3"/>
      <c r="D639" s="3"/>
      <c r="E639" s="3"/>
      <c r="F639" s="3"/>
      <c r="G639" s="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</row>
    <row r="640" ht="15.75" customHeight="1">
      <c r="A640" s="1"/>
      <c r="B640" s="1"/>
      <c r="C640" s="3"/>
      <c r="D640" s="3"/>
      <c r="E640" s="3"/>
      <c r="F640" s="3"/>
      <c r="G640" s="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</row>
    <row r="641" ht="15.75" customHeight="1">
      <c r="A641" s="1"/>
      <c r="B641" s="1"/>
      <c r="C641" s="3"/>
      <c r="D641" s="3"/>
      <c r="E641" s="3"/>
      <c r="F641" s="3"/>
      <c r="G641" s="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</row>
    <row r="642" ht="15.75" customHeight="1">
      <c r="A642" s="1"/>
      <c r="B642" s="1"/>
      <c r="C642" s="3"/>
      <c r="D642" s="3"/>
      <c r="E642" s="3"/>
      <c r="F642" s="3"/>
      <c r="G642" s="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</row>
    <row r="643" ht="15.75" customHeight="1">
      <c r="A643" s="1"/>
      <c r="B643" s="1"/>
      <c r="C643" s="3"/>
      <c r="D643" s="3"/>
      <c r="E643" s="3"/>
      <c r="F643" s="3"/>
      <c r="G643" s="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</row>
    <row r="644" ht="15.75" customHeight="1">
      <c r="A644" s="1"/>
      <c r="B644" s="1"/>
      <c r="C644" s="3"/>
      <c r="D644" s="3"/>
      <c r="E644" s="3"/>
      <c r="F644" s="3"/>
      <c r="G644" s="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</row>
    <row r="645" ht="15.75" customHeight="1">
      <c r="A645" s="1"/>
      <c r="B645" s="1"/>
      <c r="C645" s="3"/>
      <c r="D645" s="3"/>
      <c r="E645" s="3"/>
      <c r="F645" s="3"/>
      <c r="G645" s="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</row>
    <row r="646" ht="15.75" customHeight="1">
      <c r="A646" s="1"/>
      <c r="B646" s="1"/>
      <c r="C646" s="3"/>
      <c r="D646" s="3"/>
      <c r="E646" s="3"/>
      <c r="F646" s="3"/>
      <c r="G646" s="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</row>
    <row r="647" ht="15.75" customHeight="1">
      <c r="A647" s="1"/>
      <c r="B647" s="1"/>
      <c r="C647" s="3"/>
      <c r="D647" s="3"/>
      <c r="E647" s="3"/>
      <c r="F647" s="3"/>
      <c r="G647" s="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</row>
    <row r="648" ht="15.75" customHeight="1">
      <c r="A648" s="1"/>
      <c r="B648" s="1"/>
      <c r="C648" s="3"/>
      <c r="D648" s="3"/>
      <c r="E648" s="3"/>
      <c r="F648" s="3"/>
      <c r="G648" s="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</row>
    <row r="649" ht="15.75" customHeight="1">
      <c r="A649" s="1"/>
      <c r="B649" s="1"/>
      <c r="C649" s="3"/>
      <c r="D649" s="3"/>
      <c r="E649" s="3"/>
      <c r="F649" s="3"/>
      <c r="G649" s="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</row>
    <row r="650" ht="15.75" customHeight="1">
      <c r="A650" s="1"/>
      <c r="B650" s="1"/>
      <c r="C650" s="3"/>
      <c r="D650" s="3"/>
      <c r="E650" s="3"/>
      <c r="F650" s="3"/>
      <c r="G650" s="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</row>
    <row r="651" ht="15.75" customHeight="1">
      <c r="A651" s="1"/>
      <c r="B651" s="1"/>
      <c r="C651" s="3"/>
      <c r="D651" s="3"/>
      <c r="E651" s="3"/>
      <c r="F651" s="3"/>
      <c r="G651" s="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</row>
    <row r="652" ht="15.75" customHeight="1">
      <c r="A652" s="1"/>
      <c r="B652" s="1"/>
      <c r="C652" s="3"/>
      <c r="D652" s="3"/>
      <c r="E652" s="3"/>
      <c r="F652" s="3"/>
      <c r="G652" s="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</row>
    <row r="653" ht="15.75" customHeight="1">
      <c r="A653" s="1"/>
      <c r="B653" s="1"/>
      <c r="C653" s="3"/>
      <c r="D653" s="3"/>
      <c r="E653" s="3"/>
      <c r="F653" s="3"/>
      <c r="G653" s="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</row>
    <row r="654" ht="15.75" customHeight="1">
      <c r="A654" s="1"/>
      <c r="B654" s="1"/>
      <c r="C654" s="3"/>
      <c r="D654" s="3"/>
      <c r="E654" s="3"/>
      <c r="F654" s="3"/>
      <c r="G654" s="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</row>
    <row r="655" ht="15.75" customHeight="1">
      <c r="A655" s="1"/>
      <c r="B655" s="1"/>
      <c r="C655" s="3"/>
      <c r="D655" s="3"/>
      <c r="E655" s="3"/>
      <c r="F655" s="3"/>
      <c r="G655" s="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</row>
    <row r="656" ht="15.75" customHeight="1">
      <c r="A656" s="1"/>
      <c r="B656" s="1"/>
      <c r="C656" s="3"/>
      <c r="D656" s="3"/>
      <c r="E656" s="3"/>
      <c r="F656" s="3"/>
      <c r="G656" s="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</row>
    <row r="657" ht="15.75" customHeight="1">
      <c r="A657" s="1"/>
      <c r="B657" s="1"/>
      <c r="C657" s="3"/>
      <c r="D657" s="3"/>
      <c r="E657" s="3"/>
      <c r="F657" s="3"/>
      <c r="G657" s="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</row>
    <row r="658" ht="15.75" customHeight="1">
      <c r="A658" s="1"/>
      <c r="B658" s="1"/>
      <c r="C658" s="3"/>
      <c r="D658" s="3"/>
      <c r="E658" s="3"/>
      <c r="F658" s="3"/>
      <c r="G658" s="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</row>
    <row r="659" ht="15.75" customHeight="1">
      <c r="A659" s="1"/>
      <c r="B659" s="1"/>
      <c r="C659" s="3"/>
      <c r="D659" s="3"/>
      <c r="E659" s="3"/>
      <c r="F659" s="3"/>
      <c r="G659" s="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</row>
    <row r="660" ht="15.75" customHeight="1">
      <c r="A660" s="1"/>
      <c r="B660" s="1"/>
      <c r="C660" s="3"/>
      <c r="D660" s="3"/>
      <c r="E660" s="3"/>
      <c r="F660" s="3"/>
      <c r="G660" s="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</row>
    <row r="661" ht="15.75" customHeight="1">
      <c r="A661" s="1"/>
      <c r="B661" s="1"/>
      <c r="C661" s="3"/>
      <c r="D661" s="3"/>
      <c r="E661" s="3"/>
      <c r="F661" s="3"/>
      <c r="G661" s="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</row>
    <row r="662" ht="15.75" customHeight="1">
      <c r="A662" s="1"/>
      <c r="B662" s="1"/>
      <c r="C662" s="3"/>
      <c r="D662" s="3"/>
      <c r="E662" s="3"/>
      <c r="F662" s="3"/>
      <c r="G662" s="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</row>
    <row r="663" ht="15.75" customHeight="1">
      <c r="A663" s="1"/>
      <c r="B663" s="1"/>
      <c r="C663" s="3"/>
      <c r="D663" s="3"/>
      <c r="E663" s="3"/>
      <c r="F663" s="3"/>
      <c r="G663" s="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</row>
    <row r="664" ht="15.75" customHeight="1">
      <c r="A664" s="1"/>
      <c r="B664" s="1"/>
      <c r="C664" s="3"/>
      <c r="D664" s="3"/>
      <c r="E664" s="3"/>
      <c r="F664" s="3"/>
      <c r="G664" s="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</row>
    <row r="665" ht="15.75" customHeight="1">
      <c r="A665" s="1"/>
      <c r="B665" s="1"/>
      <c r="C665" s="3"/>
      <c r="D665" s="3"/>
      <c r="E665" s="3"/>
      <c r="F665" s="3"/>
      <c r="G665" s="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</row>
    <row r="666" ht="15.75" customHeight="1">
      <c r="A666" s="1"/>
      <c r="B666" s="1"/>
      <c r="C666" s="3"/>
      <c r="D666" s="3"/>
      <c r="E666" s="3"/>
      <c r="F666" s="3"/>
      <c r="G666" s="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</row>
    <row r="667" ht="15.75" customHeight="1">
      <c r="A667" s="1"/>
      <c r="B667" s="1"/>
      <c r="C667" s="3"/>
      <c r="D667" s="3"/>
      <c r="E667" s="3"/>
      <c r="F667" s="3"/>
      <c r="G667" s="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</row>
    <row r="668" ht="15.75" customHeight="1">
      <c r="A668" s="1"/>
      <c r="B668" s="1"/>
      <c r="C668" s="3"/>
      <c r="D668" s="3"/>
      <c r="E668" s="3"/>
      <c r="F668" s="3"/>
      <c r="G668" s="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</row>
    <row r="669" ht="15.75" customHeight="1">
      <c r="A669" s="1"/>
      <c r="B669" s="1"/>
      <c r="C669" s="3"/>
      <c r="D669" s="3"/>
      <c r="E669" s="3"/>
      <c r="F669" s="3"/>
      <c r="G669" s="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</row>
    <row r="670" ht="15.75" customHeight="1">
      <c r="A670" s="1"/>
      <c r="B670" s="1"/>
      <c r="C670" s="3"/>
      <c r="D670" s="3"/>
      <c r="E670" s="3"/>
      <c r="F670" s="3"/>
      <c r="G670" s="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</row>
    <row r="671" ht="15.75" customHeight="1">
      <c r="A671" s="1"/>
      <c r="B671" s="1"/>
      <c r="C671" s="3"/>
      <c r="D671" s="3"/>
      <c r="E671" s="3"/>
      <c r="F671" s="3"/>
      <c r="G671" s="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</row>
    <row r="672" ht="15.75" customHeight="1">
      <c r="A672" s="1"/>
      <c r="B672" s="1"/>
      <c r="C672" s="3"/>
      <c r="D672" s="3"/>
      <c r="E672" s="3"/>
      <c r="F672" s="3"/>
      <c r="G672" s="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</row>
    <row r="673" ht="15.75" customHeight="1">
      <c r="A673" s="1"/>
      <c r="B673" s="1"/>
      <c r="C673" s="3"/>
      <c r="D673" s="3"/>
      <c r="E673" s="3"/>
      <c r="F673" s="3"/>
      <c r="G673" s="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</row>
    <row r="674" ht="15.75" customHeight="1">
      <c r="A674" s="1"/>
      <c r="B674" s="1"/>
      <c r="C674" s="3"/>
      <c r="D674" s="3"/>
      <c r="E674" s="3"/>
      <c r="F674" s="3"/>
      <c r="G674" s="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</row>
    <row r="675" ht="15.75" customHeight="1">
      <c r="A675" s="1"/>
      <c r="B675" s="1"/>
      <c r="C675" s="3"/>
      <c r="D675" s="3"/>
      <c r="E675" s="3"/>
      <c r="F675" s="3"/>
      <c r="G675" s="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</row>
    <row r="676" ht="15.75" customHeight="1">
      <c r="A676" s="1"/>
      <c r="B676" s="1"/>
      <c r="C676" s="3"/>
      <c r="D676" s="3"/>
      <c r="E676" s="3"/>
      <c r="F676" s="3"/>
      <c r="G676" s="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</row>
    <row r="677" ht="15.75" customHeight="1">
      <c r="A677" s="1"/>
      <c r="B677" s="1"/>
      <c r="C677" s="3"/>
      <c r="D677" s="3"/>
      <c r="E677" s="3"/>
      <c r="F677" s="3"/>
      <c r="G677" s="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</row>
    <row r="678" ht="15.75" customHeight="1">
      <c r="A678" s="1"/>
      <c r="B678" s="1"/>
      <c r="C678" s="3"/>
      <c r="D678" s="3"/>
      <c r="E678" s="3"/>
      <c r="F678" s="3"/>
      <c r="G678" s="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</row>
    <row r="679" ht="15.75" customHeight="1">
      <c r="A679" s="1"/>
      <c r="B679" s="1"/>
      <c r="C679" s="3"/>
      <c r="D679" s="3"/>
      <c r="E679" s="3"/>
      <c r="F679" s="3"/>
      <c r="G679" s="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</row>
    <row r="680" ht="15.75" customHeight="1">
      <c r="A680" s="1"/>
      <c r="B680" s="1"/>
      <c r="C680" s="3"/>
      <c r="D680" s="3"/>
      <c r="E680" s="3"/>
      <c r="F680" s="3"/>
      <c r="G680" s="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</row>
    <row r="681" ht="15.75" customHeight="1">
      <c r="A681" s="1"/>
      <c r="B681" s="1"/>
      <c r="C681" s="3"/>
      <c r="D681" s="3"/>
      <c r="E681" s="3"/>
      <c r="F681" s="3"/>
      <c r="G681" s="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</row>
    <row r="682" ht="15.75" customHeight="1">
      <c r="A682" s="1"/>
      <c r="B682" s="1"/>
      <c r="C682" s="3"/>
      <c r="D682" s="3"/>
      <c r="E682" s="3"/>
      <c r="F682" s="3"/>
      <c r="G682" s="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</row>
    <row r="683" ht="15.75" customHeight="1">
      <c r="A683" s="1"/>
      <c r="B683" s="1"/>
      <c r="C683" s="3"/>
      <c r="D683" s="3"/>
      <c r="E683" s="3"/>
      <c r="F683" s="3"/>
      <c r="G683" s="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</row>
    <row r="684" ht="15.75" customHeight="1">
      <c r="A684" s="1"/>
      <c r="B684" s="1"/>
      <c r="C684" s="3"/>
      <c r="D684" s="3"/>
      <c r="E684" s="3"/>
      <c r="F684" s="3"/>
      <c r="G684" s="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</row>
    <row r="685" ht="15.75" customHeight="1">
      <c r="A685" s="1"/>
      <c r="B685" s="1"/>
      <c r="C685" s="3"/>
      <c r="D685" s="3"/>
      <c r="E685" s="3"/>
      <c r="F685" s="3"/>
      <c r="G685" s="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</row>
    <row r="686" ht="15.75" customHeight="1">
      <c r="A686" s="1"/>
      <c r="B686" s="1"/>
      <c r="C686" s="3"/>
      <c r="D686" s="3"/>
      <c r="E686" s="3"/>
      <c r="F686" s="3"/>
      <c r="G686" s="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</row>
    <row r="687" ht="15.75" customHeight="1">
      <c r="A687" s="1"/>
      <c r="B687" s="1"/>
      <c r="C687" s="3"/>
      <c r="D687" s="3"/>
      <c r="E687" s="3"/>
      <c r="F687" s="3"/>
      <c r="G687" s="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</row>
    <row r="688" ht="15.75" customHeight="1">
      <c r="A688" s="1"/>
      <c r="B688" s="1"/>
      <c r="C688" s="3"/>
      <c r="D688" s="3"/>
      <c r="E688" s="3"/>
      <c r="F688" s="3"/>
      <c r="G688" s="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</row>
    <row r="689" ht="15.75" customHeight="1">
      <c r="A689" s="1"/>
      <c r="B689" s="1"/>
      <c r="C689" s="3"/>
      <c r="D689" s="3"/>
      <c r="E689" s="3"/>
      <c r="F689" s="3"/>
      <c r="G689" s="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</row>
    <row r="690" ht="15.75" customHeight="1">
      <c r="A690" s="1"/>
      <c r="B690" s="1"/>
      <c r="C690" s="3"/>
      <c r="D690" s="3"/>
      <c r="E690" s="3"/>
      <c r="F690" s="3"/>
      <c r="G690" s="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</row>
    <row r="691" ht="15.75" customHeight="1">
      <c r="A691" s="1"/>
      <c r="B691" s="1"/>
      <c r="C691" s="3"/>
      <c r="D691" s="3"/>
      <c r="E691" s="3"/>
      <c r="F691" s="3"/>
      <c r="G691" s="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</row>
    <row r="692" ht="15.75" customHeight="1">
      <c r="A692" s="1"/>
      <c r="B692" s="1"/>
      <c r="C692" s="3"/>
      <c r="D692" s="3"/>
      <c r="E692" s="3"/>
      <c r="F692" s="3"/>
      <c r="G692" s="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</row>
    <row r="693" ht="15.75" customHeight="1">
      <c r="A693" s="1"/>
      <c r="B693" s="1"/>
      <c r="C693" s="3"/>
      <c r="D693" s="3"/>
      <c r="E693" s="3"/>
      <c r="F693" s="3"/>
      <c r="G693" s="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</row>
    <row r="694" ht="15.75" customHeight="1">
      <c r="A694" s="1"/>
      <c r="B694" s="1"/>
      <c r="C694" s="3"/>
      <c r="D694" s="3"/>
      <c r="E694" s="3"/>
      <c r="F694" s="3"/>
      <c r="G694" s="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</row>
    <row r="695" ht="15.75" customHeight="1">
      <c r="A695" s="1"/>
      <c r="B695" s="1"/>
      <c r="C695" s="3"/>
      <c r="D695" s="3"/>
      <c r="E695" s="3"/>
      <c r="F695" s="3"/>
      <c r="G695" s="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</row>
    <row r="696" ht="15.75" customHeight="1">
      <c r="A696" s="1"/>
      <c r="B696" s="1"/>
      <c r="C696" s="3"/>
      <c r="D696" s="3"/>
      <c r="E696" s="3"/>
      <c r="F696" s="3"/>
      <c r="G696" s="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</row>
    <row r="697" ht="15.75" customHeight="1">
      <c r="A697" s="1"/>
      <c r="B697" s="1"/>
      <c r="C697" s="3"/>
      <c r="D697" s="3"/>
      <c r="E697" s="3"/>
      <c r="F697" s="3"/>
      <c r="G697" s="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</row>
    <row r="698" ht="15.75" customHeight="1">
      <c r="A698" s="1"/>
      <c r="B698" s="1"/>
      <c r="C698" s="3"/>
      <c r="D698" s="3"/>
      <c r="E698" s="3"/>
      <c r="F698" s="3"/>
      <c r="G698" s="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</row>
    <row r="699" ht="15.75" customHeight="1">
      <c r="A699" s="1"/>
      <c r="B699" s="1"/>
      <c r="C699" s="3"/>
      <c r="D699" s="3"/>
      <c r="E699" s="3"/>
      <c r="F699" s="3"/>
      <c r="G699" s="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</row>
    <row r="700" ht="15.75" customHeight="1">
      <c r="A700" s="1"/>
      <c r="B700" s="1"/>
      <c r="C700" s="3"/>
      <c r="D700" s="3"/>
      <c r="E700" s="3"/>
      <c r="F700" s="3"/>
      <c r="G700" s="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ht="15.75" customHeight="1">
      <c r="A701" s="1"/>
      <c r="B701" s="1"/>
      <c r="C701" s="3"/>
      <c r="D701" s="3"/>
      <c r="E701" s="3"/>
      <c r="F701" s="3"/>
      <c r="G701" s="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</row>
    <row r="702" ht="15.75" customHeight="1">
      <c r="A702" s="1"/>
      <c r="B702" s="1"/>
      <c r="C702" s="3"/>
      <c r="D702" s="3"/>
      <c r="E702" s="3"/>
      <c r="F702" s="3"/>
      <c r="G702" s="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</row>
    <row r="703" ht="15.75" customHeight="1">
      <c r="A703" s="1"/>
      <c r="B703" s="1"/>
      <c r="C703" s="3"/>
      <c r="D703" s="3"/>
      <c r="E703" s="3"/>
      <c r="F703" s="3"/>
      <c r="G703" s="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ht="15.75" customHeight="1">
      <c r="A704" s="1"/>
      <c r="B704" s="1"/>
      <c r="C704" s="3"/>
      <c r="D704" s="3"/>
      <c r="E704" s="3"/>
      <c r="F704" s="3"/>
      <c r="G704" s="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ht="15.75" customHeight="1">
      <c r="A705" s="1"/>
      <c r="B705" s="1"/>
      <c r="C705" s="3"/>
      <c r="D705" s="3"/>
      <c r="E705" s="3"/>
      <c r="F705" s="3"/>
      <c r="G705" s="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</row>
    <row r="706" ht="15.75" customHeight="1">
      <c r="A706" s="1"/>
      <c r="B706" s="1"/>
      <c r="C706" s="3"/>
      <c r="D706" s="3"/>
      <c r="E706" s="3"/>
      <c r="F706" s="3"/>
      <c r="G706" s="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</row>
    <row r="707" ht="15.75" customHeight="1">
      <c r="A707" s="1"/>
      <c r="B707" s="1"/>
      <c r="C707" s="3"/>
      <c r="D707" s="3"/>
      <c r="E707" s="3"/>
      <c r="F707" s="3"/>
      <c r="G707" s="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</row>
    <row r="708" ht="15.75" customHeight="1">
      <c r="A708" s="1"/>
      <c r="B708" s="1"/>
      <c r="C708" s="3"/>
      <c r="D708" s="3"/>
      <c r="E708" s="3"/>
      <c r="F708" s="3"/>
      <c r="G708" s="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</row>
    <row r="709" ht="15.75" customHeight="1">
      <c r="A709" s="1"/>
      <c r="B709" s="1"/>
      <c r="C709" s="3"/>
      <c r="D709" s="3"/>
      <c r="E709" s="3"/>
      <c r="F709" s="3"/>
      <c r="G709" s="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</row>
    <row r="710" ht="15.75" customHeight="1">
      <c r="A710" s="1"/>
      <c r="B710" s="1"/>
      <c r="C710" s="3"/>
      <c r="D710" s="3"/>
      <c r="E710" s="3"/>
      <c r="F710" s="3"/>
      <c r="G710" s="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</row>
    <row r="711" ht="15.75" customHeight="1">
      <c r="A711" s="1"/>
      <c r="B711" s="1"/>
      <c r="C711" s="3"/>
      <c r="D711" s="3"/>
      <c r="E711" s="3"/>
      <c r="F711" s="3"/>
      <c r="G711" s="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</row>
    <row r="712" ht="15.75" customHeight="1">
      <c r="A712" s="1"/>
      <c r="B712" s="1"/>
      <c r="C712" s="3"/>
      <c r="D712" s="3"/>
      <c r="E712" s="3"/>
      <c r="F712" s="3"/>
      <c r="G712" s="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</row>
    <row r="713" ht="15.75" customHeight="1">
      <c r="A713" s="1"/>
      <c r="B713" s="1"/>
      <c r="C713" s="3"/>
      <c r="D713" s="3"/>
      <c r="E713" s="3"/>
      <c r="F713" s="3"/>
      <c r="G713" s="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</row>
    <row r="714" ht="15.75" customHeight="1">
      <c r="A714" s="1"/>
      <c r="B714" s="1"/>
      <c r="C714" s="3"/>
      <c r="D714" s="3"/>
      <c r="E714" s="3"/>
      <c r="F714" s="3"/>
      <c r="G714" s="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</row>
    <row r="715" ht="15.75" customHeight="1">
      <c r="A715" s="1"/>
      <c r="B715" s="1"/>
      <c r="C715" s="3"/>
      <c r="D715" s="3"/>
      <c r="E715" s="3"/>
      <c r="F715" s="3"/>
      <c r="G715" s="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</row>
    <row r="716" ht="15.75" customHeight="1">
      <c r="A716" s="1"/>
      <c r="B716" s="1"/>
      <c r="C716" s="3"/>
      <c r="D716" s="3"/>
      <c r="E716" s="3"/>
      <c r="F716" s="3"/>
      <c r="G716" s="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</row>
    <row r="717" ht="15.75" customHeight="1">
      <c r="A717" s="1"/>
      <c r="B717" s="1"/>
      <c r="C717" s="3"/>
      <c r="D717" s="3"/>
      <c r="E717" s="3"/>
      <c r="F717" s="3"/>
      <c r="G717" s="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</row>
    <row r="718" ht="15.75" customHeight="1">
      <c r="A718" s="1"/>
      <c r="B718" s="1"/>
      <c r="C718" s="3"/>
      <c r="D718" s="3"/>
      <c r="E718" s="3"/>
      <c r="F718" s="3"/>
      <c r="G718" s="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</row>
    <row r="719" ht="15.75" customHeight="1">
      <c r="A719" s="1"/>
      <c r="B719" s="1"/>
      <c r="C719" s="3"/>
      <c r="D719" s="3"/>
      <c r="E719" s="3"/>
      <c r="F719" s="3"/>
      <c r="G719" s="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</row>
    <row r="720" ht="15.75" customHeight="1">
      <c r="A720" s="1"/>
      <c r="B720" s="1"/>
      <c r="C720" s="3"/>
      <c r="D720" s="3"/>
      <c r="E720" s="3"/>
      <c r="F720" s="3"/>
      <c r="G720" s="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</row>
    <row r="721" ht="15.75" customHeight="1">
      <c r="A721" s="1"/>
      <c r="B721" s="1"/>
      <c r="C721" s="3"/>
      <c r="D721" s="3"/>
      <c r="E721" s="3"/>
      <c r="F721" s="3"/>
      <c r="G721" s="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ht="15.75" customHeight="1">
      <c r="A722" s="1"/>
      <c r="B722" s="1"/>
      <c r="C722" s="3"/>
      <c r="D722" s="3"/>
      <c r="E722" s="3"/>
      <c r="F722" s="3"/>
      <c r="G722" s="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</row>
    <row r="723" ht="15.75" customHeight="1">
      <c r="A723" s="1"/>
      <c r="B723" s="1"/>
      <c r="C723" s="3"/>
      <c r="D723" s="3"/>
      <c r="E723" s="3"/>
      <c r="F723" s="3"/>
      <c r="G723" s="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ht="15.75" customHeight="1">
      <c r="A724" s="1"/>
      <c r="B724" s="1"/>
      <c r="C724" s="3"/>
      <c r="D724" s="3"/>
      <c r="E724" s="3"/>
      <c r="F724" s="3"/>
      <c r="G724" s="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</row>
    <row r="725" ht="15.75" customHeight="1">
      <c r="A725" s="1"/>
      <c r="B725" s="1"/>
      <c r="C725" s="3"/>
      <c r="D725" s="3"/>
      <c r="E725" s="3"/>
      <c r="F725" s="3"/>
      <c r="G725" s="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</row>
    <row r="726" ht="15.75" customHeight="1">
      <c r="A726" s="1"/>
      <c r="B726" s="1"/>
      <c r="C726" s="3"/>
      <c r="D726" s="3"/>
      <c r="E726" s="3"/>
      <c r="F726" s="3"/>
      <c r="G726" s="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</row>
    <row r="727" ht="15.75" customHeight="1">
      <c r="A727" s="1"/>
      <c r="B727" s="1"/>
      <c r="C727" s="3"/>
      <c r="D727" s="3"/>
      <c r="E727" s="3"/>
      <c r="F727" s="3"/>
      <c r="G727" s="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ht="15.75" customHeight="1">
      <c r="A728" s="1"/>
      <c r="B728" s="1"/>
      <c r="C728" s="3"/>
      <c r="D728" s="3"/>
      <c r="E728" s="3"/>
      <c r="F728" s="3"/>
      <c r="G728" s="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</row>
    <row r="729" ht="15.75" customHeight="1">
      <c r="A729" s="1"/>
      <c r="B729" s="1"/>
      <c r="C729" s="3"/>
      <c r="D729" s="3"/>
      <c r="E729" s="3"/>
      <c r="F729" s="3"/>
      <c r="G729" s="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</row>
    <row r="730" ht="15.75" customHeight="1">
      <c r="A730" s="1"/>
      <c r="B730" s="1"/>
      <c r="C730" s="3"/>
      <c r="D730" s="3"/>
      <c r="E730" s="3"/>
      <c r="F730" s="3"/>
      <c r="G730" s="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</row>
    <row r="731" ht="15.75" customHeight="1">
      <c r="A731" s="1"/>
      <c r="B731" s="1"/>
      <c r="C731" s="3"/>
      <c r="D731" s="3"/>
      <c r="E731" s="3"/>
      <c r="F731" s="3"/>
      <c r="G731" s="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</row>
    <row r="732" ht="15.75" customHeight="1">
      <c r="A732" s="1"/>
      <c r="B732" s="1"/>
      <c r="C732" s="3"/>
      <c r="D732" s="3"/>
      <c r="E732" s="3"/>
      <c r="F732" s="3"/>
      <c r="G732" s="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</row>
    <row r="733" ht="15.75" customHeight="1">
      <c r="A733" s="1"/>
      <c r="B733" s="1"/>
      <c r="C733" s="3"/>
      <c r="D733" s="3"/>
      <c r="E733" s="3"/>
      <c r="F733" s="3"/>
      <c r="G733" s="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ht="15.75" customHeight="1">
      <c r="A734" s="1"/>
      <c r="B734" s="1"/>
      <c r="C734" s="3"/>
      <c r="D734" s="3"/>
      <c r="E734" s="3"/>
      <c r="F734" s="3"/>
      <c r="G734" s="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</row>
    <row r="735" ht="15.75" customHeight="1">
      <c r="A735" s="1"/>
      <c r="B735" s="1"/>
      <c r="C735" s="3"/>
      <c r="D735" s="3"/>
      <c r="E735" s="3"/>
      <c r="F735" s="3"/>
      <c r="G735" s="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</row>
    <row r="736" ht="15.75" customHeight="1">
      <c r="A736" s="1"/>
      <c r="B736" s="1"/>
      <c r="C736" s="3"/>
      <c r="D736" s="3"/>
      <c r="E736" s="3"/>
      <c r="F736" s="3"/>
      <c r="G736" s="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</row>
    <row r="737" ht="15.75" customHeight="1">
      <c r="A737" s="1"/>
      <c r="B737" s="1"/>
      <c r="C737" s="3"/>
      <c r="D737" s="3"/>
      <c r="E737" s="3"/>
      <c r="F737" s="3"/>
      <c r="G737" s="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</row>
    <row r="738" ht="15.75" customHeight="1">
      <c r="A738" s="1"/>
      <c r="B738" s="1"/>
      <c r="C738" s="3"/>
      <c r="D738" s="3"/>
      <c r="E738" s="3"/>
      <c r="F738" s="3"/>
      <c r="G738" s="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</row>
    <row r="739" ht="15.75" customHeight="1">
      <c r="A739" s="1"/>
      <c r="B739" s="1"/>
      <c r="C739" s="3"/>
      <c r="D739" s="3"/>
      <c r="E739" s="3"/>
      <c r="F739" s="3"/>
      <c r="G739" s="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</row>
    <row r="740" ht="15.75" customHeight="1">
      <c r="A740" s="1"/>
      <c r="B740" s="1"/>
      <c r="C740" s="3"/>
      <c r="D740" s="3"/>
      <c r="E740" s="3"/>
      <c r="F740" s="3"/>
      <c r="G740" s="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</row>
    <row r="741" ht="15.75" customHeight="1">
      <c r="A741" s="1"/>
      <c r="B741" s="1"/>
      <c r="C741" s="3"/>
      <c r="D741" s="3"/>
      <c r="E741" s="3"/>
      <c r="F741" s="3"/>
      <c r="G741" s="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</row>
    <row r="742" ht="15.75" customHeight="1">
      <c r="A742" s="1"/>
      <c r="B742" s="1"/>
      <c r="C742" s="3"/>
      <c r="D742" s="3"/>
      <c r="E742" s="3"/>
      <c r="F742" s="3"/>
      <c r="G742" s="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</row>
    <row r="743" ht="15.75" customHeight="1">
      <c r="A743" s="1"/>
      <c r="B743" s="1"/>
      <c r="C743" s="3"/>
      <c r="D743" s="3"/>
      <c r="E743" s="3"/>
      <c r="F743" s="3"/>
      <c r="G743" s="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</row>
    <row r="744" ht="15.75" customHeight="1">
      <c r="A744" s="1"/>
      <c r="B744" s="1"/>
      <c r="C744" s="3"/>
      <c r="D744" s="3"/>
      <c r="E744" s="3"/>
      <c r="F744" s="3"/>
      <c r="G744" s="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</row>
    <row r="745" ht="15.75" customHeight="1">
      <c r="A745" s="1"/>
      <c r="B745" s="1"/>
      <c r="C745" s="3"/>
      <c r="D745" s="3"/>
      <c r="E745" s="3"/>
      <c r="F745" s="3"/>
      <c r="G745" s="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</row>
    <row r="746" ht="15.75" customHeight="1">
      <c r="A746" s="1"/>
      <c r="B746" s="1"/>
      <c r="C746" s="3"/>
      <c r="D746" s="3"/>
      <c r="E746" s="3"/>
      <c r="F746" s="3"/>
      <c r="G746" s="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</row>
    <row r="747" ht="15.75" customHeight="1">
      <c r="A747" s="1"/>
      <c r="B747" s="1"/>
      <c r="C747" s="3"/>
      <c r="D747" s="3"/>
      <c r="E747" s="3"/>
      <c r="F747" s="3"/>
      <c r="G747" s="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</row>
    <row r="748" ht="15.75" customHeight="1">
      <c r="A748" s="1"/>
      <c r="B748" s="1"/>
      <c r="C748" s="3"/>
      <c r="D748" s="3"/>
      <c r="E748" s="3"/>
      <c r="F748" s="3"/>
      <c r="G748" s="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</row>
    <row r="749" ht="15.75" customHeight="1">
      <c r="A749" s="1"/>
      <c r="B749" s="1"/>
      <c r="C749" s="3"/>
      <c r="D749" s="3"/>
      <c r="E749" s="3"/>
      <c r="F749" s="3"/>
      <c r="G749" s="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</row>
    <row r="750" ht="15.75" customHeight="1">
      <c r="A750" s="1"/>
      <c r="B750" s="1"/>
      <c r="C750" s="3"/>
      <c r="D750" s="3"/>
      <c r="E750" s="3"/>
      <c r="F750" s="3"/>
      <c r="G750" s="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</row>
    <row r="751" ht="15.75" customHeight="1">
      <c r="A751" s="1"/>
      <c r="B751" s="1"/>
      <c r="C751" s="3"/>
      <c r="D751" s="3"/>
      <c r="E751" s="3"/>
      <c r="F751" s="3"/>
      <c r="G751" s="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ht="15.75" customHeight="1">
      <c r="A752" s="1"/>
      <c r="B752" s="1"/>
      <c r="C752" s="3"/>
      <c r="D752" s="3"/>
      <c r="E752" s="3"/>
      <c r="F752" s="3"/>
      <c r="G752" s="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ht="15.75" customHeight="1">
      <c r="A753" s="1"/>
      <c r="B753" s="1"/>
      <c r="C753" s="3"/>
      <c r="D753" s="3"/>
      <c r="E753" s="3"/>
      <c r="F753" s="3"/>
      <c r="G753" s="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</row>
    <row r="754" ht="15.75" customHeight="1">
      <c r="A754" s="1"/>
      <c r="B754" s="1"/>
      <c r="C754" s="3"/>
      <c r="D754" s="3"/>
      <c r="E754" s="3"/>
      <c r="F754" s="3"/>
      <c r="G754" s="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</row>
    <row r="755" ht="15.75" customHeight="1">
      <c r="A755" s="1"/>
      <c r="B755" s="1"/>
      <c r="C755" s="3"/>
      <c r="D755" s="3"/>
      <c r="E755" s="3"/>
      <c r="F755" s="3"/>
      <c r="G755" s="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</row>
    <row r="756" ht="15.75" customHeight="1">
      <c r="A756" s="1"/>
      <c r="B756" s="1"/>
      <c r="C756" s="3"/>
      <c r="D756" s="3"/>
      <c r="E756" s="3"/>
      <c r="F756" s="3"/>
      <c r="G756" s="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</row>
    <row r="757" ht="15.75" customHeight="1">
      <c r="A757" s="1"/>
      <c r="B757" s="1"/>
      <c r="C757" s="3"/>
      <c r="D757" s="3"/>
      <c r="E757" s="3"/>
      <c r="F757" s="3"/>
      <c r="G757" s="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</row>
    <row r="758" ht="15.75" customHeight="1">
      <c r="A758" s="1"/>
      <c r="B758" s="1"/>
      <c r="C758" s="3"/>
      <c r="D758" s="3"/>
      <c r="E758" s="3"/>
      <c r="F758" s="3"/>
      <c r="G758" s="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</row>
    <row r="759" ht="15.75" customHeight="1">
      <c r="A759" s="1"/>
      <c r="B759" s="1"/>
      <c r="C759" s="3"/>
      <c r="D759" s="3"/>
      <c r="E759" s="3"/>
      <c r="F759" s="3"/>
      <c r="G759" s="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</row>
    <row r="760" ht="15.75" customHeight="1">
      <c r="A760" s="1"/>
      <c r="B760" s="1"/>
      <c r="C760" s="3"/>
      <c r="D760" s="3"/>
      <c r="E760" s="3"/>
      <c r="F760" s="3"/>
      <c r="G760" s="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</row>
    <row r="761" ht="15.75" customHeight="1">
      <c r="A761" s="1"/>
      <c r="B761" s="1"/>
      <c r="C761" s="3"/>
      <c r="D761" s="3"/>
      <c r="E761" s="3"/>
      <c r="F761" s="3"/>
      <c r="G761" s="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</row>
    <row r="762" ht="15.75" customHeight="1">
      <c r="A762" s="1"/>
      <c r="B762" s="1"/>
      <c r="C762" s="3"/>
      <c r="D762" s="3"/>
      <c r="E762" s="3"/>
      <c r="F762" s="3"/>
      <c r="G762" s="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</row>
    <row r="763" ht="15.75" customHeight="1">
      <c r="A763" s="1"/>
      <c r="B763" s="1"/>
      <c r="C763" s="3"/>
      <c r="D763" s="3"/>
      <c r="E763" s="3"/>
      <c r="F763" s="3"/>
      <c r="G763" s="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</row>
    <row r="764" ht="15.75" customHeight="1">
      <c r="A764" s="1"/>
      <c r="B764" s="1"/>
      <c r="C764" s="3"/>
      <c r="D764" s="3"/>
      <c r="E764" s="3"/>
      <c r="F764" s="3"/>
      <c r="G764" s="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</row>
    <row r="765" ht="15.75" customHeight="1">
      <c r="A765" s="1"/>
      <c r="B765" s="1"/>
      <c r="C765" s="3"/>
      <c r="D765" s="3"/>
      <c r="E765" s="3"/>
      <c r="F765" s="3"/>
      <c r="G765" s="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</row>
    <row r="766" ht="15.75" customHeight="1">
      <c r="A766" s="1"/>
      <c r="B766" s="1"/>
      <c r="C766" s="3"/>
      <c r="D766" s="3"/>
      <c r="E766" s="3"/>
      <c r="F766" s="3"/>
      <c r="G766" s="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</row>
    <row r="767" ht="15.75" customHeight="1">
      <c r="A767" s="1"/>
      <c r="B767" s="1"/>
      <c r="C767" s="3"/>
      <c r="D767" s="3"/>
      <c r="E767" s="3"/>
      <c r="F767" s="3"/>
      <c r="G767" s="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</row>
    <row r="768" ht="15.75" customHeight="1">
      <c r="A768" s="1"/>
      <c r="B768" s="1"/>
      <c r="C768" s="3"/>
      <c r="D768" s="3"/>
      <c r="E768" s="3"/>
      <c r="F768" s="3"/>
      <c r="G768" s="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</row>
    <row r="769" ht="15.75" customHeight="1">
      <c r="A769" s="1"/>
      <c r="B769" s="1"/>
      <c r="C769" s="3"/>
      <c r="D769" s="3"/>
      <c r="E769" s="3"/>
      <c r="F769" s="3"/>
      <c r="G769" s="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</row>
    <row r="770" ht="15.75" customHeight="1">
      <c r="A770" s="1"/>
      <c r="B770" s="1"/>
      <c r="C770" s="3"/>
      <c r="D770" s="3"/>
      <c r="E770" s="3"/>
      <c r="F770" s="3"/>
      <c r="G770" s="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</row>
    <row r="771" ht="15.75" customHeight="1">
      <c r="A771" s="1"/>
      <c r="B771" s="1"/>
      <c r="C771" s="3"/>
      <c r="D771" s="3"/>
      <c r="E771" s="3"/>
      <c r="F771" s="3"/>
      <c r="G771" s="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</row>
    <row r="772" ht="15.75" customHeight="1">
      <c r="A772" s="1"/>
      <c r="B772" s="1"/>
      <c r="C772" s="3"/>
      <c r="D772" s="3"/>
      <c r="E772" s="3"/>
      <c r="F772" s="3"/>
      <c r="G772" s="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</row>
    <row r="773" ht="15.75" customHeight="1">
      <c r="A773" s="1"/>
      <c r="B773" s="1"/>
      <c r="C773" s="3"/>
      <c r="D773" s="3"/>
      <c r="E773" s="3"/>
      <c r="F773" s="3"/>
      <c r="G773" s="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</row>
    <row r="774" ht="15.75" customHeight="1">
      <c r="A774" s="1"/>
      <c r="B774" s="1"/>
      <c r="C774" s="3"/>
      <c r="D774" s="3"/>
      <c r="E774" s="3"/>
      <c r="F774" s="3"/>
      <c r="G774" s="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</row>
    <row r="775" ht="15.75" customHeight="1">
      <c r="A775" s="1"/>
      <c r="B775" s="1"/>
      <c r="C775" s="3"/>
      <c r="D775" s="3"/>
      <c r="E775" s="3"/>
      <c r="F775" s="3"/>
      <c r="G775" s="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</row>
    <row r="776" ht="15.75" customHeight="1">
      <c r="A776" s="1"/>
      <c r="B776" s="1"/>
      <c r="C776" s="3"/>
      <c r="D776" s="3"/>
      <c r="E776" s="3"/>
      <c r="F776" s="3"/>
      <c r="G776" s="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</row>
    <row r="777" ht="15.75" customHeight="1">
      <c r="A777" s="1"/>
      <c r="B777" s="1"/>
      <c r="C777" s="3"/>
      <c r="D777" s="3"/>
      <c r="E777" s="3"/>
      <c r="F777" s="3"/>
      <c r="G777" s="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</row>
    <row r="778" ht="15.75" customHeight="1">
      <c r="A778" s="1"/>
      <c r="B778" s="1"/>
      <c r="C778" s="3"/>
      <c r="D778" s="3"/>
      <c r="E778" s="3"/>
      <c r="F778" s="3"/>
      <c r="G778" s="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</row>
    <row r="779" ht="15.75" customHeight="1">
      <c r="A779" s="1"/>
      <c r="B779" s="1"/>
      <c r="C779" s="3"/>
      <c r="D779" s="3"/>
      <c r="E779" s="3"/>
      <c r="F779" s="3"/>
      <c r="G779" s="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</row>
    <row r="780" ht="15.75" customHeight="1">
      <c r="A780" s="1"/>
      <c r="B780" s="1"/>
      <c r="C780" s="3"/>
      <c r="D780" s="3"/>
      <c r="E780" s="3"/>
      <c r="F780" s="3"/>
      <c r="G780" s="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</row>
    <row r="781" ht="15.75" customHeight="1">
      <c r="A781" s="1"/>
      <c r="B781" s="1"/>
      <c r="C781" s="3"/>
      <c r="D781" s="3"/>
      <c r="E781" s="3"/>
      <c r="F781" s="3"/>
      <c r="G781" s="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</row>
    <row r="782" ht="15.75" customHeight="1">
      <c r="A782" s="1"/>
      <c r="B782" s="1"/>
      <c r="C782" s="3"/>
      <c r="D782" s="3"/>
      <c r="E782" s="3"/>
      <c r="F782" s="3"/>
      <c r="G782" s="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</row>
    <row r="783" ht="15.75" customHeight="1">
      <c r="A783" s="1"/>
      <c r="B783" s="1"/>
      <c r="C783" s="3"/>
      <c r="D783" s="3"/>
      <c r="E783" s="3"/>
      <c r="F783" s="3"/>
      <c r="G783" s="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</row>
    <row r="784" ht="15.75" customHeight="1">
      <c r="A784" s="1"/>
      <c r="B784" s="1"/>
      <c r="C784" s="3"/>
      <c r="D784" s="3"/>
      <c r="E784" s="3"/>
      <c r="F784" s="3"/>
      <c r="G784" s="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</row>
    <row r="785" ht="15.75" customHeight="1">
      <c r="A785" s="1"/>
      <c r="B785" s="1"/>
      <c r="C785" s="3"/>
      <c r="D785" s="3"/>
      <c r="E785" s="3"/>
      <c r="F785" s="3"/>
      <c r="G785" s="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ht="15.75" customHeight="1">
      <c r="A786" s="1"/>
      <c r="B786" s="1"/>
      <c r="C786" s="3"/>
      <c r="D786" s="3"/>
      <c r="E786" s="3"/>
      <c r="F786" s="3"/>
      <c r="G786" s="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</row>
    <row r="787" ht="15.75" customHeight="1">
      <c r="A787" s="1"/>
      <c r="B787" s="1"/>
      <c r="C787" s="3"/>
      <c r="D787" s="3"/>
      <c r="E787" s="3"/>
      <c r="F787" s="3"/>
      <c r="G787" s="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</row>
    <row r="788" ht="15.75" customHeight="1">
      <c r="A788" s="1"/>
      <c r="B788" s="1"/>
      <c r="C788" s="3"/>
      <c r="D788" s="3"/>
      <c r="E788" s="3"/>
      <c r="F788" s="3"/>
      <c r="G788" s="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</row>
    <row r="789" ht="15.75" customHeight="1">
      <c r="A789" s="1"/>
      <c r="B789" s="1"/>
      <c r="C789" s="3"/>
      <c r="D789" s="3"/>
      <c r="E789" s="3"/>
      <c r="F789" s="3"/>
      <c r="G789" s="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</row>
    <row r="790" ht="15.75" customHeight="1">
      <c r="A790" s="1"/>
      <c r="B790" s="1"/>
      <c r="C790" s="3"/>
      <c r="D790" s="3"/>
      <c r="E790" s="3"/>
      <c r="F790" s="3"/>
      <c r="G790" s="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</row>
    <row r="791" ht="15.75" customHeight="1">
      <c r="A791" s="1"/>
      <c r="B791" s="1"/>
      <c r="C791" s="3"/>
      <c r="D791" s="3"/>
      <c r="E791" s="3"/>
      <c r="F791" s="3"/>
      <c r="G791" s="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</row>
    <row r="792" ht="15.75" customHeight="1">
      <c r="A792" s="1"/>
      <c r="B792" s="1"/>
      <c r="C792" s="3"/>
      <c r="D792" s="3"/>
      <c r="E792" s="3"/>
      <c r="F792" s="3"/>
      <c r="G792" s="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</row>
    <row r="793" ht="15.75" customHeight="1">
      <c r="A793" s="1"/>
      <c r="B793" s="1"/>
      <c r="C793" s="3"/>
      <c r="D793" s="3"/>
      <c r="E793" s="3"/>
      <c r="F793" s="3"/>
      <c r="G793" s="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</row>
    <row r="794" ht="15.75" customHeight="1">
      <c r="A794" s="1"/>
      <c r="B794" s="1"/>
      <c r="C794" s="3"/>
      <c r="D794" s="3"/>
      <c r="E794" s="3"/>
      <c r="F794" s="3"/>
      <c r="G794" s="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</row>
    <row r="795" ht="15.75" customHeight="1">
      <c r="A795" s="1"/>
      <c r="B795" s="1"/>
      <c r="C795" s="3"/>
      <c r="D795" s="3"/>
      <c r="E795" s="3"/>
      <c r="F795" s="3"/>
      <c r="G795" s="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</row>
    <row r="796" ht="15.75" customHeight="1">
      <c r="A796" s="1"/>
      <c r="B796" s="1"/>
      <c r="C796" s="3"/>
      <c r="D796" s="3"/>
      <c r="E796" s="3"/>
      <c r="F796" s="3"/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</row>
    <row r="797" ht="15.75" customHeight="1">
      <c r="A797" s="1"/>
      <c r="B797" s="1"/>
      <c r="C797" s="3"/>
      <c r="D797" s="3"/>
      <c r="E797" s="3"/>
      <c r="F797" s="3"/>
      <c r="G797" s="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</row>
    <row r="798" ht="15.75" customHeight="1">
      <c r="A798" s="1"/>
      <c r="B798" s="1"/>
      <c r="C798" s="3"/>
      <c r="D798" s="3"/>
      <c r="E798" s="3"/>
      <c r="F798" s="3"/>
      <c r="G798" s="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</row>
    <row r="799" ht="15.75" customHeight="1">
      <c r="A799" s="1"/>
      <c r="B799" s="1"/>
      <c r="C799" s="3"/>
      <c r="D799" s="3"/>
      <c r="E799" s="3"/>
      <c r="F799" s="3"/>
      <c r="G799" s="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</row>
    <row r="800" ht="15.75" customHeight="1">
      <c r="A800" s="1"/>
      <c r="B800" s="1"/>
      <c r="C800" s="3"/>
      <c r="D800" s="3"/>
      <c r="E800" s="3"/>
      <c r="F800" s="3"/>
      <c r="G800" s="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</row>
    <row r="801" ht="15.75" customHeight="1">
      <c r="A801" s="1"/>
      <c r="B801" s="1"/>
      <c r="C801" s="3"/>
      <c r="D801" s="3"/>
      <c r="E801" s="3"/>
      <c r="F801" s="3"/>
      <c r="G801" s="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</row>
    <row r="802" ht="15.75" customHeight="1">
      <c r="A802" s="1"/>
      <c r="B802" s="1"/>
      <c r="C802" s="3"/>
      <c r="D802" s="3"/>
      <c r="E802" s="3"/>
      <c r="F802" s="3"/>
      <c r="G802" s="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</row>
    <row r="803" ht="15.75" customHeight="1">
      <c r="A803" s="1"/>
      <c r="B803" s="1"/>
      <c r="C803" s="3"/>
      <c r="D803" s="3"/>
      <c r="E803" s="3"/>
      <c r="F803" s="3"/>
      <c r="G803" s="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</row>
    <row r="804" ht="15.75" customHeight="1">
      <c r="A804" s="1"/>
      <c r="B804" s="1"/>
      <c r="C804" s="3"/>
      <c r="D804" s="3"/>
      <c r="E804" s="3"/>
      <c r="F804" s="3"/>
      <c r="G804" s="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</row>
    <row r="805" ht="15.75" customHeight="1">
      <c r="A805" s="1"/>
      <c r="B805" s="1"/>
      <c r="C805" s="3"/>
      <c r="D805" s="3"/>
      <c r="E805" s="3"/>
      <c r="F805" s="3"/>
      <c r="G805" s="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</row>
    <row r="806" ht="15.75" customHeight="1">
      <c r="A806" s="1"/>
      <c r="B806" s="1"/>
      <c r="C806" s="3"/>
      <c r="D806" s="3"/>
      <c r="E806" s="3"/>
      <c r="F806" s="3"/>
      <c r="G806" s="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</row>
    <row r="807" ht="15.75" customHeight="1">
      <c r="A807" s="1"/>
      <c r="B807" s="1"/>
      <c r="C807" s="3"/>
      <c r="D807" s="3"/>
      <c r="E807" s="3"/>
      <c r="F807" s="3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</row>
    <row r="808" ht="15.75" customHeight="1">
      <c r="A808" s="1"/>
      <c r="B808" s="1"/>
      <c r="C808" s="3"/>
      <c r="D808" s="3"/>
      <c r="E808" s="3"/>
      <c r="F808" s="3"/>
      <c r="G808" s="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</row>
    <row r="809" ht="15.75" customHeight="1">
      <c r="A809" s="1"/>
      <c r="B809" s="1"/>
      <c r="C809" s="3"/>
      <c r="D809" s="3"/>
      <c r="E809" s="3"/>
      <c r="F809" s="3"/>
      <c r="G809" s="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</row>
    <row r="810" ht="15.75" customHeight="1">
      <c r="A810" s="1"/>
      <c r="B810" s="1"/>
      <c r="C810" s="3"/>
      <c r="D810" s="3"/>
      <c r="E810" s="3"/>
      <c r="F810" s="3"/>
      <c r="G810" s="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</row>
    <row r="811" ht="15.75" customHeight="1">
      <c r="A811" s="1"/>
      <c r="B811" s="1"/>
      <c r="C811" s="3"/>
      <c r="D811" s="3"/>
      <c r="E811" s="3"/>
      <c r="F811" s="3"/>
      <c r="G811" s="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ht="15.75" customHeight="1">
      <c r="A812" s="1"/>
      <c r="B812" s="1"/>
      <c r="C812" s="3"/>
      <c r="D812" s="3"/>
      <c r="E812" s="3"/>
      <c r="F812" s="3"/>
      <c r="G812" s="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ht="15.75" customHeight="1">
      <c r="A813" s="1"/>
      <c r="B813" s="1"/>
      <c r="C813" s="3"/>
      <c r="D813" s="3"/>
      <c r="E813" s="3"/>
      <c r="F813" s="3"/>
      <c r="G813" s="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</row>
    <row r="814" ht="15.75" customHeight="1">
      <c r="A814" s="1"/>
      <c r="B814" s="1"/>
      <c r="C814" s="3"/>
      <c r="D814" s="3"/>
      <c r="E814" s="3"/>
      <c r="F814" s="3"/>
      <c r="G814" s="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</row>
    <row r="815" ht="15.75" customHeight="1">
      <c r="A815" s="1"/>
      <c r="B815" s="1"/>
      <c r="C815" s="3"/>
      <c r="D815" s="3"/>
      <c r="E815" s="3"/>
      <c r="F815" s="3"/>
      <c r="G815" s="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</row>
    <row r="816" ht="15.75" customHeight="1">
      <c r="A816" s="1"/>
      <c r="B816" s="1"/>
      <c r="C816" s="3"/>
      <c r="D816" s="3"/>
      <c r="E816" s="3"/>
      <c r="F816" s="3"/>
      <c r="G816" s="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</row>
    <row r="817" ht="15.75" customHeight="1">
      <c r="A817" s="1"/>
      <c r="B817" s="1"/>
      <c r="C817" s="3"/>
      <c r="D817" s="3"/>
      <c r="E817" s="3"/>
      <c r="F817" s="3"/>
      <c r="G817" s="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</row>
    <row r="818" ht="15.75" customHeight="1">
      <c r="A818" s="1"/>
      <c r="B818" s="1"/>
      <c r="C818" s="3"/>
      <c r="D818" s="3"/>
      <c r="E818" s="3"/>
      <c r="F818" s="3"/>
      <c r="G818" s="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</row>
    <row r="819" ht="15.75" customHeight="1">
      <c r="A819" s="1"/>
      <c r="B819" s="1"/>
      <c r="C819" s="3"/>
      <c r="D819" s="3"/>
      <c r="E819" s="3"/>
      <c r="F819" s="3"/>
      <c r="G819" s="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</row>
    <row r="820" ht="15.75" customHeight="1">
      <c r="A820" s="1"/>
      <c r="B820" s="1"/>
      <c r="C820" s="3"/>
      <c r="D820" s="3"/>
      <c r="E820" s="3"/>
      <c r="F820" s="3"/>
      <c r="G820" s="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</row>
    <row r="821" ht="15.75" customHeight="1">
      <c r="A821" s="1"/>
      <c r="B821" s="1"/>
      <c r="C821" s="3"/>
      <c r="D821" s="3"/>
      <c r="E821" s="3"/>
      <c r="F821" s="3"/>
      <c r="G821" s="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</row>
    <row r="822" ht="15.75" customHeight="1">
      <c r="A822" s="1"/>
      <c r="B822" s="1"/>
      <c r="C822" s="3"/>
      <c r="D822" s="3"/>
      <c r="E822" s="3"/>
      <c r="F822" s="3"/>
      <c r="G822" s="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</row>
    <row r="823" ht="15.75" customHeight="1">
      <c r="A823" s="1"/>
      <c r="B823" s="1"/>
      <c r="C823" s="3"/>
      <c r="D823" s="3"/>
      <c r="E823" s="3"/>
      <c r="F823" s="3"/>
      <c r="G823" s="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</row>
    <row r="824" ht="15.75" customHeight="1">
      <c r="A824" s="1"/>
      <c r="B824" s="1"/>
      <c r="C824" s="3"/>
      <c r="D824" s="3"/>
      <c r="E824" s="3"/>
      <c r="F824" s="3"/>
      <c r="G824" s="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</row>
    <row r="825" ht="15.75" customHeight="1">
      <c r="A825" s="1"/>
      <c r="B825" s="1"/>
      <c r="C825" s="3"/>
      <c r="D825" s="3"/>
      <c r="E825" s="3"/>
      <c r="F825" s="3"/>
      <c r="G825" s="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</row>
    <row r="826" ht="15.75" customHeight="1">
      <c r="A826" s="1"/>
      <c r="B826" s="1"/>
      <c r="C826" s="3"/>
      <c r="D826" s="3"/>
      <c r="E826" s="3"/>
      <c r="F826" s="3"/>
      <c r="G826" s="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</row>
    <row r="827" ht="15.75" customHeight="1">
      <c r="A827" s="1"/>
      <c r="B827" s="1"/>
      <c r="C827" s="3"/>
      <c r="D827" s="3"/>
      <c r="E827" s="3"/>
      <c r="F827" s="3"/>
      <c r="G827" s="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</row>
    <row r="828" ht="15.75" customHeight="1">
      <c r="A828" s="1"/>
      <c r="B828" s="1"/>
      <c r="C828" s="3"/>
      <c r="D828" s="3"/>
      <c r="E828" s="3"/>
      <c r="F828" s="3"/>
      <c r="G828" s="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</row>
    <row r="829" ht="15.75" customHeight="1">
      <c r="A829" s="1"/>
      <c r="B829" s="1"/>
      <c r="C829" s="3"/>
      <c r="D829" s="3"/>
      <c r="E829" s="3"/>
      <c r="F829" s="3"/>
      <c r="G829" s="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</row>
    <row r="830" ht="15.75" customHeight="1">
      <c r="A830" s="1"/>
      <c r="B830" s="1"/>
      <c r="C830" s="3"/>
      <c r="D830" s="3"/>
      <c r="E830" s="3"/>
      <c r="F830" s="3"/>
      <c r="G830" s="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</row>
    <row r="831" ht="15.75" customHeight="1">
      <c r="A831" s="1"/>
      <c r="B831" s="1"/>
      <c r="C831" s="3"/>
      <c r="D831" s="3"/>
      <c r="E831" s="3"/>
      <c r="F831" s="3"/>
      <c r="G831" s="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</row>
    <row r="832" ht="15.75" customHeight="1">
      <c r="A832" s="1"/>
      <c r="B832" s="1"/>
      <c r="C832" s="3"/>
      <c r="D832" s="3"/>
      <c r="E832" s="3"/>
      <c r="F832" s="3"/>
      <c r="G832" s="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</row>
    <row r="833" ht="15.75" customHeight="1">
      <c r="A833" s="1"/>
      <c r="B833" s="1"/>
      <c r="C833" s="3"/>
      <c r="D833" s="3"/>
      <c r="E833" s="3"/>
      <c r="F833" s="3"/>
      <c r="G833" s="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</row>
    <row r="834" ht="15.75" customHeight="1">
      <c r="A834" s="1"/>
      <c r="B834" s="1"/>
      <c r="C834" s="3"/>
      <c r="D834" s="3"/>
      <c r="E834" s="3"/>
      <c r="F834" s="3"/>
      <c r="G834" s="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</row>
    <row r="835" ht="15.75" customHeight="1">
      <c r="A835" s="1"/>
      <c r="B835" s="1"/>
      <c r="C835" s="3"/>
      <c r="D835" s="3"/>
      <c r="E835" s="3"/>
      <c r="F835" s="3"/>
      <c r="G835" s="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</row>
    <row r="836" ht="15.75" customHeight="1">
      <c r="A836" s="1"/>
      <c r="B836" s="1"/>
      <c r="C836" s="3"/>
      <c r="D836" s="3"/>
      <c r="E836" s="3"/>
      <c r="F836" s="3"/>
      <c r="G836" s="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</row>
    <row r="837" ht="15.75" customHeight="1">
      <c r="A837" s="1"/>
      <c r="B837" s="1"/>
      <c r="C837" s="3"/>
      <c r="D837" s="3"/>
      <c r="E837" s="3"/>
      <c r="F837" s="3"/>
      <c r="G837" s="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</row>
    <row r="838" ht="15.75" customHeight="1">
      <c r="A838" s="1"/>
      <c r="B838" s="1"/>
      <c r="C838" s="3"/>
      <c r="D838" s="3"/>
      <c r="E838" s="3"/>
      <c r="F838" s="3"/>
      <c r="G838" s="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</row>
    <row r="839" ht="15.75" customHeight="1">
      <c r="A839" s="1"/>
      <c r="B839" s="1"/>
      <c r="C839" s="3"/>
      <c r="D839" s="3"/>
      <c r="E839" s="3"/>
      <c r="F839" s="3"/>
      <c r="G839" s="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</row>
    <row r="840" ht="15.75" customHeight="1">
      <c r="A840" s="1"/>
      <c r="B840" s="1"/>
      <c r="C840" s="3"/>
      <c r="D840" s="3"/>
      <c r="E840" s="3"/>
      <c r="F840" s="3"/>
      <c r="G840" s="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</row>
    <row r="841" ht="15.75" customHeight="1">
      <c r="A841" s="1"/>
      <c r="B841" s="1"/>
      <c r="C841" s="3"/>
      <c r="D841" s="3"/>
      <c r="E841" s="3"/>
      <c r="F841" s="3"/>
      <c r="G841" s="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</row>
    <row r="842" ht="15.75" customHeight="1">
      <c r="A842" s="1"/>
      <c r="B842" s="1"/>
      <c r="C842" s="3"/>
      <c r="D842" s="3"/>
      <c r="E842" s="3"/>
      <c r="F842" s="3"/>
      <c r="G842" s="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</row>
    <row r="843" ht="15.75" customHeight="1">
      <c r="A843" s="1"/>
      <c r="B843" s="1"/>
      <c r="C843" s="3"/>
      <c r="D843" s="3"/>
      <c r="E843" s="3"/>
      <c r="F843" s="3"/>
      <c r="G843" s="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</row>
    <row r="844" ht="15.75" customHeight="1">
      <c r="A844" s="1"/>
      <c r="B844" s="1"/>
      <c r="C844" s="3"/>
      <c r="D844" s="3"/>
      <c r="E844" s="3"/>
      <c r="F844" s="3"/>
      <c r="G844" s="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</row>
    <row r="845" ht="15.75" customHeight="1">
      <c r="A845" s="1"/>
      <c r="B845" s="1"/>
      <c r="C845" s="3"/>
      <c r="D845" s="3"/>
      <c r="E845" s="3"/>
      <c r="F845" s="3"/>
      <c r="G845" s="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</row>
    <row r="846" ht="15.75" customHeight="1">
      <c r="A846" s="1"/>
      <c r="B846" s="1"/>
      <c r="C846" s="3"/>
      <c r="D846" s="3"/>
      <c r="E846" s="3"/>
      <c r="F846" s="3"/>
      <c r="G846" s="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</row>
    <row r="847" ht="15.75" customHeight="1">
      <c r="A847" s="1"/>
      <c r="B847" s="1"/>
      <c r="C847" s="3"/>
      <c r="D847" s="3"/>
      <c r="E847" s="3"/>
      <c r="F847" s="3"/>
      <c r="G847" s="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</row>
    <row r="848" ht="15.75" customHeight="1">
      <c r="A848" s="1"/>
      <c r="B848" s="1"/>
      <c r="C848" s="3"/>
      <c r="D848" s="3"/>
      <c r="E848" s="3"/>
      <c r="F848" s="3"/>
      <c r="G848" s="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</row>
    <row r="849" ht="15.75" customHeight="1">
      <c r="A849" s="1"/>
      <c r="B849" s="1"/>
      <c r="C849" s="3"/>
      <c r="D849" s="3"/>
      <c r="E849" s="3"/>
      <c r="F849" s="3"/>
      <c r="G849" s="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</row>
    <row r="850" ht="15.75" customHeight="1">
      <c r="A850" s="1"/>
      <c r="B850" s="1"/>
      <c r="C850" s="3"/>
      <c r="D850" s="3"/>
      <c r="E850" s="3"/>
      <c r="F850" s="3"/>
      <c r="G850" s="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</row>
    <row r="851" ht="15.75" customHeight="1">
      <c r="A851" s="1"/>
      <c r="B851" s="1"/>
      <c r="C851" s="3"/>
      <c r="D851" s="3"/>
      <c r="E851" s="3"/>
      <c r="F851" s="3"/>
      <c r="G851" s="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</row>
    <row r="852" ht="15.75" customHeight="1">
      <c r="A852" s="1"/>
      <c r="B852" s="1"/>
      <c r="C852" s="3"/>
      <c r="D852" s="3"/>
      <c r="E852" s="3"/>
      <c r="F852" s="3"/>
      <c r="G852" s="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</row>
    <row r="853" ht="15.75" customHeight="1">
      <c r="A853" s="1"/>
      <c r="B853" s="1"/>
      <c r="C853" s="3"/>
      <c r="D853" s="3"/>
      <c r="E853" s="3"/>
      <c r="F853" s="3"/>
      <c r="G853" s="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</row>
    <row r="854" ht="15.75" customHeight="1">
      <c r="A854" s="1"/>
      <c r="B854" s="1"/>
      <c r="C854" s="3"/>
      <c r="D854" s="3"/>
      <c r="E854" s="3"/>
      <c r="F854" s="3"/>
      <c r="G854" s="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</row>
    <row r="855" ht="15.75" customHeight="1">
      <c r="A855" s="1"/>
      <c r="B855" s="1"/>
      <c r="C855" s="3"/>
      <c r="D855" s="3"/>
      <c r="E855" s="3"/>
      <c r="F855" s="3"/>
      <c r="G855" s="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</row>
    <row r="856" ht="15.75" customHeight="1">
      <c r="A856" s="1"/>
      <c r="B856" s="1"/>
      <c r="C856" s="3"/>
      <c r="D856" s="3"/>
      <c r="E856" s="3"/>
      <c r="F856" s="3"/>
      <c r="G856" s="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ht="15.75" customHeight="1">
      <c r="A857" s="1"/>
      <c r="B857" s="1"/>
      <c r="C857" s="3"/>
      <c r="D857" s="3"/>
      <c r="E857" s="3"/>
      <c r="F857" s="3"/>
      <c r="G857" s="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ht="15.75" customHeight="1">
      <c r="A858" s="1"/>
      <c r="B858" s="1"/>
      <c r="C858" s="3"/>
      <c r="D858" s="3"/>
      <c r="E858" s="3"/>
      <c r="F858" s="3"/>
      <c r="G858" s="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ht="15.75" customHeight="1">
      <c r="A859" s="1"/>
      <c r="B859" s="1"/>
      <c r="C859" s="3"/>
      <c r="D859" s="3"/>
      <c r="E859" s="3"/>
      <c r="F859" s="3"/>
      <c r="G859" s="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</row>
    <row r="860" ht="15.75" customHeight="1">
      <c r="A860" s="1"/>
      <c r="B860" s="1"/>
      <c r="C860" s="3"/>
      <c r="D860" s="3"/>
      <c r="E860" s="3"/>
      <c r="F860" s="3"/>
      <c r="G860" s="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</row>
    <row r="861" ht="15.75" customHeight="1">
      <c r="A861" s="1"/>
      <c r="B861" s="1"/>
      <c r="C861" s="3"/>
      <c r="D861" s="3"/>
      <c r="E861" s="3"/>
      <c r="F861" s="3"/>
      <c r="G861" s="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</row>
    <row r="862" ht="15.75" customHeight="1">
      <c r="A862" s="1"/>
      <c r="B862" s="1"/>
      <c r="C862" s="3"/>
      <c r="D862" s="3"/>
      <c r="E862" s="3"/>
      <c r="F862" s="3"/>
      <c r="G862" s="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</row>
    <row r="863" ht="15.75" customHeight="1">
      <c r="A863" s="1"/>
      <c r="B863" s="1"/>
      <c r="C863" s="3"/>
      <c r="D863" s="3"/>
      <c r="E863" s="3"/>
      <c r="F863" s="3"/>
      <c r="G863" s="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</row>
    <row r="864" ht="15.75" customHeight="1">
      <c r="A864" s="1"/>
      <c r="B864" s="1"/>
      <c r="C864" s="3"/>
      <c r="D864" s="3"/>
      <c r="E864" s="3"/>
      <c r="F864" s="3"/>
      <c r="G864" s="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</row>
    <row r="865" ht="15.75" customHeight="1">
      <c r="A865" s="1"/>
      <c r="B865" s="1"/>
      <c r="C865" s="3"/>
      <c r="D865" s="3"/>
      <c r="E865" s="3"/>
      <c r="F865" s="3"/>
      <c r="G865" s="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</row>
    <row r="866" ht="15.75" customHeight="1">
      <c r="A866" s="1"/>
      <c r="B866" s="1"/>
      <c r="C866" s="3"/>
      <c r="D866" s="3"/>
      <c r="E866" s="3"/>
      <c r="F866" s="3"/>
      <c r="G866" s="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</row>
    <row r="867" ht="15.75" customHeight="1">
      <c r="A867" s="1"/>
      <c r="B867" s="1"/>
      <c r="C867" s="3"/>
      <c r="D867" s="3"/>
      <c r="E867" s="3"/>
      <c r="F867" s="3"/>
      <c r="G867" s="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</row>
    <row r="868" ht="15.75" customHeight="1">
      <c r="A868" s="1"/>
      <c r="B868" s="1"/>
      <c r="C868" s="3"/>
      <c r="D868" s="3"/>
      <c r="E868" s="3"/>
      <c r="F868" s="3"/>
      <c r="G868" s="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</row>
    <row r="869" ht="15.75" customHeight="1">
      <c r="A869" s="1"/>
      <c r="B869" s="1"/>
      <c r="C869" s="3"/>
      <c r="D869" s="3"/>
      <c r="E869" s="3"/>
      <c r="F869" s="3"/>
      <c r="G869" s="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</row>
    <row r="870" ht="15.75" customHeight="1">
      <c r="A870" s="1"/>
      <c r="B870" s="1"/>
      <c r="C870" s="3"/>
      <c r="D870" s="3"/>
      <c r="E870" s="3"/>
      <c r="F870" s="3"/>
      <c r="G870" s="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</row>
    <row r="871" ht="15.75" customHeight="1">
      <c r="A871" s="1"/>
      <c r="B871" s="1"/>
      <c r="C871" s="3"/>
      <c r="D871" s="3"/>
      <c r="E871" s="3"/>
      <c r="F871" s="3"/>
      <c r="G871" s="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ht="15.75" customHeight="1">
      <c r="A872" s="1"/>
      <c r="B872" s="1"/>
      <c r="C872" s="3"/>
      <c r="D872" s="3"/>
      <c r="E872" s="3"/>
      <c r="F872" s="3"/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</row>
    <row r="873" ht="15.75" customHeight="1">
      <c r="A873" s="1"/>
      <c r="B873" s="1"/>
      <c r="C873" s="3"/>
      <c r="D873" s="3"/>
      <c r="E873" s="3"/>
      <c r="F873" s="3"/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</row>
    <row r="874" ht="15.75" customHeight="1">
      <c r="A874" s="1"/>
      <c r="B874" s="1"/>
      <c r="C874" s="3"/>
      <c r="D874" s="3"/>
      <c r="E874" s="3"/>
      <c r="F874" s="3"/>
      <c r="G874" s="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</row>
    <row r="875" ht="15.75" customHeight="1">
      <c r="A875" s="1"/>
      <c r="B875" s="1"/>
      <c r="C875" s="3"/>
      <c r="D875" s="3"/>
      <c r="E875" s="3"/>
      <c r="F875" s="3"/>
      <c r="G875" s="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</row>
    <row r="876" ht="15.75" customHeight="1">
      <c r="A876" s="1"/>
      <c r="B876" s="1"/>
      <c r="C876" s="3"/>
      <c r="D876" s="3"/>
      <c r="E876" s="3"/>
      <c r="F876" s="3"/>
      <c r="G876" s="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</row>
    <row r="877" ht="15.75" customHeight="1">
      <c r="A877" s="1"/>
      <c r="B877" s="1"/>
      <c r="C877" s="3"/>
      <c r="D877" s="3"/>
      <c r="E877" s="3"/>
      <c r="F877" s="3"/>
      <c r="G877" s="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</row>
    <row r="878" ht="15.75" customHeight="1">
      <c r="A878" s="1"/>
      <c r="B878" s="1"/>
      <c r="C878" s="3"/>
      <c r="D878" s="3"/>
      <c r="E878" s="3"/>
      <c r="F878" s="3"/>
      <c r="G878" s="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</row>
    <row r="879" ht="15.75" customHeight="1">
      <c r="A879" s="1"/>
      <c r="B879" s="1"/>
      <c r="C879" s="3"/>
      <c r="D879" s="3"/>
      <c r="E879" s="3"/>
      <c r="F879" s="3"/>
      <c r="G879" s="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</row>
    <row r="880" ht="15.75" customHeight="1">
      <c r="A880" s="1"/>
      <c r="B880" s="1"/>
      <c r="C880" s="3"/>
      <c r="D880" s="3"/>
      <c r="E880" s="3"/>
      <c r="F880" s="3"/>
      <c r="G880" s="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</row>
    <row r="881" ht="15.75" customHeight="1">
      <c r="A881" s="1"/>
      <c r="B881" s="1"/>
      <c r="C881" s="3"/>
      <c r="D881" s="3"/>
      <c r="E881" s="3"/>
      <c r="F881" s="3"/>
      <c r="G881" s="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</row>
    <row r="882" ht="15.75" customHeight="1">
      <c r="A882" s="1"/>
      <c r="B882" s="1"/>
      <c r="C882" s="3"/>
      <c r="D882" s="3"/>
      <c r="E882" s="3"/>
      <c r="F882" s="3"/>
      <c r="G882" s="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</row>
    <row r="883" ht="15.75" customHeight="1">
      <c r="A883" s="1"/>
      <c r="B883" s="1"/>
      <c r="C883" s="3"/>
      <c r="D883" s="3"/>
      <c r="E883" s="3"/>
      <c r="F883" s="3"/>
      <c r="G883" s="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</row>
    <row r="884" ht="15.75" customHeight="1">
      <c r="A884" s="1"/>
      <c r="B884" s="1"/>
      <c r="C884" s="3"/>
      <c r="D884" s="3"/>
      <c r="E884" s="3"/>
      <c r="F884" s="3"/>
      <c r="G884" s="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</row>
    <row r="885" ht="15.75" customHeight="1">
      <c r="A885" s="1"/>
      <c r="B885" s="1"/>
      <c r="C885" s="3"/>
      <c r="D885" s="3"/>
      <c r="E885" s="3"/>
      <c r="F885" s="3"/>
      <c r="G885" s="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</row>
    <row r="886" ht="15.75" customHeight="1">
      <c r="A886" s="1"/>
      <c r="B886" s="1"/>
      <c r="C886" s="3"/>
      <c r="D886" s="3"/>
      <c r="E886" s="3"/>
      <c r="F886" s="3"/>
      <c r="G886" s="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</row>
    <row r="887" ht="15.75" customHeight="1">
      <c r="A887" s="1"/>
      <c r="B887" s="1"/>
      <c r="C887" s="3"/>
      <c r="D887" s="3"/>
      <c r="E887" s="3"/>
      <c r="F887" s="3"/>
      <c r="G887" s="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</row>
    <row r="888" ht="15.75" customHeight="1">
      <c r="A888" s="1"/>
      <c r="B888" s="1"/>
      <c r="C888" s="3"/>
      <c r="D888" s="3"/>
      <c r="E888" s="3"/>
      <c r="F888" s="3"/>
      <c r="G888" s="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</row>
    <row r="889" ht="15.75" customHeight="1">
      <c r="A889" s="1"/>
      <c r="B889" s="1"/>
      <c r="C889" s="3"/>
      <c r="D889" s="3"/>
      <c r="E889" s="3"/>
      <c r="F889" s="3"/>
      <c r="G889" s="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</row>
    <row r="890" ht="15.75" customHeight="1">
      <c r="A890" s="1"/>
      <c r="B890" s="1"/>
      <c r="C890" s="3"/>
      <c r="D890" s="3"/>
      <c r="E890" s="3"/>
      <c r="F890" s="3"/>
      <c r="G890" s="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</row>
    <row r="891" ht="15.75" customHeight="1">
      <c r="A891" s="1"/>
      <c r="B891" s="1"/>
      <c r="C891" s="3"/>
      <c r="D891" s="3"/>
      <c r="E891" s="3"/>
      <c r="F891" s="3"/>
      <c r="G891" s="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</row>
    <row r="892" ht="15.75" customHeight="1">
      <c r="A892" s="1"/>
      <c r="B892" s="1"/>
      <c r="C892" s="3"/>
      <c r="D892" s="3"/>
      <c r="E892" s="3"/>
      <c r="F892" s="3"/>
      <c r="G892" s="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</row>
    <row r="893" ht="15.75" customHeight="1">
      <c r="A893" s="1"/>
      <c r="B893" s="1"/>
      <c r="C893" s="3"/>
      <c r="D893" s="3"/>
      <c r="E893" s="3"/>
      <c r="F893" s="3"/>
      <c r="G893" s="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</row>
    <row r="894" ht="15.75" customHeight="1">
      <c r="A894" s="1"/>
      <c r="B894" s="1"/>
      <c r="C894" s="3"/>
      <c r="D894" s="3"/>
      <c r="E894" s="3"/>
      <c r="F894" s="3"/>
      <c r="G894" s="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</row>
    <row r="895" ht="15.75" customHeight="1">
      <c r="A895" s="1"/>
      <c r="B895" s="1"/>
      <c r="C895" s="3"/>
      <c r="D895" s="3"/>
      <c r="E895" s="3"/>
      <c r="F895" s="3"/>
      <c r="G895" s="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</row>
    <row r="896" ht="15.75" customHeight="1">
      <c r="A896" s="1"/>
      <c r="B896" s="1"/>
      <c r="C896" s="3"/>
      <c r="D896" s="3"/>
      <c r="E896" s="3"/>
      <c r="F896" s="3"/>
      <c r="G896" s="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</row>
    <row r="897" ht="15.75" customHeight="1">
      <c r="A897" s="1"/>
      <c r="B897" s="1"/>
      <c r="C897" s="3"/>
      <c r="D897" s="3"/>
      <c r="E897" s="3"/>
      <c r="F897" s="3"/>
      <c r="G897" s="3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</row>
    <row r="898" ht="15.75" customHeight="1">
      <c r="A898" s="1"/>
      <c r="B898" s="1"/>
      <c r="C898" s="3"/>
      <c r="D898" s="3"/>
      <c r="E898" s="3"/>
      <c r="F898" s="3"/>
      <c r="G898" s="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</row>
    <row r="899" ht="15.75" customHeight="1">
      <c r="A899" s="1"/>
      <c r="B899" s="1"/>
      <c r="C899" s="3"/>
      <c r="D899" s="3"/>
      <c r="E899" s="3"/>
      <c r="F899" s="3"/>
      <c r="G899" s="3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</row>
    <row r="900" ht="15.75" customHeight="1">
      <c r="A900" s="1"/>
      <c r="B900" s="1"/>
      <c r="C900" s="3"/>
      <c r="D900" s="3"/>
      <c r="E900" s="3"/>
      <c r="F900" s="3"/>
      <c r="G900" s="3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</row>
    <row r="901" ht="15.75" customHeight="1">
      <c r="A901" s="1"/>
      <c r="B901" s="1"/>
      <c r="C901" s="3"/>
      <c r="D901" s="3"/>
      <c r="E901" s="3"/>
      <c r="F901" s="3"/>
      <c r="G901" s="3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</row>
    <row r="902" ht="15.75" customHeight="1">
      <c r="A902" s="1"/>
      <c r="B902" s="1"/>
      <c r="C902" s="3"/>
      <c r="D902" s="3"/>
      <c r="E902" s="3"/>
      <c r="F902" s="3"/>
      <c r="G902" s="3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</row>
    <row r="903" ht="15.75" customHeight="1">
      <c r="A903" s="1"/>
      <c r="B903" s="1"/>
      <c r="C903" s="3"/>
      <c r="D903" s="3"/>
      <c r="E903" s="3"/>
      <c r="F903" s="3"/>
      <c r="G903" s="3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</row>
    <row r="904" ht="15.75" customHeight="1">
      <c r="A904" s="1"/>
      <c r="B904" s="1"/>
      <c r="C904" s="3"/>
      <c r="D904" s="3"/>
      <c r="E904" s="3"/>
      <c r="F904" s="3"/>
      <c r="G904" s="3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</row>
    <row r="905" ht="15.75" customHeight="1">
      <c r="A905" s="1"/>
      <c r="B905" s="1"/>
      <c r="C905" s="3"/>
      <c r="D905" s="3"/>
      <c r="E905" s="3"/>
      <c r="F905" s="3"/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</row>
    <row r="906" ht="15.75" customHeight="1">
      <c r="A906" s="1"/>
      <c r="B906" s="1"/>
      <c r="C906" s="3"/>
      <c r="D906" s="3"/>
      <c r="E906" s="3"/>
      <c r="F906" s="3"/>
      <c r="G906" s="3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</row>
    <row r="907" ht="15.75" customHeight="1">
      <c r="A907" s="1"/>
      <c r="B907" s="1"/>
      <c r="C907" s="3"/>
      <c r="D907" s="3"/>
      <c r="E907" s="3"/>
      <c r="F907" s="3"/>
      <c r="G907" s="3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</row>
    <row r="908" ht="15.75" customHeight="1">
      <c r="A908" s="1"/>
      <c r="B908" s="1"/>
      <c r="C908" s="3"/>
      <c r="D908" s="3"/>
      <c r="E908" s="3"/>
      <c r="F908" s="3"/>
      <c r="G908" s="3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ht="15.75" customHeight="1">
      <c r="A909" s="1"/>
      <c r="B909" s="1"/>
      <c r="C909" s="3"/>
      <c r="D909" s="3"/>
      <c r="E909" s="3"/>
      <c r="F909" s="3"/>
      <c r="G909" s="3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</row>
    <row r="910" ht="15.75" customHeight="1">
      <c r="A910" s="1"/>
      <c r="B910" s="1"/>
      <c r="C910" s="3"/>
      <c r="D910" s="3"/>
      <c r="E910" s="3"/>
      <c r="F910" s="3"/>
      <c r="G910" s="3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</row>
    <row r="911" ht="15.75" customHeight="1">
      <c r="A911" s="1"/>
      <c r="B911" s="1"/>
      <c r="C911" s="3"/>
      <c r="D911" s="3"/>
      <c r="E911" s="3"/>
      <c r="F911" s="3"/>
      <c r="G911" s="3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</row>
    <row r="912" ht="15.75" customHeight="1">
      <c r="A912" s="1"/>
      <c r="B912" s="1"/>
      <c r="C912" s="3"/>
      <c r="D912" s="3"/>
      <c r="E912" s="3"/>
      <c r="F912" s="3"/>
      <c r="G912" s="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</row>
    <row r="913" ht="15.75" customHeight="1">
      <c r="A913" s="1"/>
      <c r="B913" s="1"/>
      <c r="C913" s="3"/>
      <c r="D913" s="3"/>
      <c r="E913" s="3"/>
      <c r="F913" s="3"/>
      <c r="G913" s="3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</row>
    <row r="914" ht="15.75" customHeight="1">
      <c r="A914" s="1"/>
      <c r="B914" s="1"/>
      <c r="C914" s="3"/>
      <c r="D914" s="3"/>
      <c r="E914" s="3"/>
      <c r="F914" s="3"/>
      <c r="G914" s="3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</row>
    <row r="915" ht="15.75" customHeight="1">
      <c r="A915" s="1"/>
      <c r="B915" s="1"/>
      <c r="C915" s="3"/>
      <c r="D915" s="3"/>
      <c r="E915" s="3"/>
      <c r="F915" s="3"/>
      <c r="G915" s="3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</row>
    <row r="916" ht="15.75" customHeight="1">
      <c r="A916" s="1"/>
      <c r="B916" s="1"/>
      <c r="C916" s="3"/>
      <c r="D916" s="3"/>
      <c r="E916" s="3"/>
      <c r="F916" s="3"/>
      <c r="G916" s="3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</row>
    <row r="917" ht="15.75" customHeight="1">
      <c r="A917" s="1"/>
      <c r="B917" s="1"/>
      <c r="C917" s="3"/>
      <c r="D917" s="3"/>
      <c r="E917" s="3"/>
      <c r="F917" s="3"/>
      <c r="G917" s="3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</row>
    <row r="918" ht="15.75" customHeight="1">
      <c r="A918" s="1"/>
      <c r="B918" s="1"/>
      <c r="C918" s="3"/>
      <c r="D918" s="3"/>
      <c r="E918" s="3"/>
      <c r="F918" s="3"/>
      <c r="G918" s="3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</row>
    <row r="919" ht="15.75" customHeight="1">
      <c r="A919" s="1"/>
      <c r="B919" s="1"/>
      <c r="C919" s="3"/>
      <c r="D919" s="3"/>
      <c r="E919" s="3"/>
      <c r="F919" s="3"/>
      <c r="G919" s="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</row>
    <row r="920" ht="15.75" customHeight="1">
      <c r="A920" s="1"/>
      <c r="B920" s="1"/>
      <c r="C920" s="3"/>
      <c r="D920" s="3"/>
      <c r="E920" s="3"/>
      <c r="F920" s="3"/>
      <c r="G920" s="3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</row>
    <row r="921" ht="15.75" customHeight="1">
      <c r="A921" s="1"/>
      <c r="B921" s="1"/>
      <c r="C921" s="3"/>
      <c r="D921" s="3"/>
      <c r="E921" s="3"/>
      <c r="F921" s="3"/>
      <c r="G921" s="3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</row>
    <row r="922" ht="15.75" customHeight="1">
      <c r="A922" s="1"/>
      <c r="B922" s="1"/>
      <c r="C922" s="3"/>
      <c r="D922" s="3"/>
      <c r="E922" s="3"/>
      <c r="F922" s="3"/>
      <c r="G922" s="3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</row>
    <row r="923" ht="15.75" customHeight="1">
      <c r="A923" s="1"/>
      <c r="B923" s="1"/>
      <c r="C923" s="3"/>
      <c r="D923" s="3"/>
      <c r="E923" s="3"/>
      <c r="F923" s="3"/>
      <c r="G923" s="3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</row>
    <row r="924" ht="15.75" customHeight="1">
      <c r="A924" s="1"/>
      <c r="B924" s="1"/>
      <c r="C924" s="3"/>
      <c r="D924" s="3"/>
      <c r="E924" s="3"/>
      <c r="F924" s="3"/>
      <c r="G924" s="3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</row>
    <row r="925" ht="15.75" customHeight="1">
      <c r="A925" s="1"/>
      <c r="B925" s="1"/>
      <c r="C925" s="3"/>
      <c r="D925" s="3"/>
      <c r="E925" s="3"/>
      <c r="F925" s="3"/>
      <c r="G925" s="3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</row>
    <row r="926" ht="15.75" customHeight="1">
      <c r="A926" s="1"/>
      <c r="B926" s="1"/>
      <c r="C926" s="3"/>
      <c r="D926" s="3"/>
      <c r="E926" s="3"/>
      <c r="F926" s="3"/>
      <c r="G926" s="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</row>
    <row r="927" ht="15.75" customHeight="1">
      <c r="A927" s="1"/>
      <c r="B927" s="1"/>
      <c r="C927" s="3"/>
      <c r="D927" s="3"/>
      <c r="E927" s="3"/>
      <c r="F927" s="3"/>
      <c r="G927" s="3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</row>
    <row r="928" ht="15.75" customHeight="1">
      <c r="A928" s="1"/>
      <c r="B928" s="1"/>
      <c r="C928" s="3"/>
      <c r="D928" s="3"/>
      <c r="E928" s="3"/>
      <c r="F928" s="3"/>
      <c r="G928" s="3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</row>
    <row r="929" ht="15.75" customHeight="1">
      <c r="A929" s="1"/>
      <c r="B929" s="1"/>
      <c r="C929" s="3"/>
      <c r="D929" s="3"/>
      <c r="E929" s="3"/>
      <c r="F929" s="3"/>
      <c r="G929" s="3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</row>
    <row r="930" ht="15.75" customHeight="1">
      <c r="A930" s="1"/>
      <c r="B930" s="1"/>
      <c r="C930" s="3"/>
      <c r="D930" s="3"/>
      <c r="E930" s="3"/>
      <c r="F930" s="3"/>
      <c r="G930" s="3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</row>
    <row r="931" ht="15.75" customHeight="1">
      <c r="A931" s="1"/>
      <c r="B931" s="1"/>
      <c r="C931" s="3"/>
      <c r="D931" s="3"/>
      <c r="E931" s="3"/>
      <c r="F931" s="3"/>
      <c r="G931" s="3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</row>
    <row r="932" ht="15.75" customHeight="1">
      <c r="A932" s="1"/>
      <c r="B932" s="1"/>
      <c r="C932" s="3"/>
      <c r="D932" s="3"/>
      <c r="E932" s="3"/>
      <c r="F932" s="3"/>
      <c r="G932" s="3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</row>
    <row r="933" ht="15.75" customHeight="1">
      <c r="A933" s="1"/>
      <c r="B933" s="1"/>
      <c r="C933" s="3"/>
      <c r="D933" s="3"/>
      <c r="E933" s="3"/>
      <c r="F933" s="3"/>
      <c r="G933" s="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</row>
    <row r="934" ht="15.75" customHeight="1">
      <c r="A934" s="1"/>
      <c r="B934" s="1"/>
      <c r="C934" s="3"/>
      <c r="D934" s="3"/>
      <c r="E934" s="3"/>
      <c r="F934" s="3"/>
      <c r="G934" s="3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</row>
    <row r="935" ht="15.75" customHeight="1">
      <c r="A935" s="1"/>
      <c r="B935" s="1"/>
      <c r="C935" s="3"/>
      <c r="D935" s="3"/>
      <c r="E935" s="3"/>
      <c r="F935" s="3"/>
      <c r="G935" s="3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</row>
    <row r="936" ht="15.75" customHeight="1">
      <c r="A936" s="1"/>
      <c r="B936" s="1"/>
      <c r="C936" s="3"/>
      <c r="D936" s="3"/>
      <c r="E936" s="3"/>
      <c r="F936" s="3"/>
      <c r="G936" s="3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</row>
    <row r="937" ht="15.75" customHeight="1">
      <c r="A937" s="1"/>
      <c r="B937" s="1"/>
      <c r="C937" s="3"/>
      <c r="D937" s="3"/>
      <c r="E937" s="3"/>
      <c r="F937" s="3"/>
      <c r="G937" s="3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</row>
    <row r="938" ht="15.75" customHeight="1">
      <c r="A938" s="1"/>
      <c r="B938" s="1"/>
      <c r="C938" s="3"/>
      <c r="D938" s="3"/>
      <c r="E938" s="3"/>
      <c r="F938" s="3"/>
      <c r="G938" s="3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</row>
    <row r="939" ht="15.75" customHeight="1">
      <c r="A939" s="1"/>
      <c r="B939" s="1"/>
      <c r="C939" s="3"/>
      <c r="D939" s="3"/>
      <c r="E939" s="3"/>
      <c r="F939" s="3"/>
      <c r="G939" s="3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</row>
    <row r="940" ht="15.75" customHeight="1">
      <c r="A940" s="1"/>
      <c r="B940" s="1"/>
      <c r="C940" s="3"/>
      <c r="D940" s="3"/>
      <c r="E940" s="3"/>
      <c r="F940" s="3"/>
      <c r="G940" s="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</row>
    <row r="941" ht="15.75" customHeight="1">
      <c r="A941" s="1"/>
      <c r="B941" s="1"/>
      <c r="C941" s="3"/>
      <c r="D941" s="3"/>
      <c r="E941" s="3"/>
      <c r="F941" s="3"/>
      <c r="G941" s="3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</row>
    <row r="942" ht="15.75" customHeight="1">
      <c r="A942" s="1"/>
      <c r="B942" s="1"/>
      <c r="C942" s="3"/>
      <c r="D942" s="3"/>
      <c r="E942" s="3"/>
      <c r="F942" s="3"/>
      <c r="G942" s="3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</row>
    <row r="943" ht="15.75" customHeight="1">
      <c r="A943" s="1"/>
      <c r="B943" s="1"/>
      <c r="C943" s="3"/>
      <c r="D943" s="3"/>
      <c r="E943" s="3"/>
      <c r="F943" s="3"/>
      <c r="G943" s="3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</row>
    <row r="944" ht="15.75" customHeight="1">
      <c r="A944" s="1"/>
      <c r="B944" s="1"/>
      <c r="C944" s="3"/>
      <c r="D944" s="3"/>
      <c r="E944" s="3"/>
      <c r="F944" s="3"/>
      <c r="G944" s="3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</row>
    <row r="945" ht="15.75" customHeight="1">
      <c r="A945" s="1"/>
      <c r="B945" s="1"/>
      <c r="C945" s="3"/>
      <c r="D945" s="3"/>
      <c r="E945" s="3"/>
      <c r="F945" s="3"/>
      <c r="G945" s="3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</row>
    <row r="946" ht="15.75" customHeight="1">
      <c r="A946" s="1"/>
      <c r="B946" s="1"/>
      <c r="C946" s="3"/>
      <c r="D946" s="3"/>
      <c r="E946" s="3"/>
      <c r="F946" s="3"/>
      <c r="G946" s="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</row>
    <row r="947" ht="15.75" customHeight="1">
      <c r="A947" s="1"/>
      <c r="B947" s="1"/>
      <c r="C947" s="3"/>
      <c r="D947" s="3"/>
      <c r="E947" s="3"/>
      <c r="F947" s="3"/>
      <c r="G947" s="3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</row>
    <row r="948" ht="15.75" customHeight="1">
      <c r="A948" s="1"/>
      <c r="B948" s="1"/>
      <c r="C948" s="3"/>
      <c r="D948" s="3"/>
      <c r="E948" s="3"/>
      <c r="F948" s="3"/>
      <c r="G948" s="3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</row>
    <row r="949" ht="15.75" customHeight="1">
      <c r="A949" s="1"/>
      <c r="B949" s="1"/>
      <c r="C949" s="3"/>
      <c r="D949" s="3"/>
      <c r="E949" s="3"/>
      <c r="F949" s="3"/>
      <c r="G949" s="3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</row>
    <row r="950" ht="15.75" customHeight="1">
      <c r="A950" s="1"/>
      <c r="B950" s="1"/>
      <c r="C950" s="3"/>
      <c r="D950" s="3"/>
      <c r="E950" s="3"/>
      <c r="F950" s="3"/>
      <c r="G950" s="3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</row>
    <row r="951" ht="15.75" customHeight="1">
      <c r="A951" s="1"/>
      <c r="B951" s="1"/>
      <c r="C951" s="3"/>
      <c r="D951" s="3"/>
      <c r="E951" s="3"/>
      <c r="F951" s="3"/>
      <c r="G951" s="3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</row>
    <row r="952" ht="15.75" customHeight="1">
      <c r="A952" s="1"/>
      <c r="B952" s="1"/>
      <c r="C952" s="3"/>
      <c r="D952" s="3"/>
      <c r="E952" s="3"/>
      <c r="F952" s="3"/>
      <c r="G952" s="3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</row>
    <row r="953" ht="15.75" customHeight="1">
      <c r="A953" s="1"/>
      <c r="B953" s="1"/>
      <c r="C953" s="3"/>
      <c r="D953" s="3"/>
      <c r="E953" s="3"/>
      <c r="F953" s="3"/>
      <c r="G953" s="3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</row>
    <row r="954" ht="15.75" customHeight="1">
      <c r="A954" s="1"/>
      <c r="B954" s="1"/>
      <c r="C954" s="3"/>
      <c r="D954" s="3"/>
      <c r="E954" s="3"/>
      <c r="F954" s="3"/>
      <c r="G954" s="3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</row>
    <row r="955" ht="15.75" customHeight="1">
      <c r="A955" s="1"/>
      <c r="B955" s="1"/>
      <c r="C955" s="3"/>
      <c r="D955" s="3"/>
      <c r="E955" s="3"/>
      <c r="F955" s="3"/>
      <c r="G955" s="3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</row>
    <row r="956" ht="15.75" customHeight="1">
      <c r="A956" s="1"/>
      <c r="B956" s="1"/>
      <c r="C956" s="3"/>
      <c r="D956" s="3"/>
      <c r="E956" s="3"/>
      <c r="F956" s="3"/>
      <c r="G956" s="3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</row>
    <row r="957" ht="15.75" customHeight="1">
      <c r="A957" s="1"/>
      <c r="B957" s="1"/>
      <c r="C957" s="3"/>
      <c r="D957" s="3"/>
      <c r="E957" s="3"/>
      <c r="F957" s="3"/>
      <c r="G957" s="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</row>
    <row r="958" ht="15.75" customHeight="1">
      <c r="A958" s="1"/>
      <c r="B958" s="1"/>
      <c r="C958" s="3"/>
      <c r="D958" s="3"/>
      <c r="E958" s="3"/>
      <c r="F958" s="3"/>
      <c r="G958" s="3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</row>
    <row r="959" ht="15.75" customHeight="1">
      <c r="A959" s="1"/>
      <c r="B959" s="1"/>
      <c r="C959" s="3"/>
      <c r="D959" s="3"/>
      <c r="E959" s="3"/>
      <c r="F959" s="3"/>
      <c r="G959" s="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</row>
    <row r="960" ht="15.75" customHeight="1">
      <c r="A960" s="1"/>
      <c r="B960" s="1"/>
      <c r="C960" s="3"/>
      <c r="D960" s="3"/>
      <c r="E960" s="3"/>
      <c r="F960" s="3"/>
      <c r="G960" s="3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</row>
    <row r="961" ht="15.75" customHeight="1">
      <c r="A961" s="1"/>
      <c r="B961" s="1"/>
      <c r="C961" s="3"/>
      <c r="D961" s="3"/>
      <c r="E961" s="3"/>
      <c r="F961" s="3"/>
      <c r="G961" s="3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</row>
    <row r="962" ht="15.75" customHeight="1">
      <c r="A962" s="1"/>
      <c r="B962" s="1"/>
      <c r="C962" s="3"/>
      <c r="D962" s="3"/>
      <c r="E962" s="3"/>
      <c r="F962" s="3"/>
      <c r="G962" s="3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</row>
    <row r="963" ht="15.75" customHeight="1">
      <c r="A963" s="1"/>
      <c r="B963" s="1"/>
      <c r="C963" s="3"/>
      <c r="D963" s="3"/>
      <c r="E963" s="3"/>
      <c r="F963" s="3"/>
      <c r="G963" s="3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</row>
    <row r="964" ht="15.75" customHeight="1">
      <c r="A964" s="1"/>
      <c r="B964" s="1"/>
      <c r="C964" s="3"/>
      <c r="D964" s="3"/>
      <c r="E964" s="3"/>
      <c r="F964" s="3"/>
      <c r="G964" s="3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ht="15.75" customHeight="1">
      <c r="A965" s="1"/>
      <c r="B965" s="1"/>
      <c r="C965" s="3"/>
      <c r="D965" s="3"/>
      <c r="E965" s="3"/>
      <c r="F965" s="3"/>
      <c r="G965" s="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ht="15.75" customHeight="1">
      <c r="A966" s="1"/>
      <c r="B966" s="1"/>
      <c r="C966" s="3"/>
      <c r="D966" s="3"/>
      <c r="E966" s="3"/>
      <c r="F966" s="3"/>
      <c r="G966" s="3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</row>
    <row r="967" ht="15.75" customHeight="1">
      <c r="A967" s="1"/>
      <c r="B967" s="1"/>
      <c r="C967" s="3"/>
      <c r="D967" s="3"/>
      <c r="E967" s="3"/>
      <c r="F967" s="3"/>
      <c r="G967" s="3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</row>
    <row r="968" ht="15.75" customHeight="1">
      <c r="A968" s="1"/>
      <c r="B968" s="1"/>
      <c r="C968" s="3"/>
      <c r="D968" s="3"/>
      <c r="E968" s="3"/>
      <c r="F968" s="3"/>
      <c r="G968" s="3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ht="15.75" customHeight="1">
      <c r="A969" s="1"/>
      <c r="B969" s="1"/>
      <c r="C969" s="3"/>
      <c r="D969" s="3"/>
      <c r="E969" s="3"/>
      <c r="F969" s="3"/>
      <c r="G969" s="3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ht="15.75" customHeight="1">
      <c r="A970" s="1"/>
      <c r="B970" s="1"/>
      <c r="C970" s="3"/>
      <c r="D970" s="3"/>
      <c r="E970" s="3"/>
      <c r="F970" s="3"/>
      <c r="G970" s="3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</row>
    <row r="971" ht="15.75" customHeight="1">
      <c r="A971" s="1"/>
      <c r="B971" s="1"/>
      <c r="C971" s="3"/>
      <c r="D971" s="3"/>
      <c r="E971" s="3"/>
      <c r="F971" s="3"/>
      <c r="G971" s="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</row>
    <row r="972" ht="15.75" customHeight="1">
      <c r="A972" s="1"/>
      <c r="B972" s="1"/>
      <c r="C972" s="3"/>
      <c r="D972" s="3"/>
      <c r="E972" s="3"/>
      <c r="F972" s="3"/>
      <c r="G972" s="3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</row>
    <row r="973" ht="15.75" customHeight="1">
      <c r="A973" s="1"/>
      <c r="B973" s="1"/>
      <c r="C973" s="3"/>
      <c r="D973" s="3"/>
      <c r="E973" s="3"/>
      <c r="F973" s="3"/>
      <c r="G973" s="3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</row>
    <row r="974" ht="15.75" customHeight="1">
      <c r="A974" s="1"/>
      <c r="B974" s="1"/>
      <c r="C974" s="3"/>
      <c r="D974" s="3"/>
      <c r="E974" s="3"/>
      <c r="F974" s="3"/>
      <c r="G974" s="3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</row>
    <row r="975" ht="15.75" customHeight="1">
      <c r="A975" s="1"/>
      <c r="B975" s="1"/>
      <c r="C975" s="3"/>
      <c r="D975" s="3"/>
      <c r="E975" s="3"/>
      <c r="F975" s="3"/>
      <c r="G975" s="3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ht="15.75" customHeight="1">
      <c r="A976" s="1"/>
      <c r="B976" s="1"/>
      <c r="C976" s="3"/>
      <c r="D976" s="3"/>
      <c r="E976" s="3"/>
      <c r="F976" s="3"/>
      <c r="G976" s="3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ht="15.75" customHeight="1">
      <c r="A977" s="1"/>
      <c r="B977" s="1"/>
      <c r="C977" s="3"/>
      <c r="D977" s="3"/>
      <c r="E977" s="3"/>
      <c r="F977" s="3"/>
      <c r="G977" s="3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ht="15.75" customHeight="1">
      <c r="A978" s="1"/>
      <c r="B978" s="1"/>
      <c r="C978" s="3"/>
      <c r="D978" s="3"/>
      <c r="E978" s="3"/>
      <c r="F978" s="3"/>
      <c r="G978" s="3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</row>
    <row r="979" ht="15.75" customHeight="1">
      <c r="A979" s="1"/>
      <c r="B979" s="1"/>
      <c r="C979" s="3"/>
      <c r="D979" s="3"/>
      <c r="E979" s="3"/>
      <c r="F979" s="3"/>
      <c r="G979" s="3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</row>
    <row r="980" ht="15.75" customHeight="1">
      <c r="A980" s="1"/>
      <c r="B980" s="1"/>
      <c r="C980" s="3"/>
      <c r="D980" s="3"/>
      <c r="E980" s="3"/>
      <c r="F980" s="3"/>
      <c r="G980" s="3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</row>
    <row r="981" ht="15.75" customHeight="1">
      <c r="A981" s="1"/>
      <c r="B981" s="1"/>
      <c r="C981" s="3"/>
      <c r="D981" s="3"/>
      <c r="E981" s="3"/>
      <c r="F981" s="3"/>
      <c r="G981" s="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</row>
    <row r="982" ht="15.75" customHeight="1">
      <c r="A982" s="1"/>
      <c r="B982" s="1"/>
      <c r="C982" s="3"/>
      <c r="D982" s="3"/>
      <c r="E982" s="3"/>
      <c r="F982" s="3"/>
      <c r="G982" s="3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</row>
    <row r="983" ht="15.75" customHeight="1">
      <c r="A983" s="1"/>
      <c r="B983" s="1"/>
      <c r="C983" s="3"/>
      <c r="D983" s="3"/>
      <c r="E983" s="3"/>
      <c r="F983" s="3"/>
      <c r="G983" s="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</row>
    <row r="984" ht="15.75" customHeight="1">
      <c r="A984" s="1"/>
      <c r="B984" s="1"/>
      <c r="C984" s="3"/>
      <c r="D984" s="3"/>
      <c r="E984" s="3"/>
      <c r="F984" s="3"/>
      <c r="G984" s="3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</row>
    <row r="985" ht="15.75" customHeight="1">
      <c r="A985" s="1"/>
      <c r="B985" s="1"/>
      <c r="C985" s="3"/>
      <c r="D985" s="3"/>
      <c r="E985" s="3"/>
      <c r="F985" s="3"/>
      <c r="G985" s="3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</row>
    <row r="986" ht="15.75" customHeight="1">
      <c r="A986" s="1"/>
      <c r="B986" s="1"/>
      <c r="C986" s="3"/>
      <c r="D986" s="3"/>
      <c r="E986" s="3"/>
      <c r="F986" s="3"/>
      <c r="G986" s="3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</row>
    <row r="987" ht="15.75" customHeight="1">
      <c r="A987" s="1"/>
      <c r="B987" s="1"/>
      <c r="C987" s="3"/>
      <c r="D987" s="3"/>
      <c r="E987" s="3"/>
      <c r="F987" s="3"/>
      <c r="G987" s="3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</row>
    <row r="988" ht="15.75" customHeight="1">
      <c r="A988" s="1"/>
      <c r="B988" s="1"/>
      <c r="C988" s="3"/>
      <c r="D988" s="3"/>
      <c r="E988" s="3"/>
      <c r="F988" s="3"/>
      <c r="G988" s="3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</row>
    <row r="989" ht="15.75" customHeight="1">
      <c r="A989" s="1"/>
      <c r="B989" s="1"/>
      <c r="C989" s="3"/>
      <c r="D989" s="3"/>
      <c r="E989" s="3"/>
      <c r="F989" s="3"/>
      <c r="G989" s="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</row>
    <row r="990" ht="15.75" customHeight="1">
      <c r="A990" s="1"/>
      <c r="B990" s="1"/>
      <c r="C990" s="3"/>
      <c r="D990" s="3"/>
      <c r="E990" s="3"/>
      <c r="F990" s="3"/>
      <c r="G990" s="3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</row>
    <row r="991" ht="15.75" customHeight="1">
      <c r="A991" s="1"/>
      <c r="B991" s="1"/>
      <c r="C991" s="3"/>
      <c r="D991" s="3"/>
      <c r="E991" s="3"/>
      <c r="F991" s="3"/>
      <c r="G991" s="3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</row>
    <row r="992" ht="15.75" customHeight="1">
      <c r="A992" s="1"/>
      <c r="B992" s="1"/>
      <c r="C992" s="3"/>
      <c r="D992" s="3"/>
      <c r="E992" s="3"/>
      <c r="F992" s="3"/>
      <c r="G992" s="3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</row>
    <row r="993" ht="15.75" customHeight="1">
      <c r="A993" s="1"/>
      <c r="B993" s="1"/>
      <c r="C993" s="3"/>
      <c r="D993" s="3"/>
      <c r="E993" s="3"/>
      <c r="F993" s="3"/>
      <c r="G993" s="3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</row>
    <row r="994" ht="15.75" customHeight="1">
      <c r="A994" s="1"/>
      <c r="B994" s="1"/>
      <c r="C994" s="3"/>
      <c r="D994" s="3"/>
      <c r="E994" s="3"/>
      <c r="F994" s="3"/>
      <c r="G994" s="3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</row>
    <row r="995" ht="15.75" customHeight="1">
      <c r="A995" s="1"/>
      <c r="B995" s="1"/>
      <c r="C995" s="3"/>
      <c r="D995" s="3"/>
      <c r="E995" s="3"/>
      <c r="F995" s="3"/>
      <c r="G995" s="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</row>
    <row r="996" ht="15.75" customHeight="1">
      <c r="A996" s="1"/>
      <c r="B996" s="1"/>
      <c r="C996" s="3"/>
      <c r="D996" s="3"/>
      <c r="E996" s="3"/>
      <c r="F996" s="3"/>
      <c r="G996" s="3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</row>
    <row r="997" ht="15.75" customHeight="1">
      <c r="A997" s="1"/>
      <c r="B997" s="1"/>
      <c r="C997" s="3"/>
      <c r="D997" s="3"/>
      <c r="E997" s="3"/>
      <c r="F997" s="3"/>
      <c r="G997" s="3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</row>
    <row r="998" ht="15.75" customHeight="1">
      <c r="A998" s="1"/>
      <c r="B998" s="1"/>
      <c r="C998" s="3"/>
      <c r="D998" s="3"/>
      <c r="E998" s="3"/>
      <c r="F998" s="3"/>
      <c r="G998" s="3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</row>
    <row r="999" ht="15.75" customHeight="1">
      <c r="A999" s="1"/>
      <c r="B999" s="1"/>
      <c r="C999" s="3"/>
      <c r="D999" s="3"/>
      <c r="E999" s="3"/>
      <c r="F999" s="3"/>
      <c r="G999" s="3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</row>
    <row r="1000" ht="15.75" customHeight="1">
      <c r="A1000" s="1"/>
      <c r="B1000" s="1"/>
      <c r="C1000" s="3"/>
      <c r="D1000" s="3"/>
      <c r="E1000" s="3"/>
      <c r="F1000" s="3"/>
      <c r="G1000" s="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</row>
  </sheetData>
  <mergeCells count="46">
    <mergeCell ref="AH9:AL9"/>
    <mergeCell ref="AM9:AQ9"/>
    <mergeCell ref="AK47:AL47"/>
    <mergeCell ref="AI59:AN59"/>
    <mergeCell ref="AI60:AN60"/>
    <mergeCell ref="AI61:AN61"/>
    <mergeCell ref="BB9:BF9"/>
    <mergeCell ref="BG9:BK9"/>
    <mergeCell ref="BG47:BH47"/>
    <mergeCell ref="BG48:BH48"/>
    <mergeCell ref="AR51:BB51"/>
    <mergeCell ref="AI53:BJ53"/>
    <mergeCell ref="BA59:BJ59"/>
    <mergeCell ref="X9:AB9"/>
    <mergeCell ref="AC9:AG9"/>
    <mergeCell ref="AR9:AV9"/>
    <mergeCell ref="AW9:BA9"/>
    <mergeCell ref="A4:BK4"/>
    <mergeCell ref="A5:BK5"/>
    <mergeCell ref="A8:A10"/>
    <mergeCell ref="B8:B10"/>
    <mergeCell ref="D8:BK8"/>
    <mergeCell ref="D9:H9"/>
    <mergeCell ref="I9:M9"/>
    <mergeCell ref="N9:R9"/>
    <mergeCell ref="S9:W9"/>
    <mergeCell ref="A11:A15"/>
    <mergeCell ref="B11:B15"/>
    <mergeCell ref="C11:C13"/>
    <mergeCell ref="B16:B21"/>
    <mergeCell ref="A17:A22"/>
    <mergeCell ref="C27:C29"/>
    <mergeCell ref="C30:C32"/>
    <mergeCell ref="D53:U53"/>
    <mergeCell ref="I59:P59"/>
    <mergeCell ref="F60:R60"/>
    <mergeCell ref="C16:C18"/>
    <mergeCell ref="C20:C22"/>
    <mergeCell ref="A23:A29"/>
    <mergeCell ref="B23:B29"/>
    <mergeCell ref="C23:C25"/>
    <mergeCell ref="A30:A36"/>
    <mergeCell ref="B30:B36"/>
    <mergeCell ref="C34:C36"/>
    <mergeCell ref="AR59:AZ59"/>
    <mergeCell ref="AO60:BB60"/>
  </mergeCells>
  <printOptions horizontalCentered="1"/>
  <pageMargins bottom="0.3937007874015748" footer="0.0" header="0.0" left="0.3937007874015748" right="0.1968503937007874" top="0.5905511811023623"/>
  <pageSetup paperSize="8" scale="74"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11.0" topLeftCell="D12" activePane="bottomRight" state="frozen"/>
      <selection activeCell="D1" sqref="D1" pane="topRight"/>
      <selection activeCell="A12" sqref="A12" pane="bottomLeft"/>
      <selection activeCell="D12" sqref="D12" pane="bottomRight"/>
    </sheetView>
  </sheetViews>
  <sheetFormatPr customHeight="1" defaultColWidth="12.63" defaultRowHeight="15.0"/>
  <cols>
    <col customWidth="1" min="1" max="1" width="3.0"/>
    <col customWidth="1" min="2" max="2" width="10.25"/>
    <col customWidth="1" min="3" max="3" width="11.13"/>
    <col customWidth="1" min="4" max="48" width="3.25"/>
    <col customWidth="1" min="49" max="52" width="4.0"/>
    <col customWidth="1" min="53" max="63" width="3.25"/>
    <col customWidth="1" min="64" max="64" width="5.5"/>
    <col customWidth="1" min="65" max="65" width="12.88"/>
    <col customWidth="1" min="66" max="69" width="8.0"/>
  </cols>
  <sheetData>
    <row r="1" ht="15.75" hidden="1" customHeight="1">
      <c r="A1" s="229"/>
      <c r="B1" s="229"/>
      <c r="C1" s="230"/>
      <c r="D1" s="230"/>
      <c r="E1" s="230"/>
      <c r="F1" s="230"/>
      <c r="G1" s="230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1"/>
      <c r="BL1" s="1"/>
      <c r="BM1" s="1"/>
      <c r="BN1" s="1"/>
      <c r="BO1" s="1"/>
      <c r="BP1" s="1"/>
      <c r="BQ1" s="1"/>
    </row>
    <row r="2" ht="15.75" hidden="1" customHeight="1">
      <c r="A2" s="229"/>
      <c r="B2" s="229"/>
      <c r="C2" s="230"/>
      <c r="D2" s="230"/>
      <c r="E2" s="230"/>
      <c r="F2" s="230"/>
      <c r="G2" s="230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1"/>
      <c r="BL2" s="1"/>
      <c r="BM2" s="1"/>
      <c r="BN2" s="1"/>
      <c r="BO2" s="1"/>
      <c r="BP2" s="1"/>
      <c r="BQ2" s="1"/>
    </row>
    <row r="3" ht="10.5" hidden="1" customHeight="1">
      <c r="A3" s="229"/>
      <c r="B3" s="229"/>
      <c r="C3" s="230"/>
      <c r="D3" s="230"/>
      <c r="E3" s="230"/>
      <c r="F3" s="230"/>
      <c r="G3" s="230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1"/>
      <c r="BL3" s="1"/>
      <c r="BM3" s="1"/>
      <c r="BN3" s="1"/>
      <c r="BO3" s="1"/>
      <c r="BP3" s="1"/>
      <c r="BQ3" s="1"/>
    </row>
    <row r="4" ht="15.75" hidden="1" customHeight="1">
      <c r="A4" s="231" t="s">
        <v>256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1"/>
      <c r="BM4" s="1"/>
      <c r="BN4" s="1"/>
      <c r="BO4" s="1"/>
      <c r="BP4" s="1"/>
      <c r="BQ4" s="1"/>
    </row>
    <row r="5" ht="15.75" hidden="1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1"/>
      <c r="BM5" s="1"/>
      <c r="BN5" s="1"/>
      <c r="BO5" s="1"/>
      <c r="BP5" s="1"/>
      <c r="BQ5" s="1"/>
    </row>
    <row r="6" ht="15.75" customHeight="1">
      <c r="A6" s="485" t="s">
        <v>174</v>
      </c>
      <c r="B6" s="484"/>
      <c r="C6" s="484"/>
      <c r="D6" s="484"/>
      <c r="E6" s="484"/>
      <c r="F6" s="484"/>
      <c r="G6" s="484"/>
      <c r="H6" s="484" t="s">
        <v>175</v>
      </c>
      <c r="I6" s="485" t="s">
        <v>272</v>
      </c>
      <c r="J6" s="484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1"/>
      <c r="BL6" s="1"/>
      <c r="BM6" s="1"/>
      <c r="BN6" s="1"/>
      <c r="BO6" s="1"/>
      <c r="BP6" s="1"/>
      <c r="BQ6" s="1"/>
    </row>
    <row r="7" ht="6.0" customHeight="1">
      <c r="A7" s="484"/>
      <c r="B7" s="484"/>
      <c r="C7" s="484"/>
      <c r="D7" s="484"/>
      <c r="E7" s="484"/>
      <c r="F7" s="484"/>
      <c r="G7" s="484"/>
      <c r="H7" s="484"/>
      <c r="I7" s="484"/>
      <c r="J7" s="484"/>
      <c r="K7" s="484"/>
      <c r="L7" s="484"/>
      <c r="M7" s="484"/>
      <c r="N7" s="484"/>
      <c r="O7" s="484"/>
      <c r="P7" s="484"/>
      <c r="Q7" s="484"/>
      <c r="R7" s="484"/>
      <c r="S7" s="484"/>
      <c r="T7" s="484"/>
      <c r="U7" s="484"/>
      <c r="V7" s="484"/>
      <c r="W7" s="484"/>
      <c r="X7" s="484"/>
      <c r="Y7" s="484"/>
      <c r="Z7" s="484"/>
      <c r="AA7" s="484"/>
      <c r="AB7" s="484"/>
      <c r="AC7" s="484"/>
      <c r="AD7" s="484"/>
      <c r="AE7" s="484"/>
      <c r="AF7" s="484"/>
      <c r="AG7" s="484"/>
      <c r="AH7" s="484"/>
      <c r="AI7" s="484"/>
      <c r="AJ7" s="484"/>
      <c r="AK7" s="484"/>
      <c r="AL7" s="484"/>
      <c r="AM7" s="484"/>
      <c r="AN7" s="484"/>
      <c r="AO7" s="484"/>
      <c r="AP7" s="484"/>
      <c r="AQ7" s="484"/>
      <c r="AR7" s="484"/>
      <c r="AS7" s="484"/>
      <c r="AT7" s="484"/>
      <c r="AU7" s="484"/>
      <c r="AV7" s="484"/>
      <c r="AW7" s="484"/>
      <c r="AX7" s="484"/>
      <c r="AY7" s="484"/>
      <c r="AZ7" s="484"/>
      <c r="BA7" s="484"/>
      <c r="BB7" s="484"/>
      <c r="BC7" s="484"/>
      <c r="BD7" s="484"/>
      <c r="BE7" s="484"/>
      <c r="BF7" s="484"/>
      <c r="BG7" s="484"/>
      <c r="BH7" s="484"/>
      <c r="BI7" s="484"/>
      <c r="BJ7" s="484"/>
      <c r="BK7" s="1"/>
      <c r="BL7" s="1"/>
      <c r="BM7" s="1"/>
      <c r="BN7" s="1"/>
      <c r="BO7" s="1"/>
      <c r="BP7" s="1"/>
      <c r="BQ7" s="1"/>
    </row>
    <row r="8" ht="19.5" customHeight="1">
      <c r="A8" s="486" t="s">
        <v>1</v>
      </c>
      <c r="B8" s="769" t="s">
        <v>48</v>
      </c>
      <c r="C8" s="770"/>
      <c r="D8" s="489" t="s">
        <v>7</v>
      </c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40"/>
      <c r="AO8" s="240"/>
      <c r="AP8" s="240"/>
      <c r="AQ8" s="240"/>
      <c r="AR8" s="240"/>
      <c r="AS8" s="240"/>
      <c r="AT8" s="240"/>
      <c r="AU8" s="240"/>
      <c r="AV8" s="240"/>
      <c r="AW8" s="240"/>
      <c r="AX8" s="240"/>
      <c r="AY8" s="240"/>
      <c r="AZ8" s="240"/>
      <c r="BA8" s="240"/>
      <c r="BB8" s="240"/>
      <c r="BC8" s="240"/>
      <c r="BD8" s="240"/>
      <c r="BE8" s="240"/>
      <c r="BF8" s="240"/>
      <c r="BG8" s="240"/>
      <c r="BH8" s="240"/>
      <c r="BI8" s="240"/>
      <c r="BJ8" s="240"/>
      <c r="BK8" s="241"/>
      <c r="BL8" s="1"/>
      <c r="BM8" s="1"/>
      <c r="BN8" s="1"/>
      <c r="BO8" s="1"/>
      <c r="BP8" s="1"/>
      <c r="BQ8" s="1"/>
    </row>
    <row r="9" ht="18.0" customHeight="1">
      <c r="A9" s="242"/>
      <c r="B9" s="242"/>
      <c r="C9" s="771" t="s">
        <v>81</v>
      </c>
      <c r="D9" s="493">
        <v>44562.0</v>
      </c>
      <c r="E9" s="240"/>
      <c r="F9" s="240"/>
      <c r="G9" s="240"/>
      <c r="H9" s="246"/>
      <c r="I9" s="493">
        <v>44593.0</v>
      </c>
      <c r="J9" s="240"/>
      <c r="K9" s="240"/>
      <c r="L9" s="240"/>
      <c r="M9" s="246"/>
      <c r="N9" s="493">
        <v>44621.0</v>
      </c>
      <c r="O9" s="240"/>
      <c r="P9" s="240"/>
      <c r="Q9" s="240"/>
      <c r="R9" s="246"/>
      <c r="S9" s="493">
        <v>44652.0</v>
      </c>
      <c r="T9" s="240"/>
      <c r="U9" s="240"/>
      <c r="V9" s="240"/>
      <c r="W9" s="246"/>
      <c r="X9" s="493">
        <v>44682.0</v>
      </c>
      <c r="Y9" s="240"/>
      <c r="Z9" s="240"/>
      <c r="AA9" s="240"/>
      <c r="AB9" s="246"/>
      <c r="AC9" s="493">
        <v>44713.0</v>
      </c>
      <c r="AD9" s="240"/>
      <c r="AE9" s="240"/>
      <c r="AF9" s="240"/>
      <c r="AG9" s="246"/>
      <c r="AH9" s="493">
        <v>44743.0</v>
      </c>
      <c r="AI9" s="240"/>
      <c r="AJ9" s="240"/>
      <c r="AK9" s="240"/>
      <c r="AL9" s="246"/>
      <c r="AM9" s="493">
        <v>44774.0</v>
      </c>
      <c r="AN9" s="240"/>
      <c r="AO9" s="240"/>
      <c r="AP9" s="240"/>
      <c r="AQ9" s="246"/>
      <c r="AR9" s="493">
        <v>44805.0</v>
      </c>
      <c r="AS9" s="240"/>
      <c r="AT9" s="240"/>
      <c r="AU9" s="240"/>
      <c r="AV9" s="246"/>
      <c r="AW9" s="493">
        <v>44835.0</v>
      </c>
      <c r="AX9" s="240"/>
      <c r="AY9" s="240"/>
      <c r="AZ9" s="240"/>
      <c r="BA9" s="246"/>
      <c r="BB9" s="493">
        <v>44866.0</v>
      </c>
      <c r="BC9" s="240"/>
      <c r="BD9" s="240"/>
      <c r="BE9" s="240"/>
      <c r="BF9" s="246"/>
      <c r="BG9" s="493">
        <v>44896.0</v>
      </c>
      <c r="BH9" s="240"/>
      <c r="BI9" s="240"/>
      <c r="BJ9" s="240"/>
      <c r="BK9" s="246"/>
      <c r="BL9" s="1"/>
      <c r="BM9" s="1"/>
      <c r="BN9" s="1"/>
      <c r="BO9" s="1"/>
      <c r="BP9" s="1"/>
      <c r="BQ9" s="1"/>
    </row>
    <row r="10" ht="18.0" customHeight="1">
      <c r="A10" s="247"/>
      <c r="B10" s="247"/>
      <c r="C10" s="772"/>
      <c r="D10" s="494" t="s">
        <v>20</v>
      </c>
      <c r="E10" s="495" t="s">
        <v>21</v>
      </c>
      <c r="F10" s="495" t="s">
        <v>22</v>
      </c>
      <c r="G10" s="495" t="s">
        <v>23</v>
      </c>
      <c r="H10" s="496" t="s">
        <v>49</v>
      </c>
      <c r="I10" s="497" t="s">
        <v>20</v>
      </c>
      <c r="J10" s="498" t="s">
        <v>21</v>
      </c>
      <c r="K10" s="498" t="s">
        <v>22</v>
      </c>
      <c r="L10" s="498" t="s">
        <v>23</v>
      </c>
      <c r="M10" s="499" t="s">
        <v>49</v>
      </c>
      <c r="N10" s="494" t="s">
        <v>20</v>
      </c>
      <c r="O10" s="495" t="s">
        <v>21</v>
      </c>
      <c r="P10" s="495" t="s">
        <v>22</v>
      </c>
      <c r="Q10" s="495" t="s">
        <v>23</v>
      </c>
      <c r="R10" s="496" t="s">
        <v>49</v>
      </c>
      <c r="S10" s="497" t="s">
        <v>20</v>
      </c>
      <c r="T10" s="498" t="s">
        <v>21</v>
      </c>
      <c r="U10" s="498" t="s">
        <v>22</v>
      </c>
      <c r="V10" s="498" t="s">
        <v>23</v>
      </c>
      <c r="W10" s="499" t="s">
        <v>49</v>
      </c>
      <c r="X10" s="494" t="s">
        <v>20</v>
      </c>
      <c r="Y10" s="495" t="s">
        <v>21</v>
      </c>
      <c r="Z10" s="495" t="s">
        <v>22</v>
      </c>
      <c r="AA10" s="495" t="s">
        <v>23</v>
      </c>
      <c r="AB10" s="496" t="s">
        <v>49</v>
      </c>
      <c r="AC10" s="497" t="s">
        <v>20</v>
      </c>
      <c r="AD10" s="498" t="s">
        <v>21</v>
      </c>
      <c r="AE10" s="498" t="s">
        <v>22</v>
      </c>
      <c r="AF10" s="498" t="s">
        <v>23</v>
      </c>
      <c r="AG10" s="499" t="s">
        <v>49</v>
      </c>
      <c r="AH10" s="494" t="s">
        <v>20</v>
      </c>
      <c r="AI10" s="495" t="s">
        <v>21</v>
      </c>
      <c r="AJ10" s="495" t="s">
        <v>22</v>
      </c>
      <c r="AK10" s="495" t="s">
        <v>23</v>
      </c>
      <c r="AL10" s="496" t="s">
        <v>49</v>
      </c>
      <c r="AM10" s="497" t="s">
        <v>20</v>
      </c>
      <c r="AN10" s="498" t="s">
        <v>21</v>
      </c>
      <c r="AO10" s="498" t="s">
        <v>22</v>
      </c>
      <c r="AP10" s="498" t="s">
        <v>23</v>
      </c>
      <c r="AQ10" s="499" t="s">
        <v>49</v>
      </c>
      <c r="AR10" s="494" t="s">
        <v>20</v>
      </c>
      <c r="AS10" s="495" t="s">
        <v>21</v>
      </c>
      <c r="AT10" s="495" t="s">
        <v>22</v>
      </c>
      <c r="AU10" s="495" t="s">
        <v>23</v>
      </c>
      <c r="AV10" s="496" t="s">
        <v>49</v>
      </c>
      <c r="AW10" s="497" t="s">
        <v>20</v>
      </c>
      <c r="AX10" s="498" t="s">
        <v>21</v>
      </c>
      <c r="AY10" s="498" t="s">
        <v>22</v>
      </c>
      <c r="AZ10" s="498" t="s">
        <v>23</v>
      </c>
      <c r="BA10" s="499" t="s">
        <v>49</v>
      </c>
      <c r="BB10" s="494" t="s">
        <v>20</v>
      </c>
      <c r="BC10" s="495" t="s">
        <v>21</v>
      </c>
      <c r="BD10" s="495" t="s">
        <v>22</v>
      </c>
      <c r="BE10" s="495" t="s">
        <v>23</v>
      </c>
      <c r="BF10" s="496" t="s">
        <v>49</v>
      </c>
      <c r="BG10" s="497" t="s">
        <v>20</v>
      </c>
      <c r="BH10" s="498" t="s">
        <v>21</v>
      </c>
      <c r="BI10" s="498" t="s">
        <v>22</v>
      </c>
      <c r="BJ10" s="498" t="s">
        <v>23</v>
      </c>
      <c r="BK10" s="499" t="s">
        <v>49</v>
      </c>
      <c r="BL10" s="1"/>
      <c r="BM10" s="1"/>
      <c r="BN10" s="1"/>
      <c r="BO10" s="1"/>
      <c r="BP10" s="1"/>
      <c r="BQ10" s="1"/>
    </row>
    <row r="11" ht="6.0" customHeight="1">
      <c r="A11" s="324">
        <v>1.0</v>
      </c>
      <c r="B11" s="324" t="str">
        <f>GANTRY!B11</f>
        <v>STS 01</v>
      </c>
      <c r="C11" s="698" t="s">
        <v>220</v>
      </c>
      <c r="D11" s="699"/>
      <c r="E11" s="700"/>
      <c r="F11" s="700"/>
      <c r="G11" s="806"/>
      <c r="H11" s="807"/>
      <c r="I11" s="808"/>
      <c r="J11" s="806"/>
      <c r="K11" s="806"/>
      <c r="L11" s="806"/>
      <c r="M11" s="807"/>
      <c r="N11" s="808"/>
      <c r="O11" s="806"/>
      <c r="P11" s="806"/>
      <c r="Q11" s="806"/>
      <c r="R11" s="807"/>
      <c r="S11" s="808"/>
      <c r="T11" s="806"/>
      <c r="U11" s="806"/>
      <c r="V11" s="806"/>
      <c r="W11" s="807"/>
      <c r="X11" s="808"/>
      <c r="Y11" s="806"/>
      <c r="Z11" s="806"/>
      <c r="AA11" s="806"/>
      <c r="AB11" s="807"/>
      <c r="AC11" s="808"/>
      <c r="AD11" s="806"/>
      <c r="AE11" s="806"/>
      <c r="AF11" s="806"/>
      <c r="AG11" s="807"/>
      <c r="AH11" s="808"/>
      <c r="AI11" s="806"/>
      <c r="AJ11" s="806"/>
      <c r="AK11" s="806"/>
      <c r="AL11" s="807"/>
      <c r="AM11" s="808"/>
      <c r="AN11" s="806"/>
      <c r="AO11" s="806"/>
      <c r="AP11" s="806"/>
      <c r="AQ11" s="807"/>
      <c r="AR11" s="808"/>
      <c r="AS11" s="806"/>
      <c r="AT11" s="806"/>
      <c r="AU11" s="806"/>
      <c r="AV11" s="807"/>
      <c r="AW11" s="808"/>
      <c r="AX11" s="806"/>
      <c r="AY11" s="806"/>
      <c r="AZ11" s="806"/>
      <c r="BA11" s="807"/>
      <c r="BB11" s="808"/>
      <c r="BC11" s="806"/>
      <c r="BD11" s="806"/>
      <c r="BE11" s="806"/>
      <c r="BF11" s="807"/>
      <c r="BG11" s="808"/>
      <c r="BH11" s="806"/>
      <c r="BI11" s="806"/>
      <c r="BJ11" s="806"/>
      <c r="BK11" s="807"/>
      <c r="BL11" s="1"/>
      <c r="BM11" s="1"/>
      <c r="BN11" s="1"/>
      <c r="BO11" s="1"/>
      <c r="BP11" s="1"/>
      <c r="BQ11" s="1"/>
    </row>
    <row r="12" ht="18.0" customHeight="1">
      <c r="A12" s="242"/>
      <c r="B12" s="242"/>
      <c r="C12" s="704"/>
      <c r="D12" s="270"/>
      <c r="E12" s="271"/>
      <c r="F12" s="656">
        <v>10.0</v>
      </c>
      <c r="G12" s="271"/>
      <c r="H12" s="273"/>
      <c r="I12" s="274"/>
      <c r="J12" s="657">
        <v>9.0</v>
      </c>
      <c r="K12" s="271"/>
      <c r="L12" s="271"/>
      <c r="M12" s="273"/>
      <c r="N12" s="270"/>
      <c r="O12" s="658">
        <v>8.0</v>
      </c>
      <c r="P12" s="271"/>
      <c r="Q12" s="271"/>
      <c r="R12" s="273"/>
      <c r="S12" s="270"/>
      <c r="T12" s="656">
        <v>7.0</v>
      </c>
      <c r="U12" s="271"/>
      <c r="V12" s="271"/>
      <c r="W12" s="273"/>
      <c r="X12" s="274"/>
      <c r="Y12" s="657">
        <v>9.0</v>
      </c>
      <c r="Z12" s="271"/>
      <c r="AA12" s="271"/>
      <c r="AB12" s="273"/>
      <c r="AC12" s="270"/>
      <c r="AD12" s="659">
        <v>8.0</v>
      </c>
      <c r="AE12" s="271"/>
      <c r="AF12" s="271"/>
      <c r="AG12" s="273"/>
      <c r="AH12" s="270"/>
      <c r="AI12" s="271"/>
      <c r="AJ12" s="656">
        <v>10.0</v>
      </c>
      <c r="AK12" s="271"/>
      <c r="AL12" s="273"/>
      <c r="AM12" s="274"/>
      <c r="AN12" s="657">
        <v>9.0</v>
      </c>
      <c r="AO12" s="271"/>
      <c r="AP12" s="271"/>
      <c r="AQ12" s="273"/>
      <c r="AR12" s="270"/>
      <c r="AS12" s="658">
        <v>8.0</v>
      </c>
      <c r="AT12" s="271"/>
      <c r="AU12" s="271"/>
      <c r="AV12" s="273"/>
      <c r="AW12" s="270"/>
      <c r="AX12" s="656">
        <v>7.0</v>
      </c>
      <c r="AY12" s="271"/>
      <c r="AZ12" s="271"/>
      <c r="BA12" s="273"/>
      <c r="BB12" s="274"/>
      <c r="BC12" s="657">
        <v>9.0</v>
      </c>
      <c r="BD12" s="271"/>
      <c r="BE12" s="271"/>
      <c r="BF12" s="273"/>
      <c r="BG12" s="270"/>
      <c r="BH12" s="659">
        <v>8.0</v>
      </c>
      <c r="BI12" s="271"/>
      <c r="BJ12" s="271"/>
      <c r="BK12" s="273"/>
      <c r="BL12" s="1"/>
      <c r="BM12" s="1"/>
      <c r="BN12" s="1"/>
      <c r="BO12" s="1"/>
      <c r="BP12" s="1"/>
      <c r="BQ12" s="1"/>
    </row>
    <row r="13" ht="6.0" customHeight="1">
      <c r="A13" s="242"/>
      <c r="B13" s="242"/>
      <c r="C13" s="705"/>
      <c r="D13" s="741"/>
      <c r="E13" s="739"/>
      <c r="F13" s="739"/>
      <c r="G13" s="739"/>
      <c r="H13" s="740"/>
      <c r="I13" s="741"/>
      <c r="J13" s="739"/>
      <c r="K13" s="739"/>
      <c r="L13" s="739"/>
      <c r="M13" s="740"/>
      <c r="N13" s="741"/>
      <c r="O13" s="739"/>
      <c r="P13" s="739"/>
      <c r="Q13" s="739"/>
      <c r="R13" s="740"/>
      <c r="S13" s="741"/>
      <c r="T13" s="739"/>
      <c r="U13" s="739"/>
      <c r="V13" s="739"/>
      <c r="W13" s="740"/>
      <c r="X13" s="741"/>
      <c r="Y13" s="739"/>
      <c r="Z13" s="739"/>
      <c r="AA13" s="739"/>
      <c r="AB13" s="740"/>
      <c r="AC13" s="741"/>
      <c r="AD13" s="739"/>
      <c r="AE13" s="739"/>
      <c r="AF13" s="739"/>
      <c r="AG13" s="740"/>
      <c r="AH13" s="741"/>
      <c r="AI13" s="739"/>
      <c r="AJ13" s="739"/>
      <c r="AK13" s="739"/>
      <c r="AL13" s="740"/>
      <c r="AM13" s="741"/>
      <c r="AN13" s="739"/>
      <c r="AO13" s="739"/>
      <c r="AP13" s="739"/>
      <c r="AQ13" s="740"/>
      <c r="AR13" s="741"/>
      <c r="AS13" s="739"/>
      <c r="AT13" s="739"/>
      <c r="AU13" s="739"/>
      <c r="AV13" s="740"/>
      <c r="AW13" s="741"/>
      <c r="AX13" s="739"/>
      <c r="AY13" s="739"/>
      <c r="AZ13" s="739"/>
      <c r="BA13" s="740"/>
      <c r="BB13" s="741"/>
      <c r="BC13" s="739"/>
      <c r="BD13" s="739"/>
      <c r="BE13" s="739"/>
      <c r="BF13" s="740"/>
      <c r="BG13" s="741"/>
      <c r="BH13" s="739"/>
      <c r="BI13" s="739"/>
      <c r="BJ13" s="739"/>
      <c r="BK13" s="740"/>
      <c r="BL13" s="1"/>
      <c r="BM13" s="1"/>
      <c r="BN13" s="1"/>
      <c r="BO13" s="1"/>
      <c r="BP13" s="1"/>
      <c r="BQ13" s="1"/>
    </row>
    <row r="14" ht="30.75" customHeight="1">
      <c r="A14" s="242"/>
      <c r="B14" s="242"/>
      <c r="C14" s="707" t="s">
        <v>221</v>
      </c>
      <c r="D14" s="675"/>
      <c r="E14" s="692"/>
      <c r="F14" s="692"/>
      <c r="G14" s="692"/>
      <c r="H14" s="649"/>
      <c r="I14" s="654"/>
      <c r="J14" s="692"/>
      <c r="K14" s="692"/>
      <c r="L14" s="692"/>
      <c r="M14" s="649"/>
      <c r="N14" s="654"/>
      <c r="O14" s="692"/>
      <c r="P14" s="692"/>
      <c r="Q14" s="692"/>
      <c r="R14" s="649"/>
      <c r="S14" s="675"/>
      <c r="T14" s="692"/>
      <c r="U14" s="692"/>
      <c r="V14" s="692"/>
      <c r="W14" s="649"/>
      <c r="X14" s="654"/>
      <c r="Y14" s="692"/>
      <c r="Z14" s="692"/>
      <c r="AA14" s="692"/>
      <c r="AB14" s="649"/>
      <c r="AC14" s="654"/>
      <c r="AD14" s="692"/>
      <c r="AE14" s="692"/>
      <c r="AF14" s="692"/>
      <c r="AG14" s="649"/>
      <c r="AH14" s="675"/>
      <c r="AI14" s="692"/>
      <c r="AJ14" s="692"/>
      <c r="AK14" s="692"/>
      <c r="AL14" s="649"/>
      <c r="AM14" s="654"/>
      <c r="AN14" s="692"/>
      <c r="AO14" s="692"/>
      <c r="AP14" s="692"/>
      <c r="AQ14" s="649"/>
      <c r="AR14" s="654"/>
      <c r="AS14" s="692"/>
      <c r="AT14" s="692"/>
      <c r="AU14" s="692"/>
      <c r="AV14" s="649"/>
      <c r="AW14" s="675"/>
      <c r="AX14" s="692"/>
      <c r="AY14" s="692"/>
      <c r="AZ14" s="692"/>
      <c r="BA14" s="649"/>
      <c r="BB14" s="654"/>
      <c r="BC14" s="692"/>
      <c r="BD14" s="692"/>
      <c r="BE14" s="692"/>
      <c r="BF14" s="649"/>
      <c r="BG14" s="654"/>
      <c r="BH14" s="692"/>
      <c r="BI14" s="692"/>
      <c r="BJ14" s="692"/>
      <c r="BK14" s="649"/>
      <c r="BL14" s="1"/>
      <c r="BM14" s="1"/>
      <c r="BN14" s="1"/>
      <c r="BO14" s="1"/>
      <c r="BP14" s="1"/>
      <c r="BQ14" s="1"/>
    </row>
    <row r="15" ht="30.0" customHeight="1">
      <c r="A15" s="776"/>
      <c r="B15" s="776"/>
      <c r="C15" s="777" t="s">
        <v>222</v>
      </c>
      <c r="D15" s="835"/>
      <c r="E15" s="836"/>
      <c r="F15" s="836"/>
      <c r="G15" s="836"/>
      <c r="H15" s="837"/>
      <c r="I15" s="835"/>
      <c r="J15" s="836"/>
      <c r="K15" s="836"/>
      <c r="L15" s="836"/>
      <c r="M15" s="837"/>
      <c r="N15" s="835"/>
      <c r="O15" s="836"/>
      <c r="P15" s="836"/>
      <c r="Q15" s="836"/>
      <c r="R15" s="837"/>
      <c r="S15" s="835"/>
      <c r="T15" s="836"/>
      <c r="U15" s="836"/>
      <c r="V15" s="836"/>
      <c r="W15" s="837"/>
      <c r="X15" s="835"/>
      <c r="Y15" s="836"/>
      <c r="Z15" s="836"/>
      <c r="AA15" s="836"/>
      <c r="AB15" s="837"/>
      <c r="AC15" s="835"/>
      <c r="AD15" s="836"/>
      <c r="AE15" s="836"/>
      <c r="AF15" s="836"/>
      <c r="AG15" s="837"/>
      <c r="AH15" s="835"/>
      <c r="AI15" s="836"/>
      <c r="AJ15" s="836"/>
      <c r="AK15" s="836"/>
      <c r="AL15" s="837"/>
      <c r="AM15" s="835"/>
      <c r="AN15" s="836"/>
      <c r="AO15" s="836"/>
      <c r="AP15" s="836"/>
      <c r="AQ15" s="837"/>
      <c r="AR15" s="835"/>
      <c r="AS15" s="836"/>
      <c r="AT15" s="836"/>
      <c r="AU15" s="836"/>
      <c r="AV15" s="837"/>
      <c r="AW15" s="835"/>
      <c r="AX15" s="836"/>
      <c r="AY15" s="836"/>
      <c r="AZ15" s="836"/>
      <c r="BA15" s="837"/>
      <c r="BB15" s="835"/>
      <c r="BC15" s="836"/>
      <c r="BD15" s="836"/>
      <c r="BE15" s="836"/>
      <c r="BF15" s="837"/>
      <c r="BG15" s="835"/>
      <c r="BH15" s="836"/>
      <c r="BI15" s="836"/>
      <c r="BJ15" s="836"/>
      <c r="BK15" s="837"/>
      <c r="BL15" s="1"/>
      <c r="BM15" s="1"/>
      <c r="BN15" s="1"/>
      <c r="BO15" s="1"/>
      <c r="BP15" s="1"/>
      <c r="BQ15" s="1"/>
    </row>
    <row r="16" ht="6.0" customHeight="1">
      <c r="A16" s="814"/>
      <c r="B16" s="781" t="str">
        <f>GANTRY!B16</f>
        <v>STS 02</v>
      </c>
      <c r="C16" s="782" t="s">
        <v>220</v>
      </c>
      <c r="D16" s="783"/>
      <c r="E16" s="784"/>
      <c r="F16" s="784"/>
      <c r="G16" s="784"/>
      <c r="H16" s="785"/>
      <c r="I16" s="783"/>
      <c r="J16" s="784"/>
      <c r="K16" s="784"/>
      <c r="L16" s="784"/>
      <c r="M16" s="785"/>
      <c r="N16" s="783"/>
      <c r="O16" s="784"/>
      <c r="P16" s="784"/>
      <c r="Q16" s="784"/>
      <c r="R16" s="785"/>
      <c r="S16" s="783"/>
      <c r="T16" s="784"/>
      <c r="U16" s="784"/>
      <c r="V16" s="784"/>
      <c r="W16" s="785"/>
      <c r="X16" s="783"/>
      <c r="Y16" s="784"/>
      <c r="Z16" s="784"/>
      <c r="AA16" s="784"/>
      <c r="AB16" s="785"/>
      <c r="AC16" s="783"/>
      <c r="AD16" s="784"/>
      <c r="AE16" s="784"/>
      <c r="AF16" s="784"/>
      <c r="AG16" s="785"/>
      <c r="AH16" s="783"/>
      <c r="AI16" s="784"/>
      <c r="AJ16" s="784"/>
      <c r="AK16" s="784"/>
      <c r="AL16" s="785"/>
      <c r="AM16" s="783"/>
      <c r="AN16" s="784"/>
      <c r="AO16" s="784"/>
      <c r="AP16" s="784"/>
      <c r="AQ16" s="785"/>
      <c r="AR16" s="783"/>
      <c r="AS16" s="784"/>
      <c r="AT16" s="784"/>
      <c r="AU16" s="784"/>
      <c r="AV16" s="785"/>
      <c r="AW16" s="783"/>
      <c r="AX16" s="784"/>
      <c r="AY16" s="784"/>
      <c r="AZ16" s="784"/>
      <c r="BA16" s="785"/>
      <c r="BB16" s="783"/>
      <c r="BC16" s="784"/>
      <c r="BD16" s="784"/>
      <c r="BE16" s="784"/>
      <c r="BF16" s="785"/>
      <c r="BG16" s="783"/>
      <c r="BH16" s="784"/>
      <c r="BI16" s="784"/>
      <c r="BJ16" s="784"/>
      <c r="BK16" s="785"/>
      <c r="BL16" s="1"/>
      <c r="BM16" s="1"/>
      <c r="BN16" s="1"/>
      <c r="BO16" s="1"/>
      <c r="BP16" s="1"/>
      <c r="BQ16" s="1"/>
    </row>
    <row r="17" ht="18.0" customHeight="1">
      <c r="A17" s="267">
        <v>2.0</v>
      </c>
      <c r="B17" s="242"/>
      <c r="C17" s="704"/>
      <c r="D17" s="270"/>
      <c r="E17" s="656">
        <v>3.0</v>
      </c>
      <c r="F17" s="271"/>
      <c r="G17" s="271"/>
      <c r="H17" s="273"/>
      <c r="I17" s="678">
        <v>5.0</v>
      </c>
      <c r="J17" s="271"/>
      <c r="K17" s="271"/>
      <c r="L17" s="271"/>
      <c r="M17" s="273"/>
      <c r="N17" s="679">
        <v>4.0</v>
      </c>
      <c r="O17" s="271"/>
      <c r="P17" s="271"/>
      <c r="Q17" s="271"/>
      <c r="R17" s="273"/>
      <c r="S17" s="270"/>
      <c r="T17" s="656">
        <v>4.0</v>
      </c>
      <c r="U17" s="271"/>
      <c r="V17" s="271"/>
      <c r="W17" s="273"/>
      <c r="X17" s="678">
        <v>5.0</v>
      </c>
      <c r="Y17" s="271"/>
      <c r="Z17" s="271"/>
      <c r="AA17" s="271"/>
      <c r="AB17" s="273"/>
      <c r="AC17" s="659">
        <v>4.0</v>
      </c>
      <c r="AD17" s="271"/>
      <c r="AE17" s="271"/>
      <c r="AF17" s="271"/>
      <c r="AG17" s="273"/>
      <c r="AH17" s="270"/>
      <c r="AI17" s="656">
        <v>3.0</v>
      </c>
      <c r="AJ17" s="271"/>
      <c r="AK17" s="271"/>
      <c r="AL17" s="273"/>
      <c r="AM17" s="678">
        <v>5.0</v>
      </c>
      <c r="AN17" s="271"/>
      <c r="AO17" s="271"/>
      <c r="AP17" s="271"/>
      <c r="AQ17" s="273"/>
      <c r="AR17" s="679">
        <v>4.0</v>
      </c>
      <c r="AS17" s="271"/>
      <c r="AT17" s="271"/>
      <c r="AU17" s="271"/>
      <c r="AV17" s="273"/>
      <c r="AW17" s="270"/>
      <c r="AX17" s="656">
        <v>4.0</v>
      </c>
      <c r="AY17" s="271"/>
      <c r="AZ17" s="271"/>
      <c r="BA17" s="273"/>
      <c r="BB17" s="678">
        <v>5.0</v>
      </c>
      <c r="BC17" s="271"/>
      <c r="BD17" s="271"/>
      <c r="BE17" s="271"/>
      <c r="BF17" s="273"/>
      <c r="BG17" s="659">
        <v>4.0</v>
      </c>
      <c r="BH17" s="271"/>
      <c r="BI17" s="271"/>
      <c r="BJ17" s="271"/>
      <c r="BK17" s="273"/>
      <c r="BL17" s="1"/>
      <c r="BM17" s="1"/>
      <c r="BN17" s="1"/>
      <c r="BO17" s="1"/>
      <c r="BP17" s="1"/>
      <c r="BQ17" s="1"/>
    </row>
    <row r="18" ht="6.0" customHeight="1">
      <c r="A18" s="242"/>
      <c r="B18" s="242"/>
      <c r="C18" s="705"/>
      <c r="D18" s="741"/>
      <c r="E18" s="739"/>
      <c r="F18" s="739"/>
      <c r="G18" s="739"/>
      <c r="H18" s="740"/>
      <c r="I18" s="741"/>
      <c r="J18" s="739"/>
      <c r="K18" s="739"/>
      <c r="L18" s="739"/>
      <c r="M18" s="740"/>
      <c r="N18" s="741"/>
      <c r="O18" s="739"/>
      <c r="P18" s="739"/>
      <c r="Q18" s="739"/>
      <c r="R18" s="740"/>
      <c r="S18" s="741"/>
      <c r="T18" s="739"/>
      <c r="U18" s="739"/>
      <c r="V18" s="739"/>
      <c r="W18" s="740"/>
      <c r="X18" s="741"/>
      <c r="Y18" s="739"/>
      <c r="Z18" s="739"/>
      <c r="AA18" s="739"/>
      <c r="AB18" s="740"/>
      <c r="AC18" s="741"/>
      <c r="AD18" s="739"/>
      <c r="AE18" s="739"/>
      <c r="AF18" s="739"/>
      <c r="AG18" s="740"/>
      <c r="AH18" s="741"/>
      <c r="AI18" s="739"/>
      <c r="AJ18" s="739"/>
      <c r="AK18" s="739"/>
      <c r="AL18" s="740"/>
      <c r="AM18" s="741"/>
      <c r="AN18" s="739"/>
      <c r="AO18" s="739"/>
      <c r="AP18" s="739"/>
      <c r="AQ18" s="740"/>
      <c r="AR18" s="741"/>
      <c r="AS18" s="739"/>
      <c r="AT18" s="739"/>
      <c r="AU18" s="739"/>
      <c r="AV18" s="740"/>
      <c r="AW18" s="741"/>
      <c r="AX18" s="739"/>
      <c r="AY18" s="739"/>
      <c r="AZ18" s="739"/>
      <c r="BA18" s="740"/>
      <c r="BB18" s="741"/>
      <c r="BC18" s="739"/>
      <c r="BD18" s="739"/>
      <c r="BE18" s="739"/>
      <c r="BF18" s="740"/>
      <c r="BG18" s="741"/>
      <c r="BH18" s="739"/>
      <c r="BI18" s="739"/>
      <c r="BJ18" s="739"/>
      <c r="BK18" s="740"/>
      <c r="BL18" s="1"/>
      <c r="BM18" s="1"/>
      <c r="BN18" s="1"/>
      <c r="BO18" s="1"/>
      <c r="BP18" s="1"/>
      <c r="BQ18" s="1"/>
    </row>
    <row r="19" ht="30.75" customHeight="1">
      <c r="A19" s="242"/>
      <c r="B19" s="242"/>
      <c r="C19" s="723" t="s">
        <v>221</v>
      </c>
      <c r="D19" s="573"/>
      <c r="E19" s="739"/>
      <c r="F19" s="739"/>
      <c r="G19" s="739"/>
      <c r="H19" s="740"/>
      <c r="I19" s="741"/>
      <c r="J19" s="739"/>
      <c r="K19" s="739"/>
      <c r="L19" s="739"/>
      <c r="M19" s="740"/>
      <c r="N19" s="741"/>
      <c r="O19" s="739"/>
      <c r="P19" s="739"/>
      <c r="Q19" s="739"/>
      <c r="R19" s="740"/>
      <c r="S19" s="573"/>
      <c r="T19" s="739"/>
      <c r="U19" s="739"/>
      <c r="V19" s="739"/>
      <c r="W19" s="740"/>
      <c r="X19" s="741"/>
      <c r="Y19" s="739"/>
      <c r="Z19" s="739"/>
      <c r="AA19" s="739"/>
      <c r="AB19" s="740"/>
      <c r="AC19" s="741"/>
      <c r="AD19" s="739"/>
      <c r="AE19" s="739"/>
      <c r="AF19" s="739"/>
      <c r="AG19" s="740"/>
      <c r="AH19" s="573"/>
      <c r="AI19" s="739"/>
      <c r="AJ19" s="739"/>
      <c r="AK19" s="739"/>
      <c r="AL19" s="740"/>
      <c r="AM19" s="741"/>
      <c r="AN19" s="739"/>
      <c r="AO19" s="739"/>
      <c r="AP19" s="739"/>
      <c r="AQ19" s="740"/>
      <c r="AR19" s="741"/>
      <c r="AS19" s="739"/>
      <c r="AT19" s="739"/>
      <c r="AU19" s="739"/>
      <c r="AV19" s="740"/>
      <c r="AW19" s="573"/>
      <c r="AX19" s="739"/>
      <c r="AY19" s="739"/>
      <c r="AZ19" s="739"/>
      <c r="BA19" s="740"/>
      <c r="BB19" s="741"/>
      <c r="BC19" s="739"/>
      <c r="BD19" s="739"/>
      <c r="BE19" s="739"/>
      <c r="BF19" s="740"/>
      <c r="BG19" s="741"/>
      <c r="BH19" s="739"/>
      <c r="BI19" s="739"/>
      <c r="BJ19" s="739"/>
      <c r="BK19" s="740"/>
      <c r="BL19" s="1"/>
      <c r="BM19" s="1"/>
      <c r="BN19" s="1"/>
      <c r="BO19" s="1"/>
      <c r="BP19" s="1"/>
      <c r="BQ19" s="1"/>
    </row>
    <row r="20" ht="6.0" customHeight="1">
      <c r="A20" s="242"/>
      <c r="B20" s="242"/>
      <c r="C20" s="325" t="s">
        <v>222</v>
      </c>
      <c r="D20" s="654"/>
      <c r="E20" s="692"/>
      <c r="F20" s="692"/>
      <c r="G20" s="692"/>
      <c r="H20" s="649"/>
      <c r="I20" s="654"/>
      <c r="J20" s="692"/>
      <c r="K20" s="692"/>
      <c r="L20" s="692"/>
      <c r="M20" s="649"/>
      <c r="N20" s="654"/>
      <c r="O20" s="692"/>
      <c r="P20" s="692"/>
      <c r="Q20" s="692"/>
      <c r="R20" s="649"/>
      <c r="S20" s="654"/>
      <c r="T20" s="692"/>
      <c r="U20" s="692"/>
      <c r="V20" s="692"/>
      <c r="W20" s="649"/>
      <c r="X20" s="654"/>
      <c r="Y20" s="692"/>
      <c r="Z20" s="692"/>
      <c r="AA20" s="692"/>
      <c r="AB20" s="649"/>
      <c r="AC20" s="654"/>
      <c r="AD20" s="692"/>
      <c r="AE20" s="692"/>
      <c r="AF20" s="692"/>
      <c r="AG20" s="649"/>
      <c r="AH20" s="654"/>
      <c r="AI20" s="692"/>
      <c r="AJ20" s="692"/>
      <c r="AK20" s="692"/>
      <c r="AL20" s="649"/>
      <c r="AM20" s="654"/>
      <c r="AN20" s="692"/>
      <c r="AO20" s="692"/>
      <c r="AP20" s="692"/>
      <c r="AQ20" s="649"/>
      <c r="AR20" s="654"/>
      <c r="AS20" s="692"/>
      <c r="AT20" s="692"/>
      <c r="AU20" s="692"/>
      <c r="AV20" s="649"/>
      <c r="AW20" s="654"/>
      <c r="AX20" s="692"/>
      <c r="AY20" s="692"/>
      <c r="AZ20" s="692"/>
      <c r="BA20" s="649"/>
      <c r="BB20" s="654"/>
      <c r="BC20" s="692"/>
      <c r="BD20" s="692"/>
      <c r="BE20" s="692"/>
      <c r="BF20" s="649"/>
      <c r="BG20" s="654"/>
      <c r="BH20" s="692"/>
      <c r="BI20" s="692"/>
      <c r="BJ20" s="692"/>
      <c r="BK20" s="649"/>
      <c r="BL20" s="1"/>
      <c r="BM20" s="1"/>
      <c r="BN20" s="1"/>
      <c r="BO20" s="1"/>
      <c r="BP20" s="1"/>
      <c r="BQ20" s="1"/>
    </row>
    <row r="21" ht="18.0" customHeight="1">
      <c r="A21" s="242"/>
      <c r="B21" s="549"/>
      <c r="C21" s="243"/>
      <c r="D21" s="654"/>
      <c r="E21" s="692"/>
      <c r="F21" s="692"/>
      <c r="G21" s="692"/>
      <c r="H21" s="649"/>
      <c r="I21" s="654"/>
      <c r="J21" s="692"/>
      <c r="K21" s="692"/>
      <c r="L21" s="692"/>
      <c r="M21" s="649"/>
      <c r="N21" s="654"/>
      <c r="O21" s="692"/>
      <c r="P21" s="692"/>
      <c r="Q21" s="692"/>
      <c r="R21" s="649"/>
      <c r="S21" s="654"/>
      <c r="T21" s="692"/>
      <c r="U21" s="692"/>
      <c r="V21" s="692"/>
      <c r="W21" s="649"/>
      <c r="X21" s="654"/>
      <c r="Y21" s="692"/>
      <c r="Z21" s="692"/>
      <c r="AA21" s="692"/>
      <c r="AB21" s="649"/>
      <c r="AC21" s="654"/>
      <c r="AD21" s="692"/>
      <c r="AE21" s="692"/>
      <c r="AF21" s="692"/>
      <c r="AG21" s="649"/>
      <c r="AH21" s="654"/>
      <c r="AI21" s="692"/>
      <c r="AJ21" s="692"/>
      <c r="AK21" s="692"/>
      <c r="AL21" s="649"/>
      <c r="AM21" s="654"/>
      <c r="AN21" s="692"/>
      <c r="AO21" s="692"/>
      <c r="AP21" s="692"/>
      <c r="AQ21" s="649"/>
      <c r="AR21" s="654"/>
      <c r="AS21" s="692"/>
      <c r="AT21" s="692"/>
      <c r="AU21" s="692"/>
      <c r="AV21" s="649"/>
      <c r="AW21" s="654"/>
      <c r="AX21" s="692"/>
      <c r="AY21" s="692"/>
      <c r="AZ21" s="692"/>
      <c r="BA21" s="649"/>
      <c r="BB21" s="654"/>
      <c r="BC21" s="692"/>
      <c r="BD21" s="692"/>
      <c r="BE21" s="692"/>
      <c r="BF21" s="649"/>
      <c r="BG21" s="654"/>
      <c r="BH21" s="692"/>
      <c r="BI21" s="692"/>
      <c r="BJ21" s="692"/>
      <c r="BK21" s="649"/>
      <c r="BL21" s="1"/>
      <c r="BM21" s="1"/>
      <c r="BN21" s="1"/>
      <c r="BO21" s="838"/>
      <c r="BP21" s="1"/>
      <c r="BQ21" s="1"/>
    </row>
    <row r="22" ht="6.0" customHeight="1">
      <c r="A22" s="776"/>
      <c r="B22" s="817"/>
      <c r="C22" s="818"/>
      <c r="D22" s="792"/>
      <c r="E22" s="793"/>
      <c r="F22" s="793"/>
      <c r="G22" s="793"/>
      <c r="H22" s="794"/>
      <c r="I22" s="792"/>
      <c r="J22" s="793"/>
      <c r="K22" s="793"/>
      <c r="L22" s="793"/>
      <c r="M22" s="794"/>
      <c r="N22" s="792"/>
      <c r="O22" s="793"/>
      <c r="P22" s="793"/>
      <c r="Q22" s="793"/>
      <c r="R22" s="794"/>
      <c r="S22" s="792"/>
      <c r="T22" s="793"/>
      <c r="U22" s="793"/>
      <c r="V22" s="793"/>
      <c r="W22" s="794"/>
      <c r="X22" s="792"/>
      <c r="Y22" s="793"/>
      <c r="Z22" s="793"/>
      <c r="AA22" s="793"/>
      <c r="AB22" s="794"/>
      <c r="AC22" s="792"/>
      <c r="AD22" s="793"/>
      <c r="AE22" s="793"/>
      <c r="AF22" s="793"/>
      <c r="AG22" s="794"/>
      <c r="AH22" s="792"/>
      <c r="AI22" s="793"/>
      <c r="AJ22" s="793"/>
      <c r="AK22" s="793"/>
      <c r="AL22" s="794"/>
      <c r="AM22" s="792"/>
      <c r="AN22" s="793"/>
      <c r="AO22" s="793"/>
      <c r="AP22" s="793"/>
      <c r="AQ22" s="794"/>
      <c r="AR22" s="792"/>
      <c r="AS22" s="793"/>
      <c r="AT22" s="793"/>
      <c r="AU22" s="793"/>
      <c r="AV22" s="794"/>
      <c r="AW22" s="792"/>
      <c r="AX22" s="793"/>
      <c r="AY22" s="793"/>
      <c r="AZ22" s="793"/>
      <c r="BA22" s="794"/>
      <c r="BB22" s="792"/>
      <c r="BC22" s="793"/>
      <c r="BD22" s="793"/>
      <c r="BE22" s="793"/>
      <c r="BF22" s="794"/>
      <c r="BG22" s="792"/>
      <c r="BH22" s="793"/>
      <c r="BI22" s="793"/>
      <c r="BJ22" s="793"/>
      <c r="BK22" s="794"/>
      <c r="BL22" s="1"/>
      <c r="BM22" s="1"/>
      <c r="BN22" s="1"/>
      <c r="BO22" s="1"/>
      <c r="BP22" s="1"/>
      <c r="BQ22" s="1"/>
    </row>
    <row r="23" ht="6.75" customHeight="1">
      <c r="A23" s="781">
        <v>3.0</v>
      </c>
      <c r="B23" s="781" t="str">
        <f>GANTRY!B23</f>
        <v>STS 03</v>
      </c>
      <c r="C23" s="782" t="s">
        <v>220</v>
      </c>
      <c r="D23" s="783"/>
      <c r="E23" s="784"/>
      <c r="F23" s="784"/>
      <c r="G23" s="784"/>
      <c r="H23" s="785"/>
      <c r="I23" s="783"/>
      <c r="J23" s="784"/>
      <c r="K23" s="784"/>
      <c r="L23" s="784"/>
      <c r="M23" s="785"/>
      <c r="N23" s="783"/>
      <c r="O23" s="784"/>
      <c r="P23" s="784"/>
      <c r="Q23" s="784"/>
      <c r="R23" s="785"/>
      <c r="S23" s="783"/>
      <c r="T23" s="784"/>
      <c r="U23" s="784"/>
      <c r="V23" s="784"/>
      <c r="W23" s="785"/>
      <c r="X23" s="783"/>
      <c r="Y23" s="784"/>
      <c r="Z23" s="784"/>
      <c r="AA23" s="784"/>
      <c r="AB23" s="785"/>
      <c r="AC23" s="783"/>
      <c r="AD23" s="784"/>
      <c r="AE23" s="784"/>
      <c r="AF23" s="784"/>
      <c r="AG23" s="785"/>
      <c r="AH23" s="783"/>
      <c r="AI23" s="784"/>
      <c r="AJ23" s="784"/>
      <c r="AK23" s="784"/>
      <c r="AL23" s="785"/>
      <c r="AM23" s="783"/>
      <c r="AN23" s="784"/>
      <c r="AO23" s="784"/>
      <c r="AP23" s="784"/>
      <c r="AQ23" s="785"/>
      <c r="AR23" s="783"/>
      <c r="AS23" s="784"/>
      <c r="AT23" s="784"/>
      <c r="AU23" s="784"/>
      <c r="AV23" s="785"/>
      <c r="AW23" s="783"/>
      <c r="AX23" s="784"/>
      <c r="AY23" s="784"/>
      <c r="AZ23" s="784"/>
      <c r="BA23" s="785"/>
      <c r="BB23" s="783"/>
      <c r="BC23" s="784"/>
      <c r="BD23" s="784"/>
      <c r="BE23" s="784"/>
      <c r="BF23" s="785"/>
      <c r="BG23" s="783"/>
      <c r="BH23" s="784"/>
      <c r="BI23" s="784"/>
      <c r="BJ23" s="784"/>
      <c r="BK23" s="785"/>
      <c r="BL23" s="1"/>
      <c r="BM23" s="1"/>
      <c r="BN23" s="1"/>
      <c r="BO23" s="1"/>
      <c r="BP23" s="1"/>
      <c r="BQ23" s="1"/>
    </row>
    <row r="24" ht="18.0" customHeight="1">
      <c r="A24" s="242"/>
      <c r="B24" s="242"/>
      <c r="C24" s="704"/>
      <c r="D24" s="270"/>
      <c r="E24" s="271"/>
      <c r="F24" s="271"/>
      <c r="G24" s="656">
        <v>17.0</v>
      </c>
      <c r="H24" s="273"/>
      <c r="I24" s="274"/>
      <c r="J24" s="271"/>
      <c r="K24" s="271"/>
      <c r="L24" s="657">
        <v>18.0</v>
      </c>
      <c r="M24" s="273"/>
      <c r="N24" s="270"/>
      <c r="O24" s="271"/>
      <c r="P24" s="271"/>
      <c r="Q24" s="658">
        <v>17.0</v>
      </c>
      <c r="R24" s="273"/>
      <c r="S24" s="270"/>
      <c r="T24" s="271"/>
      <c r="U24" s="271"/>
      <c r="V24" s="656">
        <v>18.0</v>
      </c>
      <c r="W24" s="273"/>
      <c r="X24" s="274"/>
      <c r="Y24" s="271"/>
      <c r="Z24" s="271"/>
      <c r="AA24" s="657">
        <v>18.0</v>
      </c>
      <c r="AB24" s="273"/>
      <c r="AC24" s="270"/>
      <c r="AD24" s="271"/>
      <c r="AE24" s="271"/>
      <c r="AF24" s="659">
        <v>17.0</v>
      </c>
      <c r="AG24" s="273"/>
      <c r="AH24" s="270"/>
      <c r="AI24" s="271"/>
      <c r="AJ24" s="271"/>
      <c r="AK24" s="656">
        <v>17.0</v>
      </c>
      <c r="AL24" s="273"/>
      <c r="AM24" s="274"/>
      <c r="AN24" s="271"/>
      <c r="AO24" s="271"/>
      <c r="AP24" s="657">
        <v>18.0</v>
      </c>
      <c r="AQ24" s="273"/>
      <c r="AR24" s="270"/>
      <c r="AS24" s="271"/>
      <c r="AT24" s="271"/>
      <c r="AU24" s="658">
        <v>17.0</v>
      </c>
      <c r="AV24" s="273"/>
      <c r="AW24" s="270"/>
      <c r="AX24" s="271"/>
      <c r="AY24" s="271"/>
      <c r="AZ24" s="656">
        <v>18.0</v>
      </c>
      <c r="BA24" s="273"/>
      <c r="BB24" s="274"/>
      <c r="BC24" s="271"/>
      <c r="BD24" s="271"/>
      <c r="BE24" s="657">
        <v>18.0</v>
      </c>
      <c r="BF24" s="273"/>
      <c r="BG24" s="270"/>
      <c r="BH24" s="271"/>
      <c r="BI24" s="271"/>
      <c r="BJ24" s="659">
        <v>17.0</v>
      </c>
      <c r="BK24" s="273"/>
      <c r="BL24" s="1"/>
      <c r="BM24" s="1"/>
      <c r="BN24" s="1"/>
      <c r="BO24" s="1"/>
      <c r="BP24" s="1"/>
      <c r="BQ24" s="1"/>
    </row>
    <row r="25" ht="6.75" customHeight="1">
      <c r="A25" s="242"/>
      <c r="B25" s="242"/>
      <c r="C25" s="705"/>
      <c r="D25" s="741"/>
      <c r="E25" s="739"/>
      <c r="F25" s="739"/>
      <c r="G25" s="739"/>
      <c r="H25" s="740"/>
      <c r="I25" s="741"/>
      <c r="J25" s="739"/>
      <c r="K25" s="739"/>
      <c r="L25" s="739"/>
      <c r="M25" s="740"/>
      <c r="N25" s="741"/>
      <c r="O25" s="739"/>
      <c r="P25" s="739"/>
      <c r="Q25" s="739"/>
      <c r="R25" s="740"/>
      <c r="S25" s="741"/>
      <c r="T25" s="739"/>
      <c r="U25" s="739"/>
      <c r="V25" s="739"/>
      <c r="W25" s="740"/>
      <c r="X25" s="741"/>
      <c r="Y25" s="739"/>
      <c r="Z25" s="739"/>
      <c r="AA25" s="739"/>
      <c r="AB25" s="740"/>
      <c r="AC25" s="741"/>
      <c r="AD25" s="739"/>
      <c r="AE25" s="739"/>
      <c r="AF25" s="739"/>
      <c r="AG25" s="740"/>
      <c r="AH25" s="741"/>
      <c r="AI25" s="739"/>
      <c r="AJ25" s="739"/>
      <c r="AK25" s="739"/>
      <c r="AL25" s="740"/>
      <c r="AM25" s="741"/>
      <c r="AN25" s="739"/>
      <c r="AO25" s="739"/>
      <c r="AP25" s="739"/>
      <c r="AQ25" s="740"/>
      <c r="AR25" s="741"/>
      <c r="AS25" s="739"/>
      <c r="AT25" s="739"/>
      <c r="AU25" s="739"/>
      <c r="AV25" s="740"/>
      <c r="AW25" s="741"/>
      <c r="AX25" s="739"/>
      <c r="AY25" s="739"/>
      <c r="AZ25" s="739"/>
      <c r="BA25" s="740"/>
      <c r="BB25" s="741"/>
      <c r="BC25" s="739"/>
      <c r="BD25" s="739"/>
      <c r="BE25" s="739"/>
      <c r="BF25" s="740"/>
      <c r="BG25" s="741"/>
      <c r="BH25" s="739"/>
      <c r="BI25" s="739"/>
      <c r="BJ25" s="739"/>
      <c r="BK25" s="740"/>
      <c r="BL25" s="1"/>
      <c r="BM25" s="1"/>
      <c r="BN25" s="1" t="s">
        <v>247</v>
      </c>
      <c r="BO25" s="1"/>
      <c r="BP25" s="1"/>
      <c r="BQ25" s="1"/>
    </row>
    <row r="26" ht="30.75" customHeight="1">
      <c r="A26" s="242"/>
      <c r="B26" s="242"/>
      <c r="C26" s="723" t="s">
        <v>221</v>
      </c>
      <c r="D26" s="675"/>
      <c r="E26" s="692"/>
      <c r="F26" s="692"/>
      <c r="G26" s="692"/>
      <c r="H26" s="649"/>
      <c r="I26" s="654"/>
      <c r="J26" s="692"/>
      <c r="K26" s="692"/>
      <c r="L26" s="692"/>
      <c r="M26" s="649"/>
      <c r="N26" s="654"/>
      <c r="O26" s="692"/>
      <c r="P26" s="692"/>
      <c r="Q26" s="692"/>
      <c r="R26" s="649"/>
      <c r="S26" s="675"/>
      <c r="T26" s="692"/>
      <c r="U26" s="692"/>
      <c r="V26" s="692"/>
      <c r="W26" s="649"/>
      <c r="X26" s="654"/>
      <c r="Y26" s="692"/>
      <c r="Z26" s="692"/>
      <c r="AA26" s="692"/>
      <c r="AB26" s="649"/>
      <c r="AC26" s="654"/>
      <c r="AD26" s="692"/>
      <c r="AE26" s="692"/>
      <c r="AF26" s="692"/>
      <c r="AG26" s="649"/>
      <c r="AH26" s="675"/>
      <c r="AI26" s="692"/>
      <c r="AJ26" s="692"/>
      <c r="AK26" s="692"/>
      <c r="AL26" s="649"/>
      <c r="AM26" s="654"/>
      <c r="AN26" s="692"/>
      <c r="AO26" s="692"/>
      <c r="AP26" s="692"/>
      <c r="AQ26" s="649"/>
      <c r="AR26" s="654"/>
      <c r="AS26" s="692"/>
      <c r="AT26" s="692"/>
      <c r="AU26" s="692"/>
      <c r="AV26" s="649"/>
      <c r="AW26" s="675"/>
      <c r="AX26" s="692"/>
      <c r="AY26" s="692"/>
      <c r="AZ26" s="692"/>
      <c r="BA26" s="649"/>
      <c r="BB26" s="654"/>
      <c r="BC26" s="692"/>
      <c r="BD26" s="692"/>
      <c r="BE26" s="692"/>
      <c r="BF26" s="649"/>
      <c r="BG26" s="654"/>
      <c r="BH26" s="692"/>
      <c r="BI26" s="692"/>
      <c r="BJ26" s="692"/>
      <c r="BK26" s="649"/>
      <c r="BL26" s="1"/>
      <c r="BM26" s="1"/>
      <c r="BN26" s="1"/>
      <c r="BO26" s="1"/>
      <c r="BP26" s="1"/>
      <c r="BQ26" s="1"/>
    </row>
    <row r="27" ht="6.0" customHeight="1">
      <c r="A27" s="242"/>
      <c r="B27" s="242"/>
      <c r="C27" s="325" t="s">
        <v>222</v>
      </c>
      <c r="D27" s="808"/>
      <c r="E27" s="806"/>
      <c r="F27" s="839"/>
      <c r="G27" s="806"/>
      <c r="H27" s="807"/>
      <c r="I27" s="808"/>
      <c r="J27" s="806"/>
      <c r="K27" s="839"/>
      <c r="L27" s="806"/>
      <c r="M27" s="807"/>
      <c r="N27" s="808"/>
      <c r="O27" s="806"/>
      <c r="P27" s="839"/>
      <c r="Q27" s="806"/>
      <c r="R27" s="807"/>
      <c r="S27" s="808"/>
      <c r="T27" s="806"/>
      <c r="U27" s="839"/>
      <c r="V27" s="806"/>
      <c r="W27" s="807"/>
      <c r="X27" s="808"/>
      <c r="Y27" s="806"/>
      <c r="Z27" s="839"/>
      <c r="AA27" s="806"/>
      <c r="AB27" s="807"/>
      <c r="AC27" s="808"/>
      <c r="AD27" s="806"/>
      <c r="AE27" s="839"/>
      <c r="AF27" s="806"/>
      <c r="AG27" s="807"/>
      <c r="AH27" s="808"/>
      <c r="AI27" s="806"/>
      <c r="AJ27" s="839"/>
      <c r="AK27" s="806"/>
      <c r="AL27" s="807"/>
      <c r="AM27" s="808"/>
      <c r="AN27" s="806"/>
      <c r="AO27" s="839"/>
      <c r="AP27" s="806"/>
      <c r="AQ27" s="807"/>
      <c r="AR27" s="808"/>
      <c r="AS27" s="806"/>
      <c r="AT27" s="839"/>
      <c r="AU27" s="806"/>
      <c r="AV27" s="807"/>
      <c r="AW27" s="808"/>
      <c r="AX27" s="806"/>
      <c r="AY27" s="839"/>
      <c r="AZ27" s="806"/>
      <c r="BA27" s="807"/>
      <c r="BB27" s="808"/>
      <c r="BC27" s="806"/>
      <c r="BD27" s="839"/>
      <c r="BE27" s="806"/>
      <c r="BF27" s="807"/>
      <c r="BG27" s="808"/>
      <c r="BH27" s="806"/>
      <c r="BI27" s="839"/>
      <c r="BJ27" s="806"/>
      <c r="BK27" s="807"/>
      <c r="BL27" s="1"/>
      <c r="BM27" s="1"/>
      <c r="BN27" s="1"/>
      <c r="BO27" s="1"/>
      <c r="BP27" s="1"/>
      <c r="BQ27" s="1"/>
    </row>
    <row r="28" ht="18.0" customHeight="1">
      <c r="A28" s="242"/>
      <c r="B28" s="242"/>
      <c r="C28" s="243"/>
      <c r="D28" s="654"/>
      <c r="E28" s="692"/>
      <c r="F28" s="242"/>
      <c r="G28" s="692"/>
      <c r="H28" s="649"/>
      <c r="I28" s="654"/>
      <c r="J28" s="692"/>
      <c r="K28" s="242"/>
      <c r="L28" s="692"/>
      <c r="M28" s="649"/>
      <c r="N28" s="654"/>
      <c r="O28" s="692"/>
      <c r="P28" s="242"/>
      <c r="Q28" s="692"/>
      <c r="R28" s="649"/>
      <c r="S28" s="654"/>
      <c r="T28" s="692"/>
      <c r="U28" s="242"/>
      <c r="V28" s="692"/>
      <c r="W28" s="649"/>
      <c r="X28" s="654"/>
      <c r="Y28" s="692"/>
      <c r="Z28" s="242"/>
      <c r="AA28" s="692"/>
      <c r="AB28" s="649"/>
      <c r="AC28" s="654"/>
      <c r="AD28" s="692"/>
      <c r="AE28" s="242"/>
      <c r="AF28" s="692"/>
      <c r="AG28" s="649"/>
      <c r="AH28" s="654"/>
      <c r="AI28" s="692"/>
      <c r="AJ28" s="242"/>
      <c r="AK28" s="692"/>
      <c r="AL28" s="649"/>
      <c r="AM28" s="654"/>
      <c r="AN28" s="692"/>
      <c r="AO28" s="242"/>
      <c r="AP28" s="692"/>
      <c r="AQ28" s="649"/>
      <c r="AR28" s="654"/>
      <c r="AS28" s="692"/>
      <c r="AT28" s="242"/>
      <c r="AU28" s="692"/>
      <c r="AV28" s="649"/>
      <c r="AW28" s="654"/>
      <c r="AX28" s="692"/>
      <c r="AY28" s="242"/>
      <c r="AZ28" s="692"/>
      <c r="BA28" s="649"/>
      <c r="BB28" s="654"/>
      <c r="BC28" s="692"/>
      <c r="BD28" s="242"/>
      <c r="BE28" s="692"/>
      <c r="BF28" s="649"/>
      <c r="BG28" s="654"/>
      <c r="BH28" s="692"/>
      <c r="BI28" s="242"/>
      <c r="BJ28" s="692"/>
      <c r="BK28" s="649"/>
      <c r="BL28" s="1"/>
      <c r="BM28" s="1"/>
      <c r="BN28" s="1"/>
      <c r="BO28" s="1"/>
      <c r="BP28" s="1"/>
      <c r="BQ28" s="1"/>
    </row>
    <row r="29" ht="6.0" customHeight="1">
      <c r="A29" s="776"/>
      <c r="B29" s="776"/>
      <c r="C29" s="818"/>
      <c r="D29" s="792"/>
      <c r="E29" s="793"/>
      <c r="F29" s="776"/>
      <c r="G29" s="793"/>
      <c r="H29" s="794"/>
      <c r="I29" s="792"/>
      <c r="J29" s="793"/>
      <c r="K29" s="776"/>
      <c r="L29" s="793"/>
      <c r="M29" s="794"/>
      <c r="N29" s="792"/>
      <c r="O29" s="793"/>
      <c r="P29" s="776"/>
      <c r="Q29" s="793"/>
      <c r="R29" s="794"/>
      <c r="S29" s="792"/>
      <c r="T29" s="793"/>
      <c r="U29" s="776"/>
      <c r="V29" s="793"/>
      <c r="W29" s="794"/>
      <c r="X29" s="792"/>
      <c r="Y29" s="793"/>
      <c r="Z29" s="776"/>
      <c r="AA29" s="793"/>
      <c r="AB29" s="794"/>
      <c r="AC29" s="792"/>
      <c r="AD29" s="793"/>
      <c r="AE29" s="776"/>
      <c r="AF29" s="793"/>
      <c r="AG29" s="794"/>
      <c r="AH29" s="792"/>
      <c r="AI29" s="793"/>
      <c r="AJ29" s="776"/>
      <c r="AK29" s="793"/>
      <c r="AL29" s="794"/>
      <c r="AM29" s="792"/>
      <c r="AN29" s="793"/>
      <c r="AO29" s="776"/>
      <c r="AP29" s="793"/>
      <c r="AQ29" s="794"/>
      <c r="AR29" s="792"/>
      <c r="AS29" s="793"/>
      <c r="AT29" s="776"/>
      <c r="AU29" s="793"/>
      <c r="AV29" s="794"/>
      <c r="AW29" s="792"/>
      <c r="AX29" s="793"/>
      <c r="AY29" s="776"/>
      <c r="AZ29" s="793"/>
      <c r="BA29" s="794"/>
      <c r="BB29" s="792"/>
      <c r="BC29" s="793"/>
      <c r="BD29" s="776"/>
      <c r="BE29" s="793"/>
      <c r="BF29" s="794"/>
      <c r="BG29" s="792"/>
      <c r="BH29" s="793"/>
      <c r="BI29" s="776"/>
      <c r="BJ29" s="793"/>
      <c r="BK29" s="794"/>
      <c r="BL29" s="1"/>
      <c r="BM29" s="1"/>
      <c r="BN29" s="1"/>
      <c r="BO29" s="1"/>
      <c r="BP29" s="1"/>
      <c r="BQ29" s="1"/>
    </row>
    <row r="30" ht="6.0" customHeight="1">
      <c r="A30" s="781">
        <v>4.0</v>
      </c>
      <c r="B30" s="789" t="str">
        <f>GANTRY!B30</f>
        <v>STS 04</v>
      </c>
      <c r="C30" s="782" t="s">
        <v>220</v>
      </c>
      <c r="D30" s="783"/>
      <c r="E30" s="784"/>
      <c r="F30" s="784"/>
      <c r="G30" s="784"/>
      <c r="H30" s="785"/>
      <c r="I30" s="783"/>
      <c r="J30" s="784"/>
      <c r="K30" s="784"/>
      <c r="L30" s="784"/>
      <c r="M30" s="785"/>
      <c r="N30" s="783"/>
      <c r="O30" s="784"/>
      <c r="P30" s="784"/>
      <c r="Q30" s="784"/>
      <c r="R30" s="785"/>
      <c r="S30" s="783"/>
      <c r="T30" s="784"/>
      <c r="U30" s="784"/>
      <c r="V30" s="784"/>
      <c r="W30" s="785"/>
      <c r="X30" s="783"/>
      <c r="Y30" s="784"/>
      <c r="Z30" s="784"/>
      <c r="AA30" s="784"/>
      <c r="AB30" s="785"/>
      <c r="AC30" s="783"/>
      <c r="AD30" s="784"/>
      <c r="AE30" s="784"/>
      <c r="AF30" s="784"/>
      <c r="AG30" s="785"/>
      <c r="AH30" s="783"/>
      <c r="AI30" s="784"/>
      <c r="AJ30" s="784"/>
      <c r="AK30" s="784"/>
      <c r="AL30" s="785"/>
      <c r="AM30" s="783"/>
      <c r="AN30" s="784"/>
      <c r="AO30" s="784"/>
      <c r="AP30" s="784"/>
      <c r="AQ30" s="785"/>
      <c r="AR30" s="783"/>
      <c r="AS30" s="784"/>
      <c r="AT30" s="784"/>
      <c r="AU30" s="784"/>
      <c r="AV30" s="785"/>
      <c r="AW30" s="783"/>
      <c r="AX30" s="784"/>
      <c r="AY30" s="784"/>
      <c r="AZ30" s="784"/>
      <c r="BA30" s="785"/>
      <c r="BB30" s="783"/>
      <c r="BC30" s="784"/>
      <c r="BD30" s="784"/>
      <c r="BE30" s="784"/>
      <c r="BF30" s="785"/>
      <c r="BG30" s="783"/>
      <c r="BH30" s="784"/>
      <c r="BI30" s="784"/>
      <c r="BJ30" s="784"/>
      <c r="BK30" s="785"/>
      <c r="BL30" s="1"/>
      <c r="BM30" s="1"/>
      <c r="BN30" s="1"/>
      <c r="BO30" s="1"/>
      <c r="BP30" s="1"/>
      <c r="BQ30" s="1"/>
    </row>
    <row r="31" ht="18.0" customHeight="1">
      <c r="A31" s="242"/>
      <c r="B31" s="242"/>
      <c r="C31" s="704"/>
      <c r="D31" s="270"/>
      <c r="E31" s="271"/>
      <c r="F31" s="271"/>
      <c r="G31" s="271"/>
      <c r="H31" s="696">
        <v>25.0</v>
      </c>
      <c r="I31" s="274"/>
      <c r="J31" s="271"/>
      <c r="K31" s="271"/>
      <c r="L31" s="656">
        <v>25.0</v>
      </c>
      <c r="M31" s="697"/>
      <c r="N31" s="270"/>
      <c r="O31" s="271"/>
      <c r="P31" s="271"/>
      <c r="Q31" s="658">
        <v>24.0</v>
      </c>
      <c r="R31" s="697"/>
      <c r="S31" s="270"/>
      <c r="T31" s="271"/>
      <c r="U31" s="271"/>
      <c r="V31" s="271"/>
      <c r="W31" s="696">
        <v>25.0</v>
      </c>
      <c r="X31" s="274"/>
      <c r="Y31" s="271"/>
      <c r="Z31" s="271"/>
      <c r="AA31" s="656">
        <v>25.0</v>
      </c>
      <c r="AB31" s="697"/>
      <c r="AC31" s="270"/>
      <c r="AD31" s="271"/>
      <c r="AE31" s="271"/>
      <c r="AF31" s="659">
        <v>24.0</v>
      </c>
      <c r="AG31" s="697"/>
      <c r="AH31" s="270"/>
      <c r="AI31" s="271"/>
      <c r="AJ31" s="271"/>
      <c r="AK31" s="271"/>
      <c r="AL31" s="696">
        <v>25.0</v>
      </c>
      <c r="AM31" s="274"/>
      <c r="AN31" s="271"/>
      <c r="AO31" s="271"/>
      <c r="AP31" s="656">
        <v>25.0</v>
      </c>
      <c r="AQ31" s="697"/>
      <c r="AR31" s="270"/>
      <c r="AS31" s="271"/>
      <c r="AT31" s="271"/>
      <c r="AU31" s="658">
        <v>24.0</v>
      </c>
      <c r="AV31" s="697"/>
      <c r="AW31" s="270"/>
      <c r="AX31" s="271"/>
      <c r="AY31" s="271"/>
      <c r="AZ31" s="271"/>
      <c r="BA31" s="696">
        <v>25.0</v>
      </c>
      <c r="BB31" s="274"/>
      <c r="BC31" s="271"/>
      <c r="BD31" s="271"/>
      <c r="BE31" s="656">
        <v>25.0</v>
      </c>
      <c r="BF31" s="697"/>
      <c r="BG31" s="270"/>
      <c r="BH31" s="271"/>
      <c r="BI31" s="271"/>
      <c r="BJ31" s="659">
        <v>24.0</v>
      </c>
      <c r="BK31" s="697"/>
      <c r="BL31" s="1"/>
      <c r="BM31" s="1"/>
      <c r="BN31" s="1"/>
      <c r="BO31" s="1"/>
      <c r="BP31" s="1"/>
      <c r="BQ31" s="1"/>
    </row>
    <row r="32" ht="6.0" customHeight="1">
      <c r="A32" s="242"/>
      <c r="B32" s="242"/>
      <c r="C32" s="705"/>
      <c r="D32" s="741"/>
      <c r="E32" s="739"/>
      <c r="F32" s="739"/>
      <c r="G32" s="739"/>
      <c r="H32" s="740"/>
      <c r="I32" s="741"/>
      <c r="J32" s="739"/>
      <c r="K32" s="739"/>
      <c r="L32" s="739"/>
      <c r="M32" s="740"/>
      <c r="N32" s="741"/>
      <c r="O32" s="739"/>
      <c r="P32" s="739"/>
      <c r="Q32" s="739"/>
      <c r="R32" s="740"/>
      <c r="S32" s="741"/>
      <c r="T32" s="739"/>
      <c r="U32" s="739"/>
      <c r="V32" s="739"/>
      <c r="W32" s="740"/>
      <c r="X32" s="741"/>
      <c r="Y32" s="739"/>
      <c r="Z32" s="739"/>
      <c r="AA32" s="739"/>
      <c r="AB32" s="740"/>
      <c r="AC32" s="741"/>
      <c r="AD32" s="739"/>
      <c r="AE32" s="739"/>
      <c r="AF32" s="739"/>
      <c r="AG32" s="740"/>
      <c r="AH32" s="741"/>
      <c r="AI32" s="739"/>
      <c r="AJ32" s="739"/>
      <c r="AK32" s="739"/>
      <c r="AL32" s="740"/>
      <c r="AM32" s="741"/>
      <c r="AN32" s="739"/>
      <c r="AO32" s="739"/>
      <c r="AP32" s="739"/>
      <c r="AQ32" s="740"/>
      <c r="AR32" s="741"/>
      <c r="AS32" s="739"/>
      <c r="AT32" s="739"/>
      <c r="AU32" s="739"/>
      <c r="AV32" s="740"/>
      <c r="AW32" s="741"/>
      <c r="AX32" s="739"/>
      <c r="AY32" s="739"/>
      <c r="AZ32" s="739"/>
      <c r="BA32" s="740"/>
      <c r="BB32" s="741"/>
      <c r="BC32" s="739"/>
      <c r="BD32" s="739"/>
      <c r="BE32" s="739"/>
      <c r="BF32" s="740"/>
      <c r="BG32" s="741"/>
      <c r="BH32" s="739"/>
      <c r="BI32" s="739"/>
      <c r="BJ32" s="739"/>
      <c r="BK32" s="740"/>
      <c r="BL32" s="1"/>
      <c r="BM32" s="1"/>
      <c r="BN32" s="1"/>
      <c r="BO32" s="1"/>
      <c r="BP32" s="1"/>
      <c r="BQ32" s="1"/>
    </row>
    <row r="33" ht="30.75" customHeight="1">
      <c r="A33" s="242"/>
      <c r="B33" s="242"/>
      <c r="C33" s="723" t="s">
        <v>221</v>
      </c>
      <c r="D33" s="675"/>
      <c r="E33" s="692"/>
      <c r="F33" s="692"/>
      <c r="G33" s="692"/>
      <c r="H33" s="649"/>
      <c r="I33" s="654"/>
      <c r="J33" s="692"/>
      <c r="K33" s="692"/>
      <c r="L33" s="692"/>
      <c r="M33" s="649"/>
      <c r="N33" s="654"/>
      <c r="O33" s="692"/>
      <c r="P33" s="692"/>
      <c r="Q33" s="692"/>
      <c r="R33" s="649"/>
      <c r="S33" s="675"/>
      <c r="T33" s="692"/>
      <c r="U33" s="692"/>
      <c r="V33" s="692"/>
      <c r="W33" s="649"/>
      <c r="X33" s="654"/>
      <c r="Y33" s="692"/>
      <c r="Z33" s="692"/>
      <c r="AA33" s="692"/>
      <c r="AB33" s="649"/>
      <c r="AC33" s="654"/>
      <c r="AD33" s="692"/>
      <c r="AE33" s="692"/>
      <c r="AF33" s="692"/>
      <c r="AG33" s="649"/>
      <c r="AH33" s="675"/>
      <c r="AI33" s="692"/>
      <c r="AJ33" s="692"/>
      <c r="AK33" s="692"/>
      <c r="AL33" s="649"/>
      <c r="AM33" s="654"/>
      <c r="AN33" s="692"/>
      <c r="AO33" s="692"/>
      <c r="AP33" s="692"/>
      <c r="AQ33" s="649"/>
      <c r="AR33" s="654"/>
      <c r="AS33" s="692"/>
      <c r="AT33" s="692"/>
      <c r="AU33" s="692"/>
      <c r="AV33" s="649"/>
      <c r="AW33" s="675"/>
      <c r="AX33" s="692"/>
      <c r="AY33" s="692"/>
      <c r="AZ33" s="692"/>
      <c r="BA33" s="649"/>
      <c r="BB33" s="654"/>
      <c r="BC33" s="692"/>
      <c r="BD33" s="692"/>
      <c r="BE33" s="692"/>
      <c r="BF33" s="649"/>
      <c r="BG33" s="654"/>
      <c r="BH33" s="692"/>
      <c r="BI33" s="692"/>
      <c r="BJ33" s="692"/>
      <c r="BK33" s="649"/>
      <c r="BL33" s="1"/>
      <c r="BM33" s="1"/>
      <c r="BN33" s="1"/>
      <c r="BO33" s="1"/>
      <c r="BP33" s="1"/>
      <c r="BQ33" s="1"/>
    </row>
    <row r="34" ht="6.0" customHeight="1">
      <c r="A34" s="242"/>
      <c r="B34" s="242"/>
      <c r="C34" s="325" t="s">
        <v>222</v>
      </c>
      <c r="D34" s="808"/>
      <c r="E34" s="806"/>
      <c r="F34" s="806"/>
      <c r="G34" s="806"/>
      <c r="H34" s="807"/>
      <c r="I34" s="840"/>
      <c r="J34" s="806"/>
      <c r="K34" s="806"/>
      <c r="L34" s="806"/>
      <c r="M34" s="841"/>
      <c r="N34" s="808"/>
      <c r="O34" s="806"/>
      <c r="P34" s="806"/>
      <c r="Q34" s="806"/>
      <c r="R34" s="807"/>
      <c r="S34" s="808"/>
      <c r="T34" s="806"/>
      <c r="U34" s="806"/>
      <c r="V34" s="806"/>
      <c r="W34" s="807"/>
      <c r="X34" s="840"/>
      <c r="Y34" s="806"/>
      <c r="Z34" s="806"/>
      <c r="AA34" s="806"/>
      <c r="AB34" s="841"/>
      <c r="AC34" s="808"/>
      <c r="AD34" s="806"/>
      <c r="AE34" s="806"/>
      <c r="AF34" s="806"/>
      <c r="AG34" s="807"/>
      <c r="AH34" s="808"/>
      <c r="AI34" s="806"/>
      <c r="AJ34" s="806"/>
      <c r="AK34" s="806"/>
      <c r="AL34" s="807"/>
      <c r="AM34" s="840"/>
      <c r="AN34" s="806"/>
      <c r="AO34" s="806"/>
      <c r="AP34" s="806"/>
      <c r="AQ34" s="841"/>
      <c r="AR34" s="808"/>
      <c r="AS34" s="806"/>
      <c r="AT34" s="806"/>
      <c r="AU34" s="806"/>
      <c r="AV34" s="807"/>
      <c r="AW34" s="808"/>
      <c r="AX34" s="806"/>
      <c r="AY34" s="806"/>
      <c r="AZ34" s="806"/>
      <c r="BA34" s="807"/>
      <c r="BB34" s="840"/>
      <c r="BC34" s="806"/>
      <c r="BD34" s="806"/>
      <c r="BE34" s="806"/>
      <c r="BF34" s="841"/>
      <c r="BG34" s="808"/>
      <c r="BH34" s="806"/>
      <c r="BI34" s="806"/>
      <c r="BJ34" s="806"/>
      <c r="BK34" s="807"/>
      <c r="BL34" s="1"/>
      <c r="BM34" s="1"/>
      <c r="BN34" s="1"/>
      <c r="BO34" s="1"/>
      <c r="BP34" s="1"/>
      <c r="BQ34" s="1"/>
    </row>
    <row r="35" ht="18.0" customHeight="1">
      <c r="A35" s="242"/>
      <c r="B35" s="242"/>
      <c r="C35" s="243"/>
      <c r="D35" s="654"/>
      <c r="E35" s="692"/>
      <c r="F35" s="692"/>
      <c r="G35" s="692"/>
      <c r="H35" s="649"/>
      <c r="I35" s="842"/>
      <c r="J35" s="692"/>
      <c r="K35" s="692"/>
      <c r="L35" s="692"/>
      <c r="M35" s="843"/>
      <c r="N35" s="654"/>
      <c r="O35" s="692"/>
      <c r="P35" s="692"/>
      <c r="Q35" s="692"/>
      <c r="R35" s="649"/>
      <c r="S35" s="654"/>
      <c r="T35" s="692"/>
      <c r="U35" s="692"/>
      <c r="V35" s="692"/>
      <c r="W35" s="649"/>
      <c r="X35" s="842"/>
      <c r="Y35" s="692"/>
      <c r="Z35" s="692"/>
      <c r="AA35" s="692"/>
      <c r="AB35" s="843"/>
      <c r="AC35" s="654"/>
      <c r="AD35" s="692"/>
      <c r="AE35" s="692"/>
      <c r="AF35" s="692"/>
      <c r="AG35" s="649"/>
      <c r="AH35" s="654"/>
      <c r="AI35" s="692"/>
      <c r="AJ35" s="692"/>
      <c r="AK35" s="692"/>
      <c r="AL35" s="649"/>
      <c r="AM35" s="842"/>
      <c r="AN35" s="692"/>
      <c r="AO35" s="692"/>
      <c r="AP35" s="692"/>
      <c r="AQ35" s="843"/>
      <c r="AR35" s="654"/>
      <c r="AS35" s="692"/>
      <c r="AT35" s="692"/>
      <c r="AU35" s="692"/>
      <c r="AV35" s="649"/>
      <c r="AW35" s="654"/>
      <c r="AX35" s="692"/>
      <c r="AY35" s="692"/>
      <c r="AZ35" s="692"/>
      <c r="BA35" s="649"/>
      <c r="BB35" s="842"/>
      <c r="BC35" s="692"/>
      <c r="BD35" s="692"/>
      <c r="BE35" s="692"/>
      <c r="BF35" s="843"/>
      <c r="BG35" s="654"/>
      <c r="BH35" s="692"/>
      <c r="BI35" s="692"/>
      <c r="BJ35" s="692"/>
      <c r="BK35" s="649"/>
      <c r="BL35" s="1"/>
      <c r="BM35" s="1"/>
      <c r="BN35" s="1"/>
      <c r="BO35" s="1"/>
      <c r="BP35" s="1"/>
      <c r="BQ35" s="1"/>
    </row>
    <row r="36" ht="6.0" customHeight="1">
      <c r="A36" s="776"/>
      <c r="B36" s="776"/>
      <c r="C36" s="818"/>
      <c r="D36" s="792"/>
      <c r="E36" s="793"/>
      <c r="F36" s="793"/>
      <c r="G36" s="793"/>
      <c r="H36" s="794"/>
      <c r="I36" s="795"/>
      <c r="J36" s="793"/>
      <c r="K36" s="793"/>
      <c r="L36" s="793"/>
      <c r="M36" s="796"/>
      <c r="N36" s="792"/>
      <c r="O36" s="793"/>
      <c r="P36" s="793"/>
      <c r="Q36" s="793"/>
      <c r="R36" s="794"/>
      <c r="S36" s="792"/>
      <c r="T36" s="793"/>
      <c r="U36" s="793"/>
      <c r="V36" s="793"/>
      <c r="W36" s="794"/>
      <c r="X36" s="795"/>
      <c r="Y36" s="793"/>
      <c r="Z36" s="793"/>
      <c r="AA36" s="793"/>
      <c r="AB36" s="796"/>
      <c r="AC36" s="792"/>
      <c r="AD36" s="793"/>
      <c r="AE36" s="793"/>
      <c r="AF36" s="793"/>
      <c r="AG36" s="794"/>
      <c r="AH36" s="792"/>
      <c r="AI36" s="793"/>
      <c r="AJ36" s="793"/>
      <c r="AK36" s="793"/>
      <c r="AL36" s="794"/>
      <c r="AM36" s="795"/>
      <c r="AN36" s="793"/>
      <c r="AO36" s="793"/>
      <c r="AP36" s="793"/>
      <c r="AQ36" s="796"/>
      <c r="AR36" s="792"/>
      <c r="AS36" s="793"/>
      <c r="AT36" s="793"/>
      <c r="AU36" s="793"/>
      <c r="AV36" s="794"/>
      <c r="AW36" s="792"/>
      <c r="AX36" s="793"/>
      <c r="AY36" s="793"/>
      <c r="AZ36" s="793"/>
      <c r="BA36" s="794"/>
      <c r="BB36" s="795"/>
      <c r="BC36" s="793"/>
      <c r="BD36" s="793"/>
      <c r="BE36" s="793"/>
      <c r="BF36" s="796"/>
      <c r="BG36" s="792"/>
      <c r="BH36" s="793"/>
      <c r="BI36" s="793"/>
      <c r="BJ36" s="793"/>
      <c r="BK36" s="794"/>
      <c r="BL36" s="574"/>
      <c r="BM36" s="574"/>
      <c r="BN36" s="574"/>
      <c r="BO36" s="574"/>
      <c r="BP36" s="574"/>
      <c r="BQ36" s="574"/>
    </row>
    <row r="37" ht="14.25" customHeight="1">
      <c r="A37" s="798"/>
      <c r="B37" s="798"/>
      <c r="C37" s="800"/>
      <c r="D37" s="800"/>
      <c r="E37" s="800"/>
      <c r="F37" s="800"/>
      <c r="G37" s="800"/>
      <c r="H37" s="801"/>
      <c r="I37" s="800"/>
      <c r="J37" s="801"/>
      <c r="K37" s="800"/>
      <c r="L37" s="801"/>
      <c r="M37" s="801"/>
      <c r="N37" s="800"/>
      <c r="O37" s="801"/>
      <c r="P37" s="800"/>
      <c r="Q37" s="801"/>
      <c r="R37" s="800"/>
      <c r="S37" s="801"/>
      <c r="T37" s="800"/>
      <c r="U37" s="801"/>
      <c r="V37" s="801"/>
      <c r="W37" s="800"/>
      <c r="X37" s="801"/>
      <c r="Y37" s="800"/>
      <c r="Z37" s="801"/>
      <c r="AA37" s="800"/>
      <c r="AB37" s="800"/>
      <c r="AC37" s="801"/>
      <c r="AD37" s="800"/>
      <c r="AE37" s="801"/>
      <c r="AF37" s="800"/>
      <c r="AG37" s="801"/>
      <c r="AH37" s="800"/>
      <c r="AI37" s="801"/>
      <c r="AJ37" s="800"/>
      <c r="AK37" s="801"/>
      <c r="AL37" s="801"/>
      <c r="AM37" s="800"/>
      <c r="AN37" s="801"/>
      <c r="AO37" s="800"/>
      <c r="AP37" s="801"/>
      <c r="AQ37" s="801"/>
      <c r="AR37" s="800"/>
      <c r="AS37" s="801"/>
      <c r="AT37" s="800"/>
      <c r="AU37" s="801"/>
      <c r="AV37" s="800"/>
      <c r="AW37" s="801"/>
      <c r="AX37" s="800"/>
      <c r="AY37" s="801"/>
      <c r="AZ37" s="801"/>
      <c r="BA37" s="800"/>
      <c r="BB37" s="801"/>
      <c r="BC37" s="800"/>
      <c r="BD37" s="801"/>
      <c r="BE37" s="800"/>
      <c r="BF37" s="801"/>
      <c r="BG37" s="800"/>
      <c r="BH37" s="801"/>
      <c r="BI37" s="800"/>
      <c r="BJ37" s="801"/>
      <c r="BK37" s="229"/>
      <c r="BL37" s="229"/>
      <c r="BM37" s="229"/>
      <c r="BN37" s="229"/>
      <c r="BO37" s="229"/>
      <c r="BP37" s="229"/>
      <c r="BQ37" s="229"/>
    </row>
    <row r="38" ht="9.75" customHeight="1">
      <c r="A38" s="575"/>
      <c r="B38" s="575"/>
      <c r="C38" s="358"/>
      <c r="D38" s="359"/>
      <c r="E38" s="360"/>
      <c r="F38" s="360"/>
      <c r="G38" s="358"/>
      <c r="H38" s="359"/>
      <c r="I38" s="361"/>
      <c r="J38" s="358"/>
      <c r="K38" s="359"/>
      <c r="L38" s="358"/>
      <c r="M38" s="359"/>
      <c r="N38" s="361"/>
      <c r="O38" s="358"/>
      <c r="P38" s="359"/>
      <c r="Q38" s="358"/>
      <c r="R38" s="359"/>
      <c r="S38" s="358"/>
      <c r="T38" s="359"/>
      <c r="U38" s="358"/>
      <c r="V38" s="361"/>
      <c r="W38" s="359"/>
      <c r="X38" s="358"/>
      <c r="Y38" s="361"/>
      <c r="Z38" s="361"/>
      <c r="AA38" s="359"/>
      <c r="AB38" s="361"/>
      <c r="AC38" s="358"/>
      <c r="AD38" s="359"/>
      <c r="AE38" s="358"/>
      <c r="AF38" s="361"/>
      <c r="AG38" s="360"/>
      <c r="AH38" s="359"/>
      <c r="AI38" s="358"/>
      <c r="AJ38" s="359"/>
      <c r="AK38" s="358"/>
      <c r="AL38" s="359"/>
      <c r="AM38" s="361"/>
      <c r="AN38" s="358"/>
      <c r="AO38" s="359"/>
      <c r="AP38" s="358"/>
      <c r="AQ38" s="359"/>
      <c r="AR38" s="361"/>
      <c r="AS38" s="358"/>
      <c r="AT38" s="359"/>
      <c r="AU38" s="358"/>
      <c r="AV38" s="361"/>
      <c r="AW38" s="359"/>
      <c r="AX38" s="361"/>
      <c r="AY38" s="358"/>
      <c r="AZ38" s="361"/>
      <c r="BA38" s="359"/>
      <c r="BB38" s="358"/>
      <c r="BC38" s="359"/>
      <c r="BD38" s="358"/>
      <c r="BE38" s="359"/>
      <c r="BF38" s="361"/>
      <c r="BG38" s="361"/>
      <c r="BH38" s="358"/>
      <c r="BI38" s="359"/>
      <c r="BJ38" s="358"/>
      <c r="BK38" s="1"/>
      <c r="BL38" s="1"/>
      <c r="BM38" s="1"/>
      <c r="BN38" s="1"/>
      <c r="BO38" s="1"/>
      <c r="BP38" s="1"/>
      <c r="BQ38" s="1"/>
    </row>
    <row r="39" ht="15.75" customHeight="1">
      <c r="A39" s="358"/>
      <c r="B39" s="576" t="s">
        <v>194</v>
      </c>
      <c r="C39" s="577"/>
      <c r="D39" s="363" t="s">
        <v>195</v>
      </c>
      <c r="E39" s="363"/>
      <c r="F39" s="364"/>
      <c r="G39" s="364"/>
      <c r="H39" s="358"/>
      <c r="I39" s="358"/>
      <c r="J39" s="578"/>
      <c r="K39" s="363" t="s">
        <v>223</v>
      </c>
      <c r="L39" s="358"/>
      <c r="M39" s="363"/>
      <c r="N39" s="363"/>
      <c r="O39" s="579"/>
      <c r="P39" s="564"/>
      <c r="Q39" s="580"/>
      <c r="R39" s="363" t="s">
        <v>198</v>
      </c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  <c r="AF39" s="579"/>
      <c r="AG39" s="579"/>
      <c r="AH39" s="579"/>
      <c r="AI39" s="579"/>
      <c r="AJ39" s="579"/>
      <c r="AK39" s="579"/>
      <c r="AL39" s="579"/>
      <c r="AM39" s="579"/>
      <c r="AN39" s="579"/>
      <c r="AO39" s="579"/>
      <c r="AP39" s="579"/>
      <c r="AQ39" s="579"/>
      <c r="AR39" s="579"/>
      <c r="AS39" s="579"/>
      <c r="AT39" s="579"/>
      <c r="AU39" s="579"/>
      <c r="AV39" s="579"/>
      <c r="AW39" s="579"/>
      <c r="AX39" s="358"/>
      <c r="AY39" s="358"/>
      <c r="AZ39" s="358"/>
      <c r="BA39" s="358"/>
      <c r="BB39" s="358"/>
      <c r="BC39" s="358"/>
      <c r="BD39" s="358"/>
      <c r="BE39" s="358"/>
      <c r="BF39" s="579"/>
      <c r="BG39" s="358"/>
      <c r="BH39" s="358"/>
      <c r="BI39" s="358"/>
      <c r="BJ39" s="358"/>
      <c r="BK39" s="1"/>
      <c r="BL39" s="1"/>
      <c r="BM39" s="1"/>
      <c r="BN39" s="1"/>
      <c r="BO39" s="1"/>
      <c r="BP39" s="1"/>
      <c r="BQ39" s="1"/>
    </row>
    <row r="40" ht="6.75" customHeight="1">
      <c r="A40" s="358"/>
      <c r="B40" s="358"/>
      <c r="C40" s="585"/>
      <c r="D40" s="358"/>
      <c r="E40" s="364"/>
      <c r="F40" s="364"/>
      <c r="G40" s="364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/>
      <c r="AL40" s="358"/>
      <c r="AM40" s="358"/>
      <c r="AN40" s="358"/>
      <c r="AO40" s="358"/>
      <c r="AP40" s="358"/>
      <c r="AQ40" s="358"/>
      <c r="AR40" s="358"/>
      <c r="AS40" s="358"/>
      <c r="AT40" s="358"/>
      <c r="AU40" s="358"/>
      <c r="AV40" s="358"/>
      <c r="AW40" s="358"/>
      <c r="AX40" s="358"/>
      <c r="AY40" s="358"/>
      <c r="AZ40" s="358"/>
      <c r="BA40" s="358"/>
      <c r="BB40" s="358"/>
      <c r="BC40" s="358"/>
      <c r="BD40" s="358"/>
      <c r="BE40" s="358"/>
      <c r="BF40" s="358"/>
      <c r="BG40" s="358"/>
      <c r="BH40" s="358"/>
      <c r="BI40" s="358"/>
      <c r="BJ40" s="358"/>
      <c r="BK40" s="586"/>
      <c r="BL40" s="1"/>
      <c r="BM40" s="1"/>
      <c r="BN40" s="1"/>
      <c r="BO40" s="1"/>
      <c r="BP40" s="1"/>
      <c r="BQ40" s="1"/>
    </row>
    <row r="41" ht="15.75" customHeight="1">
      <c r="A41" s="562"/>
      <c r="B41" s="585"/>
      <c r="C41" s="585"/>
      <c r="D41" s="585"/>
      <c r="E41" s="595"/>
      <c r="F41" s="595"/>
      <c r="G41" s="595"/>
      <c r="H41" s="585"/>
      <c r="I41" s="585"/>
      <c r="J41" s="585"/>
      <c r="K41" s="585"/>
      <c r="L41" s="585"/>
      <c r="M41" s="585"/>
      <c r="N41" s="585"/>
      <c r="O41" s="585"/>
      <c r="P41" s="585"/>
      <c r="Q41" s="585"/>
      <c r="R41" s="585"/>
      <c r="S41" s="560"/>
      <c r="T41" s="562"/>
      <c r="U41" s="585"/>
      <c r="V41" s="585"/>
      <c r="W41" s="585"/>
      <c r="X41" s="585"/>
      <c r="Y41" s="585"/>
      <c r="Z41" s="585"/>
      <c r="AA41" s="585"/>
      <c r="AB41" s="585"/>
      <c r="AC41" s="585"/>
      <c r="AD41" s="585"/>
      <c r="AE41" s="585"/>
      <c r="AF41" s="585"/>
      <c r="AG41" s="585"/>
      <c r="AH41" s="585"/>
      <c r="AI41" s="585"/>
      <c r="AJ41" s="585"/>
      <c r="AK41" s="585"/>
      <c r="AL41" s="585"/>
      <c r="AM41" s="585"/>
      <c r="AN41" s="560"/>
      <c r="AO41" s="562"/>
      <c r="AP41" s="585"/>
      <c r="AQ41" s="585"/>
      <c r="AR41" s="585"/>
      <c r="AS41" s="585"/>
      <c r="AT41" s="585"/>
      <c r="AU41" s="585"/>
      <c r="AV41" s="585"/>
      <c r="AW41" s="585"/>
      <c r="AX41" s="585"/>
      <c r="AY41" s="585"/>
      <c r="AZ41" s="585"/>
      <c r="BA41" s="585"/>
      <c r="BB41" s="585"/>
      <c r="BC41" s="585"/>
      <c r="BD41" s="585"/>
      <c r="BE41" s="585"/>
      <c r="BF41" s="585"/>
      <c r="BG41" s="585"/>
      <c r="BH41" s="585"/>
      <c r="BI41" s="585"/>
      <c r="BJ41" s="560"/>
      <c r="BK41" s="586"/>
      <c r="BL41" s="1"/>
      <c r="BM41" s="1"/>
      <c r="BN41" s="1"/>
      <c r="BO41" s="1"/>
      <c r="BP41" s="1"/>
      <c r="BQ41" s="1"/>
    </row>
    <row r="42" ht="15.75" customHeight="1">
      <c r="A42" s="599" t="s">
        <v>195</v>
      </c>
      <c r="B42" s="600"/>
      <c r="C42" s="363"/>
      <c r="D42" s="358"/>
      <c r="E42" s="364"/>
      <c r="F42" s="364"/>
      <c r="G42" s="364"/>
      <c r="H42" s="358"/>
      <c r="I42" s="358"/>
      <c r="J42" s="358"/>
      <c r="K42" s="358"/>
      <c r="L42" s="358"/>
      <c r="M42" s="358"/>
      <c r="N42" s="358"/>
      <c r="O42" s="358"/>
      <c r="P42" s="363"/>
      <c r="Q42" s="359"/>
      <c r="R42" s="359"/>
      <c r="S42" s="802"/>
      <c r="T42" s="604" t="s">
        <v>224</v>
      </c>
      <c r="U42" s="605"/>
      <c r="V42" s="605"/>
      <c r="W42" s="605"/>
      <c r="X42" s="358"/>
      <c r="Y42" s="358"/>
      <c r="Z42" s="358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63"/>
      <c r="AL42" s="364"/>
      <c r="AM42" s="364"/>
      <c r="AN42" s="763"/>
      <c r="AO42" s="598"/>
      <c r="AP42" s="614" t="s">
        <v>198</v>
      </c>
      <c r="AQ42" s="614"/>
      <c r="AR42" s="614"/>
      <c r="AS42" s="614"/>
      <c r="AT42" s="364"/>
      <c r="AU42" s="364"/>
      <c r="AV42" s="364"/>
      <c r="AW42" s="358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/>
      <c r="BI42" s="358"/>
      <c r="BJ42" s="564"/>
      <c r="BK42" s="586"/>
      <c r="BL42" s="1"/>
      <c r="BM42" s="1" t="s">
        <v>258</v>
      </c>
      <c r="BN42" s="834">
        <f>7*2</f>
        <v>14</v>
      </c>
      <c r="BO42" s="578">
        <f>8.5*1</f>
        <v>8.5</v>
      </c>
      <c r="BP42" s="580"/>
      <c r="BQ42" s="1">
        <f>SUM(BN42:BO42)</f>
        <v>22.5</v>
      </c>
    </row>
    <row r="43" ht="15.75" customHeight="1">
      <c r="A43" s="566">
        <v>1.0</v>
      </c>
      <c r="B43" s="602" t="s">
        <v>225</v>
      </c>
      <c r="C43" s="358"/>
      <c r="D43" s="602"/>
      <c r="E43" s="364"/>
      <c r="F43" s="364"/>
      <c r="G43" s="364"/>
      <c r="H43" s="358"/>
      <c r="I43" s="358"/>
      <c r="J43" s="358"/>
      <c r="K43" s="358"/>
      <c r="L43" s="358"/>
      <c r="M43" s="358"/>
      <c r="N43" s="358"/>
      <c r="O43" s="358"/>
      <c r="P43" s="358"/>
      <c r="Q43" s="358">
        <v>1.0</v>
      </c>
      <c r="R43" s="358" t="s">
        <v>226</v>
      </c>
      <c r="S43" s="564"/>
      <c r="T43" s="566">
        <v>1.0</v>
      </c>
      <c r="U43" s="602" t="s">
        <v>225</v>
      </c>
      <c r="V43" s="358"/>
      <c r="W43" s="602"/>
      <c r="X43" s="364"/>
      <c r="Y43" s="364"/>
      <c r="Z43" s="364"/>
      <c r="AA43" s="358"/>
      <c r="AB43" s="358"/>
      <c r="AC43" s="358"/>
      <c r="AD43" s="358"/>
      <c r="AE43" s="358"/>
      <c r="AF43" s="358"/>
      <c r="AG43" s="358"/>
      <c r="AH43" s="358"/>
      <c r="AI43" s="358"/>
      <c r="AJ43" s="358"/>
      <c r="AK43" s="358"/>
      <c r="AL43" s="358">
        <v>1.0</v>
      </c>
      <c r="AM43" s="358" t="s">
        <v>226</v>
      </c>
      <c r="AN43" s="763"/>
      <c r="AO43" s="598"/>
      <c r="AP43" s="358">
        <v>1.0</v>
      </c>
      <c r="AQ43" s="602" t="s">
        <v>225</v>
      </c>
      <c r="AR43" s="358"/>
      <c r="AS43" s="602"/>
      <c r="AT43" s="364"/>
      <c r="AU43" s="364"/>
      <c r="AV43" s="364"/>
      <c r="AW43" s="358"/>
      <c r="AX43" s="358"/>
      <c r="AY43" s="358"/>
      <c r="AZ43" s="358"/>
      <c r="BA43" s="358"/>
      <c r="BB43" s="358"/>
      <c r="BC43" s="358"/>
      <c r="BD43" s="358"/>
      <c r="BE43" s="358"/>
      <c r="BF43" s="358"/>
      <c r="BG43" s="358"/>
      <c r="BH43" s="358">
        <v>1.0</v>
      </c>
      <c r="BI43" s="358" t="s">
        <v>226</v>
      </c>
      <c r="BJ43" s="763"/>
      <c r="BK43" s="586"/>
      <c r="BL43" s="1"/>
      <c r="BM43" s="1" t="s">
        <v>259</v>
      </c>
      <c r="BN43" s="834">
        <f>20*2</f>
        <v>40</v>
      </c>
      <c r="BO43" s="578">
        <f>10</f>
        <v>10</v>
      </c>
      <c r="BP43" s="1"/>
      <c r="BQ43" s="1"/>
    </row>
    <row r="44" ht="15.75" customHeight="1">
      <c r="A44" s="566">
        <v>2.0</v>
      </c>
      <c r="B44" s="602" t="s">
        <v>273</v>
      </c>
      <c r="C44" s="358"/>
      <c r="D44" s="602"/>
      <c r="E44" s="364"/>
      <c r="F44" s="364"/>
      <c r="G44" s="364"/>
      <c r="H44" s="358"/>
      <c r="I44" s="358"/>
      <c r="J44" s="358"/>
      <c r="K44" s="358"/>
      <c r="L44" s="358"/>
      <c r="M44" s="358"/>
      <c r="N44" s="358"/>
      <c r="O44" s="358"/>
      <c r="P44" s="358"/>
      <c r="Q44" s="358">
        <v>1.0</v>
      </c>
      <c r="R44" s="358" t="s">
        <v>229</v>
      </c>
      <c r="S44" s="564"/>
      <c r="T44" s="566">
        <v>2.0</v>
      </c>
      <c r="U44" s="602" t="s">
        <v>273</v>
      </c>
      <c r="V44" s="358"/>
      <c r="W44" s="602"/>
      <c r="X44" s="364"/>
      <c r="Y44" s="364"/>
      <c r="Z44" s="364"/>
      <c r="AA44" s="358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>
        <v>1.0</v>
      </c>
      <c r="AM44" s="358" t="s">
        <v>229</v>
      </c>
      <c r="AN44" s="763"/>
      <c r="AO44" s="598"/>
      <c r="AP44" s="358">
        <v>2.0</v>
      </c>
      <c r="AQ44" s="602" t="s">
        <v>273</v>
      </c>
      <c r="AR44" s="358"/>
      <c r="AS44" s="602"/>
      <c r="AT44" s="364"/>
      <c r="AU44" s="364"/>
      <c r="AV44" s="364"/>
      <c r="AW44" s="358"/>
      <c r="AX44" s="358"/>
      <c r="AY44" s="358"/>
      <c r="AZ44" s="358"/>
      <c r="BA44" s="358"/>
      <c r="BB44" s="358"/>
      <c r="BC44" s="358"/>
      <c r="BD44" s="358"/>
      <c r="BE44" s="358"/>
      <c r="BF44" s="358"/>
      <c r="BG44" s="358"/>
      <c r="BH44" s="358">
        <v>1.0</v>
      </c>
      <c r="BI44" s="358" t="s">
        <v>229</v>
      </c>
      <c r="BJ44" s="763"/>
      <c r="BK44" s="586"/>
      <c r="BL44" s="1"/>
      <c r="BM44" s="1" t="s">
        <v>261</v>
      </c>
      <c r="BN44" s="1"/>
      <c r="BO44" s="578">
        <v>490.0</v>
      </c>
      <c r="BP44" s="1"/>
      <c r="BQ44" s="1">
        <f>SUM(BN44:BP44)</f>
        <v>490</v>
      </c>
    </row>
    <row r="45" ht="15.75" customHeight="1">
      <c r="A45" s="566">
        <v>3.0</v>
      </c>
      <c r="B45" s="602" t="s">
        <v>274</v>
      </c>
      <c r="C45" s="358"/>
      <c r="D45" s="602"/>
      <c r="E45" s="364"/>
      <c r="F45" s="364"/>
      <c r="G45" s="364"/>
      <c r="H45" s="358"/>
      <c r="I45" s="358"/>
      <c r="J45" s="358"/>
      <c r="K45" s="358"/>
      <c r="L45" s="358"/>
      <c r="M45" s="358"/>
      <c r="N45" s="358"/>
      <c r="O45" s="358"/>
      <c r="P45" s="358"/>
      <c r="Q45" s="358">
        <v>4.0</v>
      </c>
      <c r="R45" s="358" t="s">
        <v>229</v>
      </c>
      <c r="S45" s="564"/>
      <c r="T45" s="566">
        <v>3.0</v>
      </c>
      <c r="U45" s="602" t="s">
        <v>274</v>
      </c>
      <c r="V45" s="358"/>
      <c r="W45" s="602"/>
      <c r="X45" s="364"/>
      <c r="Y45" s="364"/>
      <c r="Z45" s="364"/>
      <c r="AA45" s="358"/>
      <c r="AB45" s="358"/>
      <c r="AC45" s="358"/>
      <c r="AD45" s="358"/>
      <c r="AE45" s="358"/>
      <c r="AF45" s="358"/>
      <c r="AG45" s="358"/>
      <c r="AH45" s="358"/>
      <c r="AI45" s="358"/>
      <c r="AJ45" s="358"/>
      <c r="AK45" s="358"/>
      <c r="AL45" s="358">
        <v>4.0</v>
      </c>
      <c r="AM45" s="358" t="s">
        <v>229</v>
      </c>
      <c r="AN45" s="763"/>
      <c r="AO45" s="598"/>
      <c r="AP45" s="358">
        <v>3.0</v>
      </c>
      <c r="AQ45" s="602" t="s">
        <v>274</v>
      </c>
      <c r="AR45" s="358"/>
      <c r="AS45" s="602"/>
      <c r="AT45" s="364"/>
      <c r="AU45" s="364"/>
      <c r="AV45" s="364"/>
      <c r="AW45" s="358"/>
      <c r="AX45" s="358"/>
      <c r="AY45" s="358"/>
      <c r="AZ45" s="358"/>
      <c r="BA45" s="358"/>
      <c r="BB45" s="358"/>
      <c r="BC45" s="358"/>
      <c r="BD45" s="358"/>
      <c r="BE45" s="358"/>
      <c r="BF45" s="358"/>
      <c r="BG45" s="358"/>
      <c r="BH45" s="358">
        <v>4.0</v>
      </c>
      <c r="BI45" s="358" t="s">
        <v>229</v>
      </c>
      <c r="BJ45" s="763"/>
      <c r="BK45" s="586"/>
      <c r="BL45" s="1"/>
      <c r="BM45" s="1"/>
      <c r="BN45" s="1"/>
      <c r="BO45" s="1"/>
      <c r="BP45" s="1"/>
      <c r="BQ45" s="1"/>
    </row>
    <row r="46" ht="15.75" customHeight="1">
      <c r="A46" s="566">
        <v>4.0</v>
      </c>
      <c r="B46" s="602" t="s">
        <v>275</v>
      </c>
      <c r="C46" s="358"/>
      <c r="D46" s="602"/>
      <c r="E46" s="364"/>
      <c r="F46" s="364"/>
      <c r="G46" s="364"/>
      <c r="H46" s="358"/>
      <c r="I46" s="358"/>
      <c r="J46" s="358"/>
      <c r="K46" s="358"/>
      <c r="L46" s="358"/>
      <c r="M46" s="358"/>
      <c r="N46" s="358"/>
      <c r="O46" s="358"/>
      <c r="P46" s="358"/>
      <c r="Q46" s="764">
        <v>2.0</v>
      </c>
      <c r="R46" s="358" t="s">
        <v>229</v>
      </c>
      <c r="S46" s="564"/>
      <c r="T46" s="566">
        <v>4.0</v>
      </c>
      <c r="U46" s="602" t="s">
        <v>275</v>
      </c>
      <c r="V46" s="358"/>
      <c r="W46" s="602"/>
      <c r="X46" s="364"/>
      <c r="Y46" s="364"/>
      <c r="Z46" s="364"/>
      <c r="AA46" s="358"/>
      <c r="AB46" s="358"/>
      <c r="AC46" s="358"/>
      <c r="AD46" s="358"/>
      <c r="AE46" s="358"/>
      <c r="AF46" s="358"/>
      <c r="AG46" s="358"/>
      <c r="AH46" s="358"/>
      <c r="AI46" s="358"/>
      <c r="AJ46" s="764"/>
      <c r="AK46" s="359"/>
      <c r="AL46" s="764">
        <v>2.0</v>
      </c>
      <c r="AM46" s="358" t="s">
        <v>229</v>
      </c>
      <c r="AN46" s="763"/>
      <c r="AO46" s="598"/>
      <c r="AP46" s="358">
        <v>4.0</v>
      </c>
      <c r="AQ46" s="602" t="s">
        <v>275</v>
      </c>
      <c r="AR46" s="358"/>
      <c r="AS46" s="602"/>
      <c r="AT46" s="364"/>
      <c r="AU46" s="364"/>
      <c r="AV46" s="364"/>
      <c r="AW46" s="358"/>
      <c r="AX46" s="358"/>
      <c r="AY46" s="358"/>
      <c r="AZ46" s="358"/>
      <c r="BA46" s="358"/>
      <c r="BB46" s="358"/>
      <c r="BC46" s="358"/>
      <c r="BD46" s="358"/>
      <c r="BE46" s="358"/>
      <c r="BF46" s="764"/>
      <c r="BG46" s="359"/>
      <c r="BH46" s="764">
        <v>2.0</v>
      </c>
      <c r="BI46" s="358" t="s">
        <v>229</v>
      </c>
      <c r="BJ46" s="763"/>
      <c r="BK46" s="586"/>
      <c r="BL46" s="1"/>
      <c r="BM46" s="1"/>
      <c r="BN46" s="1"/>
      <c r="BO46" s="1"/>
      <c r="BP46" s="1"/>
      <c r="BQ46" s="1"/>
    </row>
    <row r="47" ht="15.75" customHeight="1">
      <c r="A47" s="566"/>
      <c r="B47" s="602"/>
      <c r="C47" s="358"/>
      <c r="D47" s="602"/>
      <c r="E47" s="364"/>
      <c r="F47" s="364"/>
      <c r="G47" s="364"/>
      <c r="H47" s="358"/>
      <c r="I47" s="358"/>
      <c r="J47" s="358"/>
      <c r="K47" s="358"/>
      <c r="L47" s="358"/>
      <c r="M47" s="358"/>
      <c r="N47" s="358"/>
      <c r="O47" s="358"/>
      <c r="P47" s="358"/>
      <c r="Q47" s="359"/>
      <c r="R47" s="359"/>
      <c r="S47" s="564"/>
      <c r="T47" s="566">
        <v>5.0</v>
      </c>
      <c r="U47" s="602" t="s">
        <v>276</v>
      </c>
      <c r="V47" s="358"/>
      <c r="W47" s="602"/>
      <c r="X47" s="364"/>
      <c r="Y47" s="364"/>
      <c r="Z47" s="364"/>
      <c r="AA47" s="358"/>
      <c r="AB47" s="358"/>
      <c r="AC47" s="358"/>
      <c r="AD47" s="358"/>
      <c r="AE47" s="358"/>
      <c r="AF47" s="358"/>
      <c r="AG47" s="358"/>
      <c r="AH47" s="358"/>
      <c r="AI47" s="358"/>
      <c r="AJ47" s="359"/>
      <c r="AK47" s="844">
        <v>0.5</v>
      </c>
      <c r="AM47" s="358" t="s">
        <v>229</v>
      </c>
      <c r="AN47" s="763"/>
      <c r="AO47" s="598"/>
      <c r="AP47" s="358">
        <v>5.0</v>
      </c>
      <c r="AQ47" s="602" t="s">
        <v>276</v>
      </c>
      <c r="AR47" s="358"/>
      <c r="AS47" s="602"/>
      <c r="AT47" s="364"/>
      <c r="AU47" s="364"/>
      <c r="AV47" s="364"/>
      <c r="AW47" s="358"/>
      <c r="AX47" s="358"/>
      <c r="AY47" s="358"/>
      <c r="AZ47" s="358"/>
      <c r="BA47" s="358"/>
      <c r="BB47" s="358"/>
      <c r="BC47" s="358"/>
      <c r="BD47" s="358"/>
      <c r="BE47" s="358"/>
      <c r="BF47" s="359"/>
      <c r="BG47" s="844">
        <v>0.5</v>
      </c>
      <c r="BI47" s="358" t="s">
        <v>229</v>
      </c>
      <c r="BJ47" s="763"/>
      <c r="BK47" s="586"/>
      <c r="BL47" s="1"/>
      <c r="BM47" s="1"/>
      <c r="BN47" s="1"/>
      <c r="BO47" s="1"/>
      <c r="BP47" s="1"/>
      <c r="BQ47" s="1"/>
    </row>
    <row r="48" ht="15.75" customHeight="1">
      <c r="A48" s="566"/>
      <c r="B48" s="602"/>
      <c r="C48" s="358"/>
      <c r="D48" s="602"/>
      <c r="E48" s="364"/>
      <c r="F48" s="364"/>
      <c r="G48" s="364"/>
      <c r="H48" s="358"/>
      <c r="I48" s="358"/>
      <c r="J48" s="358"/>
      <c r="K48" s="358"/>
      <c r="L48" s="358"/>
      <c r="M48" s="358"/>
      <c r="N48" s="358"/>
      <c r="O48" s="358"/>
      <c r="P48" s="358"/>
      <c r="Q48" s="359"/>
      <c r="R48" s="359"/>
      <c r="S48" s="564"/>
      <c r="T48" s="566">
        <v>6.0</v>
      </c>
      <c r="U48" s="602" t="s">
        <v>277</v>
      </c>
      <c r="V48" s="358"/>
      <c r="W48" s="358"/>
      <c r="X48" s="358"/>
      <c r="Y48" s="358"/>
      <c r="Z48" s="358"/>
      <c r="AA48" s="358"/>
      <c r="AB48" s="358"/>
      <c r="AC48" s="358"/>
      <c r="AD48" s="358"/>
      <c r="AE48" s="358"/>
      <c r="AF48" s="358"/>
      <c r="AG48" s="358"/>
      <c r="AH48" s="358"/>
      <c r="AI48" s="358"/>
      <c r="AJ48" s="358"/>
      <c r="AK48" s="844">
        <v>0.5</v>
      </c>
      <c r="AM48" s="358" t="s">
        <v>229</v>
      </c>
      <c r="AN48" s="763"/>
      <c r="AO48" s="598"/>
      <c r="AP48" s="358">
        <v>6.0</v>
      </c>
      <c r="AQ48" s="602" t="s">
        <v>277</v>
      </c>
      <c r="AR48" s="358"/>
      <c r="AS48" s="358"/>
      <c r="AT48" s="358"/>
      <c r="AU48" s="358"/>
      <c r="AV48" s="358"/>
      <c r="AW48" s="358"/>
      <c r="AX48" s="358"/>
      <c r="AY48" s="358"/>
      <c r="AZ48" s="358"/>
      <c r="BA48" s="358"/>
      <c r="BB48" s="358"/>
      <c r="BC48" s="358"/>
      <c r="BD48" s="358"/>
      <c r="BE48" s="358"/>
      <c r="BF48" s="358"/>
      <c r="BG48" s="844">
        <v>0.5</v>
      </c>
      <c r="BI48" s="358" t="s">
        <v>229</v>
      </c>
      <c r="BJ48" s="763"/>
      <c r="BK48" s="586"/>
      <c r="BL48" s="1"/>
      <c r="BM48" s="1"/>
      <c r="BN48" s="1"/>
      <c r="BO48" s="1"/>
      <c r="BP48" s="1"/>
      <c r="BQ48" s="1"/>
    </row>
    <row r="49" ht="15.75" customHeight="1">
      <c r="A49" s="566"/>
      <c r="B49" s="358"/>
      <c r="C49" s="358"/>
      <c r="D49" s="358"/>
      <c r="E49" s="364"/>
      <c r="F49" s="364"/>
      <c r="G49" s="364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564"/>
      <c r="T49" s="566">
        <v>7.0</v>
      </c>
      <c r="U49" s="602" t="s">
        <v>278</v>
      </c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844">
        <v>0.5</v>
      </c>
      <c r="AM49" s="358" t="s">
        <v>229</v>
      </c>
      <c r="AN49" s="564"/>
      <c r="AO49" s="566"/>
      <c r="AP49" s="358">
        <v>7.0</v>
      </c>
      <c r="AQ49" s="602" t="s">
        <v>278</v>
      </c>
      <c r="AR49" s="358"/>
      <c r="AS49" s="358"/>
      <c r="AT49" s="358"/>
      <c r="AU49" s="358"/>
      <c r="AV49" s="358"/>
      <c r="AW49" s="358"/>
      <c r="AX49" s="358"/>
      <c r="AY49" s="358"/>
      <c r="AZ49" s="358"/>
      <c r="BA49" s="358"/>
      <c r="BB49" s="358"/>
      <c r="BC49" s="358"/>
      <c r="BD49" s="358"/>
      <c r="BE49" s="358"/>
      <c r="BF49" s="358"/>
      <c r="BG49" s="844">
        <v>0.5</v>
      </c>
      <c r="BI49" s="358" t="s">
        <v>229</v>
      </c>
      <c r="BJ49" s="564"/>
      <c r="BK49" s="586"/>
      <c r="BL49" s="1"/>
      <c r="BM49" s="1"/>
      <c r="BN49" s="1"/>
      <c r="BO49" s="1"/>
      <c r="BP49" s="1"/>
      <c r="BQ49" s="1"/>
    </row>
    <row r="50" ht="15.75" customHeight="1">
      <c r="A50" s="566"/>
      <c r="B50" s="358"/>
      <c r="C50" s="358"/>
      <c r="D50" s="358"/>
      <c r="E50" s="364"/>
      <c r="F50" s="364"/>
      <c r="G50" s="364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564"/>
      <c r="T50" s="566">
        <v>8.0</v>
      </c>
      <c r="U50" s="602" t="s">
        <v>279</v>
      </c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64">
        <v>290.0</v>
      </c>
      <c r="AN50" s="564" t="s">
        <v>280</v>
      </c>
      <c r="AO50" s="566"/>
      <c r="AP50" s="358">
        <v>8.0</v>
      </c>
      <c r="AQ50" s="602" t="s">
        <v>279</v>
      </c>
      <c r="AR50" s="358"/>
      <c r="AS50" s="358"/>
      <c r="AT50" s="358"/>
      <c r="AU50" s="358"/>
      <c r="AV50" s="358"/>
      <c r="AW50" s="358"/>
      <c r="AX50" s="358"/>
      <c r="AY50" s="358"/>
      <c r="AZ50" s="358"/>
      <c r="BA50" s="358"/>
      <c r="BB50" s="358"/>
      <c r="BC50" s="358"/>
      <c r="BD50" s="358"/>
      <c r="BE50" s="358"/>
      <c r="BF50" s="358"/>
      <c r="BG50" s="358"/>
      <c r="BH50" s="364">
        <v>250.0</v>
      </c>
      <c r="BJ50" s="564" t="s">
        <v>280</v>
      </c>
      <c r="BK50" s="586"/>
      <c r="BL50" s="1"/>
      <c r="BM50" s="1"/>
      <c r="BN50" s="1"/>
      <c r="BO50" s="1"/>
      <c r="BP50" s="1"/>
      <c r="BQ50" s="1"/>
    </row>
    <row r="51" ht="15.75" customHeight="1">
      <c r="A51" s="570"/>
      <c r="B51" s="611"/>
      <c r="C51" s="611"/>
      <c r="D51" s="611"/>
      <c r="E51" s="612"/>
      <c r="F51" s="612"/>
      <c r="G51" s="612"/>
      <c r="H51" s="611"/>
      <c r="I51" s="611"/>
      <c r="J51" s="611"/>
      <c r="K51" s="611"/>
      <c r="L51" s="611"/>
      <c r="M51" s="611"/>
      <c r="N51" s="611"/>
      <c r="O51" s="611"/>
      <c r="P51" s="611"/>
      <c r="Q51" s="611"/>
      <c r="R51" s="611"/>
      <c r="S51" s="569"/>
      <c r="T51" s="570"/>
      <c r="U51" s="845"/>
      <c r="V51" s="611"/>
      <c r="W51" s="611"/>
      <c r="X51" s="611"/>
      <c r="Y51" s="611"/>
      <c r="Z51" s="611"/>
      <c r="AA51" s="611"/>
      <c r="AB51" s="611"/>
      <c r="AC51" s="611"/>
      <c r="AD51" s="611"/>
      <c r="AE51" s="611"/>
      <c r="AF51" s="611"/>
      <c r="AG51" s="611"/>
      <c r="AH51" s="611"/>
      <c r="AI51" s="611"/>
      <c r="AJ51" s="611"/>
      <c r="AK51" s="611"/>
      <c r="AL51" s="612"/>
      <c r="AM51" s="612"/>
      <c r="AN51" s="569"/>
      <c r="AO51" s="570"/>
      <c r="AP51" s="611"/>
      <c r="AQ51" s="845" t="s">
        <v>281</v>
      </c>
      <c r="AR51" s="611"/>
      <c r="AS51" s="611"/>
      <c r="AT51" s="611"/>
      <c r="AU51" s="611"/>
      <c r="AV51" s="611"/>
      <c r="AW51" s="611"/>
      <c r="AX51" s="611"/>
      <c r="AY51" s="611"/>
      <c r="AZ51" s="611"/>
      <c r="BA51" s="611"/>
      <c r="BB51" s="611"/>
      <c r="BC51" s="611"/>
      <c r="BD51" s="611"/>
      <c r="BE51" s="611"/>
      <c r="BF51" s="611"/>
      <c r="BG51" s="611"/>
      <c r="BH51" s="611">
        <v>1.0</v>
      </c>
      <c r="BI51" s="611" t="s">
        <v>229</v>
      </c>
      <c r="BJ51" s="569"/>
      <c r="BK51" s="586"/>
      <c r="BL51" s="1"/>
      <c r="BM51" s="1"/>
      <c r="BN51" s="1"/>
      <c r="BO51" s="1"/>
      <c r="BP51" s="1"/>
      <c r="BQ51" s="1"/>
    </row>
    <row r="52" ht="7.5" customHeight="1">
      <c r="A52" s="566"/>
      <c r="B52" s="358"/>
      <c r="C52" s="358"/>
      <c r="D52" s="358"/>
      <c r="E52" s="364"/>
      <c r="F52" s="364"/>
      <c r="G52" s="364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58"/>
      <c r="AL52" s="358"/>
      <c r="AM52" s="358"/>
      <c r="AN52" s="358"/>
      <c r="AO52" s="358"/>
      <c r="AP52" s="358"/>
      <c r="AQ52" s="358"/>
      <c r="AR52" s="358"/>
      <c r="AS52" s="358"/>
      <c r="AT52" s="358"/>
      <c r="AU52" s="358"/>
      <c r="AV52" s="358"/>
      <c r="AW52" s="358"/>
      <c r="AX52" s="358"/>
      <c r="AY52" s="358"/>
      <c r="AZ52" s="358"/>
      <c r="BA52" s="358"/>
      <c r="BB52" s="358"/>
      <c r="BC52" s="358"/>
      <c r="BD52" s="358"/>
      <c r="BE52" s="358"/>
      <c r="BF52" s="358"/>
      <c r="BG52" s="358"/>
      <c r="BH52" s="358"/>
      <c r="BI52" s="358"/>
      <c r="BJ52" s="585"/>
      <c r="BK52" s="586"/>
      <c r="BL52" s="1"/>
      <c r="BM52" s="1"/>
      <c r="BN52" s="1"/>
      <c r="BO52" s="1"/>
      <c r="BP52" s="1"/>
      <c r="BQ52" s="1"/>
    </row>
    <row r="53" ht="15.75" customHeight="1">
      <c r="A53" s="358"/>
      <c r="B53" s="626"/>
      <c r="C53" s="626"/>
      <c r="D53" s="626"/>
      <c r="E53" s="626"/>
      <c r="F53" s="626"/>
      <c r="G53" s="626"/>
      <c r="H53" s="626"/>
      <c r="I53" s="626"/>
      <c r="J53" s="626"/>
      <c r="K53" s="626"/>
      <c r="L53" s="626"/>
      <c r="M53" s="626"/>
      <c r="N53" s="626"/>
      <c r="O53" s="626"/>
      <c r="P53" s="626"/>
      <c r="Q53" s="626"/>
      <c r="R53" s="626"/>
      <c r="S53" s="627"/>
      <c r="T53" s="627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627"/>
      <c r="AN53" s="627"/>
      <c r="AO53" s="386"/>
      <c r="AP53" s="386"/>
      <c r="AQ53" s="386"/>
      <c r="AR53" s="386"/>
      <c r="AS53" s="386"/>
      <c r="AT53" s="386"/>
      <c r="AU53" s="386"/>
      <c r="AV53" s="386"/>
      <c r="AW53" s="627"/>
      <c r="AX53" s="627"/>
      <c r="AY53" s="627"/>
      <c r="AZ53" s="627"/>
      <c r="BA53" s="386"/>
      <c r="BB53" s="386"/>
      <c r="BC53" s="386"/>
      <c r="BD53" s="386"/>
      <c r="BE53" s="386"/>
      <c r="BF53" s="386"/>
      <c r="BG53" s="386"/>
      <c r="BH53" s="386"/>
      <c r="BI53" s="358"/>
      <c r="BJ53" s="358"/>
      <c r="BK53" s="1"/>
      <c r="BL53" s="1"/>
      <c r="BM53" s="1"/>
      <c r="BN53" s="1"/>
      <c r="BO53" s="1"/>
      <c r="BP53" s="1"/>
      <c r="BQ53" s="1"/>
    </row>
    <row r="54" ht="15.75" customHeight="1">
      <c r="A54" s="358"/>
      <c r="B54" s="358"/>
      <c r="C54" s="358"/>
      <c r="D54" s="364"/>
      <c r="V54" s="358"/>
      <c r="W54" s="358"/>
      <c r="X54" s="358"/>
      <c r="Y54" s="358"/>
      <c r="Z54" s="358"/>
      <c r="AA54" s="358"/>
      <c r="AB54" s="358"/>
      <c r="AC54" s="358"/>
      <c r="AD54" s="358"/>
      <c r="AE54" s="358"/>
      <c r="AF54" s="358"/>
      <c r="AG54" s="358"/>
      <c r="AH54" s="358"/>
      <c r="AI54" s="364"/>
      <c r="AJ54" s="364"/>
      <c r="AK54" s="364"/>
      <c r="AL54" s="364"/>
      <c r="AM54" s="364"/>
      <c r="AN54" s="364"/>
      <c r="AO54" s="364"/>
      <c r="AP54" s="364"/>
      <c r="AQ54" s="398" t="s">
        <v>282</v>
      </c>
      <c r="BC54" s="364"/>
      <c r="BD54" s="364"/>
      <c r="BE54" s="364"/>
      <c r="BF54" s="364"/>
      <c r="BG54" s="364"/>
      <c r="BH54" s="364"/>
      <c r="BI54" s="364"/>
      <c r="BJ54" s="364"/>
      <c r="BK54" s="358"/>
      <c r="BL54" s="1"/>
      <c r="BM54" s="1"/>
      <c r="BN54" s="1"/>
      <c r="BO54" s="1"/>
      <c r="BP54" s="1"/>
      <c r="BQ54" s="1"/>
    </row>
    <row r="55" ht="15.75" customHeight="1">
      <c r="A55" s="1"/>
      <c r="B55" s="1"/>
      <c r="C55" s="1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ht="15.75" customHeight="1">
      <c r="A56" s="1"/>
      <c r="B56" s="1"/>
      <c r="C56" s="1"/>
      <c r="D56" s="364" t="s">
        <v>207</v>
      </c>
      <c r="V56" s="358"/>
      <c r="W56" s="358"/>
      <c r="X56" s="358"/>
      <c r="Y56" s="358"/>
      <c r="Z56" s="358"/>
      <c r="AA56" s="358"/>
      <c r="AB56" s="358"/>
      <c r="AC56" s="358"/>
      <c r="AD56" s="358"/>
      <c r="AE56" s="358"/>
      <c r="AF56" s="358"/>
      <c r="AG56" s="358"/>
      <c r="AH56" s="358"/>
      <c r="AI56" s="364" t="s">
        <v>208</v>
      </c>
      <c r="BK56" s="3"/>
      <c r="BL56" s="3"/>
      <c r="BM56" s="3"/>
      <c r="BN56" s="3"/>
      <c r="BO56" s="3"/>
      <c r="BP56" s="3"/>
      <c r="BQ56" s="3"/>
    </row>
    <row r="57" ht="15.75" customHeight="1">
      <c r="A57" s="1"/>
      <c r="B57" s="1"/>
      <c r="C57" s="1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358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358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ht="15.75" customHeight="1">
      <c r="A59" s="1"/>
      <c r="B59" s="1"/>
      <c r="C59" s="1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</row>
    <row r="60" ht="15.75" customHeight="1">
      <c r="A60" s="1"/>
      <c r="B60" s="1"/>
      <c r="C60" s="3"/>
      <c r="D60" s="3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</row>
    <row r="61" ht="15.75" customHeight="1">
      <c r="A61" s="1"/>
      <c r="B61" s="1"/>
      <c r="C61" s="3"/>
      <c r="D61" s="3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</row>
    <row r="62" ht="15.75" customHeight="1">
      <c r="A62" s="1"/>
      <c r="B62" s="1"/>
      <c r="C62" s="3"/>
      <c r="D62" s="385"/>
      <c r="E62" s="385"/>
      <c r="F62" s="385"/>
      <c r="G62" s="385"/>
      <c r="H62" s="385"/>
      <c r="I62" s="385" t="s">
        <v>239</v>
      </c>
      <c r="Q62" s="385"/>
      <c r="R62" s="385"/>
      <c r="S62" s="385"/>
      <c r="T62" s="385"/>
      <c r="U62" s="385"/>
      <c r="V62" s="386"/>
      <c r="W62" s="386"/>
      <c r="X62" s="386"/>
      <c r="Y62" s="386"/>
      <c r="Z62" s="386"/>
      <c r="AA62" s="386"/>
      <c r="AB62" s="386"/>
      <c r="AC62" s="1"/>
      <c r="AD62" s="1"/>
      <c r="AE62" s="1"/>
      <c r="AF62" s="1"/>
      <c r="AG62" s="1"/>
      <c r="AH62" s="3"/>
      <c r="AI62" s="385"/>
      <c r="AO62" s="386"/>
      <c r="AP62" s="386"/>
      <c r="AQ62" s="386"/>
      <c r="AR62" s="385" t="s">
        <v>240</v>
      </c>
      <c r="BA62" s="385"/>
      <c r="BK62" s="3"/>
      <c r="BL62" s="3"/>
      <c r="BM62" s="3"/>
      <c r="BN62" s="3"/>
      <c r="BO62" s="3"/>
      <c r="BP62" s="3"/>
      <c r="BQ62" s="3"/>
    </row>
    <row r="63" ht="15.75" customHeight="1">
      <c r="A63" s="1"/>
      <c r="B63" s="1"/>
      <c r="C63" s="3"/>
      <c r="D63" s="387"/>
      <c r="E63" s="387"/>
      <c r="F63" s="387" t="s">
        <v>241</v>
      </c>
      <c r="S63" s="387"/>
      <c r="T63" s="387"/>
      <c r="U63" s="387"/>
      <c r="V63" s="388"/>
      <c r="W63" s="388"/>
      <c r="X63" s="388"/>
      <c r="Y63" s="388"/>
      <c r="Z63" s="388"/>
      <c r="AA63" s="388"/>
      <c r="AB63" s="388"/>
      <c r="AC63" s="1"/>
      <c r="AD63" s="1"/>
      <c r="AE63" s="1"/>
      <c r="AF63" s="1"/>
      <c r="AG63" s="1"/>
      <c r="AH63" s="3"/>
      <c r="AI63" s="387"/>
      <c r="AO63" s="767" t="s">
        <v>242</v>
      </c>
      <c r="BC63" s="387"/>
      <c r="BD63" s="387"/>
      <c r="BE63" s="387"/>
      <c r="BF63" s="387"/>
      <c r="BG63" s="387"/>
      <c r="BH63" s="387"/>
      <c r="BI63" s="387"/>
      <c r="BJ63" s="387"/>
      <c r="BK63" s="3"/>
      <c r="BL63" s="3"/>
      <c r="BM63" s="3"/>
      <c r="BN63" s="3"/>
      <c r="BO63" s="3"/>
      <c r="BP63" s="3"/>
      <c r="BQ63" s="3"/>
    </row>
    <row r="64" ht="15.75" customHeight="1">
      <c r="A64" s="1"/>
      <c r="B64" s="1"/>
      <c r="C64" s="3"/>
      <c r="D64" s="364"/>
      <c r="E64" s="364"/>
      <c r="F64" s="364"/>
      <c r="G64" s="364"/>
      <c r="H64" s="364"/>
      <c r="I64" s="364"/>
      <c r="J64" s="364"/>
      <c r="K64" s="364"/>
      <c r="L64" s="1"/>
      <c r="M64" s="1"/>
      <c r="N64" s="1"/>
      <c r="O64" s="364"/>
      <c r="P64" s="364"/>
      <c r="Q64" s="364"/>
      <c r="R64" s="364"/>
      <c r="S64" s="364"/>
      <c r="T64" s="364"/>
      <c r="U64" s="364"/>
      <c r="V64" s="358"/>
      <c r="W64" s="358"/>
      <c r="X64" s="358"/>
      <c r="Y64" s="358"/>
      <c r="Z64" s="358"/>
      <c r="AA64" s="358"/>
      <c r="AB64" s="358"/>
      <c r="AC64" s="1"/>
      <c r="AD64" s="1"/>
      <c r="AE64" s="1"/>
      <c r="AF64" s="1"/>
      <c r="AG64" s="1"/>
      <c r="AH64" s="3"/>
      <c r="AI64" s="364"/>
      <c r="AO64" s="358"/>
      <c r="AP64" s="358"/>
      <c r="AQ64" s="358"/>
      <c r="AR64" s="358"/>
      <c r="AS64" s="358"/>
      <c r="AT64" s="358"/>
      <c r="AU64" s="358"/>
      <c r="AV64" s="358"/>
      <c r="AW64" s="358"/>
      <c r="AX64" s="358"/>
      <c r="AY64" s="358"/>
      <c r="AZ64" s="358"/>
      <c r="BA64" s="358"/>
      <c r="BB64" s="364"/>
      <c r="BC64" s="364"/>
      <c r="BD64" s="364"/>
      <c r="BE64" s="364"/>
      <c r="BF64" s="364"/>
      <c r="BG64" s="364"/>
      <c r="BH64" s="364"/>
      <c r="BI64" s="364"/>
      <c r="BJ64" s="364"/>
      <c r="BK64" s="3"/>
      <c r="BL64" s="3"/>
      <c r="BM64" s="3"/>
      <c r="BN64" s="3"/>
      <c r="BO64" s="3"/>
      <c r="BP64" s="3"/>
      <c r="BQ64" s="3"/>
    </row>
    <row r="65" ht="15.75" customHeight="1">
      <c r="A65" s="1"/>
      <c r="B65" s="1"/>
      <c r="C65" s="3"/>
      <c r="D65" s="3"/>
      <c r="E65" s="3"/>
      <c r="F65" s="3"/>
      <c r="G65" s="3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</row>
    <row r="66" ht="15.75" customHeight="1">
      <c r="A66" s="1"/>
      <c r="B66" s="1"/>
      <c r="C66" s="3"/>
      <c r="D66" s="3"/>
      <c r="E66" s="3"/>
      <c r="F66" s="3"/>
      <c r="G66" s="3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</row>
    <row r="67" ht="15.75" customHeight="1">
      <c r="A67" s="1"/>
      <c r="B67" s="1"/>
      <c r="C67" s="3"/>
      <c r="D67" s="3"/>
      <c r="E67" s="3"/>
      <c r="F67" s="3"/>
      <c r="G67" s="3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</row>
    <row r="68" ht="15.75" customHeight="1">
      <c r="A68" s="1"/>
      <c r="B68" s="1"/>
      <c r="C68" s="3"/>
      <c r="D68" s="3"/>
      <c r="E68" s="3"/>
      <c r="F68" s="3"/>
      <c r="G68" s="3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</row>
    <row r="69" ht="15.75" customHeight="1">
      <c r="A69" s="1"/>
      <c r="B69" s="1"/>
      <c r="C69" s="3"/>
      <c r="D69" s="3"/>
      <c r="E69" s="3"/>
      <c r="F69" s="3"/>
      <c r="G69" s="3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</row>
    <row r="70" ht="15.75" customHeight="1">
      <c r="A70" s="1"/>
      <c r="B70" s="1"/>
      <c r="C70" s="3"/>
      <c r="D70" s="3"/>
      <c r="E70" s="3"/>
      <c r="F70" s="3"/>
      <c r="G70" s="3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</row>
    <row r="71" ht="15.75" customHeight="1">
      <c r="A71" s="1"/>
      <c r="B71" s="1"/>
      <c r="C71" s="3"/>
      <c r="D71" s="3"/>
      <c r="E71" s="3"/>
      <c r="F71" s="3"/>
      <c r="G71" s="3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</row>
    <row r="72" ht="15.75" customHeight="1">
      <c r="A72" s="1"/>
      <c r="B72" s="1"/>
      <c r="C72" s="3"/>
      <c r="D72" s="3"/>
      <c r="E72" s="3"/>
      <c r="F72" s="3"/>
      <c r="G72" s="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</row>
    <row r="73" ht="15.75" customHeight="1">
      <c r="A73" s="1"/>
      <c r="B73" s="1"/>
      <c r="C73" s="3"/>
      <c r="D73" s="3"/>
      <c r="E73" s="3"/>
      <c r="F73" s="3"/>
      <c r="G73" s="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</row>
    <row r="74" ht="15.75" customHeight="1">
      <c r="A74" s="1"/>
      <c r="B74" s="1"/>
      <c r="C74" s="3"/>
      <c r="D74" s="3"/>
      <c r="E74" s="3"/>
      <c r="F74" s="3"/>
      <c r="G74" s="3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</row>
    <row r="75" ht="15.75" customHeight="1">
      <c r="A75" s="1"/>
      <c r="B75" s="1"/>
      <c r="C75" s="3"/>
      <c r="D75" s="3"/>
      <c r="E75" s="3"/>
      <c r="F75" s="3"/>
      <c r="G75" s="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</row>
    <row r="76" ht="15.75" customHeight="1">
      <c r="A76" s="1"/>
      <c r="B76" s="1"/>
      <c r="C76" s="3"/>
      <c r="D76" s="3"/>
      <c r="E76" s="3"/>
      <c r="F76" s="3"/>
      <c r="G76" s="3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</row>
    <row r="77" ht="15.75" customHeight="1">
      <c r="A77" s="1"/>
      <c r="B77" s="1"/>
      <c r="C77" s="3"/>
      <c r="D77" s="3"/>
      <c r="E77" s="3"/>
      <c r="F77" s="3"/>
      <c r="G77" s="3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</row>
    <row r="78" ht="15.75" customHeight="1">
      <c r="A78" s="1"/>
      <c r="B78" s="1"/>
      <c r="C78" s="3"/>
      <c r="D78" s="3"/>
      <c r="E78" s="3"/>
      <c r="F78" s="3"/>
      <c r="G78" s="3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</row>
    <row r="79" ht="15.75" customHeight="1">
      <c r="A79" s="1"/>
      <c r="B79" s="1"/>
      <c r="C79" s="3"/>
      <c r="D79" s="3"/>
      <c r="E79" s="3"/>
      <c r="F79" s="3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</row>
    <row r="80" ht="15.75" customHeight="1">
      <c r="A80" s="1"/>
      <c r="B80" s="1"/>
      <c r="C80" s="3"/>
      <c r="D80" s="3"/>
      <c r="E80" s="3"/>
      <c r="F80" s="3"/>
      <c r="G80" s="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</row>
    <row r="81" ht="15.75" customHeight="1">
      <c r="A81" s="1"/>
      <c r="B81" s="1"/>
      <c r="C81" s="3"/>
      <c r="D81" s="3"/>
      <c r="E81" s="3"/>
      <c r="F81" s="3"/>
      <c r="G81" s="3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</row>
    <row r="82" ht="15.75" customHeight="1">
      <c r="A82" s="1"/>
      <c r="B82" s="1"/>
      <c r="C82" s="3"/>
      <c r="D82" s="3"/>
      <c r="E82" s="3"/>
      <c r="F82" s="3"/>
      <c r="G82" s="3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</row>
    <row r="83" ht="15.75" customHeight="1">
      <c r="A83" s="1"/>
      <c r="B83" s="1"/>
      <c r="C83" s="3"/>
      <c r="D83" s="3"/>
      <c r="E83" s="3"/>
      <c r="F83" s="3"/>
      <c r="G83" s="3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</row>
    <row r="84" ht="15.75" customHeight="1">
      <c r="A84" s="1"/>
      <c r="B84" s="1"/>
      <c r="C84" s="3"/>
      <c r="D84" s="3"/>
      <c r="E84" s="3"/>
      <c r="F84" s="3"/>
      <c r="G84" s="3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</row>
    <row r="85" ht="15.75" customHeight="1">
      <c r="A85" s="1"/>
      <c r="B85" s="1"/>
      <c r="C85" s="3"/>
      <c r="D85" s="3"/>
      <c r="E85" s="3"/>
      <c r="F85" s="3"/>
      <c r="G85" s="3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</row>
    <row r="86" ht="15.75" customHeight="1">
      <c r="A86" s="1"/>
      <c r="B86" s="1"/>
      <c r="C86" s="3"/>
      <c r="D86" s="3"/>
      <c r="E86" s="3"/>
      <c r="F86" s="3"/>
      <c r="G86" s="3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</row>
    <row r="87" ht="15.75" customHeight="1">
      <c r="A87" s="1"/>
      <c r="B87" s="1"/>
      <c r="C87" s="3"/>
      <c r="D87" s="3"/>
      <c r="E87" s="3"/>
      <c r="F87" s="3"/>
      <c r="G87" s="3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</row>
    <row r="88" ht="15.75" customHeight="1">
      <c r="A88" s="1"/>
      <c r="B88" s="1"/>
      <c r="C88" s="3"/>
      <c r="D88" s="3"/>
      <c r="E88" s="3"/>
      <c r="F88" s="3"/>
      <c r="G88" s="3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</row>
    <row r="89" ht="15.75" customHeight="1">
      <c r="A89" s="1"/>
      <c r="B89" s="1"/>
      <c r="C89" s="3"/>
      <c r="D89" s="3"/>
      <c r="E89" s="3"/>
      <c r="F89" s="3"/>
      <c r="G89" s="3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</row>
    <row r="90" ht="15.75" customHeight="1">
      <c r="A90" s="1"/>
      <c r="B90" s="1"/>
      <c r="C90" s="3"/>
      <c r="D90" s="3"/>
      <c r="E90" s="3"/>
      <c r="F90" s="3"/>
      <c r="G90" s="3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</row>
    <row r="91" ht="15.75" customHeight="1">
      <c r="A91" s="1"/>
      <c r="B91" s="1"/>
      <c r="C91" s="3"/>
      <c r="D91" s="3"/>
      <c r="E91" s="3"/>
      <c r="F91" s="3"/>
      <c r="G91" s="3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</row>
    <row r="92" ht="15.75" customHeight="1">
      <c r="A92" s="1"/>
      <c r="B92" s="1"/>
      <c r="C92" s="3"/>
      <c r="D92" s="3"/>
      <c r="E92" s="3"/>
      <c r="F92" s="3"/>
      <c r="G92" s="3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</row>
    <row r="93" ht="15.75" customHeight="1">
      <c r="A93" s="1"/>
      <c r="B93" s="1"/>
      <c r="C93" s="3"/>
      <c r="D93" s="3"/>
      <c r="E93" s="3"/>
      <c r="F93" s="3"/>
      <c r="G93" s="3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</row>
    <row r="94" ht="15.75" customHeight="1">
      <c r="A94" s="1"/>
      <c r="B94" s="1"/>
      <c r="C94" s="3"/>
      <c r="D94" s="3"/>
      <c r="E94" s="3"/>
      <c r="F94" s="3"/>
      <c r="G94" s="3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</row>
    <row r="95" ht="15.75" customHeight="1">
      <c r="A95" s="1"/>
      <c r="B95" s="1"/>
      <c r="C95" s="3"/>
      <c r="D95" s="3"/>
      <c r="E95" s="3"/>
      <c r="F95" s="3"/>
      <c r="G95" s="3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</row>
    <row r="96" ht="15.75" customHeight="1">
      <c r="A96" s="1"/>
      <c r="B96" s="1"/>
      <c r="C96" s="3"/>
      <c r="D96" s="3"/>
      <c r="E96" s="3"/>
      <c r="F96" s="3"/>
      <c r="G96" s="3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</row>
    <row r="97" ht="15.75" customHeight="1">
      <c r="A97" s="1"/>
      <c r="B97" s="1"/>
      <c r="C97" s="3"/>
      <c r="D97" s="3"/>
      <c r="E97" s="3"/>
      <c r="F97" s="3"/>
      <c r="G97" s="3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</row>
    <row r="98" ht="15.75" customHeight="1">
      <c r="A98" s="1"/>
      <c r="B98" s="1"/>
      <c r="C98" s="3"/>
      <c r="D98" s="3"/>
      <c r="E98" s="3"/>
      <c r="F98" s="3"/>
      <c r="G98" s="3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</row>
    <row r="99" ht="15.75" customHeight="1">
      <c r="A99" s="1"/>
      <c r="B99" s="1"/>
      <c r="C99" s="3"/>
      <c r="D99" s="3"/>
      <c r="E99" s="3"/>
      <c r="F99" s="3"/>
      <c r="G99" s="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</row>
    <row r="100" ht="15.75" customHeight="1">
      <c r="A100" s="1"/>
      <c r="B100" s="1"/>
      <c r="C100" s="3"/>
      <c r="D100" s="3"/>
      <c r="E100" s="3"/>
      <c r="F100" s="3"/>
      <c r="G100" s="3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</row>
    <row r="101" ht="15.75" customHeight="1">
      <c r="A101" s="1"/>
      <c r="B101" s="1"/>
      <c r="C101" s="3"/>
      <c r="D101" s="3"/>
      <c r="E101" s="3"/>
      <c r="F101" s="3"/>
      <c r="G101" s="3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</row>
    <row r="102" ht="15.75" customHeight="1">
      <c r="A102" s="1"/>
      <c r="B102" s="1"/>
      <c r="C102" s="3"/>
      <c r="D102" s="3"/>
      <c r="E102" s="3"/>
      <c r="F102" s="3"/>
      <c r="G102" s="3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ht="15.75" customHeight="1">
      <c r="A103" s="1"/>
      <c r="B103" s="1"/>
      <c r="C103" s="3"/>
      <c r="D103" s="3"/>
      <c r="E103" s="3"/>
      <c r="F103" s="3"/>
      <c r="G103" s="3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ht="15.75" customHeight="1">
      <c r="A104" s="1"/>
      <c r="B104" s="1"/>
      <c r="C104" s="3"/>
      <c r="D104" s="3"/>
      <c r="E104" s="3"/>
      <c r="F104" s="3"/>
      <c r="G104" s="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ht="15.75" customHeight="1">
      <c r="A105" s="1"/>
      <c r="B105" s="1"/>
      <c r="C105" s="3"/>
      <c r="D105" s="3"/>
      <c r="E105" s="3"/>
      <c r="F105" s="3"/>
      <c r="G105" s="3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ht="15.75" customHeight="1">
      <c r="A106" s="1"/>
      <c r="B106" s="1"/>
      <c r="C106" s="3"/>
      <c r="D106" s="3"/>
      <c r="E106" s="3"/>
      <c r="F106" s="3"/>
      <c r="G106" s="3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</row>
    <row r="107" ht="15.75" customHeight="1">
      <c r="A107" s="1"/>
      <c r="B107" s="1"/>
      <c r="C107" s="3"/>
      <c r="D107" s="3"/>
      <c r="E107" s="3"/>
      <c r="F107" s="3"/>
      <c r="G107" s="3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ht="15.75" customHeight="1">
      <c r="A108" s="1"/>
      <c r="B108" s="1"/>
      <c r="C108" s="3"/>
      <c r="D108" s="3"/>
      <c r="E108" s="3"/>
      <c r="F108" s="3"/>
      <c r="G108" s="3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ht="15.75" customHeight="1">
      <c r="A109" s="1"/>
      <c r="B109" s="1"/>
      <c r="C109" s="3"/>
      <c r="D109" s="3"/>
      <c r="E109" s="3"/>
      <c r="F109" s="3"/>
      <c r="G109" s="3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ht="15.75" customHeight="1">
      <c r="A110" s="1"/>
      <c r="B110" s="1"/>
      <c r="C110" s="3"/>
      <c r="D110" s="3"/>
      <c r="E110" s="3"/>
      <c r="F110" s="3"/>
      <c r="G110" s="3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ht="15.75" customHeight="1">
      <c r="A111" s="1"/>
      <c r="B111" s="1"/>
      <c r="C111" s="3"/>
      <c r="D111" s="3"/>
      <c r="E111" s="3"/>
      <c r="F111" s="3"/>
      <c r="G111" s="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ht="15.75" customHeight="1">
      <c r="A112" s="1"/>
      <c r="B112" s="1"/>
      <c r="C112" s="3"/>
      <c r="D112" s="3"/>
      <c r="E112" s="3"/>
      <c r="F112" s="3"/>
      <c r="G112" s="3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ht="15.75" customHeight="1">
      <c r="A113" s="1"/>
      <c r="B113" s="1"/>
      <c r="C113" s="3"/>
      <c r="D113" s="3"/>
      <c r="E113" s="3"/>
      <c r="F113" s="3"/>
      <c r="G113" s="3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4" ht="15.75" customHeight="1">
      <c r="A114" s="1"/>
      <c r="B114" s="1"/>
      <c r="C114" s="3"/>
      <c r="D114" s="3"/>
      <c r="E114" s="3"/>
      <c r="F114" s="3"/>
      <c r="G114" s="3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</row>
    <row r="115" ht="15.75" customHeight="1">
      <c r="A115" s="1"/>
      <c r="B115" s="1"/>
      <c r="C115" s="3"/>
      <c r="D115" s="3"/>
      <c r="E115" s="3"/>
      <c r="F115" s="3"/>
      <c r="G115" s="3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</row>
    <row r="116" ht="15.75" customHeight="1">
      <c r="A116" s="1"/>
      <c r="B116" s="1"/>
      <c r="C116" s="3"/>
      <c r="D116" s="3"/>
      <c r="E116" s="3"/>
      <c r="F116" s="3"/>
      <c r="G116" s="3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</row>
    <row r="117" ht="15.75" customHeight="1">
      <c r="A117" s="1"/>
      <c r="B117" s="1"/>
      <c r="C117" s="3"/>
      <c r="D117" s="3"/>
      <c r="E117" s="3"/>
      <c r="F117" s="3"/>
      <c r="G117" s="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</row>
    <row r="118" ht="15.75" customHeight="1">
      <c r="A118" s="1"/>
      <c r="B118" s="1"/>
      <c r="C118" s="3"/>
      <c r="D118" s="3"/>
      <c r="E118" s="3"/>
      <c r="F118" s="3"/>
      <c r="G118" s="3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</row>
    <row r="119" ht="15.75" customHeight="1">
      <c r="A119" s="1"/>
      <c r="B119" s="1"/>
      <c r="C119" s="3"/>
      <c r="D119" s="3"/>
      <c r="E119" s="3"/>
      <c r="F119" s="3"/>
      <c r="G119" s="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</row>
    <row r="120" ht="15.75" customHeight="1">
      <c r="A120" s="1"/>
      <c r="B120" s="1"/>
      <c r="C120" s="3"/>
      <c r="D120" s="3"/>
      <c r="E120" s="3"/>
      <c r="F120" s="3"/>
      <c r="G120" s="3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</row>
    <row r="121" ht="15.75" customHeight="1">
      <c r="A121" s="1"/>
      <c r="B121" s="1"/>
      <c r="C121" s="3"/>
      <c r="D121" s="3"/>
      <c r="E121" s="3"/>
      <c r="F121" s="3"/>
      <c r="G121" s="3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</row>
    <row r="122" ht="15.75" customHeight="1">
      <c r="A122" s="1"/>
      <c r="B122" s="1"/>
      <c r="C122" s="3"/>
      <c r="D122" s="3"/>
      <c r="E122" s="3"/>
      <c r="F122" s="3"/>
      <c r="G122" s="3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</row>
    <row r="123" ht="15.75" customHeight="1">
      <c r="A123" s="1"/>
      <c r="B123" s="1"/>
      <c r="C123" s="3"/>
      <c r="D123" s="3"/>
      <c r="E123" s="3"/>
      <c r="F123" s="3"/>
      <c r="G123" s="3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</row>
    <row r="124" ht="15.75" customHeight="1">
      <c r="A124" s="1"/>
      <c r="B124" s="1"/>
      <c r="C124" s="3"/>
      <c r="D124" s="3"/>
      <c r="E124" s="3"/>
      <c r="F124" s="3"/>
      <c r="G124" s="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ht="15.75" customHeight="1">
      <c r="A125" s="1"/>
      <c r="B125" s="1"/>
      <c r="C125" s="3"/>
      <c r="D125" s="3"/>
      <c r="E125" s="3"/>
      <c r="F125" s="3"/>
      <c r="G125" s="3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ht="15.75" customHeight="1">
      <c r="A126" s="1"/>
      <c r="B126" s="1"/>
      <c r="C126" s="3"/>
      <c r="D126" s="3"/>
      <c r="E126" s="3"/>
      <c r="F126" s="3"/>
      <c r="G126" s="3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ht="15.75" customHeight="1">
      <c r="A127" s="1"/>
      <c r="B127" s="1"/>
      <c r="C127" s="3"/>
      <c r="D127" s="3"/>
      <c r="E127" s="3"/>
      <c r="F127" s="3"/>
      <c r="G127" s="3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ht="15.75" customHeight="1">
      <c r="A128" s="1"/>
      <c r="B128" s="1"/>
      <c r="C128" s="3"/>
      <c r="D128" s="3"/>
      <c r="E128" s="3"/>
      <c r="F128" s="3"/>
      <c r="G128" s="3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ht="15.75" customHeight="1">
      <c r="A129" s="1"/>
      <c r="B129" s="1"/>
      <c r="C129" s="3"/>
      <c r="D129" s="3"/>
      <c r="E129" s="3"/>
      <c r="F129" s="3"/>
      <c r="G129" s="3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</row>
    <row r="130" ht="15.75" customHeight="1">
      <c r="A130" s="1"/>
      <c r="B130" s="1"/>
      <c r="C130" s="3"/>
      <c r="D130" s="3"/>
      <c r="E130" s="3"/>
      <c r="F130" s="3"/>
      <c r="G130" s="3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</row>
    <row r="131" ht="15.75" customHeight="1">
      <c r="A131" s="1"/>
      <c r="B131" s="1"/>
      <c r="C131" s="3"/>
      <c r="D131" s="3"/>
      <c r="E131" s="3"/>
      <c r="F131" s="3"/>
      <c r="G131" s="3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</row>
    <row r="132" ht="15.75" customHeight="1">
      <c r="A132" s="1"/>
      <c r="B132" s="1"/>
      <c r="C132" s="3"/>
      <c r="D132" s="3"/>
      <c r="E132" s="3"/>
      <c r="F132" s="3"/>
      <c r="G132" s="3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</row>
    <row r="133" ht="15.75" customHeight="1">
      <c r="A133" s="1"/>
      <c r="B133" s="1"/>
      <c r="C133" s="3"/>
      <c r="D133" s="3"/>
      <c r="E133" s="3"/>
      <c r="F133" s="3"/>
      <c r="G133" s="3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</row>
    <row r="134" ht="15.75" customHeight="1">
      <c r="A134" s="1"/>
      <c r="B134" s="1"/>
      <c r="C134" s="3"/>
      <c r="D134" s="3"/>
      <c r="E134" s="3"/>
      <c r="F134" s="3"/>
      <c r="G134" s="3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</row>
    <row r="135" ht="15.75" customHeight="1">
      <c r="A135" s="1"/>
      <c r="B135" s="1"/>
      <c r="C135" s="3"/>
      <c r="D135" s="3"/>
      <c r="E135" s="3"/>
      <c r="F135" s="3"/>
      <c r="G135" s="3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</row>
    <row r="136" ht="15.75" customHeight="1">
      <c r="A136" s="1"/>
      <c r="B136" s="1"/>
      <c r="C136" s="3"/>
      <c r="D136" s="3"/>
      <c r="E136" s="3"/>
      <c r="F136" s="3"/>
      <c r="G136" s="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</row>
    <row r="137" ht="15.75" customHeight="1">
      <c r="A137" s="1"/>
      <c r="B137" s="1"/>
      <c r="C137" s="3"/>
      <c r="D137" s="3"/>
      <c r="E137" s="3"/>
      <c r="F137" s="3"/>
      <c r="G137" s="3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</row>
    <row r="138" ht="15.75" customHeight="1">
      <c r="A138" s="1"/>
      <c r="B138" s="1"/>
      <c r="C138" s="3"/>
      <c r="D138" s="3"/>
      <c r="E138" s="3"/>
      <c r="F138" s="3"/>
      <c r="G138" s="3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</row>
    <row r="139" ht="15.75" customHeight="1">
      <c r="A139" s="1"/>
      <c r="B139" s="1"/>
      <c r="C139" s="3"/>
      <c r="D139" s="3"/>
      <c r="E139" s="3"/>
      <c r="F139" s="3"/>
      <c r="G139" s="3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</row>
    <row r="140" ht="15.75" customHeight="1">
      <c r="A140" s="1"/>
      <c r="B140" s="1"/>
      <c r="C140" s="3"/>
      <c r="D140" s="3"/>
      <c r="E140" s="3"/>
      <c r="F140" s="3"/>
      <c r="G140" s="3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</row>
    <row r="141" ht="15.75" customHeight="1">
      <c r="A141" s="1"/>
      <c r="B141" s="1"/>
      <c r="C141" s="3"/>
      <c r="D141" s="3"/>
      <c r="E141" s="3"/>
      <c r="F141" s="3"/>
      <c r="G141" s="3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</row>
    <row r="142" ht="15.75" customHeight="1">
      <c r="A142" s="1"/>
      <c r="B142" s="1"/>
      <c r="C142" s="3"/>
      <c r="D142" s="3"/>
      <c r="E142" s="3"/>
      <c r="F142" s="3"/>
      <c r="G142" s="3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</row>
    <row r="143" ht="15.75" customHeight="1">
      <c r="A143" s="1"/>
      <c r="B143" s="1"/>
      <c r="C143" s="3"/>
      <c r="D143" s="3"/>
      <c r="E143" s="3"/>
      <c r="F143" s="3"/>
      <c r="G143" s="3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</row>
    <row r="144" ht="15.75" customHeight="1">
      <c r="A144" s="1"/>
      <c r="B144" s="1"/>
      <c r="C144" s="3"/>
      <c r="D144" s="3"/>
      <c r="E144" s="3"/>
      <c r="F144" s="3"/>
      <c r="G144" s="3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</row>
    <row r="145" ht="15.75" customHeight="1">
      <c r="A145" s="1"/>
      <c r="B145" s="1"/>
      <c r="C145" s="3"/>
      <c r="D145" s="3"/>
      <c r="E145" s="3"/>
      <c r="F145" s="3"/>
      <c r="G145" s="3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</row>
    <row r="146" ht="15.75" customHeight="1">
      <c r="A146" s="1"/>
      <c r="B146" s="1"/>
      <c r="C146" s="3"/>
      <c r="D146" s="3"/>
      <c r="E146" s="3"/>
      <c r="F146" s="3"/>
      <c r="G146" s="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</row>
    <row r="147" ht="15.75" customHeight="1">
      <c r="A147" s="1"/>
      <c r="B147" s="1"/>
      <c r="C147" s="3"/>
      <c r="D147" s="3"/>
      <c r="E147" s="3"/>
      <c r="F147" s="3"/>
      <c r="G147" s="3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</row>
    <row r="148" ht="15.75" customHeight="1">
      <c r="A148" s="1"/>
      <c r="B148" s="1"/>
      <c r="C148" s="3"/>
      <c r="D148" s="3"/>
      <c r="E148" s="3"/>
      <c r="F148" s="3"/>
      <c r="G148" s="3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</row>
    <row r="149" ht="15.75" customHeight="1">
      <c r="A149" s="1"/>
      <c r="B149" s="1"/>
      <c r="C149" s="3"/>
      <c r="D149" s="3"/>
      <c r="E149" s="3"/>
      <c r="F149" s="3"/>
      <c r="G149" s="3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ht="15.75" customHeight="1">
      <c r="A150" s="1"/>
      <c r="B150" s="1"/>
      <c r="C150" s="3"/>
      <c r="D150" s="3"/>
      <c r="E150" s="3"/>
      <c r="F150" s="3"/>
      <c r="G150" s="3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</row>
    <row r="151" ht="15.75" customHeight="1">
      <c r="A151" s="1"/>
      <c r="B151" s="1"/>
      <c r="C151" s="3"/>
      <c r="D151" s="3"/>
      <c r="E151" s="3"/>
      <c r="F151" s="3"/>
      <c r="G151" s="3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</row>
    <row r="152" ht="15.75" customHeight="1">
      <c r="A152" s="1"/>
      <c r="B152" s="1"/>
      <c r="C152" s="3"/>
      <c r="D152" s="3"/>
      <c r="E152" s="3"/>
      <c r="F152" s="3"/>
      <c r="G152" s="3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</row>
    <row r="153" ht="15.75" customHeight="1">
      <c r="A153" s="1"/>
      <c r="B153" s="1"/>
      <c r="C153" s="3"/>
      <c r="D153" s="3"/>
      <c r="E153" s="3"/>
      <c r="F153" s="3"/>
      <c r="G153" s="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</row>
    <row r="154" ht="15.75" customHeight="1">
      <c r="A154" s="1"/>
      <c r="B154" s="1"/>
      <c r="C154" s="3"/>
      <c r="D154" s="3"/>
      <c r="E154" s="3"/>
      <c r="F154" s="3"/>
      <c r="G154" s="3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</row>
    <row r="155" ht="15.75" customHeight="1">
      <c r="A155" s="1"/>
      <c r="B155" s="1"/>
      <c r="C155" s="3"/>
      <c r="D155" s="3"/>
      <c r="E155" s="3"/>
      <c r="F155" s="3"/>
      <c r="G155" s="3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</row>
    <row r="156" ht="15.75" customHeight="1">
      <c r="A156" s="1"/>
      <c r="B156" s="1"/>
      <c r="C156" s="3"/>
      <c r="D156" s="3"/>
      <c r="E156" s="3"/>
      <c r="F156" s="3"/>
      <c r="G156" s="3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</row>
    <row r="157" ht="15.75" customHeight="1">
      <c r="A157" s="1"/>
      <c r="B157" s="1"/>
      <c r="C157" s="3"/>
      <c r="D157" s="3"/>
      <c r="E157" s="3"/>
      <c r="F157" s="3"/>
      <c r="G157" s="3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</row>
    <row r="158" ht="15.75" customHeight="1">
      <c r="A158" s="1"/>
      <c r="B158" s="1"/>
      <c r="C158" s="3"/>
      <c r="D158" s="3"/>
      <c r="E158" s="3"/>
      <c r="F158" s="3"/>
      <c r="G158" s="3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</row>
    <row r="159" ht="15.75" customHeight="1">
      <c r="A159" s="1"/>
      <c r="B159" s="1"/>
      <c r="C159" s="3"/>
      <c r="D159" s="3"/>
      <c r="E159" s="3"/>
      <c r="F159" s="3"/>
      <c r="G159" s="3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</row>
    <row r="160" ht="15.75" customHeight="1">
      <c r="A160" s="1"/>
      <c r="B160" s="1"/>
      <c r="C160" s="3"/>
      <c r="D160" s="3"/>
      <c r="E160" s="3"/>
      <c r="F160" s="3"/>
      <c r="G160" s="3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ht="15.75" customHeight="1">
      <c r="A161" s="1"/>
      <c r="B161" s="1"/>
      <c r="C161" s="3"/>
      <c r="D161" s="3"/>
      <c r="E161" s="3"/>
      <c r="F161" s="3"/>
      <c r="G161" s="3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ht="15.75" customHeight="1">
      <c r="A162" s="1"/>
      <c r="B162" s="1"/>
      <c r="C162" s="3"/>
      <c r="D162" s="3"/>
      <c r="E162" s="3"/>
      <c r="F162" s="3"/>
      <c r="G162" s="3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ht="15.75" customHeight="1">
      <c r="A163" s="1"/>
      <c r="B163" s="1"/>
      <c r="C163" s="3"/>
      <c r="D163" s="3"/>
      <c r="E163" s="3"/>
      <c r="F163" s="3"/>
      <c r="G163" s="3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ht="15.75" customHeight="1">
      <c r="A164" s="1"/>
      <c r="B164" s="1"/>
      <c r="C164" s="3"/>
      <c r="D164" s="3"/>
      <c r="E164" s="3"/>
      <c r="F164" s="3"/>
      <c r="G164" s="3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</row>
    <row r="165" ht="15.75" customHeight="1">
      <c r="A165" s="1"/>
      <c r="B165" s="1"/>
      <c r="C165" s="3"/>
      <c r="D165" s="3"/>
      <c r="E165" s="3"/>
      <c r="F165" s="3"/>
      <c r="G165" s="3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ht="15.75" customHeight="1">
      <c r="A166" s="1"/>
      <c r="B166" s="1"/>
      <c r="C166" s="3"/>
      <c r="D166" s="3"/>
      <c r="E166" s="3"/>
      <c r="F166" s="3"/>
      <c r="G166" s="3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ht="15.75" customHeight="1">
      <c r="A167" s="1"/>
      <c r="B167" s="1"/>
      <c r="C167" s="3"/>
      <c r="D167" s="3"/>
      <c r="E167" s="3"/>
      <c r="F167" s="3"/>
      <c r="G167" s="3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ht="15.75" customHeight="1">
      <c r="A168" s="1"/>
      <c r="B168" s="1"/>
      <c r="C168" s="3"/>
      <c r="D168" s="3"/>
      <c r="E168" s="3"/>
      <c r="F168" s="3"/>
      <c r="G168" s="3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ht="15.75" customHeight="1">
      <c r="A169" s="1"/>
      <c r="B169" s="1"/>
      <c r="C169" s="3"/>
      <c r="D169" s="3"/>
      <c r="E169" s="3"/>
      <c r="F169" s="3"/>
      <c r="G169" s="3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ht="15.75" customHeight="1">
      <c r="A170" s="1"/>
      <c r="B170" s="1"/>
      <c r="C170" s="3"/>
      <c r="D170" s="3"/>
      <c r="E170" s="3"/>
      <c r="F170" s="3"/>
      <c r="G170" s="3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ht="15.75" customHeight="1">
      <c r="A171" s="1"/>
      <c r="B171" s="1"/>
      <c r="C171" s="3"/>
      <c r="D171" s="3"/>
      <c r="E171" s="3"/>
      <c r="F171" s="3"/>
      <c r="G171" s="3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ht="15.75" customHeight="1">
      <c r="A172" s="1"/>
      <c r="B172" s="1"/>
      <c r="C172" s="3"/>
      <c r="D172" s="3"/>
      <c r="E172" s="3"/>
      <c r="F172" s="3"/>
      <c r="G172" s="3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ht="15.75" customHeight="1">
      <c r="A173" s="1"/>
      <c r="B173" s="1"/>
      <c r="C173" s="3"/>
      <c r="D173" s="3"/>
      <c r="E173" s="3"/>
      <c r="F173" s="3"/>
      <c r="G173" s="3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ht="15.75" customHeight="1">
      <c r="A174" s="1"/>
      <c r="B174" s="1"/>
      <c r="C174" s="3"/>
      <c r="D174" s="3"/>
      <c r="E174" s="3"/>
      <c r="F174" s="3"/>
      <c r="G174" s="3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ht="15.75" customHeight="1">
      <c r="A175" s="1"/>
      <c r="B175" s="1"/>
      <c r="C175" s="3"/>
      <c r="D175" s="3"/>
      <c r="E175" s="3"/>
      <c r="F175" s="3"/>
      <c r="G175" s="3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ht="15.75" customHeight="1">
      <c r="A176" s="1"/>
      <c r="B176" s="1"/>
      <c r="C176" s="3"/>
      <c r="D176" s="3"/>
      <c r="E176" s="3"/>
      <c r="F176" s="3"/>
      <c r="G176" s="3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ht="15.75" customHeight="1">
      <c r="A177" s="1"/>
      <c r="B177" s="1"/>
      <c r="C177" s="3"/>
      <c r="D177" s="3"/>
      <c r="E177" s="3"/>
      <c r="F177" s="3"/>
      <c r="G177" s="3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ht="15.75" customHeight="1">
      <c r="A178" s="1"/>
      <c r="B178" s="1"/>
      <c r="C178" s="3"/>
      <c r="D178" s="3"/>
      <c r="E178" s="3"/>
      <c r="F178" s="3"/>
      <c r="G178" s="3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ht="15.75" customHeight="1">
      <c r="A179" s="1"/>
      <c r="B179" s="1"/>
      <c r="C179" s="3"/>
      <c r="D179" s="3"/>
      <c r="E179" s="3"/>
      <c r="F179" s="3"/>
      <c r="G179" s="3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ht="15.75" customHeight="1">
      <c r="A180" s="1"/>
      <c r="B180" s="1"/>
      <c r="C180" s="3"/>
      <c r="D180" s="3"/>
      <c r="E180" s="3"/>
      <c r="F180" s="3"/>
      <c r="G180" s="3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ht="15.75" customHeight="1">
      <c r="A181" s="1"/>
      <c r="B181" s="1"/>
      <c r="C181" s="3"/>
      <c r="D181" s="3"/>
      <c r="E181" s="3"/>
      <c r="F181" s="3"/>
      <c r="G181" s="3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ht="15.75" customHeight="1">
      <c r="A182" s="1"/>
      <c r="B182" s="1"/>
      <c r="C182" s="3"/>
      <c r="D182" s="3"/>
      <c r="E182" s="3"/>
      <c r="F182" s="3"/>
      <c r="G182" s="3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ht="15.75" customHeight="1">
      <c r="A183" s="1"/>
      <c r="B183" s="1"/>
      <c r="C183" s="3"/>
      <c r="D183" s="3"/>
      <c r="E183" s="3"/>
      <c r="F183" s="3"/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ht="15.75" customHeight="1">
      <c r="A184" s="1"/>
      <c r="B184" s="1"/>
      <c r="C184" s="3"/>
      <c r="D184" s="3"/>
      <c r="E184" s="3"/>
      <c r="F184" s="3"/>
      <c r="G184" s="3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ht="15.75" customHeight="1">
      <c r="A185" s="1"/>
      <c r="B185" s="1"/>
      <c r="C185" s="3"/>
      <c r="D185" s="3"/>
      <c r="E185" s="3"/>
      <c r="F185" s="3"/>
      <c r="G185" s="3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ht="15.75" customHeight="1">
      <c r="A186" s="1"/>
      <c r="B186" s="1"/>
      <c r="C186" s="3"/>
      <c r="D186" s="3"/>
      <c r="E186" s="3"/>
      <c r="F186" s="3"/>
      <c r="G186" s="3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ht="15.75" customHeight="1">
      <c r="A187" s="1"/>
      <c r="B187" s="1"/>
      <c r="C187" s="3"/>
      <c r="D187" s="3"/>
      <c r="E187" s="3"/>
      <c r="F187" s="3"/>
      <c r="G187" s="3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ht="15.75" customHeight="1">
      <c r="A188" s="1"/>
      <c r="B188" s="1"/>
      <c r="C188" s="3"/>
      <c r="D188" s="3"/>
      <c r="E188" s="3"/>
      <c r="F188" s="3"/>
      <c r="G188" s="3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ht="15.75" customHeight="1">
      <c r="A189" s="1"/>
      <c r="B189" s="1"/>
      <c r="C189" s="3"/>
      <c r="D189" s="3"/>
      <c r="E189" s="3"/>
      <c r="F189" s="3"/>
      <c r="G189" s="3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ht="15.75" customHeight="1">
      <c r="A190" s="1"/>
      <c r="B190" s="1"/>
      <c r="C190" s="3"/>
      <c r="D190" s="3"/>
      <c r="E190" s="3"/>
      <c r="F190" s="3"/>
      <c r="G190" s="3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ht="15.75" customHeight="1">
      <c r="A191" s="1"/>
      <c r="B191" s="1"/>
      <c r="C191" s="3"/>
      <c r="D191" s="3"/>
      <c r="E191" s="3"/>
      <c r="F191" s="3"/>
      <c r="G191" s="3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ht="15.75" customHeight="1">
      <c r="A192" s="1"/>
      <c r="B192" s="1"/>
      <c r="C192" s="3"/>
      <c r="D192" s="3"/>
      <c r="E192" s="3"/>
      <c r="F192" s="3"/>
      <c r="G192" s="3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ht="15.75" customHeight="1">
      <c r="A193" s="1"/>
      <c r="B193" s="1"/>
      <c r="C193" s="3"/>
      <c r="D193" s="3"/>
      <c r="E193" s="3"/>
      <c r="F193" s="3"/>
      <c r="G193" s="3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ht="15.75" customHeight="1">
      <c r="A194" s="1"/>
      <c r="B194" s="1"/>
      <c r="C194" s="3"/>
      <c r="D194" s="3"/>
      <c r="E194" s="3"/>
      <c r="F194" s="3"/>
      <c r="G194" s="3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ht="15.75" customHeight="1">
      <c r="A195" s="1"/>
      <c r="B195" s="1"/>
      <c r="C195" s="3"/>
      <c r="D195" s="3"/>
      <c r="E195" s="3"/>
      <c r="F195" s="3"/>
      <c r="G195" s="3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ht="15.75" customHeight="1">
      <c r="A196" s="1"/>
      <c r="B196" s="1"/>
      <c r="C196" s="3"/>
      <c r="D196" s="3"/>
      <c r="E196" s="3"/>
      <c r="F196" s="3"/>
      <c r="G196" s="3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ht="15.75" customHeight="1">
      <c r="A197" s="1"/>
      <c r="B197" s="1"/>
      <c r="C197" s="3"/>
      <c r="D197" s="3"/>
      <c r="E197" s="3"/>
      <c r="F197" s="3"/>
      <c r="G197" s="3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ht="15.75" customHeight="1">
      <c r="A198" s="1"/>
      <c r="B198" s="1"/>
      <c r="C198" s="3"/>
      <c r="D198" s="3"/>
      <c r="E198" s="3"/>
      <c r="F198" s="3"/>
      <c r="G198" s="3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ht="15.75" customHeight="1">
      <c r="A199" s="1"/>
      <c r="B199" s="1"/>
      <c r="C199" s="3"/>
      <c r="D199" s="3"/>
      <c r="E199" s="3"/>
      <c r="F199" s="3"/>
      <c r="G199" s="3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ht="15.75" customHeight="1">
      <c r="A200" s="1"/>
      <c r="B200" s="1"/>
      <c r="C200" s="3"/>
      <c r="D200" s="3"/>
      <c r="E200" s="3"/>
      <c r="F200" s="3"/>
      <c r="G200" s="3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ht="15.75" customHeight="1">
      <c r="A201" s="1"/>
      <c r="B201" s="1"/>
      <c r="C201" s="3"/>
      <c r="D201" s="3"/>
      <c r="E201" s="3"/>
      <c r="F201" s="3"/>
      <c r="G201" s="3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ht="15.75" customHeight="1">
      <c r="A202" s="1"/>
      <c r="B202" s="1"/>
      <c r="C202" s="3"/>
      <c r="D202" s="3"/>
      <c r="E202" s="3"/>
      <c r="F202" s="3"/>
      <c r="G202" s="3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ht="15.75" customHeight="1">
      <c r="A203" s="1"/>
      <c r="B203" s="1"/>
      <c r="C203" s="3"/>
      <c r="D203" s="3"/>
      <c r="E203" s="3"/>
      <c r="F203" s="3"/>
      <c r="G203" s="3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ht="15.75" customHeight="1">
      <c r="A204" s="1"/>
      <c r="B204" s="1"/>
      <c r="C204" s="3"/>
      <c r="D204" s="3"/>
      <c r="E204" s="3"/>
      <c r="F204" s="3"/>
      <c r="G204" s="3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ht="15.75" customHeight="1">
      <c r="A205" s="1"/>
      <c r="B205" s="1"/>
      <c r="C205" s="3"/>
      <c r="D205" s="3"/>
      <c r="E205" s="3"/>
      <c r="F205" s="3"/>
      <c r="G205" s="3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ht="15.75" customHeight="1">
      <c r="A206" s="1"/>
      <c r="B206" s="1"/>
      <c r="C206" s="3"/>
      <c r="D206" s="3"/>
      <c r="E206" s="3"/>
      <c r="F206" s="3"/>
      <c r="G206" s="3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ht="15.75" customHeight="1">
      <c r="A207" s="1"/>
      <c r="B207" s="1"/>
      <c r="C207" s="3"/>
      <c r="D207" s="3"/>
      <c r="E207" s="3"/>
      <c r="F207" s="3"/>
      <c r="G207" s="3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ht="15.75" customHeight="1">
      <c r="A208" s="1"/>
      <c r="B208" s="1"/>
      <c r="C208" s="3"/>
      <c r="D208" s="3"/>
      <c r="E208" s="3"/>
      <c r="F208" s="3"/>
      <c r="G208" s="3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ht="15.75" customHeight="1">
      <c r="A209" s="1"/>
      <c r="B209" s="1"/>
      <c r="C209" s="3"/>
      <c r="D209" s="3"/>
      <c r="E209" s="3"/>
      <c r="F209" s="3"/>
      <c r="G209" s="3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ht="15.75" customHeight="1">
      <c r="A210" s="1"/>
      <c r="B210" s="1"/>
      <c r="C210" s="3"/>
      <c r="D210" s="3"/>
      <c r="E210" s="3"/>
      <c r="F210" s="3"/>
      <c r="G210" s="3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ht="15.75" customHeight="1">
      <c r="A211" s="1"/>
      <c r="B211" s="1"/>
      <c r="C211" s="3"/>
      <c r="D211" s="3"/>
      <c r="E211" s="3"/>
      <c r="F211" s="3"/>
      <c r="G211" s="3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ht="15.75" customHeight="1">
      <c r="A212" s="1"/>
      <c r="B212" s="1"/>
      <c r="C212" s="3"/>
      <c r="D212" s="3"/>
      <c r="E212" s="3"/>
      <c r="F212" s="3"/>
      <c r="G212" s="3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ht="15.75" customHeight="1">
      <c r="A213" s="1"/>
      <c r="B213" s="1"/>
      <c r="C213" s="3"/>
      <c r="D213" s="3"/>
      <c r="E213" s="3"/>
      <c r="F213" s="3"/>
      <c r="G213" s="3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ht="15.75" customHeight="1">
      <c r="A214" s="1"/>
      <c r="B214" s="1"/>
      <c r="C214" s="3"/>
      <c r="D214" s="3"/>
      <c r="E214" s="3"/>
      <c r="F214" s="3"/>
      <c r="G214" s="3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ht="15.75" customHeight="1">
      <c r="A215" s="1"/>
      <c r="B215" s="1"/>
      <c r="C215" s="3"/>
      <c r="D215" s="3"/>
      <c r="E215" s="3"/>
      <c r="F215" s="3"/>
      <c r="G215" s="3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ht="15.75" customHeight="1">
      <c r="A216" s="1"/>
      <c r="B216" s="1"/>
      <c r="C216" s="3"/>
      <c r="D216" s="3"/>
      <c r="E216" s="3"/>
      <c r="F216" s="3"/>
      <c r="G216" s="3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ht="15.75" customHeight="1">
      <c r="A217" s="1"/>
      <c r="B217" s="1"/>
      <c r="C217" s="3"/>
      <c r="D217" s="3"/>
      <c r="E217" s="3"/>
      <c r="F217" s="3"/>
      <c r="G217" s="3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ht="15.75" customHeight="1">
      <c r="A218" s="1"/>
      <c r="B218" s="1"/>
      <c r="C218" s="3"/>
      <c r="D218" s="3"/>
      <c r="E218" s="3"/>
      <c r="F218" s="3"/>
      <c r="G218" s="3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ht="15.75" customHeight="1">
      <c r="A219" s="1"/>
      <c r="B219" s="1"/>
      <c r="C219" s="3"/>
      <c r="D219" s="3"/>
      <c r="E219" s="3"/>
      <c r="F219" s="3"/>
      <c r="G219" s="3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ht="15.75" customHeight="1">
      <c r="A220" s="1"/>
      <c r="B220" s="1"/>
      <c r="C220" s="3"/>
      <c r="D220" s="3"/>
      <c r="E220" s="3"/>
      <c r="F220" s="3"/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ht="15.75" customHeight="1">
      <c r="A221" s="1"/>
      <c r="B221" s="1"/>
      <c r="C221" s="3"/>
      <c r="D221" s="3"/>
      <c r="E221" s="3"/>
      <c r="F221" s="3"/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ht="15.75" customHeight="1">
      <c r="A222" s="1"/>
      <c r="B222" s="1"/>
      <c r="C222" s="3"/>
      <c r="D222" s="3"/>
      <c r="E222" s="3"/>
      <c r="F222" s="3"/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ht="15.75" customHeight="1">
      <c r="A223" s="1"/>
      <c r="B223" s="1"/>
      <c r="C223" s="3"/>
      <c r="D223" s="3"/>
      <c r="E223" s="3"/>
      <c r="F223" s="3"/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ht="15.75" customHeight="1">
      <c r="A224" s="1"/>
      <c r="B224" s="1"/>
      <c r="C224" s="3"/>
      <c r="D224" s="3"/>
      <c r="E224" s="3"/>
      <c r="F224" s="3"/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ht="15.75" customHeight="1">
      <c r="A225" s="1"/>
      <c r="B225" s="1"/>
      <c r="C225" s="3"/>
      <c r="D225" s="3"/>
      <c r="E225" s="3"/>
      <c r="F225" s="3"/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ht="15.75" customHeight="1">
      <c r="A226" s="1"/>
      <c r="B226" s="1"/>
      <c r="C226" s="3"/>
      <c r="D226" s="3"/>
      <c r="E226" s="3"/>
      <c r="F226" s="3"/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ht="15.75" customHeight="1">
      <c r="A227" s="1"/>
      <c r="B227" s="1"/>
      <c r="C227" s="3"/>
      <c r="D227" s="3"/>
      <c r="E227" s="3"/>
      <c r="F227" s="3"/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ht="15.75" customHeight="1">
      <c r="A228" s="1"/>
      <c r="B228" s="1"/>
      <c r="C228" s="3"/>
      <c r="D228" s="3"/>
      <c r="E228" s="3"/>
      <c r="F228" s="3"/>
      <c r="G228" s="3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ht="15.75" customHeight="1">
      <c r="A229" s="1"/>
      <c r="B229" s="1"/>
      <c r="C229" s="3"/>
      <c r="D229" s="3"/>
      <c r="E229" s="3"/>
      <c r="F229" s="3"/>
      <c r="G229" s="3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ht="15.75" customHeight="1">
      <c r="A230" s="1"/>
      <c r="B230" s="1"/>
      <c r="C230" s="3"/>
      <c r="D230" s="3"/>
      <c r="E230" s="3"/>
      <c r="F230" s="3"/>
      <c r="G230" s="3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ht="15.75" customHeight="1">
      <c r="A231" s="1"/>
      <c r="B231" s="1"/>
      <c r="C231" s="3"/>
      <c r="D231" s="3"/>
      <c r="E231" s="3"/>
      <c r="F231" s="3"/>
      <c r="G231" s="3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ht="15.75" customHeight="1">
      <c r="A232" s="1"/>
      <c r="B232" s="1"/>
      <c r="C232" s="3"/>
      <c r="D232" s="3"/>
      <c r="E232" s="3"/>
      <c r="F232" s="3"/>
      <c r="G232" s="3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ht="15.75" customHeight="1">
      <c r="A233" s="1"/>
      <c r="B233" s="1"/>
      <c r="C233" s="3"/>
      <c r="D233" s="3"/>
      <c r="E233" s="3"/>
      <c r="F233" s="3"/>
      <c r="G233" s="3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ht="15.75" customHeight="1">
      <c r="A234" s="1"/>
      <c r="B234" s="1"/>
      <c r="C234" s="3"/>
      <c r="D234" s="3"/>
      <c r="E234" s="3"/>
      <c r="F234" s="3"/>
      <c r="G234" s="3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ht="15.75" customHeight="1">
      <c r="A235" s="1"/>
      <c r="B235" s="1"/>
      <c r="C235" s="3"/>
      <c r="D235" s="3"/>
      <c r="E235" s="3"/>
      <c r="F235" s="3"/>
      <c r="G235" s="3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ht="15.75" customHeight="1">
      <c r="A236" s="1"/>
      <c r="B236" s="1"/>
      <c r="C236" s="3"/>
      <c r="D236" s="3"/>
      <c r="E236" s="3"/>
      <c r="F236" s="3"/>
      <c r="G236" s="3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ht="15.75" customHeight="1">
      <c r="A237" s="1"/>
      <c r="B237" s="1"/>
      <c r="C237" s="3"/>
      <c r="D237" s="3"/>
      <c r="E237" s="3"/>
      <c r="F237" s="3"/>
      <c r="G237" s="3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ht="15.75" customHeight="1">
      <c r="A238" s="1"/>
      <c r="B238" s="1"/>
      <c r="C238" s="3"/>
      <c r="D238" s="3"/>
      <c r="E238" s="3"/>
      <c r="F238" s="3"/>
      <c r="G238" s="3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ht="15.75" customHeight="1">
      <c r="A239" s="1"/>
      <c r="B239" s="1"/>
      <c r="C239" s="3"/>
      <c r="D239" s="3"/>
      <c r="E239" s="3"/>
      <c r="F239" s="3"/>
      <c r="G239" s="3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ht="15.75" customHeight="1">
      <c r="A240" s="1"/>
      <c r="B240" s="1"/>
      <c r="C240" s="3"/>
      <c r="D240" s="3"/>
      <c r="E240" s="3"/>
      <c r="F240" s="3"/>
      <c r="G240" s="3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ht="15.75" customHeight="1">
      <c r="A241" s="1"/>
      <c r="B241" s="1"/>
      <c r="C241" s="3"/>
      <c r="D241" s="3"/>
      <c r="E241" s="3"/>
      <c r="F241" s="3"/>
      <c r="G241" s="3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ht="15.75" customHeight="1">
      <c r="A242" s="1"/>
      <c r="B242" s="1"/>
      <c r="C242" s="3"/>
      <c r="D242" s="3"/>
      <c r="E242" s="3"/>
      <c r="F242" s="3"/>
      <c r="G242" s="3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ht="15.75" customHeight="1">
      <c r="A243" s="1"/>
      <c r="B243" s="1"/>
      <c r="C243" s="3"/>
      <c r="D243" s="3"/>
      <c r="E243" s="3"/>
      <c r="F243" s="3"/>
      <c r="G243" s="3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ht="15.75" customHeight="1">
      <c r="A244" s="1"/>
      <c r="B244" s="1"/>
      <c r="C244" s="3"/>
      <c r="D244" s="3"/>
      <c r="E244" s="3"/>
      <c r="F244" s="3"/>
      <c r="G244" s="3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ht="15.75" customHeight="1">
      <c r="A245" s="1"/>
      <c r="B245" s="1"/>
      <c r="C245" s="3"/>
      <c r="D245" s="3"/>
      <c r="E245" s="3"/>
      <c r="F245" s="3"/>
      <c r="G245" s="3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ht="15.75" customHeight="1">
      <c r="A246" s="1"/>
      <c r="B246" s="1"/>
      <c r="C246" s="3"/>
      <c r="D246" s="3"/>
      <c r="E246" s="3"/>
      <c r="F246" s="3"/>
      <c r="G246" s="3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ht="15.75" customHeight="1">
      <c r="A247" s="1"/>
      <c r="B247" s="1"/>
      <c r="C247" s="3"/>
      <c r="D247" s="3"/>
      <c r="E247" s="3"/>
      <c r="F247" s="3"/>
      <c r="G247" s="3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ht="15.75" customHeight="1">
      <c r="A248" s="1"/>
      <c r="B248" s="1"/>
      <c r="C248" s="3"/>
      <c r="D248" s="3"/>
      <c r="E248" s="3"/>
      <c r="F248" s="3"/>
      <c r="G248" s="3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ht="15.75" customHeight="1">
      <c r="A249" s="1"/>
      <c r="B249" s="1"/>
      <c r="C249" s="3"/>
      <c r="D249" s="3"/>
      <c r="E249" s="3"/>
      <c r="F249" s="3"/>
      <c r="G249" s="3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ht="15.75" customHeight="1">
      <c r="A250" s="1"/>
      <c r="B250" s="1"/>
      <c r="C250" s="3"/>
      <c r="D250" s="3"/>
      <c r="E250" s="3"/>
      <c r="F250" s="3"/>
      <c r="G250" s="3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ht="15.75" customHeight="1">
      <c r="A251" s="1"/>
      <c r="B251" s="1"/>
      <c r="C251" s="3"/>
      <c r="D251" s="3"/>
      <c r="E251" s="3"/>
      <c r="F251" s="3"/>
      <c r="G251" s="3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ht="15.75" customHeight="1">
      <c r="A252" s="1"/>
      <c r="B252" s="1"/>
      <c r="C252" s="3"/>
      <c r="D252" s="3"/>
      <c r="E252" s="3"/>
      <c r="F252" s="3"/>
      <c r="G252" s="3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ht="15.75" customHeight="1">
      <c r="A253" s="1"/>
      <c r="B253" s="1"/>
      <c r="C253" s="3"/>
      <c r="D253" s="3"/>
      <c r="E253" s="3"/>
      <c r="F253" s="3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ht="15.75" customHeight="1">
      <c r="A254" s="1"/>
      <c r="B254" s="1"/>
      <c r="C254" s="3"/>
      <c r="D254" s="3"/>
      <c r="E254" s="3"/>
      <c r="F254" s="3"/>
      <c r="G254" s="3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ht="15.75" customHeight="1">
      <c r="A255" s="1"/>
      <c r="B255" s="1"/>
      <c r="C255" s="3"/>
      <c r="D255" s="3"/>
      <c r="E255" s="3"/>
      <c r="F255" s="3"/>
      <c r="G255" s="3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ht="15.75" customHeight="1">
      <c r="A256" s="1"/>
      <c r="B256" s="1"/>
      <c r="C256" s="3"/>
      <c r="D256" s="3"/>
      <c r="E256" s="3"/>
      <c r="F256" s="3"/>
      <c r="G256" s="3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ht="15.75" customHeight="1">
      <c r="A257" s="1"/>
      <c r="B257" s="1"/>
      <c r="C257" s="3"/>
      <c r="D257" s="3"/>
      <c r="E257" s="3"/>
      <c r="F257" s="3"/>
      <c r="G257" s="3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ht="15.75" customHeight="1">
      <c r="A258" s="1"/>
      <c r="B258" s="1"/>
      <c r="C258" s="3"/>
      <c r="D258" s="3"/>
      <c r="E258" s="3"/>
      <c r="F258" s="3"/>
      <c r="G258" s="3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ht="15.75" customHeight="1">
      <c r="A259" s="1"/>
      <c r="B259" s="1"/>
      <c r="C259" s="3"/>
      <c r="D259" s="3"/>
      <c r="E259" s="3"/>
      <c r="F259" s="3"/>
      <c r="G259" s="3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ht="15.75" customHeight="1">
      <c r="A260" s="1"/>
      <c r="B260" s="1"/>
      <c r="C260" s="3"/>
      <c r="D260" s="3"/>
      <c r="E260" s="3"/>
      <c r="F260" s="3"/>
      <c r="G260" s="3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ht="15.75" customHeight="1">
      <c r="A261" s="1"/>
      <c r="B261" s="1"/>
      <c r="C261" s="3"/>
      <c r="D261" s="3"/>
      <c r="E261" s="3"/>
      <c r="F261" s="3"/>
      <c r="G261" s="3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ht="15.75" customHeight="1">
      <c r="A262" s="1"/>
      <c r="B262" s="1"/>
      <c r="C262" s="3"/>
      <c r="D262" s="3"/>
      <c r="E262" s="3"/>
      <c r="F262" s="3"/>
      <c r="G262" s="3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ht="15.75" customHeight="1">
      <c r="A263" s="1"/>
      <c r="B263" s="1"/>
      <c r="C263" s="3"/>
      <c r="D263" s="3"/>
      <c r="E263" s="3"/>
      <c r="F263" s="3"/>
      <c r="G263" s="3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ht="15.75" customHeight="1">
      <c r="A264" s="1"/>
      <c r="B264" s="1"/>
      <c r="C264" s="3"/>
      <c r="D264" s="3"/>
      <c r="E264" s="3"/>
      <c r="F264" s="3"/>
      <c r="G264" s="3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ht="15.75" customHeight="1">
      <c r="A265" s="1"/>
      <c r="B265" s="1"/>
      <c r="C265" s="3"/>
      <c r="D265" s="3"/>
      <c r="E265" s="3"/>
      <c r="F265" s="3"/>
      <c r="G265" s="3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ht="15.75" customHeight="1">
      <c r="A266" s="1"/>
      <c r="B266" s="1"/>
      <c r="C266" s="3"/>
      <c r="D266" s="3"/>
      <c r="E266" s="3"/>
      <c r="F266" s="3"/>
      <c r="G266" s="3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ht="15.75" customHeight="1">
      <c r="A267" s="1"/>
      <c r="B267" s="1"/>
      <c r="C267" s="3"/>
      <c r="D267" s="3"/>
      <c r="E267" s="3"/>
      <c r="F267" s="3"/>
      <c r="G267" s="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ht="15.75" customHeight="1">
      <c r="A268" s="1"/>
      <c r="B268" s="1"/>
      <c r="C268" s="3"/>
      <c r="D268" s="3"/>
      <c r="E268" s="3"/>
      <c r="F268" s="3"/>
      <c r="G268" s="3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ht="15.75" customHeight="1">
      <c r="A269" s="1"/>
      <c r="B269" s="1"/>
      <c r="C269" s="3"/>
      <c r="D269" s="3"/>
      <c r="E269" s="3"/>
      <c r="F269" s="3"/>
      <c r="G269" s="3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ht="15.75" customHeight="1">
      <c r="A270" s="1"/>
      <c r="B270" s="1"/>
      <c r="C270" s="3"/>
      <c r="D270" s="3"/>
      <c r="E270" s="3"/>
      <c r="F270" s="3"/>
      <c r="G270" s="3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ht="15.75" customHeight="1">
      <c r="A271" s="1"/>
      <c r="B271" s="1"/>
      <c r="C271" s="3"/>
      <c r="D271" s="3"/>
      <c r="E271" s="3"/>
      <c r="F271" s="3"/>
      <c r="G271" s="3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ht="15.75" customHeight="1">
      <c r="A272" s="1"/>
      <c r="B272" s="1"/>
      <c r="C272" s="3"/>
      <c r="D272" s="3"/>
      <c r="E272" s="3"/>
      <c r="F272" s="3"/>
      <c r="G272" s="3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ht="15.75" customHeight="1">
      <c r="A273" s="1"/>
      <c r="B273" s="1"/>
      <c r="C273" s="3"/>
      <c r="D273" s="3"/>
      <c r="E273" s="3"/>
      <c r="F273" s="3"/>
      <c r="G273" s="3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ht="15.75" customHeight="1">
      <c r="A274" s="1"/>
      <c r="B274" s="1"/>
      <c r="C274" s="3"/>
      <c r="D274" s="3"/>
      <c r="E274" s="3"/>
      <c r="F274" s="3"/>
      <c r="G274" s="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ht="15.75" customHeight="1">
      <c r="A275" s="1"/>
      <c r="B275" s="1"/>
      <c r="C275" s="3"/>
      <c r="D275" s="3"/>
      <c r="E275" s="3"/>
      <c r="F275" s="3"/>
      <c r="G275" s="3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ht="15.75" customHeight="1">
      <c r="A276" s="1"/>
      <c r="B276" s="1"/>
      <c r="C276" s="3"/>
      <c r="D276" s="3"/>
      <c r="E276" s="3"/>
      <c r="F276" s="3"/>
      <c r="G276" s="3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ht="15.75" customHeight="1">
      <c r="A277" s="1"/>
      <c r="B277" s="1"/>
      <c r="C277" s="3"/>
      <c r="D277" s="3"/>
      <c r="E277" s="3"/>
      <c r="F277" s="3"/>
      <c r="G277" s="3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ht="15.75" customHeight="1">
      <c r="A278" s="1"/>
      <c r="B278" s="1"/>
      <c r="C278" s="3"/>
      <c r="D278" s="3"/>
      <c r="E278" s="3"/>
      <c r="F278" s="3"/>
      <c r="G278" s="3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ht="15.75" customHeight="1">
      <c r="A279" s="1"/>
      <c r="B279" s="1"/>
      <c r="C279" s="3"/>
      <c r="D279" s="3"/>
      <c r="E279" s="3"/>
      <c r="F279" s="3"/>
      <c r="G279" s="3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ht="15.75" customHeight="1">
      <c r="A280" s="1"/>
      <c r="B280" s="1"/>
      <c r="C280" s="3"/>
      <c r="D280" s="3"/>
      <c r="E280" s="3"/>
      <c r="F280" s="3"/>
      <c r="G280" s="3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ht="15.75" customHeight="1">
      <c r="A281" s="1"/>
      <c r="B281" s="1"/>
      <c r="C281" s="3"/>
      <c r="D281" s="3"/>
      <c r="E281" s="3"/>
      <c r="F281" s="3"/>
      <c r="G281" s="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ht="15.75" customHeight="1">
      <c r="A282" s="1"/>
      <c r="B282" s="1"/>
      <c r="C282" s="3"/>
      <c r="D282" s="3"/>
      <c r="E282" s="3"/>
      <c r="F282" s="3"/>
      <c r="G282" s="3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ht="15.75" customHeight="1">
      <c r="A283" s="1"/>
      <c r="B283" s="1"/>
      <c r="C283" s="3"/>
      <c r="D283" s="3"/>
      <c r="E283" s="3"/>
      <c r="F283" s="3"/>
      <c r="G283" s="3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ht="15.75" customHeight="1">
      <c r="A284" s="1"/>
      <c r="B284" s="1"/>
      <c r="C284" s="3"/>
      <c r="D284" s="3"/>
      <c r="E284" s="3"/>
      <c r="F284" s="3"/>
      <c r="G284" s="3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ht="15.75" customHeight="1">
      <c r="A285" s="1"/>
      <c r="B285" s="1"/>
      <c r="C285" s="3"/>
      <c r="D285" s="3"/>
      <c r="E285" s="3"/>
      <c r="F285" s="3"/>
      <c r="G285" s="3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ht="15.75" customHeight="1">
      <c r="A286" s="1"/>
      <c r="B286" s="1"/>
      <c r="C286" s="3"/>
      <c r="D286" s="3"/>
      <c r="E286" s="3"/>
      <c r="F286" s="3"/>
      <c r="G286" s="3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ht="15.75" customHeight="1">
      <c r="A287" s="1"/>
      <c r="B287" s="1"/>
      <c r="C287" s="3"/>
      <c r="D287" s="3"/>
      <c r="E287" s="3"/>
      <c r="F287" s="3"/>
      <c r="G287" s="3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ht="15.75" customHeight="1">
      <c r="A288" s="1"/>
      <c r="B288" s="1"/>
      <c r="C288" s="3"/>
      <c r="D288" s="3"/>
      <c r="E288" s="3"/>
      <c r="F288" s="3"/>
      <c r="G288" s="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ht="15.75" customHeight="1">
      <c r="A289" s="1"/>
      <c r="B289" s="1"/>
      <c r="C289" s="3"/>
      <c r="D289" s="3"/>
      <c r="E289" s="3"/>
      <c r="F289" s="3"/>
      <c r="G289" s="3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ht="15.75" customHeight="1">
      <c r="A290" s="1"/>
      <c r="B290" s="1"/>
      <c r="C290" s="3"/>
      <c r="D290" s="3"/>
      <c r="E290" s="3"/>
      <c r="F290" s="3"/>
      <c r="G290" s="3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ht="15.75" customHeight="1">
      <c r="A291" s="1"/>
      <c r="B291" s="1"/>
      <c r="C291" s="3"/>
      <c r="D291" s="3"/>
      <c r="E291" s="3"/>
      <c r="F291" s="3"/>
      <c r="G291" s="3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ht="15.75" customHeight="1">
      <c r="A292" s="1"/>
      <c r="B292" s="1"/>
      <c r="C292" s="3"/>
      <c r="D292" s="3"/>
      <c r="E292" s="3"/>
      <c r="F292" s="3"/>
      <c r="G292" s="3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ht="15.75" customHeight="1">
      <c r="A293" s="1"/>
      <c r="B293" s="1"/>
      <c r="C293" s="3"/>
      <c r="D293" s="3"/>
      <c r="E293" s="3"/>
      <c r="F293" s="3"/>
      <c r="G293" s="3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ht="15.75" customHeight="1">
      <c r="A294" s="1"/>
      <c r="B294" s="1"/>
      <c r="C294" s="3"/>
      <c r="D294" s="3"/>
      <c r="E294" s="3"/>
      <c r="F294" s="3"/>
      <c r="G294" s="3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ht="15.75" customHeight="1">
      <c r="A295" s="1"/>
      <c r="B295" s="1"/>
      <c r="C295" s="3"/>
      <c r="D295" s="3"/>
      <c r="E295" s="3"/>
      <c r="F295" s="3"/>
      <c r="G295" s="3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ht="15.75" customHeight="1">
      <c r="A296" s="1"/>
      <c r="B296" s="1"/>
      <c r="C296" s="3"/>
      <c r="D296" s="3"/>
      <c r="E296" s="3"/>
      <c r="F296" s="3"/>
      <c r="G296" s="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ht="15.75" customHeight="1">
      <c r="A297" s="1"/>
      <c r="B297" s="1"/>
      <c r="C297" s="3"/>
      <c r="D297" s="3"/>
      <c r="E297" s="3"/>
      <c r="F297" s="3"/>
      <c r="G297" s="3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ht="15.75" customHeight="1">
      <c r="A298" s="1"/>
      <c r="B298" s="1"/>
      <c r="C298" s="3"/>
      <c r="D298" s="3"/>
      <c r="E298" s="3"/>
      <c r="F298" s="3"/>
      <c r="G298" s="3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ht="15.75" customHeight="1">
      <c r="A299" s="1"/>
      <c r="B299" s="1"/>
      <c r="C299" s="3"/>
      <c r="D299" s="3"/>
      <c r="E299" s="3"/>
      <c r="F299" s="3"/>
      <c r="G299" s="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ht="15.75" customHeight="1">
      <c r="A300" s="1"/>
      <c r="B300" s="1"/>
      <c r="C300" s="3"/>
      <c r="D300" s="3"/>
      <c r="E300" s="3"/>
      <c r="F300" s="3"/>
      <c r="G300" s="3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ht="15.75" customHeight="1">
      <c r="A301" s="1"/>
      <c r="B301" s="1"/>
      <c r="C301" s="3"/>
      <c r="D301" s="3"/>
      <c r="E301" s="3"/>
      <c r="F301" s="3"/>
      <c r="G301" s="3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ht="15.75" customHeight="1">
      <c r="A302" s="1"/>
      <c r="B302" s="1"/>
      <c r="C302" s="3"/>
      <c r="D302" s="3"/>
      <c r="E302" s="3"/>
      <c r="F302" s="3"/>
      <c r="G302" s="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ht="15.75" customHeight="1">
      <c r="A303" s="1"/>
      <c r="B303" s="1"/>
      <c r="C303" s="3"/>
      <c r="D303" s="3"/>
      <c r="E303" s="3"/>
      <c r="F303" s="3"/>
      <c r="G303" s="3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ht="15.75" customHeight="1">
      <c r="A304" s="1"/>
      <c r="B304" s="1"/>
      <c r="C304" s="3"/>
      <c r="D304" s="3"/>
      <c r="E304" s="3"/>
      <c r="F304" s="3"/>
      <c r="G304" s="3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ht="15.75" customHeight="1">
      <c r="A305" s="1"/>
      <c r="B305" s="1"/>
      <c r="C305" s="3"/>
      <c r="D305" s="3"/>
      <c r="E305" s="3"/>
      <c r="F305" s="3"/>
      <c r="G305" s="3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ht="15.75" customHeight="1">
      <c r="A306" s="1"/>
      <c r="B306" s="1"/>
      <c r="C306" s="3"/>
      <c r="D306" s="3"/>
      <c r="E306" s="3"/>
      <c r="F306" s="3"/>
      <c r="G306" s="3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ht="15.75" customHeight="1">
      <c r="A307" s="1"/>
      <c r="B307" s="1"/>
      <c r="C307" s="3"/>
      <c r="D307" s="3"/>
      <c r="E307" s="3"/>
      <c r="F307" s="3"/>
      <c r="G307" s="3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ht="15.75" customHeight="1">
      <c r="A308" s="1"/>
      <c r="B308" s="1"/>
      <c r="C308" s="3"/>
      <c r="D308" s="3"/>
      <c r="E308" s="3"/>
      <c r="F308" s="3"/>
      <c r="G308" s="3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ht="15.75" customHeight="1">
      <c r="A309" s="1"/>
      <c r="B309" s="1"/>
      <c r="C309" s="3"/>
      <c r="D309" s="3"/>
      <c r="E309" s="3"/>
      <c r="F309" s="3"/>
      <c r="G309" s="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ht="15.75" customHeight="1">
      <c r="A310" s="1"/>
      <c r="B310" s="1"/>
      <c r="C310" s="3"/>
      <c r="D310" s="3"/>
      <c r="E310" s="3"/>
      <c r="F310" s="3"/>
      <c r="G310" s="3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ht="15.75" customHeight="1">
      <c r="A311" s="1"/>
      <c r="B311" s="1"/>
      <c r="C311" s="3"/>
      <c r="D311" s="3"/>
      <c r="E311" s="3"/>
      <c r="F311" s="3"/>
      <c r="G311" s="3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ht="15.75" customHeight="1">
      <c r="A312" s="1"/>
      <c r="B312" s="1"/>
      <c r="C312" s="3"/>
      <c r="D312" s="3"/>
      <c r="E312" s="3"/>
      <c r="F312" s="3"/>
      <c r="G312" s="3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ht="15.75" customHeight="1">
      <c r="A313" s="1"/>
      <c r="B313" s="1"/>
      <c r="C313" s="3"/>
      <c r="D313" s="3"/>
      <c r="E313" s="3"/>
      <c r="F313" s="3"/>
      <c r="G313" s="3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ht="15.75" customHeight="1">
      <c r="A314" s="1"/>
      <c r="B314" s="1"/>
      <c r="C314" s="3"/>
      <c r="D314" s="3"/>
      <c r="E314" s="3"/>
      <c r="F314" s="3"/>
      <c r="G314" s="3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ht="15.75" customHeight="1">
      <c r="A315" s="1"/>
      <c r="B315" s="1"/>
      <c r="C315" s="3"/>
      <c r="D315" s="3"/>
      <c r="E315" s="3"/>
      <c r="F315" s="3"/>
      <c r="G315" s="3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ht="15.75" customHeight="1">
      <c r="A316" s="1"/>
      <c r="B316" s="1"/>
      <c r="C316" s="3"/>
      <c r="D316" s="3"/>
      <c r="E316" s="3"/>
      <c r="F316" s="3"/>
      <c r="G316" s="3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ht="15.75" customHeight="1">
      <c r="A317" s="1"/>
      <c r="B317" s="1"/>
      <c r="C317" s="3"/>
      <c r="D317" s="3"/>
      <c r="E317" s="3"/>
      <c r="F317" s="3"/>
      <c r="G317" s="3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ht="15.75" customHeight="1">
      <c r="A318" s="1"/>
      <c r="B318" s="1"/>
      <c r="C318" s="3"/>
      <c r="D318" s="3"/>
      <c r="E318" s="3"/>
      <c r="F318" s="3"/>
      <c r="G318" s="3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ht="15.75" customHeight="1">
      <c r="A319" s="1"/>
      <c r="B319" s="1"/>
      <c r="C319" s="3"/>
      <c r="D319" s="3"/>
      <c r="E319" s="3"/>
      <c r="F319" s="3"/>
      <c r="G319" s="3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ht="15.75" customHeight="1">
      <c r="A320" s="1"/>
      <c r="B320" s="1"/>
      <c r="C320" s="3"/>
      <c r="D320" s="3"/>
      <c r="E320" s="3"/>
      <c r="F320" s="3"/>
      <c r="G320" s="3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ht="15.75" customHeight="1">
      <c r="A321" s="1"/>
      <c r="B321" s="1"/>
      <c r="C321" s="3"/>
      <c r="D321" s="3"/>
      <c r="E321" s="3"/>
      <c r="F321" s="3"/>
      <c r="G321" s="3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ht="15.75" customHeight="1">
      <c r="A322" s="1"/>
      <c r="B322" s="1"/>
      <c r="C322" s="3"/>
      <c r="D322" s="3"/>
      <c r="E322" s="3"/>
      <c r="F322" s="3"/>
      <c r="G322" s="3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ht="15.75" customHeight="1">
      <c r="A323" s="1"/>
      <c r="B323" s="1"/>
      <c r="C323" s="3"/>
      <c r="D323" s="3"/>
      <c r="E323" s="3"/>
      <c r="F323" s="3"/>
      <c r="G323" s="3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ht="15.75" customHeight="1">
      <c r="A324" s="1"/>
      <c r="B324" s="1"/>
      <c r="C324" s="3"/>
      <c r="D324" s="3"/>
      <c r="E324" s="3"/>
      <c r="F324" s="3"/>
      <c r="G324" s="3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ht="15.75" customHeight="1">
      <c r="A325" s="1"/>
      <c r="B325" s="1"/>
      <c r="C325" s="3"/>
      <c r="D325" s="3"/>
      <c r="E325" s="3"/>
      <c r="F325" s="3"/>
      <c r="G325" s="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ht="15.75" customHeight="1">
      <c r="A326" s="1"/>
      <c r="B326" s="1"/>
      <c r="C326" s="3"/>
      <c r="D326" s="3"/>
      <c r="E326" s="3"/>
      <c r="F326" s="3"/>
      <c r="G326" s="3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ht="15.75" customHeight="1">
      <c r="A327" s="1"/>
      <c r="B327" s="1"/>
      <c r="C327" s="3"/>
      <c r="D327" s="3"/>
      <c r="E327" s="3"/>
      <c r="F327" s="3"/>
      <c r="G327" s="3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ht="15.75" customHeight="1">
      <c r="A328" s="1"/>
      <c r="B328" s="1"/>
      <c r="C328" s="3"/>
      <c r="D328" s="3"/>
      <c r="E328" s="3"/>
      <c r="F328" s="3"/>
      <c r="G328" s="3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ht="15.75" customHeight="1">
      <c r="A329" s="1"/>
      <c r="B329" s="1"/>
      <c r="C329" s="3"/>
      <c r="D329" s="3"/>
      <c r="E329" s="3"/>
      <c r="F329" s="3"/>
      <c r="G329" s="3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ht="15.75" customHeight="1">
      <c r="A330" s="1"/>
      <c r="B330" s="1"/>
      <c r="C330" s="3"/>
      <c r="D330" s="3"/>
      <c r="E330" s="3"/>
      <c r="F330" s="3"/>
      <c r="G330" s="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ht="15.75" customHeight="1">
      <c r="A331" s="1"/>
      <c r="B331" s="1"/>
      <c r="C331" s="3"/>
      <c r="D331" s="3"/>
      <c r="E331" s="3"/>
      <c r="F331" s="3"/>
      <c r="G331" s="3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ht="15.75" customHeight="1">
      <c r="A332" s="1"/>
      <c r="B332" s="1"/>
      <c r="C332" s="3"/>
      <c r="D332" s="3"/>
      <c r="E332" s="3"/>
      <c r="F332" s="3"/>
      <c r="G332" s="3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ht="15.75" customHeight="1">
      <c r="A333" s="1"/>
      <c r="B333" s="1"/>
      <c r="C333" s="3"/>
      <c r="D333" s="3"/>
      <c r="E333" s="3"/>
      <c r="F333" s="3"/>
      <c r="G333" s="3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ht="15.75" customHeight="1">
      <c r="A334" s="1"/>
      <c r="B334" s="1"/>
      <c r="C334" s="3"/>
      <c r="D334" s="3"/>
      <c r="E334" s="3"/>
      <c r="F334" s="3"/>
      <c r="G334" s="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ht="15.75" customHeight="1">
      <c r="A335" s="1"/>
      <c r="B335" s="1"/>
      <c r="C335" s="3"/>
      <c r="D335" s="3"/>
      <c r="E335" s="3"/>
      <c r="F335" s="3"/>
      <c r="G335" s="3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ht="15.75" customHeight="1">
      <c r="A336" s="1"/>
      <c r="B336" s="1"/>
      <c r="C336" s="3"/>
      <c r="D336" s="3"/>
      <c r="E336" s="3"/>
      <c r="F336" s="3"/>
      <c r="G336" s="3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ht="15.75" customHeight="1">
      <c r="A337" s="1"/>
      <c r="B337" s="1"/>
      <c r="C337" s="3"/>
      <c r="D337" s="3"/>
      <c r="E337" s="3"/>
      <c r="F337" s="3"/>
      <c r="G337" s="3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ht="15.75" customHeight="1">
      <c r="A338" s="1"/>
      <c r="B338" s="1"/>
      <c r="C338" s="3"/>
      <c r="D338" s="3"/>
      <c r="E338" s="3"/>
      <c r="F338" s="3"/>
      <c r="G338" s="3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ht="15.75" customHeight="1">
      <c r="A339" s="1"/>
      <c r="B339" s="1"/>
      <c r="C339" s="3"/>
      <c r="D339" s="3"/>
      <c r="E339" s="3"/>
      <c r="F339" s="3"/>
      <c r="G339" s="3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ht="15.75" customHeight="1">
      <c r="A340" s="1"/>
      <c r="B340" s="1"/>
      <c r="C340" s="3"/>
      <c r="D340" s="3"/>
      <c r="E340" s="3"/>
      <c r="F340" s="3"/>
      <c r="G340" s="3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ht="15.75" customHeight="1">
      <c r="A341" s="1"/>
      <c r="B341" s="1"/>
      <c r="C341" s="3"/>
      <c r="D341" s="3"/>
      <c r="E341" s="3"/>
      <c r="F341" s="3"/>
      <c r="G341" s="3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ht="15.75" customHeight="1">
      <c r="A342" s="1"/>
      <c r="B342" s="1"/>
      <c r="C342" s="3"/>
      <c r="D342" s="3"/>
      <c r="E342" s="3"/>
      <c r="F342" s="3"/>
      <c r="G342" s="3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ht="15.75" customHeight="1">
      <c r="A343" s="1"/>
      <c r="B343" s="1"/>
      <c r="C343" s="3"/>
      <c r="D343" s="3"/>
      <c r="E343" s="3"/>
      <c r="F343" s="3"/>
      <c r="G343" s="3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ht="15.75" customHeight="1">
      <c r="A344" s="1"/>
      <c r="B344" s="1"/>
      <c r="C344" s="3"/>
      <c r="D344" s="3"/>
      <c r="E344" s="3"/>
      <c r="F344" s="3"/>
      <c r="G344" s="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ht="15.75" customHeight="1">
      <c r="A345" s="1"/>
      <c r="B345" s="1"/>
      <c r="C345" s="3"/>
      <c r="D345" s="3"/>
      <c r="E345" s="3"/>
      <c r="F345" s="3"/>
      <c r="G345" s="3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ht="15.75" customHeight="1">
      <c r="A346" s="1"/>
      <c r="B346" s="1"/>
      <c r="C346" s="3"/>
      <c r="D346" s="3"/>
      <c r="E346" s="3"/>
      <c r="F346" s="3"/>
      <c r="G346" s="3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ht="15.75" customHeight="1">
      <c r="A347" s="1"/>
      <c r="B347" s="1"/>
      <c r="C347" s="3"/>
      <c r="D347" s="3"/>
      <c r="E347" s="3"/>
      <c r="F347" s="3"/>
      <c r="G347" s="3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ht="15.75" customHeight="1">
      <c r="A348" s="1"/>
      <c r="B348" s="1"/>
      <c r="C348" s="3"/>
      <c r="D348" s="3"/>
      <c r="E348" s="3"/>
      <c r="F348" s="3"/>
      <c r="G348" s="3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ht="15.75" customHeight="1">
      <c r="A349" s="1"/>
      <c r="B349" s="1"/>
      <c r="C349" s="3"/>
      <c r="D349" s="3"/>
      <c r="E349" s="3"/>
      <c r="F349" s="3"/>
      <c r="G349" s="3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</row>
    <row r="350" ht="15.75" customHeight="1">
      <c r="A350" s="1"/>
      <c r="B350" s="1"/>
      <c r="C350" s="3"/>
      <c r="D350" s="3"/>
      <c r="E350" s="3"/>
      <c r="F350" s="3"/>
      <c r="G350" s="3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</row>
    <row r="351" ht="15.75" customHeight="1">
      <c r="A351" s="1"/>
      <c r="B351" s="1"/>
      <c r="C351" s="3"/>
      <c r="D351" s="3"/>
      <c r="E351" s="3"/>
      <c r="F351" s="3"/>
      <c r="G351" s="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</row>
    <row r="352" ht="15.75" customHeight="1">
      <c r="A352" s="1"/>
      <c r="B352" s="1"/>
      <c r="C352" s="3"/>
      <c r="D352" s="3"/>
      <c r="E352" s="3"/>
      <c r="F352" s="3"/>
      <c r="G352" s="3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</row>
    <row r="353" ht="15.75" customHeight="1">
      <c r="A353" s="1"/>
      <c r="B353" s="1"/>
      <c r="C353" s="3"/>
      <c r="D353" s="3"/>
      <c r="E353" s="3"/>
      <c r="F353" s="3"/>
      <c r="G353" s="3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</row>
    <row r="354" ht="15.75" customHeight="1">
      <c r="A354" s="1"/>
      <c r="B354" s="1"/>
      <c r="C354" s="3"/>
      <c r="D354" s="3"/>
      <c r="E354" s="3"/>
      <c r="F354" s="3"/>
      <c r="G354" s="3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</row>
    <row r="355" ht="15.75" customHeight="1">
      <c r="A355" s="1"/>
      <c r="B355" s="1"/>
      <c r="C355" s="3"/>
      <c r="D355" s="3"/>
      <c r="E355" s="3"/>
      <c r="F355" s="3"/>
      <c r="G355" s="3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</row>
    <row r="356" ht="15.75" customHeight="1">
      <c r="A356" s="1"/>
      <c r="B356" s="1"/>
      <c r="C356" s="3"/>
      <c r="D356" s="3"/>
      <c r="E356" s="3"/>
      <c r="F356" s="3"/>
      <c r="G356" s="3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</row>
    <row r="357" ht="15.75" customHeight="1">
      <c r="A357" s="1"/>
      <c r="B357" s="1"/>
      <c r="C357" s="3"/>
      <c r="D357" s="3"/>
      <c r="E357" s="3"/>
      <c r="F357" s="3"/>
      <c r="G357" s="3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</row>
    <row r="358" ht="15.75" customHeight="1">
      <c r="A358" s="1"/>
      <c r="B358" s="1"/>
      <c r="C358" s="3"/>
      <c r="D358" s="3"/>
      <c r="E358" s="3"/>
      <c r="F358" s="3"/>
      <c r="G358" s="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</row>
    <row r="359" ht="15.75" customHeight="1">
      <c r="A359" s="1"/>
      <c r="B359" s="1"/>
      <c r="C359" s="3"/>
      <c r="D359" s="3"/>
      <c r="E359" s="3"/>
      <c r="F359" s="3"/>
      <c r="G359" s="3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</row>
    <row r="360" ht="15.75" customHeight="1">
      <c r="A360" s="1"/>
      <c r="B360" s="1"/>
      <c r="C360" s="3"/>
      <c r="D360" s="3"/>
      <c r="E360" s="3"/>
      <c r="F360" s="3"/>
      <c r="G360" s="3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</row>
    <row r="361" ht="15.75" customHeight="1">
      <c r="A361" s="1"/>
      <c r="B361" s="1"/>
      <c r="C361" s="3"/>
      <c r="D361" s="3"/>
      <c r="E361" s="3"/>
      <c r="F361" s="3"/>
      <c r="G361" s="3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</row>
    <row r="362" ht="15.75" customHeight="1">
      <c r="A362" s="1"/>
      <c r="B362" s="1"/>
      <c r="C362" s="3"/>
      <c r="D362" s="3"/>
      <c r="E362" s="3"/>
      <c r="F362" s="3"/>
      <c r="G362" s="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</row>
    <row r="363" ht="15.75" customHeight="1">
      <c r="A363" s="1"/>
      <c r="B363" s="1"/>
      <c r="C363" s="3"/>
      <c r="D363" s="3"/>
      <c r="E363" s="3"/>
      <c r="F363" s="3"/>
      <c r="G363" s="3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</row>
    <row r="364" ht="15.75" customHeight="1">
      <c r="A364" s="1"/>
      <c r="B364" s="1"/>
      <c r="C364" s="3"/>
      <c r="D364" s="3"/>
      <c r="E364" s="3"/>
      <c r="F364" s="3"/>
      <c r="G364" s="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</row>
    <row r="365" ht="15.75" customHeight="1">
      <c r="A365" s="1"/>
      <c r="B365" s="1"/>
      <c r="C365" s="3"/>
      <c r="D365" s="3"/>
      <c r="E365" s="3"/>
      <c r="F365" s="3"/>
      <c r="G365" s="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</row>
    <row r="366" ht="15.75" customHeight="1">
      <c r="A366" s="1"/>
      <c r="B366" s="1"/>
      <c r="C366" s="3"/>
      <c r="D366" s="3"/>
      <c r="E366" s="3"/>
      <c r="F366" s="3"/>
      <c r="G366" s="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</row>
    <row r="367" ht="15.75" customHeight="1">
      <c r="A367" s="1"/>
      <c r="B367" s="1"/>
      <c r="C367" s="3"/>
      <c r="D367" s="3"/>
      <c r="E367" s="3"/>
      <c r="F367" s="3"/>
      <c r="G367" s="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</row>
    <row r="368" ht="15.75" customHeight="1">
      <c r="A368" s="1"/>
      <c r="B368" s="1"/>
      <c r="C368" s="3"/>
      <c r="D368" s="3"/>
      <c r="E368" s="3"/>
      <c r="F368" s="3"/>
      <c r="G368" s="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</row>
    <row r="369" ht="15.75" customHeight="1">
      <c r="A369" s="1"/>
      <c r="B369" s="1"/>
      <c r="C369" s="3"/>
      <c r="D369" s="3"/>
      <c r="E369" s="3"/>
      <c r="F369" s="3"/>
      <c r="G369" s="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</row>
    <row r="370" ht="15.75" customHeight="1">
      <c r="A370" s="1"/>
      <c r="B370" s="1"/>
      <c r="C370" s="3"/>
      <c r="D370" s="3"/>
      <c r="E370" s="3"/>
      <c r="F370" s="3"/>
      <c r="G370" s="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</row>
    <row r="371" ht="15.75" customHeight="1">
      <c r="A371" s="1"/>
      <c r="B371" s="1"/>
      <c r="C371" s="3"/>
      <c r="D371" s="3"/>
      <c r="E371" s="3"/>
      <c r="F371" s="3"/>
      <c r="G371" s="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</row>
    <row r="372" ht="15.75" customHeight="1">
      <c r="A372" s="1"/>
      <c r="B372" s="1"/>
      <c r="C372" s="3"/>
      <c r="D372" s="3"/>
      <c r="E372" s="3"/>
      <c r="F372" s="3"/>
      <c r="G372" s="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</row>
    <row r="373" ht="15.75" customHeight="1">
      <c r="A373" s="1"/>
      <c r="B373" s="1"/>
      <c r="C373" s="3"/>
      <c r="D373" s="3"/>
      <c r="E373" s="3"/>
      <c r="F373" s="3"/>
      <c r="G373" s="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</row>
    <row r="374" ht="15.75" customHeight="1">
      <c r="A374" s="1"/>
      <c r="B374" s="1"/>
      <c r="C374" s="3"/>
      <c r="D374" s="3"/>
      <c r="E374" s="3"/>
      <c r="F374" s="3"/>
      <c r="G374" s="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</row>
    <row r="375" ht="15.75" customHeight="1">
      <c r="A375" s="1"/>
      <c r="B375" s="1"/>
      <c r="C375" s="3"/>
      <c r="D375" s="3"/>
      <c r="E375" s="3"/>
      <c r="F375" s="3"/>
      <c r="G375" s="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</row>
    <row r="376" ht="15.75" customHeight="1">
      <c r="A376" s="1"/>
      <c r="B376" s="1"/>
      <c r="C376" s="3"/>
      <c r="D376" s="3"/>
      <c r="E376" s="3"/>
      <c r="F376" s="3"/>
      <c r="G376" s="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</row>
    <row r="377" ht="15.75" customHeight="1">
      <c r="A377" s="1"/>
      <c r="B377" s="1"/>
      <c r="C377" s="3"/>
      <c r="D377" s="3"/>
      <c r="E377" s="3"/>
      <c r="F377" s="3"/>
      <c r="G377" s="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</row>
    <row r="378" ht="15.75" customHeight="1">
      <c r="A378" s="1"/>
      <c r="B378" s="1"/>
      <c r="C378" s="3"/>
      <c r="D378" s="3"/>
      <c r="E378" s="3"/>
      <c r="F378" s="3"/>
      <c r="G378" s="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</row>
    <row r="379" ht="15.75" customHeight="1">
      <c r="A379" s="1"/>
      <c r="B379" s="1"/>
      <c r="C379" s="3"/>
      <c r="D379" s="3"/>
      <c r="E379" s="3"/>
      <c r="F379" s="3"/>
      <c r="G379" s="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</row>
    <row r="380" ht="15.75" customHeight="1">
      <c r="A380" s="1"/>
      <c r="B380" s="1"/>
      <c r="C380" s="3"/>
      <c r="D380" s="3"/>
      <c r="E380" s="3"/>
      <c r="F380" s="3"/>
      <c r="G380" s="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</row>
    <row r="381" ht="15.75" customHeight="1">
      <c r="A381" s="1"/>
      <c r="B381" s="1"/>
      <c r="C381" s="3"/>
      <c r="D381" s="3"/>
      <c r="E381" s="3"/>
      <c r="F381" s="3"/>
      <c r="G381" s="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</row>
    <row r="382" ht="15.75" customHeight="1">
      <c r="A382" s="1"/>
      <c r="B382" s="1"/>
      <c r="C382" s="3"/>
      <c r="D382" s="3"/>
      <c r="E382" s="3"/>
      <c r="F382" s="3"/>
      <c r="G382" s="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</row>
    <row r="383" ht="15.75" customHeight="1">
      <c r="A383" s="1"/>
      <c r="B383" s="1"/>
      <c r="C383" s="3"/>
      <c r="D383" s="3"/>
      <c r="E383" s="3"/>
      <c r="F383" s="3"/>
      <c r="G383" s="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</row>
    <row r="384" ht="15.75" customHeight="1">
      <c r="A384" s="1"/>
      <c r="B384" s="1"/>
      <c r="C384" s="3"/>
      <c r="D384" s="3"/>
      <c r="E384" s="3"/>
      <c r="F384" s="3"/>
      <c r="G384" s="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</row>
    <row r="385" ht="15.75" customHeight="1">
      <c r="A385" s="1"/>
      <c r="B385" s="1"/>
      <c r="C385" s="3"/>
      <c r="D385" s="3"/>
      <c r="E385" s="3"/>
      <c r="F385" s="3"/>
      <c r="G385" s="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</row>
    <row r="386" ht="15.75" customHeight="1">
      <c r="A386" s="1"/>
      <c r="B386" s="1"/>
      <c r="C386" s="3"/>
      <c r="D386" s="3"/>
      <c r="E386" s="3"/>
      <c r="F386" s="3"/>
      <c r="G386" s="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</row>
    <row r="387" ht="15.75" customHeight="1">
      <c r="A387" s="1"/>
      <c r="B387" s="1"/>
      <c r="C387" s="3"/>
      <c r="D387" s="3"/>
      <c r="E387" s="3"/>
      <c r="F387" s="3"/>
      <c r="G387" s="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</row>
    <row r="388" ht="15.75" customHeight="1">
      <c r="A388" s="1"/>
      <c r="B388" s="1"/>
      <c r="C388" s="3"/>
      <c r="D388" s="3"/>
      <c r="E388" s="3"/>
      <c r="F388" s="3"/>
      <c r="G388" s="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</row>
    <row r="389" ht="15.75" customHeight="1">
      <c r="A389" s="1"/>
      <c r="B389" s="1"/>
      <c r="C389" s="3"/>
      <c r="D389" s="3"/>
      <c r="E389" s="3"/>
      <c r="F389" s="3"/>
      <c r="G389" s="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</row>
    <row r="390" ht="15.75" customHeight="1">
      <c r="A390" s="1"/>
      <c r="B390" s="1"/>
      <c r="C390" s="3"/>
      <c r="D390" s="3"/>
      <c r="E390" s="3"/>
      <c r="F390" s="3"/>
      <c r="G390" s="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</row>
    <row r="391" ht="15.75" customHeight="1">
      <c r="A391" s="1"/>
      <c r="B391" s="1"/>
      <c r="C391" s="3"/>
      <c r="D391" s="3"/>
      <c r="E391" s="3"/>
      <c r="F391" s="3"/>
      <c r="G391" s="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</row>
    <row r="392" ht="15.75" customHeight="1">
      <c r="A392" s="1"/>
      <c r="B392" s="1"/>
      <c r="C392" s="3"/>
      <c r="D392" s="3"/>
      <c r="E392" s="3"/>
      <c r="F392" s="3"/>
      <c r="G392" s="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</row>
    <row r="393" ht="15.75" customHeight="1">
      <c r="A393" s="1"/>
      <c r="B393" s="1"/>
      <c r="C393" s="3"/>
      <c r="D393" s="3"/>
      <c r="E393" s="3"/>
      <c r="F393" s="3"/>
      <c r="G393" s="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</row>
    <row r="394" ht="15.75" customHeight="1">
      <c r="A394" s="1"/>
      <c r="B394" s="1"/>
      <c r="C394" s="3"/>
      <c r="D394" s="3"/>
      <c r="E394" s="3"/>
      <c r="F394" s="3"/>
      <c r="G394" s="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</row>
    <row r="395" ht="15.75" customHeight="1">
      <c r="A395" s="1"/>
      <c r="B395" s="1"/>
      <c r="C395" s="3"/>
      <c r="D395" s="3"/>
      <c r="E395" s="3"/>
      <c r="F395" s="3"/>
      <c r="G395" s="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</row>
    <row r="396" ht="15.75" customHeight="1">
      <c r="A396" s="1"/>
      <c r="B396" s="1"/>
      <c r="C396" s="3"/>
      <c r="D396" s="3"/>
      <c r="E396" s="3"/>
      <c r="F396" s="3"/>
      <c r="G396" s="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</row>
    <row r="397" ht="15.75" customHeight="1">
      <c r="A397" s="1"/>
      <c r="B397" s="1"/>
      <c r="C397" s="3"/>
      <c r="D397" s="3"/>
      <c r="E397" s="3"/>
      <c r="F397" s="3"/>
      <c r="G397" s="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</row>
    <row r="398" ht="15.75" customHeight="1">
      <c r="A398" s="1"/>
      <c r="B398" s="1"/>
      <c r="C398" s="3"/>
      <c r="D398" s="3"/>
      <c r="E398" s="3"/>
      <c r="F398" s="3"/>
      <c r="G398" s="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</row>
    <row r="399" ht="15.75" customHeight="1">
      <c r="A399" s="1"/>
      <c r="B399" s="1"/>
      <c r="C399" s="3"/>
      <c r="D399" s="3"/>
      <c r="E399" s="3"/>
      <c r="F399" s="3"/>
      <c r="G399" s="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</row>
    <row r="400" ht="15.75" customHeight="1">
      <c r="A400" s="1"/>
      <c r="B400" s="1"/>
      <c r="C400" s="3"/>
      <c r="D400" s="3"/>
      <c r="E400" s="3"/>
      <c r="F400" s="3"/>
      <c r="G400" s="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</row>
    <row r="401" ht="15.75" customHeight="1">
      <c r="A401" s="1"/>
      <c r="B401" s="1"/>
      <c r="C401" s="3"/>
      <c r="D401" s="3"/>
      <c r="E401" s="3"/>
      <c r="F401" s="3"/>
      <c r="G401" s="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</row>
    <row r="402" ht="15.75" customHeight="1">
      <c r="A402" s="1"/>
      <c r="B402" s="1"/>
      <c r="C402" s="3"/>
      <c r="D402" s="3"/>
      <c r="E402" s="3"/>
      <c r="F402" s="3"/>
      <c r="G402" s="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</row>
    <row r="403" ht="15.75" customHeight="1">
      <c r="A403" s="1"/>
      <c r="B403" s="1"/>
      <c r="C403" s="3"/>
      <c r="D403" s="3"/>
      <c r="E403" s="3"/>
      <c r="F403" s="3"/>
      <c r="G403" s="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</row>
    <row r="404" ht="15.75" customHeight="1">
      <c r="A404" s="1"/>
      <c r="B404" s="1"/>
      <c r="C404" s="3"/>
      <c r="D404" s="3"/>
      <c r="E404" s="3"/>
      <c r="F404" s="3"/>
      <c r="G404" s="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ht="15.75" customHeight="1">
      <c r="A405" s="1"/>
      <c r="B405" s="1"/>
      <c r="C405" s="3"/>
      <c r="D405" s="3"/>
      <c r="E405" s="3"/>
      <c r="F405" s="3"/>
      <c r="G405" s="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</row>
    <row r="406" ht="15.75" customHeight="1">
      <c r="A406" s="1"/>
      <c r="B406" s="1"/>
      <c r="C406" s="3"/>
      <c r="D406" s="3"/>
      <c r="E406" s="3"/>
      <c r="F406" s="3"/>
      <c r="G406" s="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</row>
    <row r="407" ht="15.75" customHeight="1">
      <c r="A407" s="1"/>
      <c r="B407" s="1"/>
      <c r="C407" s="3"/>
      <c r="D407" s="3"/>
      <c r="E407" s="3"/>
      <c r="F407" s="3"/>
      <c r="G407" s="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</row>
    <row r="408" ht="15.75" customHeight="1">
      <c r="A408" s="1"/>
      <c r="B408" s="1"/>
      <c r="C408" s="3"/>
      <c r="D408" s="3"/>
      <c r="E408" s="3"/>
      <c r="F408" s="3"/>
      <c r="G408" s="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</row>
    <row r="409" ht="15.75" customHeight="1">
      <c r="A409" s="1"/>
      <c r="B409" s="1"/>
      <c r="C409" s="3"/>
      <c r="D409" s="3"/>
      <c r="E409" s="3"/>
      <c r="F409" s="3"/>
      <c r="G409" s="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</row>
    <row r="410" ht="15.75" customHeight="1">
      <c r="A410" s="1"/>
      <c r="B410" s="1"/>
      <c r="C410" s="3"/>
      <c r="D410" s="3"/>
      <c r="E410" s="3"/>
      <c r="F410" s="3"/>
      <c r="G410" s="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</row>
    <row r="411" ht="15.75" customHeight="1">
      <c r="A411" s="1"/>
      <c r="B411" s="1"/>
      <c r="C411" s="3"/>
      <c r="D411" s="3"/>
      <c r="E411" s="3"/>
      <c r="F411" s="3"/>
      <c r="G411" s="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</row>
    <row r="412" ht="15.75" customHeight="1">
      <c r="A412" s="1"/>
      <c r="B412" s="1"/>
      <c r="C412" s="3"/>
      <c r="D412" s="3"/>
      <c r="E412" s="3"/>
      <c r="F412" s="3"/>
      <c r="G412" s="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</row>
    <row r="413" ht="15.75" customHeight="1">
      <c r="A413" s="1"/>
      <c r="B413" s="1"/>
      <c r="C413" s="3"/>
      <c r="D413" s="3"/>
      <c r="E413" s="3"/>
      <c r="F413" s="3"/>
      <c r="G413" s="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ht="15.75" customHeight="1">
      <c r="A414" s="1"/>
      <c r="B414" s="1"/>
      <c r="C414" s="3"/>
      <c r="D414" s="3"/>
      <c r="E414" s="3"/>
      <c r="F414" s="3"/>
      <c r="G414" s="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ht="15.75" customHeight="1">
      <c r="A415" s="1"/>
      <c r="B415" s="1"/>
      <c r="C415" s="3"/>
      <c r="D415" s="3"/>
      <c r="E415" s="3"/>
      <c r="F415" s="3"/>
      <c r="G415" s="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</row>
    <row r="416" ht="15.75" customHeight="1">
      <c r="A416" s="1"/>
      <c r="B416" s="1"/>
      <c r="C416" s="3"/>
      <c r="D416" s="3"/>
      <c r="E416" s="3"/>
      <c r="F416" s="3"/>
      <c r="G416" s="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</row>
    <row r="417" ht="15.75" customHeight="1">
      <c r="A417" s="1"/>
      <c r="B417" s="1"/>
      <c r="C417" s="3"/>
      <c r="D417" s="3"/>
      <c r="E417" s="3"/>
      <c r="F417" s="3"/>
      <c r="G417" s="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</row>
    <row r="418" ht="15.75" customHeight="1">
      <c r="A418" s="1"/>
      <c r="B418" s="1"/>
      <c r="C418" s="3"/>
      <c r="D418" s="3"/>
      <c r="E418" s="3"/>
      <c r="F418" s="3"/>
      <c r="G418" s="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</row>
    <row r="419" ht="15.75" customHeight="1">
      <c r="A419" s="1"/>
      <c r="B419" s="1"/>
      <c r="C419" s="3"/>
      <c r="D419" s="3"/>
      <c r="E419" s="3"/>
      <c r="F419" s="3"/>
      <c r="G419" s="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</row>
    <row r="420" ht="15.75" customHeight="1">
      <c r="A420" s="1"/>
      <c r="B420" s="1"/>
      <c r="C420" s="3"/>
      <c r="D420" s="3"/>
      <c r="E420" s="3"/>
      <c r="F420" s="3"/>
      <c r="G420" s="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</row>
    <row r="421" ht="15.75" customHeight="1">
      <c r="A421" s="1"/>
      <c r="B421" s="1"/>
      <c r="C421" s="3"/>
      <c r="D421" s="3"/>
      <c r="E421" s="3"/>
      <c r="F421" s="3"/>
      <c r="G421" s="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</row>
    <row r="422" ht="15.75" customHeight="1">
      <c r="A422" s="1"/>
      <c r="B422" s="1"/>
      <c r="C422" s="3"/>
      <c r="D422" s="3"/>
      <c r="E422" s="3"/>
      <c r="F422" s="3"/>
      <c r="G422" s="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</row>
    <row r="423" ht="15.75" customHeight="1">
      <c r="A423" s="1"/>
      <c r="B423" s="1"/>
      <c r="C423" s="3"/>
      <c r="D423" s="3"/>
      <c r="E423" s="3"/>
      <c r="F423" s="3"/>
      <c r="G423" s="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</row>
    <row r="424" ht="15.75" customHeight="1">
      <c r="A424" s="1"/>
      <c r="B424" s="1"/>
      <c r="C424" s="3"/>
      <c r="D424" s="3"/>
      <c r="E424" s="3"/>
      <c r="F424" s="3"/>
      <c r="G424" s="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</row>
    <row r="425" ht="15.75" customHeight="1">
      <c r="A425" s="1"/>
      <c r="B425" s="1"/>
      <c r="C425" s="3"/>
      <c r="D425" s="3"/>
      <c r="E425" s="3"/>
      <c r="F425" s="3"/>
      <c r="G425" s="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</row>
    <row r="426" ht="15.75" customHeight="1">
      <c r="A426" s="1"/>
      <c r="B426" s="1"/>
      <c r="C426" s="3"/>
      <c r="D426" s="3"/>
      <c r="E426" s="3"/>
      <c r="F426" s="3"/>
      <c r="G426" s="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</row>
    <row r="427" ht="15.75" customHeight="1">
      <c r="A427" s="1"/>
      <c r="B427" s="1"/>
      <c r="C427" s="3"/>
      <c r="D427" s="3"/>
      <c r="E427" s="3"/>
      <c r="F427" s="3"/>
      <c r="G427" s="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</row>
    <row r="428" ht="15.75" customHeight="1">
      <c r="A428" s="1"/>
      <c r="B428" s="1"/>
      <c r="C428" s="3"/>
      <c r="D428" s="3"/>
      <c r="E428" s="3"/>
      <c r="F428" s="3"/>
      <c r="G428" s="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</row>
    <row r="429" ht="15.75" customHeight="1">
      <c r="A429" s="1"/>
      <c r="B429" s="1"/>
      <c r="C429" s="3"/>
      <c r="D429" s="3"/>
      <c r="E429" s="3"/>
      <c r="F429" s="3"/>
      <c r="G429" s="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</row>
    <row r="430" ht="15.75" customHeight="1">
      <c r="A430" s="1"/>
      <c r="B430" s="1"/>
      <c r="C430" s="3"/>
      <c r="D430" s="3"/>
      <c r="E430" s="3"/>
      <c r="F430" s="3"/>
      <c r="G430" s="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</row>
    <row r="431" ht="15.75" customHeight="1">
      <c r="A431" s="1"/>
      <c r="B431" s="1"/>
      <c r="C431" s="3"/>
      <c r="D431" s="3"/>
      <c r="E431" s="3"/>
      <c r="F431" s="3"/>
      <c r="G431" s="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</row>
    <row r="432" ht="15.75" customHeight="1">
      <c r="A432" s="1"/>
      <c r="B432" s="1"/>
      <c r="C432" s="3"/>
      <c r="D432" s="3"/>
      <c r="E432" s="3"/>
      <c r="F432" s="3"/>
      <c r="G432" s="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</row>
    <row r="433" ht="15.75" customHeight="1">
      <c r="A433" s="1"/>
      <c r="B433" s="1"/>
      <c r="C433" s="3"/>
      <c r="D433" s="3"/>
      <c r="E433" s="3"/>
      <c r="F433" s="3"/>
      <c r="G433" s="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</row>
    <row r="434" ht="15.75" customHeight="1">
      <c r="A434" s="1"/>
      <c r="B434" s="1"/>
      <c r="C434" s="3"/>
      <c r="D434" s="3"/>
      <c r="E434" s="3"/>
      <c r="F434" s="3"/>
      <c r="G434" s="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</row>
    <row r="435" ht="15.75" customHeight="1">
      <c r="A435" s="1"/>
      <c r="B435" s="1"/>
      <c r="C435" s="3"/>
      <c r="D435" s="3"/>
      <c r="E435" s="3"/>
      <c r="F435" s="3"/>
      <c r="G435" s="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ht="15.75" customHeight="1">
      <c r="A436" s="1"/>
      <c r="B436" s="1"/>
      <c r="C436" s="3"/>
      <c r="D436" s="3"/>
      <c r="E436" s="3"/>
      <c r="F436" s="3"/>
      <c r="G436" s="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ht="15.75" customHeight="1">
      <c r="A437" s="1"/>
      <c r="B437" s="1"/>
      <c r="C437" s="3"/>
      <c r="D437" s="3"/>
      <c r="E437" s="3"/>
      <c r="F437" s="3"/>
      <c r="G437" s="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ht="15.75" customHeight="1">
      <c r="A438" s="1"/>
      <c r="B438" s="1"/>
      <c r="C438" s="3"/>
      <c r="D438" s="3"/>
      <c r="E438" s="3"/>
      <c r="F438" s="3"/>
      <c r="G438" s="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ht="15.75" customHeight="1">
      <c r="A439" s="1"/>
      <c r="B439" s="1"/>
      <c r="C439" s="3"/>
      <c r="D439" s="3"/>
      <c r="E439" s="3"/>
      <c r="F439" s="3"/>
      <c r="G439" s="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</row>
    <row r="440" ht="15.75" customHeight="1">
      <c r="A440" s="1"/>
      <c r="B440" s="1"/>
      <c r="C440" s="3"/>
      <c r="D440" s="3"/>
      <c r="E440" s="3"/>
      <c r="F440" s="3"/>
      <c r="G440" s="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</row>
    <row r="441" ht="15.75" customHeight="1">
      <c r="A441" s="1"/>
      <c r="B441" s="1"/>
      <c r="C441" s="3"/>
      <c r="D441" s="3"/>
      <c r="E441" s="3"/>
      <c r="F441" s="3"/>
      <c r="G441" s="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ht="15.75" customHeight="1">
      <c r="A442" s="1"/>
      <c r="B442" s="1"/>
      <c r="C442" s="3"/>
      <c r="D442" s="3"/>
      <c r="E442" s="3"/>
      <c r="F442" s="3"/>
      <c r="G442" s="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</row>
    <row r="443" ht="15.75" customHeight="1">
      <c r="A443" s="1"/>
      <c r="B443" s="1"/>
      <c r="C443" s="3"/>
      <c r="D443" s="3"/>
      <c r="E443" s="3"/>
      <c r="F443" s="3"/>
      <c r="G443" s="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</row>
    <row r="444" ht="15.75" customHeight="1">
      <c r="A444" s="1"/>
      <c r="B444" s="1"/>
      <c r="C444" s="3"/>
      <c r="D444" s="3"/>
      <c r="E444" s="3"/>
      <c r="F444" s="3"/>
      <c r="G444" s="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</row>
    <row r="445" ht="15.75" customHeight="1">
      <c r="A445" s="1"/>
      <c r="B445" s="1"/>
      <c r="C445" s="3"/>
      <c r="D445" s="3"/>
      <c r="E445" s="3"/>
      <c r="F445" s="3"/>
      <c r="G445" s="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</row>
    <row r="446" ht="15.75" customHeight="1">
      <c r="A446" s="1"/>
      <c r="B446" s="1"/>
      <c r="C446" s="3"/>
      <c r="D446" s="3"/>
      <c r="E446" s="3"/>
      <c r="F446" s="3"/>
      <c r="G446" s="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ht="15.75" customHeight="1">
      <c r="A447" s="1"/>
      <c r="B447" s="1"/>
      <c r="C447" s="3"/>
      <c r="D447" s="3"/>
      <c r="E447" s="3"/>
      <c r="F447" s="3"/>
      <c r="G447" s="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ht="15.75" customHeight="1">
      <c r="A448" s="1"/>
      <c r="B448" s="1"/>
      <c r="C448" s="3"/>
      <c r="D448" s="3"/>
      <c r="E448" s="3"/>
      <c r="F448" s="3"/>
      <c r="G448" s="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ht="15.75" customHeight="1">
      <c r="A449" s="1"/>
      <c r="B449" s="1"/>
      <c r="C449" s="3"/>
      <c r="D449" s="3"/>
      <c r="E449" s="3"/>
      <c r="F449" s="3"/>
      <c r="G449" s="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</row>
    <row r="450" ht="15.75" customHeight="1">
      <c r="A450" s="1"/>
      <c r="B450" s="1"/>
      <c r="C450" s="3"/>
      <c r="D450" s="3"/>
      <c r="E450" s="3"/>
      <c r="F450" s="3"/>
      <c r="G450" s="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</row>
    <row r="451" ht="15.75" customHeight="1">
      <c r="A451" s="1"/>
      <c r="B451" s="1"/>
      <c r="C451" s="3"/>
      <c r="D451" s="3"/>
      <c r="E451" s="3"/>
      <c r="F451" s="3"/>
      <c r="G451" s="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</row>
    <row r="452" ht="15.75" customHeight="1">
      <c r="A452" s="1"/>
      <c r="B452" s="1"/>
      <c r="C452" s="3"/>
      <c r="D452" s="3"/>
      <c r="E452" s="3"/>
      <c r="F452" s="3"/>
      <c r="G452" s="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</row>
    <row r="453" ht="15.75" customHeight="1">
      <c r="A453" s="1"/>
      <c r="B453" s="1"/>
      <c r="C453" s="3"/>
      <c r="D453" s="3"/>
      <c r="E453" s="3"/>
      <c r="F453" s="3"/>
      <c r="G453" s="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</row>
    <row r="454" ht="15.75" customHeight="1">
      <c r="A454" s="1"/>
      <c r="B454" s="1"/>
      <c r="C454" s="3"/>
      <c r="D454" s="3"/>
      <c r="E454" s="3"/>
      <c r="F454" s="3"/>
      <c r="G454" s="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</row>
    <row r="455" ht="15.75" customHeight="1">
      <c r="A455" s="1"/>
      <c r="B455" s="1"/>
      <c r="C455" s="3"/>
      <c r="D455" s="3"/>
      <c r="E455" s="3"/>
      <c r="F455" s="3"/>
      <c r="G455" s="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</row>
    <row r="456" ht="15.75" customHeight="1">
      <c r="A456" s="1"/>
      <c r="B456" s="1"/>
      <c r="C456" s="3"/>
      <c r="D456" s="3"/>
      <c r="E456" s="3"/>
      <c r="F456" s="3"/>
      <c r="G456" s="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</row>
    <row r="457" ht="15.75" customHeight="1">
      <c r="A457" s="1"/>
      <c r="B457" s="1"/>
      <c r="C457" s="3"/>
      <c r="D457" s="3"/>
      <c r="E457" s="3"/>
      <c r="F457" s="3"/>
      <c r="G457" s="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</row>
    <row r="458" ht="15.75" customHeight="1">
      <c r="A458" s="1"/>
      <c r="B458" s="1"/>
      <c r="C458" s="3"/>
      <c r="D458" s="3"/>
      <c r="E458" s="3"/>
      <c r="F458" s="3"/>
      <c r="G458" s="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</row>
    <row r="459" ht="15.75" customHeight="1">
      <c r="A459" s="1"/>
      <c r="B459" s="1"/>
      <c r="C459" s="3"/>
      <c r="D459" s="3"/>
      <c r="E459" s="3"/>
      <c r="F459" s="3"/>
      <c r="G459" s="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</row>
    <row r="460" ht="15.75" customHeight="1">
      <c r="A460" s="1"/>
      <c r="B460" s="1"/>
      <c r="C460" s="3"/>
      <c r="D460" s="3"/>
      <c r="E460" s="3"/>
      <c r="F460" s="3"/>
      <c r="G460" s="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</row>
    <row r="461" ht="15.75" customHeight="1">
      <c r="A461" s="1"/>
      <c r="B461" s="1"/>
      <c r="C461" s="3"/>
      <c r="D461" s="3"/>
      <c r="E461" s="3"/>
      <c r="F461" s="3"/>
      <c r="G461" s="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</row>
    <row r="462" ht="15.75" customHeight="1">
      <c r="A462" s="1"/>
      <c r="B462" s="1"/>
      <c r="C462" s="3"/>
      <c r="D462" s="3"/>
      <c r="E462" s="3"/>
      <c r="F462" s="3"/>
      <c r="G462" s="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</row>
    <row r="463" ht="15.75" customHeight="1">
      <c r="A463" s="1"/>
      <c r="B463" s="1"/>
      <c r="C463" s="3"/>
      <c r="D463" s="3"/>
      <c r="E463" s="3"/>
      <c r="F463" s="3"/>
      <c r="G463" s="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</row>
    <row r="464" ht="15.75" customHeight="1">
      <c r="A464" s="1"/>
      <c r="B464" s="1"/>
      <c r="C464" s="3"/>
      <c r="D464" s="3"/>
      <c r="E464" s="3"/>
      <c r="F464" s="3"/>
      <c r="G464" s="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</row>
    <row r="465" ht="15.75" customHeight="1">
      <c r="A465" s="1"/>
      <c r="B465" s="1"/>
      <c r="C465" s="3"/>
      <c r="D465" s="3"/>
      <c r="E465" s="3"/>
      <c r="F465" s="3"/>
      <c r="G465" s="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</row>
    <row r="466" ht="15.75" customHeight="1">
      <c r="A466" s="1"/>
      <c r="B466" s="1"/>
      <c r="C466" s="3"/>
      <c r="D466" s="3"/>
      <c r="E466" s="3"/>
      <c r="F466" s="3"/>
      <c r="G466" s="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</row>
    <row r="467" ht="15.75" customHeight="1">
      <c r="A467" s="1"/>
      <c r="B467" s="1"/>
      <c r="C467" s="3"/>
      <c r="D467" s="3"/>
      <c r="E467" s="3"/>
      <c r="F467" s="3"/>
      <c r="G467" s="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</row>
    <row r="468" ht="15.75" customHeight="1">
      <c r="A468" s="1"/>
      <c r="B468" s="1"/>
      <c r="C468" s="3"/>
      <c r="D468" s="3"/>
      <c r="E468" s="3"/>
      <c r="F468" s="3"/>
      <c r="G468" s="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</row>
    <row r="469" ht="15.75" customHeight="1">
      <c r="A469" s="1"/>
      <c r="B469" s="1"/>
      <c r="C469" s="3"/>
      <c r="D469" s="3"/>
      <c r="E469" s="3"/>
      <c r="F469" s="3"/>
      <c r="G469" s="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</row>
    <row r="470" ht="15.75" customHeight="1">
      <c r="A470" s="1"/>
      <c r="B470" s="1"/>
      <c r="C470" s="3"/>
      <c r="D470" s="3"/>
      <c r="E470" s="3"/>
      <c r="F470" s="3"/>
      <c r="G470" s="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</row>
    <row r="471" ht="15.75" customHeight="1">
      <c r="A471" s="1"/>
      <c r="B471" s="1"/>
      <c r="C471" s="3"/>
      <c r="D471" s="3"/>
      <c r="E471" s="3"/>
      <c r="F471" s="3"/>
      <c r="G471" s="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</row>
    <row r="472" ht="15.75" customHeight="1">
      <c r="A472" s="1"/>
      <c r="B472" s="1"/>
      <c r="C472" s="3"/>
      <c r="D472" s="3"/>
      <c r="E472" s="3"/>
      <c r="F472" s="3"/>
      <c r="G472" s="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ht="15.75" customHeight="1">
      <c r="A473" s="1"/>
      <c r="B473" s="1"/>
      <c r="C473" s="3"/>
      <c r="D473" s="3"/>
      <c r="E473" s="3"/>
      <c r="F473" s="3"/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</row>
    <row r="474" ht="15.75" customHeight="1">
      <c r="A474" s="1"/>
      <c r="B474" s="1"/>
      <c r="C474" s="3"/>
      <c r="D474" s="3"/>
      <c r="E474" s="3"/>
      <c r="F474" s="3"/>
      <c r="G474" s="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</row>
    <row r="475" ht="15.75" customHeight="1">
      <c r="A475" s="1"/>
      <c r="B475" s="1"/>
      <c r="C475" s="3"/>
      <c r="D475" s="3"/>
      <c r="E475" s="3"/>
      <c r="F475" s="3"/>
      <c r="G475" s="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</row>
    <row r="476" ht="15.75" customHeight="1">
      <c r="A476" s="1"/>
      <c r="B476" s="1"/>
      <c r="C476" s="3"/>
      <c r="D476" s="3"/>
      <c r="E476" s="3"/>
      <c r="F476" s="3"/>
      <c r="G476" s="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</row>
    <row r="477" ht="15.75" customHeight="1">
      <c r="A477" s="1"/>
      <c r="B477" s="1"/>
      <c r="C477" s="3"/>
      <c r="D477" s="3"/>
      <c r="E477" s="3"/>
      <c r="F477" s="3"/>
      <c r="G477" s="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</row>
    <row r="478" ht="15.75" customHeight="1">
      <c r="A478" s="1"/>
      <c r="B478" s="1"/>
      <c r="C478" s="3"/>
      <c r="D478" s="3"/>
      <c r="E478" s="3"/>
      <c r="F478" s="3"/>
      <c r="G478" s="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</row>
    <row r="479" ht="15.75" customHeight="1">
      <c r="A479" s="1"/>
      <c r="B479" s="1"/>
      <c r="C479" s="3"/>
      <c r="D479" s="3"/>
      <c r="E479" s="3"/>
      <c r="F479" s="3"/>
      <c r="G479" s="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</row>
    <row r="480" ht="15.75" customHeight="1">
      <c r="A480" s="1"/>
      <c r="B480" s="1"/>
      <c r="C480" s="3"/>
      <c r="D480" s="3"/>
      <c r="E480" s="3"/>
      <c r="F480" s="3"/>
      <c r="G480" s="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</row>
    <row r="481" ht="15.75" customHeight="1">
      <c r="A481" s="1"/>
      <c r="B481" s="1"/>
      <c r="C481" s="3"/>
      <c r="D481" s="3"/>
      <c r="E481" s="3"/>
      <c r="F481" s="3"/>
      <c r="G481" s="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</row>
    <row r="482" ht="15.75" customHeight="1">
      <c r="A482" s="1"/>
      <c r="B482" s="1"/>
      <c r="C482" s="3"/>
      <c r="D482" s="3"/>
      <c r="E482" s="3"/>
      <c r="F482" s="3"/>
      <c r="G482" s="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</row>
    <row r="483" ht="15.75" customHeight="1">
      <c r="A483" s="1"/>
      <c r="B483" s="1"/>
      <c r="C483" s="3"/>
      <c r="D483" s="3"/>
      <c r="E483" s="3"/>
      <c r="F483" s="3"/>
      <c r="G483" s="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</row>
    <row r="484" ht="15.75" customHeight="1">
      <c r="A484" s="1"/>
      <c r="B484" s="1"/>
      <c r="C484" s="3"/>
      <c r="D484" s="3"/>
      <c r="E484" s="3"/>
      <c r="F484" s="3"/>
      <c r="G484" s="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</row>
    <row r="485" ht="15.75" customHeight="1">
      <c r="A485" s="1"/>
      <c r="B485" s="1"/>
      <c r="C485" s="3"/>
      <c r="D485" s="3"/>
      <c r="E485" s="3"/>
      <c r="F485" s="3"/>
      <c r="G485" s="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</row>
    <row r="486" ht="15.75" customHeight="1">
      <c r="A486" s="1"/>
      <c r="B486" s="1"/>
      <c r="C486" s="3"/>
      <c r="D486" s="3"/>
      <c r="E486" s="3"/>
      <c r="F486" s="3"/>
      <c r="G486" s="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</row>
    <row r="487" ht="15.75" customHeight="1">
      <c r="A487" s="1"/>
      <c r="B487" s="1"/>
      <c r="C487" s="3"/>
      <c r="D487" s="3"/>
      <c r="E487" s="3"/>
      <c r="F487" s="3"/>
      <c r="G487" s="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</row>
    <row r="488" ht="15.75" customHeight="1">
      <c r="A488" s="1"/>
      <c r="B488" s="1"/>
      <c r="C488" s="3"/>
      <c r="D488" s="3"/>
      <c r="E488" s="3"/>
      <c r="F488" s="3"/>
      <c r="G488" s="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</row>
    <row r="489" ht="15.75" customHeight="1">
      <c r="A489" s="1"/>
      <c r="B489" s="1"/>
      <c r="C489" s="3"/>
      <c r="D489" s="3"/>
      <c r="E489" s="3"/>
      <c r="F489" s="3"/>
      <c r="G489" s="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</row>
    <row r="490" ht="15.75" customHeight="1">
      <c r="A490" s="1"/>
      <c r="B490" s="1"/>
      <c r="C490" s="3"/>
      <c r="D490" s="3"/>
      <c r="E490" s="3"/>
      <c r="F490" s="3"/>
      <c r="G490" s="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</row>
    <row r="491" ht="15.75" customHeight="1">
      <c r="A491" s="1"/>
      <c r="B491" s="1"/>
      <c r="C491" s="3"/>
      <c r="D491" s="3"/>
      <c r="E491" s="3"/>
      <c r="F491" s="3"/>
      <c r="G491" s="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</row>
    <row r="492" ht="15.75" customHeight="1">
      <c r="A492" s="1"/>
      <c r="B492" s="1"/>
      <c r="C492" s="3"/>
      <c r="D492" s="3"/>
      <c r="E492" s="3"/>
      <c r="F492" s="3"/>
      <c r="G492" s="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</row>
    <row r="493" ht="15.75" customHeight="1">
      <c r="A493" s="1"/>
      <c r="B493" s="1"/>
      <c r="C493" s="3"/>
      <c r="D493" s="3"/>
      <c r="E493" s="3"/>
      <c r="F493" s="3"/>
      <c r="G493" s="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</row>
    <row r="494" ht="15.75" customHeight="1">
      <c r="A494" s="1"/>
      <c r="B494" s="1"/>
      <c r="C494" s="3"/>
      <c r="D494" s="3"/>
      <c r="E494" s="3"/>
      <c r="F494" s="3"/>
      <c r="G494" s="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</row>
    <row r="495" ht="15.75" customHeight="1">
      <c r="A495" s="1"/>
      <c r="B495" s="1"/>
      <c r="C495" s="3"/>
      <c r="D495" s="3"/>
      <c r="E495" s="3"/>
      <c r="F495" s="3"/>
      <c r="G495" s="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</row>
    <row r="496" ht="15.75" customHeight="1">
      <c r="A496" s="1"/>
      <c r="B496" s="1"/>
      <c r="C496" s="3"/>
      <c r="D496" s="3"/>
      <c r="E496" s="3"/>
      <c r="F496" s="3"/>
      <c r="G496" s="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</row>
    <row r="497" ht="15.75" customHeight="1">
      <c r="A497" s="1"/>
      <c r="B497" s="1"/>
      <c r="C497" s="3"/>
      <c r="D497" s="3"/>
      <c r="E497" s="3"/>
      <c r="F497" s="3"/>
      <c r="G497" s="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</row>
    <row r="498" ht="15.75" customHeight="1">
      <c r="A498" s="1"/>
      <c r="B498" s="1"/>
      <c r="C498" s="3"/>
      <c r="D498" s="3"/>
      <c r="E498" s="3"/>
      <c r="F498" s="3"/>
      <c r="G498" s="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</row>
    <row r="499" ht="15.75" customHeight="1">
      <c r="A499" s="1"/>
      <c r="B499" s="1"/>
      <c r="C499" s="3"/>
      <c r="D499" s="3"/>
      <c r="E499" s="3"/>
      <c r="F499" s="3"/>
      <c r="G499" s="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</row>
    <row r="500" ht="15.75" customHeight="1">
      <c r="A500" s="1"/>
      <c r="B500" s="1"/>
      <c r="C500" s="3"/>
      <c r="D500" s="3"/>
      <c r="E500" s="3"/>
      <c r="F500" s="3"/>
      <c r="G500" s="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</row>
    <row r="501" ht="15.75" customHeight="1">
      <c r="A501" s="1"/>
      <c r="B501" s="1"/>
      <c r="C501" s="3"/>
      <c r="D501" s="3"/>
      <c r="E501" s="3"/>
      <c r="F501" s="3"/>
      <c r="G501" s="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</row>
    <row r="502" ht="15.75" customHeight="1">
      <c r="A502" s="1"/>
      <c r="B502" s="1"/>
      <c r="C502" s="3"/>
      <c r="D502" s="3"/>
      <c r="E502" s="3"/>
      <c r="F502" s="3"/>
      <c r="G502" s="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</row>
    <row r="503" ht="15.75" customHeight="1">
      <c r="A503" s="1"/>
      <c r="B503" s="1"/>
      <c r="C503" s="3"/>
      <c r="D503" s="3"/>
      <c r="E503" s="3"/>
      <c r="F503" s="3"/>
      <c r="G503" s="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</row>
    <row r="504" ht="15.75" customHeight="1">
      <c r="A504" s="1"/>
      <c r="B504" s="1"/>
      <c r="C504" s="3"/>
      <c r="D504" s="3"/>
      <c r="E504" s="3"/>
      <c r="F504" s="3"/>
      <c r="G504" s="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</row>
    <row r="505" ht="15.75" customHeight="1">
      <c r="A505" s="1"/>
      <c r="B505" s="1"/>
      <c r="C505" s="3"/>
      <c r="D505" s="3"/>
      <c r="E505" s="3"/>
      <c r="F505" s="3"/>
      <c r="G505" s="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</row>
    <row r="506" ht="15.75" customHeight="1">
      <c r="A506" s="1"/>
      <c r="B506" s="1"/>
      <c r="C506" s="3"/>
      <c r="D506" s="3"/>
      <c r="E506" s="3"/>
      <c r="F506" s="3"/>
      <c r="G506" s="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</row>
    <row r="507" ht="15.75" customHeight="1">
      <c r="A507" s="1"/>
      <c r="B507" s="1"/>
      <c r="C507" s="3"/>
      <c r="D507" s="3"/>
      <c r="E507" s="3"/>
      <c r="F507" s="3"/>
      <c r="G507" s="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</row>
    <row r="508" ht="15.75" customHeight="1">
      <c r="A508" s="1"/>
      <c r="B508" s="1"/>
      <c r="C508" s="3"/>
      <c r="D508" s="3"/>
      <c r="E508" s="3"/>
      <c r="F508" s="3"/>
      <c r="G508" s="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</row>
    <row r="509" ht="15.75" customHeight="1">
      <c r="A509" s="1"/>
      <c r="B509" s="1"/>
      <c r="C509" s="3"/>
      <c r="D509" s="3"/>
      <c r="E509" s="3"/>
      <c r="F509" s="3"/>
      <c r="G509" s="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</row>
    <row r="510" ht="15.75" customHeight="1">
      <c r="A510" s="1"/>
      <c r="B510" s="1"/>
      <c r="C510" s="3"/>
      <c r="D510" s="3"/>
      <c r="E510" s="3"/>
      <c r="F510" s="3"/>
      <c r="G510" s="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</row>
    <row r="511" ht="15.75" customHeight="1">
      <c r="A511" s="1"/>
      <c r="B511" s="1"/>
      <c r="C511" s="3"/>
      <c r="D511" s="3"/>
      <c r="E511" s="3"/>
      <c r="F511" s="3"/>
      <c r="G511" s="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</row>
    <row r="512" ht="15.75" customHeight="1">
      <c r="A512" s="1"/>
      <c r="B512" s="1"/>
      <c r="C512" s="3"/>
      <c r="D512" s="3"/>
      <c r="E512" s="3"/>
      <c r="F512" s="3"/>
      <c r="G512" s="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</row>
    <row r="513" ht="15.75" customHeight="1">
      <c r="A513" s="1"/>
      <c r="B513" s="1"/>
      <c r="C513" s="3"/>
      <c r="D513" s="3"/>
      <c r="E513" s="3"/>
      <c r="F513" s="3"/>
      <c r="G513" s="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</row>
    <row r="514" ht="15.75" customHeight="1">
      <c r="A514" s="1"/>
      <c r="B514" s="1"/>
      <c r="C514" s="3"/>
      <c r="D514" s="3"/>
      <c r="E514" s="3"/>
      <c r="F514" s="3"/>
      <c r="G514" s="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ht="15.75" customHeight="1">
      <c r="A515" s="1"/>
      <c r="B515" s="1"/>
      <c r="C515" s="3"/>
      <c r="D515" s="3"/>
      <c r="E515" s="3"/>
      <c r="F515" s="3"/>
      <c r="G515" s="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</row>
    <row r="516" ht="15.75" customHeight="1">
      <c r="A516" s="1"/>
      <c r="B516" s="1"/>
      <c r="C516" s="3"/>
      <c r="D516" s="3"/>
      <c r="E516" s="3"/>
      <c r="F516" s="3"/>
      <c r="G516" s="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</row>
    <row r="517" ht="15.75" customHeight="1">
      <c r="A517" s="1"/>
      <c r="B517" s="1"/>
      <c r="C517" s="3"/>
      <c r="D517" s="3"/>
      <c r="E517" s="3"/>
      <c r="F517" s="3"/>
      <c r="G517" s="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</row>
    <row r="518" ht="15.75" customHeight="1">
      <c r="A518" s="1"/>
      <c r="B518" s="1"/>
      <c r="C518" s="3"/>
      <c r="D518" s="3"/>
      <c r="E518" s="3"/>
      <c r="F518" s="3"/>
      <c r="G518" s="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</row>
    <row r="519" ht="15.75" customHeight="1">
      <c r="A519" s="1"/>
      <c r="B519" s="1"/>
      <c r="C519" s="3"/>
      <c r="D519" s="3"/>
      <c r="E519" s="3"/>
      <c r="F519" s="3"/>
      <c r="G519" s="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</row>
    <row r="520" ht="15.75" customHeight="1">
      <c r="A520" s="1"/>
      <c r="B520" s="1"/>
      <c r="C520" s="3"/>
      <c r="D520" s="3"/>
      <c r="E520" s="3"/>
      <c r="F520" s="3"/>
      <c r="G520" s="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</row>
    <row r="521" ht="15.75" customHeight="1">
      <c r="A521" s="1"/>
      <c r="B521" s="1"/>
      <c r="C521" s="3"/>
      <c r="D521" s="3"/>
      <c r="E521" s="3"/>
      <c r="F521" s="3"/>
      <c r="G521" s="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</row>
    <row r="522" ht="15.75" customHeight="1">
      <c r="A522" s="1"/>
      <c r="B522" s="1"/>
      <c r="C522" s="3"/>
      <c r="D522" s="3"/>
      <c r="E522" s="3"/>
      <c r="F522" s="3"/>
      <c r="G522" s="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</row>
    <row r="523" ht="15.75" customHeight="1">
      <c r="A523" s="1"/>
      <c r="B523" s="1"/>
      <c r="C523" s="3"/>
      <c r="D523" s="3"/>
      <c r="E523" s="3"/>
      <c r="F523" s="3"/>
      <c r="G523" s="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</row>
    <row r="524" ht="15.75" customHeight="1">
      <c r="A524" s="1"/>
      <c r="B524" s="1"/>
      <c r="C524" s="3"/>
      <c r="D524" s="3"/>
      <c r="E524" s="3"/>
      <c r="F524" s="3"/>
      <c r="G524" s="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</row>
    <row r="525" ht="15.75" customHeight="1">
      <c r="A525" s="1"/>
      <c r="B525" s="1"/>
      <c r="C525" s="3"/>
      <c r="D525" s="3"/>
      <c r="E525" s="3"/>
      <c r="F525" s="3"/>
      <c r="G525" s="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</row>
    <row r="526" ht="15.75" customHeight="1">
      <c r="A526" s="1"/>
      <c r="B526" s="1"/>
      <c r="C526" s="3"/>
      <c r="D526" s="3"/>
      <c r="E526" s="3"/>
      <c r="F526" s="3"/>
      <c r="G526" s="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</row>
    <row r="527" ht="15.75" customHeight="1">
      <c r="A527" s="1"/>
      <c r="B527" s="1"/>
      <c r="C527" s="3"/>
      <c r="D527" s="3"/>
      <c r="E527" s="3"/>
      <c r="F527" s="3"/>
      <c r="G527" s="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</row>
    <row r="528" ht="15.75" customHeight="1">
      <c r="A528" s="1"/>
      <c r="B528" s="1"/>
      <c r="C528" s="3"/>
      <c r="D528" s="3"/>
      <c r="E528" s="3"/>
      <c r="F528" s="3"/>
      <c r="G528" s="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</row>
    <row r="529" ht="15.75" customHeight="1">
      <c r="A529" s="1"/>
      <c r="B529" s="1"/>
      <c r="C529" s="3"/>
      <c r="D529" s="3"/>
      <c r="E529" s="3"/>
      <c r="F529" s="3"/>
      <c r="G529" s="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</row>
    <row r="530" ht="15.75" customHeight="1">
      <c r="A530" s="1"/>
      <c r="B530" s="1"/>
      <c r="C530" s="3"/>
      <c r="D530" s="3"/>
      <c r="E530" s="3"/>
      <c r="F530" s="3"/>
      <c r="G530" s="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</row>
    <row r="531" ht="15.75" customHeight="1">
      <c r="A531" s="1"/>
      <c r="B531" s="1"/>
      <c r="C531" s="3"/>
      <c r="D531" s="3"/>
      <c r="E531" s="3"/>
      <c r="F531" s="3"/>
      <c r="G531" s="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</row>
    <row r="532" ht="15.75" customHeight="1">
      <c r="A532" s="1"/>
      <c r="B532" s="1"/>
      <c r="C532" s="3"/>
      <c r="D532" s="3"/>
      <c r="E532" s="3"/>
      <c r="F532" s="3"/>
      <c r="G532" s="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</row>
    <row r="533" ht="15.75" customHeight="1">
      <c r="A533" s="1"/>
      <c r="B533" s="1"/>
      <c r="C533" s="3"/>
      <c r="D533" s="3"/>
      <c r="E533" s="3"/>
      <c r="F533" s="3"/>
      <c r="G533" s="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</row>
    <row r="534" ht="15.75" customHeight="1">
      <c r="A534" s="1"/>
      <c r="B534" s="1"/>
      <c r="C534" s="3"/>
      <c r="D534" s="3"/>
      <c r="E534" s="3"/>
      <c r="F534" s="3"/>
      <c r="G534" s="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</row>
    <row r="535" ht="15.75" customHeight="1">
      <c r="A535" s="1"/>
      <c r="B535" s="1"/>
      <c r="C535" s="3"/>
      <c r="D535" s="3"/>
      <c r="E535" s="3"/>
      <c r="F535" s="3"/>
      <c r="G535" s="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</row>
    <row r="536" ht="15.75" customHeight="1">
      <c r="A536" s="1"/>
      <c r="B536" s="1"/>
      <c r="C536" s="3"/>
      <c r="D536" s="3"/>
      <c r="E536" s="3"/>
      <c r="F536" s="3"/>
      <c r="G536" s="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</row>
    <row r="537" ht="15.75" customHeight="1">
      <c r="A537" s="1"/>
      <c r="B537" s="1"/>
      <c r="C537" s="3"/>
      <c r="D537" s="3"/>
      <c r="E537" s="3"/>
      <c r="F537" s="3"/>
      <c r="G537" s="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</row>
    <row r="538" ht="15.75" customHeight="1">
      <c r="A538" s="1"/>
      <c r="B538" s="1"/>
      <c r="C538" s="3"/>
      <c r="D538" s="3"/>
      <c r="E538" s="3"/>
      <c r="F538" s="3"/>
      <c r="G538" s="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</row>
    <row r="539" ht="15.75" customHeight="1">
      <c r="A539" s="1"/>
      <c r="B539" s="1"/>
      <c r="C539" s="3"/>
      <c r="D539" s="3"/>
      <c r="E539" s="3"/>
      <c r="F539" s="3"/>
      <c r="G539" s="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</row>
    <row r="540" ht="15.75" customHeight="1">
      <c r="A540" s="1"/>
      <c r="B540" s="1"/>
      <c r="C540" s="3"/>
      <c r="D540" s="3"/>
      <c r="E540" s="3"/>
      <c r="F540" s="3"/>
      <c r="G540" s="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</row>
    <row r="541" ht="15.75" customHeight="1">
      <c r="A541" s="1"/>
      <c r="B541" s="1"/>
      <c r="C541" s="3"/>
      <c r="D541" s="3"/>
      <c r="E541" s="3"/>
      <c r="F541" s="3"/>
      <c r="G541" s="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</row>
    <row r="542" ht="15.75" customHeight="1">
      <c r="A542" s="1"/>
      <c r="B542" s="1"/>
      <c r="C542" s="3"/>
      <c r="D542" s="3"/>
      <c r="E542" s="3"/>
      <c r="F542" s="3"/>
      <c r="G542" s="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</row>
    <row r="543" ht="15.75" customHeight="1">
      <c r="A543" s="1"/>
      <c r="B543" s="1"/>
      <c r="C543" s="3"/>
      <c r="D543" s="3"/>
      <c r="E543" s="3"/>
      <c r="F543" s="3"/>
      <c r="G543" s="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</row>
    <row r="544" ht="15.75" customHeight="1">
      <c r="A544" s="1"/>
      <c r="B544" s="1"/>
      <c r="C544" s="3"/>
      <c r="D544" s="3"/>
      <c r="E544" s="3"/>
      <c r="F544" s="3"/>
      <c r="G544" s="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</row>
    <row r="545" ht="15.75" customHeight="1">
      <c r="A545" s="1"/>
      <c r="B545" s="1"/>
      <c r="C545" s="3"/>
      <c r="D545" s="3"/>
      <c r="E545" s="3"/>
      <c r="F545" s="3"/>
      <c r="G545" s="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</row>
    <row r="546" ht="15.75" customHeight="1">
      <c r="A546" s="1"/>
      <c r="B546" s="1"/>
      <c r="C546" s="3"/>
      <c r="D546" s="3"/>
      <c r="E546" s="3"/>
      <c r="F546" s="3"/>
      <c r="G546" s="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</row>
    <row r="547" ht="15.75" customHeight="1">
      <c r="A547" s="1"/>
      <c r="B547" s="1"/>
      <c r="C547" s="3"/>
      <c r="D547" s="3"/>
      <c r="E547" s="3"/>
      <c r="F547" s="3"/>
      <c r="G547" s="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</row>
    <row r="548" ht="15.75" customHeight="1">
      <c r="A548" s="1"/>
      <c r="B548" s="1"/>
      <c r="C548" s="3"/>
      <c r="D548" s="3"/>
      <c r="E548" s="3"/>
      <c r="F548" s="3"/>
      <c r="G548" s="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</row>
    <row r="549" ht="15.75" customHeight="1">
      <c r="A549" s="1"/>
      <c r="B549" s="1"/>
      <c r="C549" s="3"/>
      <c r="D549" s="3"/>
      <c r="E549" s="3"/>
      <c r="F549" s="3"/>
      <c r="G549" s="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</row>
    <row r="550" ht="15.75" customHeight="1">
      <c r="A550" s="1"/>
      <c r="B550" s="1"/>
      <c r="C550" s="3"/>
      <c r="D550" s="3"/>
      <c r="E550" s="3"/>
      <c r="F550" s="3"/>
      <c r="G550" s="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</row>
    <row r="551" ht="15.75" customHeight="1">
      <c r="A551" s="1"/>
      <c r="B551" s="1"/>
      <c r="C551" s="3"/>
      <c r="D551" s="3"/>
      <c r="E551" s="3"/>
      <c r="F551" s="3"/>
      <c r="G551" s="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</row>
    <row r="552" ht="15.75" customHeight="1">
      <c r="A552" s="1"/>
      <c r="B552" s="1"/>
      <c r="C552" s="3"/>
      <c r="D552" s="3"/>
      <c r="E552" s="3"/>
      <c r="F552" s="3"/>
      <c r="G552" s="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</row>
    <row r="553" ht="15.75" customHeight="1">
      <c r="A553" s="1"/>
      <c r="B553" s="1"/>
      <c r="C553" s="3"/>
      <c r="D553" s="3"/>
      <c r="E553" s="3"/>
      <c r="F553" s="3"/>
      <c r="G553" s="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</row>
    <row r="554" ht="15.75" customHeight="1">
      <c r="A554" s="1"/>
      <c r="B554" s="1"/>
      <c r="C554" s="3"/>
      <c r="D554" s="3"/>
      <c r="E554" s="3"/>
      <c r="F554" s="3"/>
      <c r="G554" s="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</row>
    <row r="555" ht="15.75" customHeight="1">
      <c r="A555" s="1"/>
      <c r="B555" s="1"/>
      <c r="C555" s="3"/>
      <c r="D555" s="3"/>
      <c r="E555" s="3"/>
      <c r="F555" s="3"/>
      <c r="G555" s="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ht="15.75" customHeight="1">
      <c r="A556" s="1"/>
      <c r="B556" s="1"/>
      <c r="C556" s="3"/>
      <c r="D556" s="3"/>
      <c r="E556" s="3"/>
      <c r="F556" s="3"/>
      <c r="G556" s="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ht="15.75" customHeight="1">
      <c r="A557" s="1"/>
      <c r="B557" s="1"/>
      <c r="C557" s="3"/>
      <c r="D557" s="3"/>
      <c r="E557" s="3"/>
      <c r="F557" s="3"/>
      <c r="G557" s="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</row>
    <row r="558" ht="15.75" customHeight="1">
      <c r="A558" s="1"/>
      <c r="B558" s="1"/>
      <c r="C558" s="3"/>
      <c r="D558" s="3"/>
      <c r="E558" s="3"/>
      <c r="F558" s="3"/>
      <c r="G558" s="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</row>
    <row r="559" ht="15.75" customHeight="1">
      <c r="A559" s="1"/>
      <c r="B559" s="1"/>
      <c r="C559" s="3"/>
      <c r="D559" s="3"/>
      <c r="E559" s="3"/>
      <c r="F559" s="3"/>
      <c r="G559" s="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</row>
    <row r="560" ht="15.75" customHeight="1">
      <c r="A560" s="1"/>
      <c r="B560" s="1"/>
      <c r="C560" s="3"/>
      <c r="D560" s="3"/>
      <c r="E560" s="3"/>
      <c r="F560" s="3"/>
      <c r="G560" s="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</row>
    <row r="561" ht="15.75" customHeight="1">
      <c r="A561" s="1"/>
      <c r="B561" s="1"/>
      <c r="C561" s="3"/>
      <c r="D561" s="3"/>
      <c r="E561" s="3"/>
      <c r="F561" s="3"/>
      <c r="G561" s="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</row>
    <row r="562" ht="15.75" customHeight="1">
      <c r="A562" s="1"/>
      <c r="B562" s="1"/>
      <c r="C562" s="3"/>
      <c r="D562" s="3"/>
      <c r="E562" s="3"/>
      <c r="F562" s="3"/>
      <c r="G562" s="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</row>
    <row r="563" ht="15.75" customHeight="1">
      <c r="A563" s="1"/>
      <c r="B563" s="1"/>
      <c r="C563" s="3"/>
      <c r="D563" s="3"/>
      <c r="E563" s="3"/>
      <c r="F563" s="3"/>
      <c r="G563" s="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</row>
    <row r="564" ht="15.75" customHeight="1">
      <c r="A564" s="1"/>
      <c r="B564" s="1"/>
      <c r="C564" s="3"/>
      <c r="D564" s="3"/>
      <c r="E564" s="3"/>
      <c r="F564" s="3"/>
      <c r="G564" s="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</row>
    <row r="565" ht="15.75" customHeight="1">
      <c r="A565" s="1"/>
      <c r="B565" s="1"/>
      <c r="C565" s="3"/>
      <c r="D565" s="3"/>
      <c r="E565" s="3"/>
      <c r="F565" s="3"/>
      <c r="G565" s="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</row>
    <row r="566" ht="15.75" customHeight="1">
      <c r="A566" s="1"/>
      <c r="B566" s="1"/>
      <c r="C566" s="3"/>
      <c r="D566" s="3"/>
      <c r="E566" s="3"/>
      <c r="F566" s="3"/>
      <c r="G566" s="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</row>
    <row r="567" ht="15.75" customHeight="1">
      <c r="A567" s="1"/>
      <c r="B567" s="1"/>
      <c r="C567" s="3"/>
      <c r="D567" s="3"/>
      <c r="E567" s="3"/>
      <c r="F567" s="3"/>
      <c r="G567" s="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</row>
    <row r="568" ht="15.75" customHeight="1">
      <c r="A568" s="1"/>
      <c r="B568" s="1"/>
      <c r="C568" s="3"/>
      <c r="D568" s="3"/>
      <c r="E568" s="3"/>
      <c r="F568" s="3"/>
      <c r="G568" s="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</row>
    <row r="569" ht="15.75" customHeight="1">
      <c r="A569" s="1"/>
      <c r="B569" s="1"/>
      <c r="C569" s="3"/>
      <c r="D569" s="3"/>
      <c r="E569" s="3"/>
      <c r="F569" s="3"/>
      <c r="G569" s="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</row>
    <row r="570" ht="15.75" customHeight="1">
      <c r="A570" s="1"/>
      <c r="B570" s="1"/>
      <c r="C570" s="3"/>
      <c r="D570" s="3"/>
      <c r="E570" s="3"/>
      <c r="F570" s="3"/>
      <c r="G570" s="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</row>
    <row r="571" ht="15.75" customHeight="1">
      <c r="A571" s="1"/>
      <c r="B571" s="1"/>
      <c r="C571" s="3"/>
      <c r="D571" s="3"/>
      <c r="E571" s="3"/>
      <c r="F571" s="3"/>
      <c r="G571" s="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</row>
    <row r="572" ht="15.75" customHeight="1">
      <c r="A572" s="1"/>
      <c r="B572" s="1"/>
      <c r="C572" s="3"/>
      <c r="D572" s="3"/>
      <c r="E572" s="3"/>
      <c r="F572" s="3"/>
      <c r="G572" s="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</row>
    <row r="573" ht="15.75" customHeight="1">
      <c r="A573" s="1"/>
      <c r="B573" s="1"/>
      <c r="C573" s="3"/>
      <c r="D573" s="3"/>
      <c r="E573" s="3"/>
      <c r="F573" s="3"/>
      <c r="G573" s="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</row>
    <row r="574" ht="15.75" customHeight="1">
      <c r="A574" s="1"/>
      <c r="B574" s="1"/>
      <c r="C574" s="3"/>
      <c r="D574" s="3"/>
      <c r="E574" s="3"/>
      <c r="F574" s="3"/>
      <c r="G574" s="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</row>
    <row r="575" ht="15.75" customHeight="1">
      <c r="A575" s="1"/>
      <c r="B575" s="1"/>
      <c r="C575" s="3"/>
      <c r="D575" s="3"/>
      <c r="E575" s="3"/>
      <c r="F575" s="3"/>
      <c r="G575" s="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</row>
    <row r="576" ht="15.75" customHeight="1">
      <c r="A576" s="1"/>
      <c r="B576" s="1"/>
      <c r="C576" s="3"/>
      <c r="D576" s="3"/>
      <c r="E576" s="3"/>
      <c r="F576" s="3"/>
      <c r="G576" s="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</row>
    <row r="577" ht="15.75" customHeight="1">
      <c r="A577" s="1"/>
      <c r="B577" s="1"/>
      <c r="C577" s="3"/>
      <c r="D577" s="3"/>
      <c r="E577" s="3"/>
      <c r="F577" s="3"/>
      <c r="G577" s="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</row>
    <row r="578" ht="15.75" customHeight="1">
      <c r="A578" s="1"/>
      <c r="B578" s="1"/>
      <c r="C578" s="3"/>
      <c r="D578" s="3"/>
      <c r="E578" s="3"/>
      <c r="F578" s="3"/>
      <c r="G578" s="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</row>
    <row r="579" ht="15.75" customHeight="1">
      <c r="A579" s="1"/>
      <c r="B579" s="1"/>
      <c r="C579" s="3"/>
      <c r="D579" s="3"/>
      <c r="E579" s="3"/>
      <c r="F579" s="3"/>
      <c r="G579" s="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</row>
    <row r="580" ht="15.75" customHeight="1">
      <c r="A580" s="1"/>
      <c r="B580" s="1"/>
      <c r="C580" s="3"/>
      <c r="D580" s="3"/>
      <c r="E580" s="3"/>
      <c r="F580" s="3"/>
      <c r="G580" s="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</row>
    <row r="581" ht="15.75" customHeight="1">
      <c r="A581" s="1"/>
      <c r="B581" s="1"/>
      <c r="C581" s="3"/>
      <c r="D581" s="3"/>
      <c r="E581" s="3"/>
      <c r="F581" s="3"/>
      <c r="G581" s="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</row>
    <row r="582" ht="15.75" customHeight="1">
      <c r="A582" s="1"/>
      <c r="B582" s="1"/>
      <c r="C582" s="3"/>
      <c r="D582" s="3"/>
      <c r="E582" s="3"/>
      <c r="F582" s="3"/>
      <c r="G582" s="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</row>
    <row r="583" ht="15.75" customHeight="1">
      <c r="A583" s="1"/>
      <c r="B583" s="1"/>
      <c r="C583" s="3"/>
      <c r="D583" s="3"/>
      <c r="E583" s="3"/>
      <c r="F583" s="3"/>
      <c r="G583" s="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</row>
    <row r="584" ht="15.75" customHeight="1">
      <c r="A584" s="1"/>
      <c r="B584" s="1"/>
      <c r="C584" s="3"/>
      <c r="D584" s="3"/>
      <c r="E584" s="3"/>
      <c r="F584" s="3"/>
      <c r="G584" s="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</row>
    <row r="585" ht="15.75" customHeight="1">
      <c r="A585" s="1"/>
      <c r="B585" s="1"/>
      <c r="C585" s="3"/>
      <c r="D585" s="3"/>
      <c r="E585" s="3"/>
      <c r="F585" s="3"/>
      <c r="G585" s="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</row>
    <row r="586" ht="15.75" customHeight="1">
      <c r="A586" s="1"/>
      <c r="B586" s="1"/>
      <c r="C586" s="3"/>
      <c r="D586" s="3"/>
      <c r="E586" s="3"/>
      <c r="F586" s="3"/>
      <c r="G586" s="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</row>
    <row r="587" ht="15.75" customHeight="1">
      <c r="A587" s="1"/>
      <c r="B587" s="1"/>
      <c r="C587" s="3"/>
      <c r="D587" s="3"/>
      <c r="E587" s="3"/>
      <c r="F587" s="3"/>
      <c r="G587" s="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</row>
    <row r="588" ht="15.75" customHeight="1">
      <c r="A588" s="1"/>
      <c r="B588" s="1"/>
      <c r="C588" s="3"/>
      <c r="D588" s="3"/>
      <c r="E588" s="3"/>
      <c r="F588" s="3"/>
      <c r="G588" s="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</row>
    <row r="589" ht="15.75" customHeight="1">
      <c r="A589" s="1"/>
      <c r="B589" s="1"/>
      <c r="C589" s="3"/>
      <c r="D589" s="3"/>
      <c r="E589" s="3"/>
      <c r="F589" s="3"/>
      <c r="G589" s="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</row>
    <row r="590" ht="15.75" customHeight="1">
      <c r="A590" s="1"/>
      <c r="B590" s="1"/>
      <c r="C590" s="3"/>
      <c r="D590" s="3"/>
      <c r="E590" s="3"/>
      <c r="F590" s="3"/>
      <c r="G590" s="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</row>
    <row r="591" ht="15.75" customHeight="1">
      <c r="A591" s="1"/>
      <c r="B591" s="1"/>
      <c r="C591" s="3"/>
      <c r="D591" s="3"/>
      <c r="E591" s="3"/>
      <c r="F591" s="3"/>
      <c r="G591" s="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</row>
    <row r="592" ht="15.75" customHeight="1">
      <c r="A592" s="1"/>
      <c r="B592" s="1"/>
      <c r="C592" s="3"/>
      <c r="D592" s="3"/>
      <c r="E592" s="3"/>
      <c r="F592" s="3"/>
      <c r="G592" s="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</row>
    <row r="593" ht="15.75" customHeight="1">
      <c r="A593" s="1"/>
      <c r="B593" s="1"/>
      <c r="C593" s="3"/>
      <c r="D593" s="3"/>
      <c r="E593" s="3"/>
      <c r="F593" s="3"/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</row>
    <row r="594" ht="15.75" customHeight="1">
      <c r="A594" s="1"/>
      <c r="B594" s="1"/>
      <c r="C594" s="3"/>
      <c r="D594" s="3"/>
      <c r="E594" s="3"/>
      <c r="F594" s="3"/>
      <c r="G594" s="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</row>
    <row r="595" ht="15.75" customHeight="1">
      <c r="A595" s="1"/>
      <c r="B595" s="1"/>
      <c r="C595" s="3"/>
      <c r="D595" s="3"/>
      <c r="E595" s="3"/>
      <c r="F595" s="3"/>
      <c r="G595" s="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</row>
    <row r="596" ht="15.75" customHeight="1">
      <c r="A596" s="1"/>
      <c r="B596" s="1"/>
      <c r="C596" s="3"/>
      <c r="D596" s="3"/>
      <c r="E596" s="3"/>
      <c r="F596" s="3"/>
      <c r="G596" s="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</row>
    <row r="597" ht="15.75" customHeight="1">
      <c r="A597" s="1"/>
      <c r="B597" s="1"/>
      <c r="C597" s="3"/>
      <c r="D597" s="3"/>
      <c r="E597" s="3"/>
      <c r="F597" s="3"/>
      <c r="G597" s="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</row>
    <row r="598" ht="15.75" customHeight="1">
      <c r="A598" s="1"/>
      <c r="B598" s="1"/>
      <c r="C598" s="3"/>
      <c r="D598" s="3"/>
      <c r="E598" s="3"/>
      <c r="F598" s="3"/>
      <c r="G598" s="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</row>
    <row r="599" ht="15.75" customHeight="1">
      <c r="A599" s="1"/>
      <c r="B599" s="1"/>
      <c r="C599" s="3"/>
      <c r="D599" s="3"/>
      <c r="E599" s="3"/>
      <c r="F599" s="3"/>
      <c r="G599" s="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</row>
    <row r="600" ht="15.75" customHeight="1">
      <c r="A600" s="1"/>
      <c r="B600" s="1"/>
      <c r="C600" s="3"/>
      <c r="D600" s="3"/>
      <c r="E600" s="3"/>
      <c r="F600" s="3"/>
      <c r="G600" s="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</row>
    <row r="601" ht="15.75" customHeight="1">
      <c r="A601" s="1"/>
      <c r="B601" s="1"/>
      <c r="C601" s="3"/>
      <c r="D601" s="3"/>
      <c r="E601" s="3"/>
      <c r="F601" s="3"/>
      <c r="G601" s="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</row>
    <row r="602" ht="15.75" customHeight="1">
      <c r="A602" s="1"/>
      <c r="B602" s="1"/>
      <c r="C602" s="3"/>
      <c r="D602" s="3"/>
      <c r="E602" s="3"/>
      <c r="F602" s="3"/>
      <c r="G602" s="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</row>
    <row r="603" ht="15.75" customHeight="1">
      <c r="A603" s="1"/>
      <c r="B603" s="1"/>
      <c r="C603" s="3"/>
      <c r="D603" s="3"/>
      <c r="E603" s="3"/>
      <c r="F603" s="3"/>
      <c r="G603" s="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</row>
    <row r="604" ht="15.75" customHeight="1">
      <c r="A604" s="1"/>
      <c r="B604" s="1"/>
      <c r="C604" s="3"/>
      <c r="D604" s="3"/>
      <c r="E604" s="3"/>
      <c r="F604" s="3"/>
      <c r="G604" s="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</row>
    <row r="605" ht="15.75" customHeight="1">
      <c r="A605" s="1"/>
      <c r="B605" s="1"/>
      <c r="C605" s="3"/>
      <c r="D605" s="3"/>
      <c r="E605" s="3"/>
      <c r="F605" s="3"/>
      <c r="G605" s="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</row>
    <row r="606" ht="15.75" customHeight="1">
      <c r="A606" s="1"/>
      <c r="B606" s="1"/>
      <c r="C606" s="3"/>
      <c r="D606" s="3"/>
      <c r="E606" s="3"/>
      <c r="F606" s="3"/>
      <c r="G606" s="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</row>
    <row r="607" ht="15.75" customHeight="1">
      <c r="A607" s="1"/>
      <c r="B607" s="1"/>
      <c r="C607" s="3"/>
      <c r="D607" s="3"/>
      <c r="E607" s="3"/>
      <c r="F607" s="3"/>
      <c r="G607" s="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</row>
    <row r="608" ht="15.75" customHeight="1">
      <c r="A608" s="1"/>
      <c r="B608" s="1"/>
      <c r="C608" s="3"/>
      <c r="D608" s="3"/>
      <c r="E608" s="3"/>
      <c r="F608" s="3"/>
      <c r="G608" s="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</row>
    <row r="609" ht="15.75" customHeight="1">
      <c r="A609" s="1"/>
      <c r="B609" s="1"/>
      <c r="C609" s="3"/>
      <c r="D609" s="3"/>
      <c r="E609" s="3"/>
      <c r="F609" s="3"/>
      <c r="G609" s="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</row>
    <row r="610" ht="15.75" customHeight="1">
      <c r="A610" s="1"/>
      <c r="B610" s="1"/>
      <c r="C610" s="3"/>
      <c r="D610" s="3"/>
      <c r="E610" s="3"/>
      <c r="F610" s="3"/>
      <c r="G610" s="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</row>
    <row r="611" ht="15.75" customHeight="1">
      <c r="A611" s="1"/>
      <c r="B611" s="1"/>
      <c r="C611" s="3"/>
      <c r="D611" s="3"/>
      <c r="E611" s="3"/>
      <c r="F611" s="3"/>
      <c r="G611" s="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</row>
    <row r="612" ht="15.75" customHeight="1">
      <c r="A612" s="1"/>
      <c r="B612" s="1"/>
      <c r="C612" s="3"/>
      <c r="D612" s="3"/>
      <c r="E612" s="3"/>
      <c r="F612" s="3"/>
      <c r="G612" s="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</row>
    <row r="613" ht="15.75" customHeight="1">
      <c r="A613" s="1"/>
      <c r="B613" s="1"/>
      <c r="C613" s="3"/>
      <c r="D613" s="3"/>
      <c r="E613" s="3"/>
      <c r="F613" s="3"/>
      <c r="G613" s="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</row>
    <row r="614" ht="15.75" customHeight="1">
      <c r="A614" s="1"/>
      <c r="B614" s="1"/>
      <c r="C614" s="3"/>
      <c r="D614" s="3"/>
      <c r="E614" s="3"/>
      <c r="F614" s="3"/>
      <c r="G614" s="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ht="15.75" customHeight="1">
      <c r="A615" s="1"/>
      <c r="B615" s="1"/>
      <c r="C615" s="3"/>
      <c r="D615" s="3"/>
      <c r="E615" s="3"/>
      <c r="F615" s="3"/>
      <c r="G615" s="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ht="15.75" customHeight="1">
      <c r="A616" s="1"/>
      <c r="B616" s="1"/>
      <c r="C616" s="3"/>
      <c r="D616" s="3"/>
      <c r="E616" s="3"/>
      <c r="F616" s="3"/>
      <c r="G616" s="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</row>
    <row r="617" ht="15.75" customHeight="1">
      <c r="A617" s="1"/>
      <c r="B617" s="1"/>
      <c r="C617" s="3"/>
      <c r="D617" s="3"/>
      <c r="E617" s="3"/>
      <c r="F617" s="3"/>
      <c r="G617" s="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</row>
    <row r="618" ht="15.75" customHeight="1">
      <c r="A618" s="1"/>
      <c r="B618" s="1"/>
      <c r="C618" s="3"/>
      <c r="D618" s="3"/>
      <c r="E618" s="3"/>
      <c r="F618" s="3"/>
      <c r="G618" s="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ht="15.75" customHeight="1">
      <c r="A619" s="1"/>
      <c r="B619" s="1"/>
      <c r="C619" s="3"/>
      <c r="D619" s="3"/>
      <c r="E619" s="3"/>
      <c r="F619" s="3"/>
      <c r="G619" s="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ht="15.75" customHeight="1">
      <c r="A620" s="1"/>
      <c r="B620" s="1"/>
      <c r="C620" s="3"/>
      <c r="D620" s="3"/>
      <c r="E620" s="3"/>
      <c r="F620" s="3"/>
      <c r="G620" s="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ht="15.75" customHeight="1">
      <c r="A621" s="1"/>
      <c r="B621" s="1"/>
      <c r="C621" s="3"/>
      <c r="D621" s="3"/>
      <c r="E621" s="3"/>
      <c r="F621" s="3"/>
      <c r="G621" s="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</row>
    <row r="622" ht="15.75" customHeight="1">
      <c r="A622" s="1"/>
      <c r="B622" s="1"/>
      <c r="C622" s="3"/>
      <c r="D622" s="3"/>
      <c r="E622" s="3"/>
      <c r="F622" s="3"/>
      <c r="G622" s="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</row>
    <row r="623" ht="15.75" customHeight="1">
      <c r="A623" s="1"/>
      <c r="B623" s="1"/>
      <c r="C623" s="3"/>
      <c r="D623" s="3"/>
      <c r="E623" s="3"/>
      <c r="F623" s="3"/>
      <c r="G623" s="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</row>
    <row r="624" ht="15.75" customHeight="1">
      <c r="A624" s="1"/>
      <c r="B624" s="1"/>
      <c r="C624" s="3"/>
      <c r="D624" s="3"/>
      <c r="E624" s="3"/>
      <c r="F624" s="3"/>
      <c r="G624" s="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</row>
    <row r="625" ht="15.75" customHeight="1">
      <c r="A625" s="1"/>
      <c r="B625" s="1"/>
      <c r="C625" s="3"/>
      <c r="D625" s="3"/>
      <c r="E625" s="3"/>
      <c r="F625" s="3"/>
      <c r="G625" s="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</row>
    <row r="626" ht="15.75" customHeight="1">
      <c r="A626" s="1"/>
      <c r="B626" s="1"/>
      <c r="C626" s="3"/>
      <c r="D626" s="3"/>
      <c r="E626" s="3"/>
      <c r="F626" s="3"/>
      <c r="G626" s="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ht="15.75" customHeight="1">
      <c r="A627" s="1"/>
      <c r="B627" s="1"/>
      <c r="C627" s="3"/>
      <c r="D627" s="3"/>
      <c r="E627" s="3"/>
      <c r="F627" s="3"/>
      <c r="G627" s="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</row>
    <row r="628" ht="15.75" customHeight="1">
      <c r="A628" s="1"/>
      <c r="B628" s="1"/>
      <c r="C628" s="3"/>
      <c r="D628" s="3"/>
      <c r="E628" s="3"/>
      <c r="F628" s="3"/>
      <c r="G628" s="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</row>
    <row r="629" ht="15.75" customHeight="1">
      <c r="A629" s="1"/>
      <c r="B629" s="1"/>
      <c r="C629" s="3"/>
      <c r="D629" s="3"/>
      <c r="E629" s="3"/>
      <c r="F629" s="3"/>
      <c r="G629" s="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</row>
    <row r="630" ht="15.75" customHeight="1">
      <c r="A630" s="1"/>
      <c r="B630" s="1"/>
      <c r="C630" s="3"/>
      <c r="D630" s="3"/>
      <c r="E630" s="3"/>
      <c r="F630" s="3"/>
      <c r="G630" s="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</row>
    <row r="631" ht="15.75" customHeight="1">
      <c r="A631" s="1"/>
      <c r="B631" s="1"/>
      <c r="C631" s="3"/>
      <c r="D631" s="3"/>
      <c r="E631" s="3"/>
      <c r="F631" s="3"/>
      <c r="G631" s="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ht="15.75" customHeight="1">
      <c r="A632" s="1"/>
      <c r="B632" s="1"/>
      <c r="C632" s="3"/>
      <c r="D632" s="3"/>
      <c r="E632" s="3"/>
      <c r="F632" s="3"/>
      <c r="G632" s="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ht="15.75" customHeight="1">
      <c r="A633" s="1"/>
      <c r="B633" s="1"/>
      <c r="C633" s="3"/>
      <c r="D633" s="3"/>
      <c r="E633" s="3"/>
      <c r="F633" s="3"/>
      <c r="G633" s="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ht="15.75" customHeight="1">
      <c r="A634" s="1"/>
      <c r="B634" s="1"/>
      <c r="C634" s="3"/>
      <c r="D634" s="3"/>
      <c r="E634" s="3"/>
      <c r="F634" s="3"/>
      <c r="G634" s="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ht="15.75" customHeight="1">
      <c r="A635" s="1"/>
      <c r="B635" s="1"/>
      <c r="C635" s="3"/>
      <c r="D635" s="3"/>
      <c r="E635" s="3"/>
      <c r="F635" s="3"/>
      <c r="G635" s="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</row>
    <row r="636" ht="15.75" customHeight="1">
      <c r="A636" s="1"/>
      <c r="B636" s="1"/>
      <c r="C636" s="3"/>
      <c r="D636" s="3"/>
      <c r="E636" s="3"/>
      <c r="F636" s="3"/>
      <c r="G636" s="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</row>
    <row r="637" ht="15.75" customHeight="1">
      <c r="A637" s="1"/>
      <c r="B637" s="1"/>
      <c r="C637" s="3"/>
      <c r="D637" s="3"/>
      <c r="E637" s="3"/>
      <c r="F637" s="3"/>
      <c r="G637" s="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ht="15.75" customHeight="1">
      <c r="A638" s="1"/>
      <c r="B638" s="1"/>
      <c r="C638" s="3"/>
      <c r="D638" s="3"/>
      <c r="E638" s="3"/>
      <c r="F638" s="3"/>
      <c r="G638" s="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ht="15.75" customHeight="1">
      <c r="A639" s="1"/>
      <c r="B639" s="1"/>
      <c r="C639" s="3"/>
      <c r="D639" s="3"/>
      <c r="E639" s="3"/>
      <c r="F639" s="3"/>
      <c r="G639" s="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</row>
    <row r="640" ht="15.75" customHeight="1">
      <c r="A640" s="1"/>
      <c r="B640" s="1"/>
      <c r="C640" s="3"/>
      <c r="D640" s="3"/>
      <c r="E640" s="3"/>
      <c r="F640" s="3"/>
      <c r="G640" s="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</row>
    <row r="641" ht="15.75" customHeight="1">
      <c r="A641" s="1"/>
      <c r="B641" s="1"/>
      <c r="C641" s="3"/>
      <c r="D641" s="3"/>
      <c r="E641" s="3"/>
      <c r="F641" s="3"/>
      <c r="G641" s="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</row>
    <row r="642" ht="15.75" customHeight="1">
      <c r="A642" s="1"/>
      <c r="B642" s="1"/>
      <c r="C642" s="3"/>
      <c r="D642" s="3"/>
      <c r="E642" s="3"/>
      <c r="F642" s="3"/>
      <c r="G642" s="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</row>
    <row r="643" ht="15.75" customHeight="1">
      <c r="A643" s="1"/>
      <c r="B643" s="1"/>
      <c r="C643" s="3"/>
      <c r="D643" s="3"/>
      <c r="E643" s="3"/>
      <c r="F643" s="3"/>
      <c r="G643" s="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</row>
    <row r="644" ht="15.75" customHeight="1">
      <c r="A644" s="1"/>
      <c r="B644" s="1"/>
      <c r="C644" s="3"/>
      <c r="D644" s="3"/>
      <c r="E644" s="3"/>
      <c r="F644" s="3"/>
      <c r="G644" s="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</row>
    <row r="645" ht="15.75" customHeight="1">
      <c r="A645" s="1"/>
      <c r="B645" s="1"/>
      <c r="C645" s="3"/>
      <c r="D645" s="3"/>
      <c r="E645" s="3"/>
      <c r="F645" s="3"/>
      <c r="G645" s="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</row>
    <row r="646" ht="15.75" customHeight="1">
      <c r="A646" s="1"/>
      <c r="B646" s="1"/>
      <c r="C646" s="3"/>
      <c r="D646" s="3"/>
      <c r="E646" s="3"/>
      <c r="F646" s="3"/>
      <c r="G646" s="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</row>
    <row r="647" ht="15.75" customHeight="1">
      <c r="A647" s="1"/>
      <c r="B647" s="1"/>
      <c r="C647" s="3"/>
      <c r="D647" s="3"/>
      <c r="E647" s="3"/>
      <c r="F647" s="3"/>
      <c r="G647" s="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</row>
    <row r="648" ht="15.75" customHeight="1">
      <c r="A648" s="1"/>
      <c r="B648" s="1"/>
      <c r="C648" s="3"/>
      <c r="D648" s="3"/>
      <c r="E648" s="3"/>
      <c r="F648" s="3"/>
      <c r="G648" s="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</row>
    <row r="649" ht="15.75" customHeight="1">
      <c r="A649" s="1"/>
      <c r="B649" s="1"/>
      <c r="C649" s="3"/>
      <c r="D649" s="3"/>
      <c r="E649" s="3"/>
      <c r="F649" s="3"/>
      <c r="G649" s="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</row>
    <row r="650" ht="15.75" customHeight="1">
      <c r="A650" s="1"/>
      <c r="B650" s="1"/>
      <c r="C650" s="3"/>
      <c r="D650" s="3"/>
      <c r="E650" s="3"/>
      <c r="F650" s="3"/>
      <c r="G650" s="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</row>
    <row r="651" ht="15.75" customHeight="1">
      <c r="A651" s="1"/>
      <c r="B651" s="1"/>
      <c r="C651" s="3"/>
      <c r="D651" s="3"/>
      <c r="E651" s="3"/>
      <c r="F651" s="3"/>
      <c r="G651" s="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</row>
    <row r="652" ht="15.75" customHeight="1">
      <c r="A652" s="1"/>
      <c r="B652" s="1"/>
      <c r="C652" s="3"/>
      <c r="D652" s="3"/>
      <c r="E652" s="3"/>
      <c r="F652" s="3"/>
      <c r="G652" s="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</row>
    <row r="653" ht="15.75" customHeight="1">
      <c r="A653" s="1"/>
      <c r="B653" s="1"/>
      <c r="C653" s="3"/>
      <c r="D653" s="3"/>
      <c r="E653" s="3"/>
      <c r="F653" s="3"/>
      <c r="G653" s="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</row>
    <row r="654" ht="15.75" customHeight="1">
      <c r="A654" s="1"/>
      <c r="B654" s="1"/>
      <c r="C654" s="3"/>
      <c r="D654" s="3"/>
      <c r="E654" s="3"/>
      <c r="F654" s="3"/>
      <c r="G654" s="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</row>
    <row r="655" ht="15.75" customHeight="1">
      <c r="A655" s="1"/>
      <c r="B655" s="1"/>
      <c r="C655" s="3"/>
      <c r="D655" s="3"/>
      <c r="E655" s="3"/>
      <c r="F655" s="3"/>
      <c r="G655" s="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</row>
    <row r="656" ht="15.75" customHeight="1">
      <c r="A656" s="1"/>
      <c r="B656" s="1"/>
      <c r="C656" s="3"/>
      <c r="D656" s="3"/>
      <c r="E656" s="3"/>
      <c r="F656" s="3"/>
      <c r="G656" s="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</row>
    <row r="657" ht="15.75" customHeight="1">
      <c r="A657" s="1"/>
      <c r="B657" s="1"/>
      <c r="C657" s="3"/>
      <c r="D657" s="3"/>
      <c r="E657" s="3"/>
      <c r="F657" s="3"/>
      <c r="G657" s="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</row>
    <row r="658" ht="15.75" customHeight="1">
      <c r="A658" s="1"/>
      <c r="B658" s="1"/>
      <c r="C658" s="3"/>
      <c r="D658" s="3"/>
      <c r="E658" s="3"/>
      <c r="F658" s="3"/>
      <c r="G658" s="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</row>
    <row r="659" ht="15.75" customHeight="1">
      <c r="A659" s="1"/>
      <c r="B659" s="1"/>
      <c r="C659" s="3"/>
      <c r="D659" s="3"/>
      <c r="E659" s="3"/>
      <c r="F659" s="3"/>
      <c r="G659" s="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</row>
    <row r="660" ht="15.75" customHeight="1">
      <c r="A660" s="1"/>
      <c r="B660" s="1"/>
      <c r="C660" s="3"/>
      <c r="D660" s="3"/>
      <c r="E660" s="3"/>
      <c r="F660" s="3"/>
      <c r="G660" s="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</row>
    <row r="661" ht="15.75" customHeight="1">
      <c r="A661" s="1"/>
      <c r="B661" s="1"/>
      <c r="C661" s="3"/>
      <c r="D661" s="3"/>
      <c r="E661" s="3"/>
      <c r="F661" s="3"/>
      <c r="G661" s="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</row>
    <row r="662" ht="15.75" customHeight="1">
      <c r="A662" s="1"/>
      <c r="B662" s="1"/>
      <c r="C662" s="3"/>
      <c r="D662" s="3"/>
      <c r="E662" s="3"/>
      <c r="F662" s="3"/>
      <c r="G662" s="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</row>
    <row r="663" ht="15.75" customHeight="1">
      <c r="A663" s="1"/>
      <c r="B663" s="1"/>
      <c r="C663" s="3"/>
      <c r="D663" s="3"/>
      <c r="E663" s="3"/>
      <c r="F663" s="3"/>
      <c r="G663" s="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</row>
    <row r="664" ht="15.75" customHeight="1">
      <c r="A664" s="1"/>
      <c r="B664" s="1"/>
      <c r="C664" s="3"/>
      <c r="D664" s="3"/>
      <c r="E664" s="3"/>
      <c r="F664" s="3"/>
      <c r="G664" s="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</row>
    <row r="665" ht="15.75" customHeight="1">
      <c r="A665" s="1"/>
      <c r="B665" s="1"/>
      <c r="C665" s="3"/>
      <c r="D665" s="3"/>
      <c r="E665" s="3"/>
      <c r="F665" s="3"/>
      <c r="G665" s="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</row>
    <row r="666" ht="15.75" customHeight="1">
      <c r="A666" s="1"/>
      <c r="B666" s="1"/>
      <c r="C666" s="3"/>
      <c r="D666" s="3"/>
      <c r="E666" s="3"/>
      <c r="F666" s="3"/>
      <c r="G666" s="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</row>
    <row r="667" ht="15.75" customHeight="1">
      <c r="A667" s="1"/>
      <c r="B667" s="1"/>
      <c r="C667" s="3"/>
      <c r="D667" s="3"/>
      <c r="E667" s="3"/>
      <c r="F667" s="3"/>
      <c r="G667" s="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</row>
    <row r="668" ht="15.75" customHeight="1">
      <c r="A668" s="1"/>
      <c r="B668" s="1"/>
      <c r="C668" s="3"/>
      <c r="D668" s="3"/>
      <c r="E668" s="3"/>
      <c r="F668" s="3"/>
      <c r="G668" s="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</row>
    <row r="669" ht="15.75" customHeight="1">
      <c r="A669" s="1"/>
      <c r="B669" s="1"/>
      <c r="C669" s="3"/>
      <c r="D669" s="3"/>
      <c r="E669" s="3"/>
      <c r="F669" s="3"/>
      <c r="G669" s="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</row>
    <row r="670" ht="15.75" customHeight="1">
      <c r="A670" s="1"/>
      <c r="B670" s="1"/>
      <c r="C670" s="3"/>
      <c r="D670" s="3"/>
      <c r="E670" s="3"/>
      <c r="F670" s="3"/>
      <c r="G670" s="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</row>
    <row r="671" ht="15.75" customHeight="1">
      <c r="A671" s="1"/>
      <c r="B671" s="1"/>
      <c r="C671" s="3"/>
      <c r="D671" s="3"/>
      <c r="E671" s="3"/>
      <c r="F671" s="3"/>
      <c r="G671" s="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</row>
    <row r="672" ht="15.75" customHeight="1">
      <c r="A672" s="1"/>
      <c r="B672" s="1"/>
      <c r="C672" s="3"/>
      <c r="D672" s="3"/>
      <c r="E672" s="3"/>
      <c r="F672" s="3"/>
      <c r="G672" s="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</row>
    <row r="673" ht="15.75" customHeight="1">
      <c r="A673" s="1"/>
      <c r="B673" s="1"/>
      <c r="C673" s="3"/>
      <c r="D673" s="3"/>
      <c r="E673" s="3"/>
      <c r="F673" s="3"/>
      <c r="G673" s="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</row>
    <row r="674" ht="15.75" customHeight="1">
      <c r="A674" s="1"/>
      <c r="B674" s="1"/>
      <c r="C674" s="3"/>
      <c r="D674" s="3"/>
      <c r="E674" s="3"/>
      <c r="F674" s="3"/>
      <c r="G674" s="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</row>
    <row r="675" ht="15.75" customHeight="1">
      <c r="A675" s="1"/>
      <c r="B675" s="1"/>
      <c r="C675" s="3"/>
      <c r="D675" s="3"/>
      <c r="E675" s="3"/>
      <c r="F675" s="3"/>
      <c r="G675" s="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</row>
    <row r="676" ht="15.75" customHeight="1">
      <c r="A676" s="1"/>
      <c r="B676" s="1"/>
      <c r="C676" s="3"/>
      <c r="D676" s="3"/>
      <c r="E676" s="3"/>
      <c r="F676" s="3"/>
      <c r="G676" s="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</row>
    <row r="677" ht="15.75" customHeight="1">
      <c r="A677" s="1"/>
      <c r="B677" s="1"/>
      <c r="C677" s="3"/>
      <c r="D677" s="3"/>
      <c r="E677" s="3"/>
      <c r="F677" s="3"/>
      <c r="G677" s="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</row>
    <row r="678" ht="15.75" customHeight="1">
      <c r="A678" s="1"/>
      <c r="B678" s="1"/>
      <c r="C678" s="3"/>
      <c r="D678" s="3"/>
      <c r="E678" s="3"/>
      <c r="F678" s="3"/>
      <c r="G678" s="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</row>
    <row r="679" ht="15.75" customHeight="1">
      <c r="A679" s="1"/>
      <c r="B679" s="1"/>
      <c r="C679" s="3"/>
      <c r="D679" s="3"/>
      <c r="E679" s="3"/>
      <c r="F679" s="3"/>
      <c r="G679" s="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</row>
    <row r="680" ht="15.75" customHeight="1">
      <c r="A680" s="1"/>
      <c r="B680" s="1"/>
      <c r="C680" s="3"/>
      <c r="D680" s="3"/>
      <c r="E680" s="3"/>
      <c r="F680" s="3"/>
      <c r="G680" s="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</row>
    <row r="681" ht="15.75" customHeight="1">
      <c r="A681" s="1"/>
      <c r="B681" s="1"/>
      <c r="C681" s="3"/>
      <c r="D681" s="3"/>
      <c r="E681" s="3"/>
      <c r="F681" s="3"/>
      <c r="G681" s="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</row>
    <row r="682" ht="15.75" customHeight="1">
      <c r="A682" s="1"/>
      <c r="B682" s="1"/>
      <c r="C682" s="3"/>
      <c r="D682" s="3"/>
      <c r="E682" s="3"/>
      <c r="F682" s="3"/>
      <c r="G682" s="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</row>
    <row r="683" ht="15.75" customHeight="1">
      <c r="A683" s="1"/>
      <c r="B683" s="1"/>
      <c r="C683" s="3"/>
      <c r="D683" s="3"/>
      <c r="E683" s="3"/>
      <c r="F683" s="3"/>
      <c r="G683" s="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</row>
    <row r="684" ht="15.75" customHeight="1">
      <c r="A684" s="1"/>
      <c r="B684" s="1"/>
      <c r="C684" s="3"/>
      <c r="D684" s="3"/>
      <c r="E684" s="3"/>
      <c r="F684" s="3"/>
      <c r="G684" s="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</row>
    <row r="685" ht="15.75" customHeight="1">
      <c r="A685" s="1"/>
      <c r="B685" s="1"/>
      <c r="C685" s="3"/>
      <c r="D685" s="3"/>
      <c r="E685" s="3"/>
      <c r="F685" s="3"/>
      <c r="G685" s="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</row>
    <row r="686" ht="15.75" customHeight="1">
      <c r="A686" s="1"/>
      <c r="B686" s="1"/>
      <c r="C686" s="3"/>
      <c r="D686" s="3"/>
      <c r="E686" s="3"/>
      <c r="F686" s="3"/>
      <c r="G686" s="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</row>
    <row r="687" ht="15.75" customHeight="1">
      <c r="A687" s="1"/>
      <c r="B687" s="1"/>
      <c r="C687" s="3"/>
      <c r="D687" s="3"/>
      <c r="E687" s="3"/>
      <c r="F687" s="3"/>
      <c r="G687" s="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</row>
    <row r="688" ht="15.75" customHeight="1">
      <c r="A688" s="1"/>
      <c r="B688" s="1"/>
      <c r="C688" s="3"/>
      <c r="D688" s="3"/>
      <c r="E688" s="3"/>
      <c r="F688" s="3"/>
      <c r="G688" s="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</row>
    <row r="689" ht="15.75" customHeight="1">
      <c r="A689" s="1"/>
      <c r="B689" s="1"/>
      <c r="C689" s="3"/>
      <c r="D689" s="3"/>
      <c r="E689" s="3"/>
      <c r="F689" s="3"/>
      <c r="G689" s="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</row>
    <row r="690" ht="15.75" customHeight="1">
      <c r="A690" s="1"/>
      <c r="B690" s="1"/>
      <c r="C690" s="3"/>
      <c r="D690" s="3"/>
      <c r="E690" s="3"/>
      <c r="F690" s="3"/>
      <c r="G690" s="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</row>
    <row r="691" ht="15.75" customHeight="1">
      <c r="A691" s="1"/>
      <c r="B691" s="1"/>
      <c r="C691" s="3"/>
      <c r="D691" s="3"/>
      <c r="E691" s="3"/>
      <c r="F691" s="3"/>
      <c r="G691" s="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</row>
    <row r="692" ht="15.75" customHeight="1">
      <c r="A692" s="1"/>
      <c r="B692" s="1"/>
      <c r="C692" s="3"/>
      <c r="D692" s="3"/>
      <c r="E692" s="3"/>
      <c r="F692" s="3"/>
      <c r="G692" s="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</row>
    <row r="693" ht="15.75" customHeight="1">
      <c r="A693" s="1"/>
      <c r="B693" s="1"/>
      <c r="C693" s="3"/>
      <c r="D693" s="3"/>
      <c r="E693" s="3"/>
      <c r="F693" s="3"/>
      <c r="G693" s="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</row>
    <row r="694" ht="15.75" customHeight="1">
      <c r="A694" s="1"/>
      <c r="B694" s="1"/>
      <c r="C694" s="3"/>
      <c r="D694" s="3"/>
      <c r="E694" s="3"/>
      <c r="F694" s="3"/>
      <c r="G694" s="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</row>
    <row r="695" ht="15.75" customHeight="1">
      <c r="A695" s="1"/>
      <c r="B695" s="1"/>
      <c r="C695" s="3"/>
      <c r="D695" s="3"/>
      <c r="E695" s="3"/>
      <c r="F695" s="3"/>
      <c r="G695" s="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</row>
    <row r="696" ht="15.75" customHeight="1">
      <c r="A696" s="1"/>
      <c r="B696" s="1"/>
      <c r="C696" s="3"/>
      <c r="D696" s="3"/>
      <c r="E696" s="3"/>
      <c r="F696" s="3"/>
      <c r="G696" s="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</row>
    <row r="697" ht="15.75" customHeight="1">
      <c r="A697" s="1"/>
      <c r="B697" s="1"/>
      <c r="C697" s="3"/>
      <c r="D697" s="3"/>
      <c r="E697" s="3"/>
      <c r="F697" s="3"/>
      <c r="G697" s="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</row>
    <row r="698" ht="15.75" customHeight="1">
      <c r="A698" s="1"/>
      <c r="B698" s="1"/>
      <c r="C698" s="3"/>
      <c r="D698" s="3"/>
      <c r="E698" s="3"/>
      <c r="F698" s="3"/>
      <c r="G698" s="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</row>
    <row r="699" ht="15.75" customHeight="1">
      <c r="A699" s="1"/>
      <c r="B699" s="1"/>
      <c r="C699" s="3"/>
      <c r="D699" s="3"/>
      <c r="E699" s="3"/>
      <c r="F699" s="3"/>
      <c r="G699" s="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</row>
    <row r="700" ht="15.75" customHeight="1">
      <c r="A700" s="1"/>
      <c r="B700" s="1"/>
      <c r="C700" s="3"/>
      <c r="D700" s="3"/>
      <c r="E700" s="3"/>
      <c r="F700" s="3"/>
      <c r="G700" s="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ht="15.75" customHeight="1">
      <c r="A701" s="1"/>
      <c r="B701" s="1"/>
      <c r="C701" s="3"/>
      <c r="D701" s="3"/>
      <c r="E701" s="3"/>
      <c r="F701" s="3"/>
      <c r="G701" s="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</row>
    <row r="702" ht="15.75" customHeight="1">
      <c r="A702" s="1"/>
      <c r="B702" s="1"/>
      <c r="C702" s="3"/>
      <c r="D702" s="3"/>
      <c r="E702" s="3"/>
      <c r="F702" s="3"/>
      <c r="G702" s="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</row>
    <row r="703" ht="15.75" customHeight="1">
      <c r="A703" s="1"/>
      <c r="B703" s="1"/>
      <c r="C703" s="3"/>
      <c r="D703" s="3"/>
      <c r="E703" s="3"/>
      <c r="F703" s="3"/>
      <c r="G703" s="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ht="15.75" customHeight="1">
      <c r="A704" s="1"/>
      <c r="B704" s="1"/>
      <c r="C704" s="3"/>
      <c r="D704" s="3"/>
      <c r="E704" s="3"/>
      <c r="F704" s="3"/>
      <c r="G704" s="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ht="15.75" customHeight="1">
      <c r="A705" s="1"/>
      <c r="B705" s="1"/>
      <c r="C705" s="3"/>
      <c r="D705" s="3"/>
      <c r="E705" s="3"/>
      <c r="F705" s="3"/>
      <c r="G705" s="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</row>
    <row r="706" ht="15.75" customHeight="1">
      <c r="A706" s="1"/>
      <c r="B706" s="1"/>
      <c r="C706" s="3"/>
      <c r="D706" s="3"/>
      <c r="E706" s="3"/>
      <c r="F706" s="3"/>
      <c r="G706" s="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</row>
    <row r="707" ht="15.75" customHeight="1">
      <c r="A707" s="1"/>
      <c r="B707" s="1"/>
      <c r="C707" s="3"/>
      <c r="D707" s="3"/>
      <c r="E707" s="3"/>
      <c r="F707" s="3"/>
      <c r="G707" s="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</row>
    <row r="708" ht="15.75" customHeight="1">
      <c r="A708" s="1"/>
      <c r="B708" s="1"/>
      <c r="C708" s="3"/>
      <c r="D708" s="3"/>
      <c r="E708" s="3"/>
      <c r="F708" s="3"/>
      <c r="G708" s="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</row>
    <row r="709" ht="15.75" customHeight="1">
      <c r="A709" s="1"/>
      <c r="B709" s="1"/>
      <c r="C709" s="3"/>
      <c r="D709" s="3"/>
      <c r="E709" s="3"/>
      <c r="F709" s="3"/>
      <c r="G709" s="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</row>
    <row r="710" ht="15.75" customHeight="1">
      <c r="A710" s="1"/>
      <c r="B710" s="1"/>
      <c r="C710" s="3"/>
      <c r="D710" s="3"/>
      <c r="E710" s="3"/>
      <c r="F710" s="3"/>
      <c r="G710" s="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</row>
    <row r="711" ht="15.75" customHeight="1">
      <c r="A711" s="1"/>
      <c r="B711" s="1"/>
      <c r="C711" s="3"/>
      <c r="D711" s="3"/>
      <c r="E711" s="3"/>
      <c r="F711" s="3"/>
      <c r="G711" s="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</row>
    <row r="712" ht="15.75" customHeight="1">
      <c r="A712" s="1"/>
      <c r="B712" s="1"/>
      <c r="C712" s="3"/>
      <c r="D712" s="3"/>
      <c r="E712" s="3"/>
      <c r="F712" s="3"/>
      <c r="G712" s="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</row>
    <row r="713" ht="15.75" customHeight="1">
      <c r="A713" s="1"/>
      <c r="B713" s="1"/>
      <c r="C713" s="3"/>
      <c r="D713" s="3"/>
      <c r="E713" s="3"/>
      <c r="F713" s="3"/>
      <c r="G713" s="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</row>
    <row r="714" ht="15.75" customHeight="1">
      <c r="A714" s="1"/>
      <c r="B714" s="1"/>
      <c r="C714" s="3"/>
      <c r="D714" s="3"/>
      <c r="E714" s="3"/>
      <c r="F714" s="3"/>
      <c r="G714" s="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</row>
    <row r="715" ht="15.75" customHeight="1">
      <c r="A715" s="1"/>
      <c r="B715" s="1"/>
      <c r="C715" s="3"/>
      <c r="D715" s="3"/>
      <c r="E715" s="3"/>
      <c r="F715" s="3"/>
      <c r="G715" s="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</row>
    <row r="716" ht="15.75" customHeight="1">
      <c r="A716" s="1"/>
      <c r="B716" s="1"/>
      <c r="C716" s="3"/>
      <c r="D716" s="3"/>
      <c r="E716" s="3"/>
      <c r="F716" s="3"/>
      <c r="G716" s="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</row>
    <row r="717" ht="15.75" customHeight="1">
      <c r="A717" s="1"/>
      <c r="B717" s="1"/>
      <c r="C717" s="3"/>
      <c r="D717" s="3"/>
      <c r="E717" s="3"/>
      <c r="F717" s="3"/>
      <c r="G717" s="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</row>
    <row r="718" ht="15.75" customHeight="1">
      <c r="A718" s="1"/>
      <c r="B718" s="1"/>
      <c r="C718" s="3"/>
      <c r="D718" s="3"/>
      <c r="E718" s="3"/>
      <c r="F718" s="3"/>
      <c r="G718" s="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</row>
    <row r="719" ht="15.75" customHeight="1">
      <c r="A719" s="1"/>
      <c r="B719" s="1"/>
      <c r="C719" s="3"/>
      <c r="D719" s="3"/>
      <c r="E719" s="3"/>
      <c r="F719" s="3"/>
      <c r="G719" s="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</row>
    <row r="720" ht="15.75" customHeight="1">
      <c r="A720" s="1"/>
      <c r="B720" s="1"/>
      <c r="C720" s="3"/>
      <c r="D720" s="3"/>
      <c r="E720" s="3"/>
      <c r="F720" s="3"/>
      <c r="G720" s="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</row>
    <row r="721" ht="15.75" customHeight="1">
      <c r="A721" s="1"/>
      <c r="B721" s="1"/>
      <c r="C721" s="3"/>
      <c r="D721" s="3"/>
      <c r="E721" s="3"/>
      <c r="F721" s="3"/>
      <c r="G721" s="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ht="15.75" customHeight="1">
      <c r="A722" s="1"/>
      <c r="B722" s="1"/>
      <c r="C722" s="3"/>
      <c r="D722" s="3"/>
      <c r="E722" s="3"/>
      <c r="F722" s="3"/>
      <c r="G722" s="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</row>
    <row r="723" ht="15.75" customHeight="1">
      <c r="A723" s="1"/>
      <c r="B723" s="1"/>
      <c r="C723" s="3"/>
      <c r="D723" s="3"/>
      <c r="E723" s="3"/>
      <c r="F723" s="3"/>
      <c r="G723" s="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ht="15.75" customHeight="1">
      <c r="A724" s="1"/>
      <c r="B724" s="1"/>
      <c r="C724" s="3"/>
      <c r="D724" s="3"/>
      <c r="E724" s="3"/>
      <c r="F724" s="3"/>
      <c r="G724" s="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</row>
    <row r="725" ht="15.75" customHeight="1">
      <c r="A725" s="1"/>
      <c r="B725" s="1"/>
      <c r="C725" s="3"/>
      <c r="D725" s="3"/>
      <c r="E725" s="3"/>
      <c r="F725" s="3"/>
      <c r="G725" s="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</row>
    <row r="726" ht="15.75" customHeight="1">
      <c r="A726" s="1"/>
      <c r="B726" s="1"/>
      <c r="C726" s="3"/>
      <c r="D726" s="3"/>
      <c r="E726" s="3"/>
      <c r="F726" s="3"/>
      <c r="G726" s="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</row>
    <row r="727" ht="15.75" customHeight="1">
      <c r="A727" s="1"/>
      <c r="B727" s="1"/>
      <c r="C727" s="3"/>
      <c r="D727" s="3"/>
      <c r="E727" s="3"/>
      <c r="F727" s="3"/>
      <c r="G727" s="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ht="15.75" customHeight="1">
      <c r="A728" s="1"/>
      <c r="B728" s="1"/>
      <c r="C728" s="3"/>
      <c r="D728" s="3"/>
      <c r="E728" s="3"/>
      <c r="F728" s="3"/>
      <c r="G728" s="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</row>
    <row r="729" ht="15.75" customHeight="1">
      <c r="A729" s="1"/>
      <c r="B729" s="1"/>
      <c r="C729" s="3"/>
      <c r="D729" s="3"/>
      <c r="E729" s="3"/>
      <c r="F729" s="3"/>
      <c r="G729" s="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</row>
    <row r="730" ht="15.75" customHeight="1">
      <c r="A730" s="1"/>
      <c r="B730" s="1"/>
      <c r="C730" s="3"/>
      <c r="D730" s="3"/>
      <c r="E730" s="3"/>
      <c r="F730" s="3"/>
      <c r="G730" s="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</row>
    <row r="731" ht="15.75" customHeight="1">
      <c r="A731" s="1"/>
      <c r="B731" s="1"/>
      <c r="C731" s="3"/>
      <c r="D731" s="3"/>
      <c r="E731" s="3"/>
      <c r="F731" s="3"/>
      <c r="G731" s="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</row>
    <row r="732" ht="15.75" customHeight="1">
      <c r="A732" s="1"/>
      <c r="B732" s="1"/>
      <c r="C732" s="3"/>
      <c r="D732" s="3"/>
      <c r="E732" s="3"/>
      <c r="F732" s="3"/>
      <c r="G732" s="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</row>
    <row r="733" ht="15.75" customHeight="1">
      <c r="A733" s="1"/>
      <c r="B733" s="1"/>
      <c r="C733" s="3"/>
      <c r="D733" s="3"/>
      <c r="E733" s="3"/>
      <c r="F733" s="3"/>
      <c r="G733" s="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ht="15.75" customHeight="1">
      <c r="A734" s="1"/>
      <c r="B734" s="1"/>
      <c r="C734" s="3"/>
      <c r="D734" s="3"/>
      <c r="E734" s="3"/>
      <c r="F734" s="3"/>
      <c r="G734" s="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</row>
    <row r="735" ht="15.75" customHeight="1">
      <c r="A735" s="1"/>
      <c r="B735" s="1"/>
      <c r="C735" s="3"/>
      <c r="D735" s="3"/>
      <c r="E735" s="3"/>
      <c r="F735" s="3"/>
      <c r="G735" s="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</row>
    <row r="736" ht="15.75" customHeight="1">
      <c r="A736" s="1"/>
      <c r="B736" s="1"/>
      <c r="C736" s="3"/>
      <c r="D736" s="3"/>
      <c r="E736" s="3"/>
      <c r="F736" s="3"/>
      <c r="G736" s="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</row>
    <row r="737" ht="15.75" customHeight="1">
      <c r="A737" s="1"/>
      <c r="B737" s="1"/>
      <c r="C737" s="3"/>
      <c r="D737" s="3"/>
      <c r="E737" s="3"/>
      <c r="F737" s="3"/>
      <c r="G737" s="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</row>
    <row r="738" ht="15.75" customHeight="1">
      <c r="A738" s="1"/>
      <c r="B738" s="1"/>
      <c r="C738" s="3"/>
      <c r="D738" s="3"/>
      <c r="E738" s="3"/>
      <c r="F738" s="3"/>
      <c r="G738" s="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</row>
    <row r="739" ht="15.75" customHeight="1">
      <c r="A739" s="1"/>
      <c r="B739" s="1"/>
      <c r="C739" s="3"/>
      <c r="D739" s="3"/>
      <c r="E739" s="3"/>
      <c r="F739" s="3"/>
      <c r="G739" s="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</row>
    <row r="740" ht="15.75" customHeight="1">
      <c r="A740" s="1"/>
      <c r="B740" s="1"/>
      <c r="C740" s="3"/>
      <c r="D740" s="3"/>
      <c r="E740" s="3"/>
      <c r="F740" s="3"/>
      <c r="G740" s="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</row>
    <row r="741" ht="15.75" customHeight="1">
      <c r="A741" s="1"/>
      <c r="B741" s="1"/>
      <c r="C741" s="3"/>
      <c r="D741" s="3"/>
      <c r="E741" s="3"/>
      <c r="F741" s="3"/>
      <c r="G741" s="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</row>
    <row r="742" ht="15.75" customHeight="1">
      <c r="A742" s="1"/>
      <c r="B742" s="1"/>
      <c r="C742" s="3"/>
      <c r="D742" s="3"/>
      <c r="E742" s="3"/>
      <c r="F742" s="3"/>
      <c r="G742" s="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</row>
    <row r="743" ht="15.75" customHeight="1">
      <c r="A743" s="1"/>
      <c r="B743" s="1"/>
      <c r="C743" s="3"/>
      <c r="D743" s="3"/>
      <c r="E743" s="3"/>
      <c r="F743" s="3"/>
      <c r="G743" s="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</row>
    <row r="744" ht="15.75" customHeight="1">
      <c r="A744" s="1"/>
      <c r="B744" s="1"/>
      <c r="C744" s="3"/>
      <c r="D744" s="3"/>
      <c r="E744" s="3"/>
      <c r="F744" s="3"/>
      <c r="G744" s="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</row>
    <row r="745" ht="15.75" customHeight="1">
      <c r="A745" s="1"/>
      <c r="B745" s="1"/>
      <c r="C745" s="3"/>
      <c r="D745" s="3"/>
      <c r="E745" s="3"/>
      <c r="F745" s="3"/>
      <c r="G745" s="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</row>
    <row r="746" ht="15.75" customHeight="1">
      <c r="A746" s="1"/>
      <c r="B746" s="1"/>
      <c r="C746" s="3"/>
      <c r="D746" s="3"/>
      <c r="E746" s="3"/>
      <c r="F746" s="3"/>
      <c r="G746" s="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</row>
    <row r="747" ht="15.75" customHeight="1">
      <c r="A747" s="1"/>
      <c r="B747" s="1"/>
      <c r="C747" s="3"/>
      <c r="D747" s="3"/>
      <c r="E747" s="3"/>
      <c r="F747" s="3"/>
      <c r="G747" s="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</row>
    <row r="748" ht="15.75" customHeight="1">
      <c r="A748" s="1"/>
      <c r="B748" s="1"/>
      <c r="C748" s="3"/>
      <c r="D748" s="3"/>
      <c r="E748" s="3"/>
      <c r="F748" s="3"/>
      <c r="G748" s="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</row>
    <row r="749" ht="15.75" customHeight="1">
      <c r="A749" s="1"/>
      <c r="B749" s="1"/>
      <c r="C749" s="3"/>
      <c r="D749" s="3"/>
      <c r="E749" s="3"/>
      <c r="F749" s="3"/>
      <c r="G749" s="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</row>
    <row r="750" ht="15.75" customHeight="1">
      <c r="A750" s="1"/>
      <c r="B750" s="1"/>
      <c r="C750" s="3"/>
      <c r="D750" s="3"/>
      <c r="E750" s="3"/>
      <c r="F750" s="3"/>
      <c r="G750" s="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</row>
    <row r="751" ht="15.75" customHeight="1">
      <c r="A751" s="1"/>
      <c r="B751" s="1"/>
      <c r="C751" s="3"/>
      <c r="D751" s="3"/>
      <c r="E751" s="3"/>
      <c r="F751" s="3"/>
      <c r="G751" s="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ht="15.75" customHeight="1">
      <c r="A752" s="1"/>
      <c r="B752" s="1"/>
      <c r="C752" s="3"/>
      <c r="D752" s="3"/>
      <c r="E752" s="3"/>
      <c r="F752" s="3"/>
      <c r="G752" s="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ht="15.75" customHeight="1">
      <c r="A753" s="1"/>
      <c r="B753" s="1"/>
      <c r="C753" s="3"/>
      <c r="D753" s="3"/>
      <c r="E753" s="3"/>
      <c r="F753" s="3"/>
      <c r="G753" s="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</row>
    <row r="754" ht="15.75" customHeight="1">
      <c r="A754" s="1"/>
      <c r="B754" s="1"/>
      <c r="C754" s="3"/>
      <c r="D754" s="3"/>
      <c r="E754" s="3"/>
      <c r="F754" s="3"/>
      <c r="G754" s="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</row>
    <row r="755" ht="15.75" customHeight="1">
      <c r="A755" s="1"/>
      <c r="B755" s="1"/>
      <c r="C755" s="3"/>
      <c r="D755" s="3"/>
      <c r="E755" s="3"/>
      <c r="F755" s="3"/>
      <c r="G755" s="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</row>
    <row r="756" ht="15.75" customHeight="1">
      <c r="A756" s="1"/>
      <c r="B756" s="1"/>
      <c r="C756" s="3"/>
      <c r="D756" s="3"/>
      <c r="E756" s="3"/>
      <c r="F756" s="3"/>
      <c r="G756" s="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</row>
    <row r="757" ht="15.75" customHeight="1">
      <c r="A757" s="1"/>
      <c r="B757" s="1"/>
      <c r="C757" s="3"/>
      <c r="D757" s="3"/>
      <c r="E757" s="3"/>
      <c r="F757" s="3"/>
      <c r="G757" s="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</row>
    <row r="758" ht="15.75" customHeight="1">
      <c r="A758" s="1"/>
      <c r="B758" s="1"/>
      <c r="C758" s="3"/>
      <c r="D758" s="3"/>
      <c r="E758" s="3"/>
      <c r="F758" s="3"/>
      <c r="G758" s="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</row>
    <row r="759" ht="15.75" customHeight="1">
      <c r="A759" s="1"/>
      <c r="B759" s="1"/>
      <c r="C759" s="3"/>
      <c r="D759" s="3"/>
      <c r="E759" s="3"/>
      <c r="F759" s="3"/>
      <c r="G759" s="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</row>
    <row r="760" ht="15.75" customHeight="1">
      <c r="A760" s="1"/>
      <c r="B760" s="1"/>
      <c r="C760" s="3"/>
      <c r="D760" s="3"/>
      <c r="E760" s="3"/>
      <c r="F760" s="3"/>
      <c r="G760" s="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</row>
    <row r="761" ht="15.75" customHeight="1">
      <c r="A761" s="1"/>
      <c r="B761" s="1"/>
      <c r="C761" s="3"/>
      <c r="D761" s="3"/>
      <c r="E761" s="3"/>
      <c r="F761" s="3"/>
      <c r="G761" s="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</row>
    <row r="762" ht="15.75" customHeight="1">
      <c r="A762" s="1"/>
      <c r="B762" s="1"/>
      <c r="C762" s="3"/>
      <c r="D762" s="3"/>
      <c r="E762" s="3"/>
      <c r="F762" s="3"/>
      <c r="G762" s="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</row>
    <row r="763" ht="15.75" customHeight="1">
      <c r="A763" s="1"/>
      <c r="B763" s="1"/>
      <c r="C763" s="3"/>
      <c r="D763" s="3"/>
      <c r="E763" s="3"/>
      <c r="F763" s="3"/>
      <c r="G763" s="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</row>
    <row r="764" ht="15.75" customHeight="1">
      <c r="A764" s="1"/>
      <c r="B764" s="1"/>
      <c r="C764" s="3"/>
      <c r="D764" s="3"/>
      <c r="E764" s="3"/>
      <c r="F764" s="3"/>
      <c r="G764" s="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</row>
    <row r="765" ht="15.75" customHeight="1">
      <c r="A765" s="1"/>
      <c r="B765" s="1"/>
      <c r="C765" s="3"/>
      <c r="D765" s="3"/>
      <c r="E765" s="3"/>
      <c r="F765" s="3"/>
      <c r="G765" s="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</row>
    <row r="766" ht="15.75" customHeight="1">
      <c r="A766" s="1"/>
      <c r="B766" s="1"/>
      <c r="C766" s="3"/>
      <c r="D766" s="3"/>
      <c r="E766" s="3"/>
      <c r="F766" s="3"/>
      <c r="G766" s="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</row>
    <row r="767" ht="15.75" customHeight="1">
      <c r="A767" s="1"/>
      <c r="B767" s="1"/>
      <c r="C767" s="3"/>
      <c r="D767" s="3"/>
      <c r="E767" s="3"/>
      <c r="F767" s="3"/>
      <c r="G767" s="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</row>
    <row r="768" ht="15.75" customHeight="1">
      <c r="A768" s="1"/>
      <c r="B768" s="1"/>
      <c r="C768" s="3"/>
      <c r="D768" s="3"/>
      <c r="E768" s="3"/>
      <c r="F768" s="3"/>
      <c r="G768" s="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</row>
    <row r="769" ht="15.75" customHeight="1">
      <c r="A769" s="1"/>
      <c r="B769" s="1"/>
      <c r="C769" s="3"/>
      <c r="D769" s="3"/>
      <c r="E769" s="3"/>
      <c r="F769" s="3"/>
      <c r="G769" s="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</row>
    <row r="770" ht="15.75" customHeight="1">
      <c r="A770" s="1"/>
      <c r="B770" s="1"/>
      <c r="C770" s="3"/>
      <c r="D770" s="3"/>
      <c r="E770" s="3"/>
      <c r="F770" s="3"/>
      <c r="G770" s="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</row>
    <row r="771" ht="15.75" customHeight="1">
      <c r="A771" s="1"/>
      <c r="B771" s="1"/>
      <c r="C771" s="3"/>
      <c r="D771" s="3"/>
      <c r="E771" s="3"/>
      <c r="F771" s="3"/>
      <c r="G771" s="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</row>
    <row r="772" ht="15.75" customHeight="1">
      <c r="A772" s="1"/>
      <c r="B772" s="1"/>
      <c r="C772" s="3"/>
      <c r="D772" s="3"/>
      <c r="E772" s="3"/>
      <c r="F772" s="3"/>
      <c r="G772" s="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</row>
    <row r="773" ht="15.75" customHeight="1">
      <c r="A773" s="1"/>
      <c r="B773" s="1"/>
      <c r="C773" s="3"/>
      <c r="D773" s="3"/>
      <c r="E773" s="3"/>
      <c r="F773" s="3"/>
      <c r="G773" s="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</row>
    <row r="774" ht="15.75" customHeight="1">
      <c r="A774" s="1"/>
      <c r="B774" s="1"/>
      <c r="C774" s="3"/>
      <c r="D774" s="3"/>
      <c r="E774" s="3"/>
      <c r="F774" s="3"/>
      <c r="G774" s="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</row>
    <row r="775" ht="15.75" customHeight="1">
      <c r="A775" s="1"/>
      <c r="B775" s="1"/>
      <c r="C775" s="3"/>
      <c r="D775" s="3"/>
      <c r="E775" s="3"/>
      <c r="F775" s="3"/>
      <c r="G775" s="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</row>
    <row r="776" ht="15.75" customHeight="1">
      <c r="A776" s="1"/>
      <c r="B776" s="1"/>
      <c r="C776" s="3"/>
      <c r="D776" s="3"/>
      <c r="E776" s="3"/>
      <c r="F776" s="3"/>
      <c r="G776" s="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</row>
    <row r="777" ht="15.75" customHeight="1">
      <c r="A777" s="1"/>
      <c r="B777" s="1"/>
      <c r="C777" s="3"/>
      <c r="D777" s="3"/>
      <c r="E777" s="3"/>
      <c r="F777" s="3"/>
      <c r="G777" s="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</row>
    <row r="778" ht="15.75" customHeight="1">
      <c r="A778" s="1"/>
      <c r="B778" s="1"/>
      <c r="C778" s="3"/>
      <c r="D778" s="3"/>
      <c r="E778" s="3"/>
      <c r="F778" s="3"/>
      <c r="G778" s="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</row>
    <row r="779" ht="15.75" customHeight="1">
      <c r="A779" s="1"/>
      <c r="B779" s="1"/>
      <c r="C779" s="3"/>
      <c r="D779" s="3"/>
      <c r="E779" s="3"/>
      <c r="F779" s="3"/>
      <c r="G779" s="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</row>
    <row r="780" ht="15.75" customHeight="1">
      <c r="A780" s="1"/>
      <c r="B780" s="1"/>
      <c r="C780" s="3"/>
      <c r="D780" s="3"/>
      <c r="E780" s="3"/>
      <c r="F780" s="3"/>
      <c r="G780" s="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</row>
    <row r="781" ht="15.75" customHeight="1">
      <c r="A781" s="1"/>
      <c r="B781" s="1"/>
      <c r="C781" s="3"/>
      <c r="D781" s="3"/>
      <c r="E781" s="3"/>
      <c r="F781" s="3"/>
      <c r="G781" s="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</row>
    <row r="782" ht="15.75" customHeight="1">
      <c r="A782" s="1"/>
      <c r="B782" s="1"/>
      <c r="C782" s="3"/>
      <c r="D782" s="3"/>
      <c r="E782" s="3"/>
      <c r="F782" s="3"/>
      <c r="G782" s="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</row>
    <row r="783" ht="15.75" customHeight="1">
      <c r="A783" s="1"/>
      <c r="B783" s="1"/>
      <c r="C783" s="3"/>
      <c r="D783" s="3"/>
      <c r="E783" s="3"/>
      <c r="F783" s="3"/>
      <c r="G783" s="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</row>
    <row r="784" ht="15.75" customHeight="1">
      <c r="A784" s="1"/>
      <c r="B784" s="1"/>
      <c r="C784" s="3"/>
      <c r="D784" s="3"/>
      <c r="E784" s="3"/>
      <c r="F784" s="3"/>
      <c r="G784" s="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</row>
    <row r="785" ht="15.75" customHeight="1">
      <c r="A785" s="1"/>
      <c r="B785" s="1"/>
      <c r="C785" s="3"/>
      <c r="D785" s="3"/>
      <c r="E785" s="3"/>
      <c r="F785" s="3"/>
      <c r="G785" s="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ht="15.75" customHeight="1">
      <c r="A786" s="1"/>
      <c r="B786" s="1"/>
      <c r="C786" s="3"/>
      <c r="D786" s="3"/>
      <c r="E786" s="3"/>
      <c r="F786" s="3"/>
      <c r="G786" s="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</row>
    <row r="787" ht="15.75" customHeight="1">
      <c r="A787" s="1"/>
      <c r="B787" s="1"/>
      <c r="C787" s="3"/>
      <c r="D787" s="3"/>
      <c r="E787" s="3"/>
      <c r="F787" s="3"/>
      <c r="G787" s="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</row>
    <row r="788" ht="15.75" customHeight="1">
      <c r="A788" s="1"/>
      <c r="B788" s="1"/>
      <c r="C788" s="3"/>
      <c r="D788" s="3"/>
      <c r="E788" s="3"/>
      <c r="F788" s="3"/>
      <c r="G788" s="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</row>
    <row r="789" ht="15.75" customHeight="1">
      <c r="A789" s="1"/>
      <c r="B789" s="1"/>
      <c r="C789" s="3"/>
      <c r="D789" s="3"/>
      <c r="E789" s="3"/>
      <c r="F789" s="3"/>
      <c r="G789" s="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</row>
    <row r="790" ht="15.75" customHeight="1">
      <c r="A790" s="1"/>
      <c r="B790" s="1"/>
      <c r="C790" s="3"/>
      <c r="D790" s="3"/>
      <c r="E790" s="3"/>
      <c r="F790" s="3"/>
      <c r="G790" s="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</row>
    <row r="791" ht="15.75" customHeight="1">
      <c r="A791" s="1"/>
      <c r="B791" s="1"/>
      <c r="C791" s="3"/>
      <c r="D791" s="3"/>
      <c r="E791" s="3"/>
      <c r="F791" s="3"/>
      <c r="G791" s="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</row>
    <row r="792" ht="15.75" customHeight="1">
      <c r="A792" s="1"/>
      <c r="B792" s="1"/>
      <c r="C792" s="3"/>
      <c r="D792" s="3"/>
      <c r="E792" s="3"/>
      <c r="F792" s="3"/>
      <c r="G792" s="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</row>
    <row r="793" ht="15.75" customHeight="1">
      <c r="A793" s="1"/>
      <c r="B793" s="1"/>
      <c r="C793" s="3"/>
      <c r="D793" s="3"/>
      <c r="E793" s="3"/>
      <c r="F793" s="3"/>
      <c r="G793" s="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</row>
    <row r="794" ht="15.75" customHeight="1">
      <c r="A794" s="1"/>
      <c r="B794" s="1"/>
      <c r="C794" s="3"/>
      <c r="D794" s="3"/>
      <c r="E794" s="3"/>
      <c r="F794" s="3"/>
      <c r="G794" s="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</row>
    <row r="795" ht="15.75" customHeight="1">
      <c r="A795" s="1"/>
      <c r="B795" s="1"/>
      <c r="C795" s="3"/>
      <c r="D795" s="3"/>
      <c r="E795" s="3"/>
      <c r="F795" s="3"/>
      <c r="G795" s="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</row>
    <row r="796" ht="15.75" customHeight="1">
      <c r="A796" s="1"/>
      <c r="B796" s="1"/>
      <c r="C796" s="3"/>
      <c r="D796" s="3"/>
      <c r="E796" s="3"/>
      <c r="F796" s="3"/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</row>
    <row r="797" ht="15.75" customHeight="1">
      <c r="A797" s="1"/>
      <c r="B797" s="1"/>
      <c r="C797" s="3"/>
      <c r="D797" s="3"/>
      <c r="E797" s="3"/>
      <c r="F797" s="3"/>
      <c r="G797" s="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</row>
    <row r="798" ht="15.75" customHeight="1">
      <c r="A798" s="1"/>
      <c r="B798" s="1"/>
      <c r="C798" s="3"/>
      <c r="D798" s="3"/>
      <c r="E798" s="3"/>
      <c r="F798" s="3"/>
      <c r="G798" s="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</row>
    <row r="799" ht="15.75" customHeight="1">
      <c r="A799" s="1"/>
      <c r="B799" s="1"/>
      <c r="C799" s="3"/>
      <c r="D799" s="3"/>
      <c r="E799" s="3"/>
      <c r="F799" s="3"/>
      <c r="G799" s="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</row>
    <row r="800" ht="15.75" customHeight="1">
      <c r="A800" s="1"/>
      <c r="B800" s="1"/>
      <c r="C800" s="3"/>
      <c r="D800" s="3"/>
      <c r="E800" s="3"/>
      <c r="F800" s="3"/>
      <c r="G800" s="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</row>
    <row r="801" ht="15.75" customHeight="1">
      <c r="A801" s="1"/>
      <c r="B801" s="1"/>
      <c r="C801" s="3"/>
      <c r="D801" s="3"/>
      <c r="E801" s="3"/>
      <c r="F801" s="3"/>
      <c r="G801" s="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</row>
    <row r="802" ht="15.75" customHeight="1">
      <c r="A802" s="1"/>
      <c r="B802" s="1"/>
      <c r="C802" s="3"/>
      <c r="D802" s="3"/>
      <c r="E802" s="3"/>
      <c r="F802" s="3"/>
      <c r="G802" s="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</row>
    <row r="803" ht="15.75" customHeight="1">
      <c r="A803" s="1"/>
      <c r="B803" s="1"/>
      <c r="C803" s="3"/>
      <c r="D803" s="3"/>
      <c r="E803" s="3"/>
      <c r="F803" s="3"/>
      <c r="G803" s="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</row>
    <row r="804" ht="15.75" customHeight="1">
      <c r="A804" s="1"/>
      <c r="B804" s="1"/>
      <c r="C804" s="3"/>
      <c r="D804" s="3"/>
      <c r="E804" s="3"/>
      <c r="F804" s="3"/>
      <c r="G804" s="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</row>
    <row r="805" ht="15.75" customHeight="1">
      <c r="A805" s="1"/>
      <c r="B805" s="1"/>
      <c r="C805" s="3"/>
      <c r="D805" s="3"/>
      <c r="E805" s="3"/>
      <c r="F805" s="3"/>
      <c r="G805" s="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</row>
    <row r="806" ht="15.75" customHeight="1">
      <c r="A806" s="1"/>
      <c r="B806" s="1"/>
      <c r="C806" s="3"/>
      <c r="D806" s="3"/>
      <c r="E806" s="3"/>
      <c r="F806" s="3"/>
      <c r="G806" s="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</row>
    <row r="807" ht="15.75" customHeight="1">
      <c r="A807" s="1"/>
      <c r="B807" s="1"/>
      <c r="C807" s="3"/>
      <c r="D807" s="3"/>
      <c r="E807" s="3"/>
      <c r="F807" s="3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</row>
    <row r="808" ht="15.75" customHeight="1">
      <c r="A808" s="1"/>
      <c r="B808" s="1"/>
      <c r="C808" s="3"/>
      <c r="D808" s="3"/>
      <c r="E808" s="3"/>
      <c r="F808" s="3"/>
      <c r="G808" s="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</row>
    <row r="809" ht="15.75" customHeight="1">
      <c r="A809" s="1"/>
      <c r="B809" s="1"/>
      <c r="C809" s="3"/>
      <c r="D809" s="3"/>
      <c r="E809" s="3"/>
      <c r="F809" s="3"/>
      <c r="G809" s="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</row>
    <row r="810" ht="15.75" customHeight="1">
      <c r="A810" s="1"/>
      <c r="B810" s="1"/>
      <c r="C810" s="3"/>
      <c r="D810" s="3"/>
      <c r="E810" s="3"/>
      <c r="F810" s="3"/>
      <c r="G810" s="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</row>
    <row r="811" ht="15.75" customHeight="1">
      <c r="A811" s="1"/>
      <c r="B811" s="1"/>
      <c r="C811" s="3"/>
      <c r="D811" s="3"/>
      <c r="E811" s="3"/>
      <c r="F811" s="3"/>
      <c r="G811" s="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ht="15.75" customHeight="1">
      <c r="A812" s="1"/>
      <c r="B812" s="1"/>
      <c r="C812" s="3"/>
      <c r="D812" s="3"/>
      <c r="E812" s="3"/>
      <c r="F812" s="3"/>
      <c r="G812" s="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ht="15.75" customHeight="1">
      <c r="A813" s="1"/>
      <c r="B813" s="1"/>
      <c r="C813" s="3"/>
      <c r="D813" s="3"/>
      <c r="E813" s="3"/>
      <c r="F813" s="3"/>
      <c r="G813" s="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</row>
    <row r="814" ht="15.75" customHeight="1">
      <c r="A814" s="1"/>
      <c r="B814" s="1"/>
      <c r="C814" s="3"/>
      <c r="D814" s="3"/>
      <c r="E814" s="3"/>
      <c r="F814" s="3"/>
      <c r="G814" s="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</row>
    <row r="815" ht="15.75" customHeight="1">
      <c r="A815" s="1"/>
      <c r="B815" s="1"/>
      <c r="C815" s="3"/>
      <c r="D815" s="3"/>
      <c r="E815" s="3"/>
      <c r="F815" s="3"/>
      <c r="G815" s="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</row>
    <row r="816" ht="15.75" customHeight="1">
      <c r="A816" s="1"/>
      <c r="B816" s="1"/>
      <c r="C816" s="3"/>
      <c r="D816" s="3"/>
      <c r="E816" s="3"/>
      <c r="F816" s="3"/>
      <c r="G816" s="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</row>
    <row r="817" ht="15.75" customHeight="1">
      <c r="A817" s="1"/>
      <c r="B817" s="1"/>
      <c r="C817" s="3"/>
      <c r="D817" s="3"/>
      <c r="E817" s="3"/>
      <c r="F817" s="3"/>
      <c r="G817" s="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</row>
    <row r="818" ht="15.75" customHeight="1">
      <c r="A818" s="1"/>
      <c r="B818" s="1"/>
      <c r="C818" s="3"/>
      <c r="D818" s="3"/>
      <c r="E818" s="3"/>
      <c r="F818" s="3"/>
      <c r="G818" s="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</row>
    <row r="819" ht="15.75" customHeight="1">
      <c r="A819" s="1"/>
      <c r="B819" s="1"/>
      <c r="C819" s="3"/>
      <c r="D819" s="3"/>
      <c r="E819" s="3"/>
      <c r="F819" s="3"/>
      <c r="G819" s="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</row>
    <row r="820" ht="15.75" customHeight="1">
      <c r="A820" s="1"/>
      <c r="B820" s="1"/>
      <c r="C820" s="3"/>
      <c r="D820" s="3"/>
      <c r="E820" s="3"/>
      <c r="F820" s="3"/>
      <c r="G820" s="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</row>
    <row r="821" ht="15.75" customHeight="1">
      <c r="A821" s="1"/>
      <c r="B821" s="1"/>
      <c r="C821" s="3"/>
      <c r="D821" s="3"/>
      <c r="E821" s="3"/>
      <c r="F821" s="3"/>
      <c r="G821" s="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</row>
    <row r="822" ht="15.75" customHeight="1">
      <c r="A822" s="1"/>
      <c r="B822" s="1"/>
      <c r="C822" s="3"/>
      <c r="D822" s="3"/>
      <c r="E822" s="3"/>
      <c r="F822" s="3"/>
      <c r="G822" s="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</row>
    <row r="823" ht="15.75" customHeight="1">
      <c r="A823" s="1"/>
      <c r="B823" s="1"/>
      <c r="C823" s="3"/>
      <c r="D823" s="3"/>
      <c r="E823" s="3"/>
      <c r="F823" s="3"/>
      <c r="G823" s="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</row>
    <row r="824" ht="15.75" customHeight="1">
      <c r="A824" s="1"/>
      <c r="B824" s="1"/>
      <c r="C824" s="3"/>
      <c r="D824" s="3"/>
      <c r="E824" s="3"/>
      <c r="F824" s="3"/>
      <c r="G824" s="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</row>
    <row r="825" ht="15.75" customHeight="1">
      <c r="A825" s="1"/>
      <c r="B825" s="1"/>
      <c r="C825" s="3"/>
      <c r="D825" s="3"/>
      <c r="E825" s="3"/>
      <c r="F825" s="3"/>
      <c r="G825" s="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</row>
    <row r="826" ht="15.75" customHeight="1">
      <c r="A826" s="1"/>
      <c r="B826" s="1"/>
      <c r="C826" s="3"/>
      <c r="D826" s="3"/>
      <c r="E826" s="3"/>
      <c r="F826" s="3"/>
      <c r="G826" s="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</row>
    <row r="827" ht="15.75" customHeight="1">
      <c r="A827" s="1"/>
      <c r="B827" s="1"/>
      <c r="C827" s="3"/>
      <c r="D827" s="3"/>
      <c r="E827" s="3"/>
      <c r="F827" s="3"/>
      <c r="G827" s="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</row>
    <row r="828" ht="15.75" customHeight="1">
      <c r="A828" s="1"/>
      <c r="B828" s="1"/>
      <c r="C828" s="3"/>
      <c r="D828" s="3"/>
      <c r="E828" s="3"/>
      <c r="F828" s="3"/>
      <c r="G828" s="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</row>
    <row r="829" ht="15.75" customHeight="1">
      <c r="A829" s="1"/>
      <c r="B829" s="1"/>
      <c r="C829" s="3"/>
      <c r="D829" s="3"/>
      <c r="E829" s="3"/>
      <c r="F829" s="3"/>
      <c r="G829" s="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</row>
    <row r="830" ht="15.75" customHeight="1">
      <c r="A830" s="1"/>
      <c r="B830" s="1"/>
      <c r="C830" s="3"/>
      <c r="D830" s="3"/>
      <c r="E830" s="3"/>
      <c r="F830" s="3"/>
      <c r="G830" s="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</row>
    <row r="831" ht="15.75" customHeight="1">
      <c r="A831" s="1"/>
      <c r="B831" s="1"/>
      <c r="C831" s="3"/>
      <c r="D831" s="3"/>
      <c r="E831" s="3"/>
      <c r="F831" s="3"/>
      <c r="G831" s="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</row>
    <row r="832" ht="15.75" customHeight="1">
      <c r="A832" s="1"/>
      <c r="B832" s="1"/>
      <c r="C832" s="3"/>
      <c r="D832" s="3"/>
      <c r="E832" s="3"/>
      <c r="F832" s="3"/>
      <c r="G832" s="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</row>
    <row r="833" ht="15.75" customHeight="1">
      <c r="A833" s="1"/>
      <c r="B833" s="1"/>
      <c r="C833" s="3"/>
      <c r="D833" s="3"/>
      <c r="E833" s="3"/>
      <c r="F833" s="3"/>
      <c r="G833" s="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</row>
    <row r="834" ht="15.75" customHeight="1">
      <c r="A834" s="1"/>
      <c r="B834" s="1"/>
      <c r="C834" s="3"/>
      <c r="D834" s="3"/>
      <c r="E834" s="3"/>
      <c r="F834" s="3"/>
      <c r="G834" s="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</row>
    <row r="835" ht="15.75" customHeight="1">
      <c r="A835" s="1"/>
      <c r="B835" s="1"/>
      <c r="C835" s="3"/>
      <c r="D835" s="3"/>
      <c r="E835" s="3"/>
      <c r="F835" s="3"/>
      <c r="G835" s="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</row>
    <row r="836" ht="15.75" customHeight="1">
      <c r="A836" s="1"/>
      <c r="B836" s="1"/>
      <c r="C836" s="3"/>
      <c r="D836" s="3"/>
      <c r="E836" s="3"/>
      <c r="F836" s="3"/>
      <c r="G836" s="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</row>
    <row r="837" ht="15.75" customHeight="1">
      <c r="A837" s="1"/>
      <c r="B837" s="1"/>
      <c r="C837" s="3"/>
      <c r="D837" s="3"/>
      <c r="E837" s="3"/>
      <c r="F837" s="3"/>
      <c r="G837" s="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</row>
    <row r="838" ht="15.75" customHeight="1">
      <c r="A838" s="1"/>
      <c r="B838" s="1"/>
      <c r="C838" s="3"/>
      <c r="D838" s="3"/>
      <c r="E838" s="3"/>
      <c r="F838" s="3"/>
      <c r="G838" s="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</row>
    <row r="839" ht="15.75" customHeight="1">
      <c r="A839" s="1"/>
      <c r="B839" s="1"/>
      <c r="C839" s="3"/>
      <c r="D839" s="3"/>
      <c r="E839" s="3"/>
      <c r="F839" s="3"/>
      <c r="G839" s="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</row>
    <row r="840" ht="15.75" customHeight="1">
      <c r="A840" s="1"/>
      <c r="B840" s="1"/>
      <c r="C840" s="3"/>
      <c r="D840" s="3"/>
      <c r="E840" s="3"/>
      <c r="F840" s="3"/>
      <c r="G840" s="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</row>
    <row r="841" ht="15.75" customHeight="1">
      <c r="A841" s="1"/>
      <c r="B841" s="1"/>
      <c r="C841" s="3"/>
      <c r="D841" s="3"/>
      <c r="E841" s="3"/>
      <c r="F841" s="3"/>
      <c r="G841" s="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</row>
    <row r="842" ht="15.75" customHeight="1">
      <c r="A842" s="1"/>
      <c r="B842" s="1"/>
      <c r="C842" s="3"/>
      <c r="D842" s="3"/>
      <c r="E842" s="3"/>
      <c r="F842" s="3"/>
      <c r="G842" s="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</row>
    <row r="843" ht="15.75" customHeight="1">
      <c r="A843" s="1"/>
      <c r="B843" s="1"/>
      <c r="C843" s="3"/>
      <c r="D843" s="3"/>
      <c r="E843" s="3"/>
      <c r="F843" s="3"/>
      <c r="G843" s="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</row>
    <row r="844" ht="15.75" customHeight="1">
      <c r="A844" s="1"/>
      <c r="B844" s="1"/>
      <c r="C844" s="3"/>
      <c r="D844" s="3"/>
      <c r="E844" s="3"/>
      <c r="F844" s="3"/>
      <c r="G844" s="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</row>
    <row r="845" ht="15.75" customHeight="1">
      <c r="A845" s="1"/>
      <c r="B845" s="1"/>
      <c r="C845" s="3"/>
      <c r="D845" s="3"/>
      <c r="E845" s="3"/>
      <c r="F845" s="3"/>
      <c r="G845" s="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</row>
    <row r="846" ht="15.75" customHeight="1">
      <c r="A846" s="1"/>
      <c r="B846" s="1"/>
      <c r="C846" s="3"/>
      <c r="D846" s="3"/>
      <c r="E846" s="3"/>
      <c r="F846" s="3"/>
      <c r="G846" s="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</row>
    <row r="847" ht="15.75" customHeight="1">
      <c r="A847" s="1"/>
      <c r="B847" s="1"/>
      <c r="C847" s="3"/>
      <c r="D847" s="3"/>
      <c r="E847" s="3"/>
      <c r="F847" s="3"/>
      <c r="G847" s="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</row>
    <row r="848" ht="15.75" customHeight="1">
      <c r="A848" s="1"/>
      <c r="B848" s="1"/>
      <c r="C848" s="3"/>
      <c r="D848" s="3"/>
      <c r="E848" s="3"/>
      <c r="F848" s="3"/>
      <c r="G848" s="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</row>
    <row r="849" ht="15.75" customHeight="1">
      <c r="A849" s="1"/>
      <c r="B849" s="1"/>
      <c r="C849" s="3"/>
      <c r="D849" s="3"/>
      <c r="E849" s="3"/>
      <c r="F849" s="3"/>
      <c r="G849" s="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</row>
    <row r="850" ht="15.75" customHeight="1">
      <c r="A850" s="1"/>
      <c r="B850" s="1"/>
      <c r="C850" s="3"/>
      <c r="D850" s="3"/>
      <c r="E850" s="3"/>
      <c r="F850" s="3"/>
      <c r="G850" s="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</row>
    <row r="851" ht="15.75" customHeight="1">
      <c r="A851" s="1"/>
      <c r="B851" s="1"/>
      <c r="C851" s="3"/>
      <c r="D851" s="3"/>
      <c r="E851" s="3"/>
      <c r="F851" s="3"/>
      <c r="G851" s="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</row>
    <row r="852" ht="15.75" customHeight="1">
      <c r="A852" s="1"/>
      <c r="B852" s="1"/>
      <c r="C852" s="3"/>
      <c r="D852" s="3"/>
      <c r="E852" s="3"/>
      <c r="F852" s="3"/>
      <c r="G852" s="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</row>
    <row r="853" ht="15.75" customHeight="1">
      <c r="A853" s="1"/>
      <c r="B853" s="1"/>
      <c r="C853" s="3"/>
      <c r="D853" s="3"/>
      <c r="E853" s="3"/>
      <c r="F853" s="3"/>
      <c r="G853" s="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</row>
    <row r="854" ht="15.75" customHeight="1">
      <c r="A854" s="1"/>
      <c r="B854" s="1"/>
      <c r="C854" s="3"/>
      <c r="D854" s="3"/>
      <c r="E854" s="3"/>
      <c r="F854" s="3"/>
      <c r="G854" s="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</row>
    <row r="855" ht="15.75" customHeight="1">
      <c r="A855" s="1"/>
      <c r="B855" s="1"/>
      <c r="C855" s="3"/>
      <c r="D855" s="3"/>
      <c r="E855" s="3"/>
      <c r="F855" s="3"/>
      <c r="G855" s="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</row>
    <row r="856" ht="15.75" customHeight="1">
      <c r="A856" s="1"/>
      <c r="B856" s="1"/>
      <c r="C856" s="3"/>
      <c r="D856" s="3"/>
      <c r="E856" s="3"/>
      <c r="F856" s="3"/>
      <c r="G856" s="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ht="15.75" customHeight="1">
      <c r="A857" s="1"/>
      <c r="B857" s="1"/>
      <c r="C857" s="3"/>
      <c r="D857" s="3"/>
      <c r="E857" s="3"/>
      <c r="F857" s="3"/>
      <c r="G857" s="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ht="15.75" customHeight="1">
      <c r="A858" s="1"/>
      <c r="B858" s="1"/>
      <c r="C858" s="3"/>
      <c r="D858" s="3"/>
      <c r="E858" s="3"/>
      <c r="F858" s="3"/>
      <c r="G858" s="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ht="15.75" customHeight="1">
      <c r="A859" s="1"/>
      <c r="B859" s="1"/>
      <c r="C859" s="3"/>
      <c r="D859" s="3"/>
      <c r="E859" s="3"/>
      <c r="F859" s="3"/>
      <c r="G859" s="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</row>
    <row r="860" ht="15.75" customHeight="1">
      <c r="A860" s="1"/>
      <c r="B860" s="1"/>
      <c r="C860" s="3"/>
      <c r="D860" s="3"/>
      <c r="E860" s="3"/>
      <c r="F860" s="3"/>
      <c r="G860" s="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</row>
    <row r="861" ht="15.75" customHeight="1">
      <c r="A861" s="1"/>
      <c r="B861" s="1"/>
      <c r="C861" s="3"/>
      <c r="D861" s="3"/>
      <c r="E861" s="3"/>
      <c r="F861" s="3"/>
      <c r="G861" s="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</row>
    <row r="862" ht="15.75" customHeight="1">
      <c r="A862" s="1"/>
      <c r="B862" s="1"/>
      <c r="C862" s="3"/>
      <c r="D862" s="3"/>
      <c r="E862" s="3"/>
      <c r="F862" s="3"/>
      <c r="G862" s="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</row>
    <row r="863" ht="15.75" customHeight="1">
      <c r="A863" s="1"/>
      <c r="B863" s="1"/>
      <c r="C863" s="3"/>
      <c r="D863" s="3"/>
      <c r="E863" s="3"/>
      <c r="F863" s="3"/>
      <c r="G863" s="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</row>
    <row r="864" ht="15.75" customHeight="1">
      <c r="A864" s="1"/>
      <c r="B864" s="1"/>
      <c r="C864" s="3"/>
      <c r="D864" s="3"/>
      <c r="E864" s="3"/>
      <c r="F864" s="3"/>
      <c r="G864" s="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</row>
    <row r="865" ht="15.75" customHeight="1">
      <c r="A865" s="1"/>
      <c r="B865" s="1"/>
      <c r="C865" s="3"/>
      <c r="D865" s="3"/>
      <c r="E865" s="3"/>
      <c r="F865" s="3"/>
      <c r="G865" s="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</row>
    <row r="866" ht="15.75" customHeight="1">
      <c r="A866" s="1"/>
      <c r="B866" s="1"/>
      <c r="C866" s="3"/>
      <c r="D866" s="3"/>
      <c r="E866" s="3"/>
      <c r="F866" s="3"/>
      <c r="G866" s="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</row>
    <row r="867" ht="15.75" customHeight="1">
      <c r="A867" s="1"/>
      <c r="B867" s="1"/>
      <c r="C867" s="3"/>
      <c r="D867" s="3"/>
      <c r="E867" s="3"/>
      <c r="F867" s="3"/>
      <c r="G867" s="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</row>
    <row r="868" ht="15.75" customHeight="1">
      <c r="A868" s="1"/>
      <c r="B868" s="1"/>
      <c r="C868" s="3"/>
      <c r="D868" s="3"/>
      <c r="E868" s="3"/>
      <c r="F868" s="3"/>
      <c r="G868" s="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</row>
    <row r="869" ht="15.75" customHeight="1">
      <c r="A869" s="1"/>
      <c r="B869" s="1"/>
      <c r="C869" s="3"/>
      <c r="D869" s="3"/>
      <c r="E869" s="3"/>
      <c r="F869" s="3"/>
      <c r="G869" s="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</row>
    <row r="870" ht="15.75" customHeight="1">
      <c r="A870" s="1"/>
      <c r="B870" s="1"/>
      <c r="C870" s="3"/>
      <c r="D870" s="3"/>
      <c r="E870" s="3"/>
      <c r="F870" s="3"/>
      <c r="G870" s="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</row>
    <row r="871" ht="15.75" customHeight="1">
      <c r="A871" s="1"/>
      <c r="B871" s="1"/>
      <c r="C871" s="3"/>
      <c r="D871" s="3"/>
      <c r="E871" s="3"/>
      <c r="F871" s="3"/>
      <c r="G871" s="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ht="15.75" customHeight="1">
      <c r="A872" s="1"/>
      <c r="B872" s="1"/>
      <c r="C872" s="3"/>
      <c r="D872" s="3"/>
      <c r="E872" s="3"/>
      <c r="F872" s="3"/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</row>
    <row r="873" ht="15.75" customHeight="1">
      <c r="A873" s="1"/>
      <c r="B873" s="1"/>
      <c r="C873" s="3"/>
      <c r="D873" s="3"/>
      <c r="E873" s="3"/>
      <c r="F873" s="3"/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</row>
    <row r="874" ht="15.75" customHeight="1">
      <c r="A874" s="1"/>
      <c r="B874" s="1"/>
      <c r="C874" s="3"/>
      <c r="D874" s="3"/>
      <c r="E874" s="3"/>
      <c r="F874" s="3"/>
      <c r="G874" s="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</row>
    <row r="875" ht="15.75" customHeight="1">
      <c r="A875" s="1"/>
      <c r="B875" s="1"/>
      <c r="C875" s="3"/>
      <c r="D875" s="3"/>
      <c r="E875" s="3"/>
      <c r="F875" s="3"/>
      <c r="G875" s="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</row>
    <row r="876" ht="15.75" customHeight="1">
      <c r="A876" s="1"/>
      <c r="B876" s="1"/>
      <c r="C876" s="3"/>
      <c r="D876" s="3"/>
      <c r="E876" s="3"/>
      <c r="F876" s="3"/>
      <c r="G876" s="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</row>
    <row r="877" ht="15.75" customHeight="1">
      <c r="A877" s="1"/>
      <c r="B877" s="1"/>
      <c r="C877" s="3"/>
      <c r="D877" s="3"/>
      <c r="E877" s="3"/>
      <c r="F877" s="3"/>
      <c r="G877" s="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</row>
    <row r="878" ht="15.75" customHeight="1">
      <c r="A878" s="1"/>
      <c r="B878" s="1"/>
      <c r="C878" s="3"/>
      <c r="D878" s="3"/>
      <c r="E878" s="3"/>
      <c r="F878" s="3"/>
      <c r="G878" s="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</row>
    <row r="879" ht="15.75" customHeight="1">
      <c r="A879" s="1"/>
      <c r="B879" s="1"/>
      <c r="C879" s="3"/>
      <c r="D879" s="3"/>
      <c r="E879" s="3"/>
      <c r="F879" s="3"/>
      <c r="G879" s="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</row>
    <row r="880" ht="15.75" customHeight="1">
      <c r="A880" s="1"/>
      <c r="B880" s="1"/>
      <c r="C880" s="3"/>
      <c r="D880" s="3"/>
      <c r="E880" s="3"/>
      <c r="F880" s="3"/>
      <c r="G880" s="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</row>
    <row r="881" ht="15.75" customHeight="1">
      <c r="A881" s="1"/>
      <c r="B881" s="1"/>
      <c r="C881" s="3"/>
      <c r="D881" s="3"/>
      <c r="E881" s="3"/>
      <c r="F881" s="3"/>
      <c r="G881" s="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</row>
    <row r="882" ht="15.75" customHeight="1">
      <c r="A882" s="1"/>
      <c r="B882" s="1"/>
      <c r="C882" s="3"/>
      <c r="D882" s="3"/>
      <c r="E882" s="3"/>
      <c r="F882" s="3"/>
      <c r="G882" s="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</row>
    <row r="883" ht="15.75" customHeight="1">
      <c r="A883" s="1"/>
      <c r="B883" s="1"/>
      <c r="C883" s="3"/>
      <c r="D883" s="3"/>
      <c r="E883" s="3"/>
      <c r="F883" s="3"/>
      <c r="G883" s="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</row>
    <row r="884" ht="15.75" customHeight="1">
      <c r="A884" s="1"/>
      <c r="B884" s="1"/>
      <c r="C884" s="3"/>
      <c r="D884" s="3"/>
      <c r="E884" s="3"/>
      <c r="F884" s="3"/>
      <c r="G884" s="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</row>
    <row r="885" ht="15.75" customHeight="1">
      <c r="A885" s="1"/>
      <c r="B885" s="1"/>
      <c r="C885" s="3"/>
      <c r="D885" s="3"/>
      <c r="E885" s="3"/>
      <c r="F885" s="3"/>
      <c r="G885" s="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</row>
    <row r="886" ht="15.75" customHeight="1">
      <c r="A886" s="1"/>
      <c r="B886" s="1"/>
      <c r="C886" s="3"/>
      <c r="D886" s="3"/>
      <c r="E886" s="3"/>
      <c r="F886" s="3"/>
      <c r="G886" s="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</row>
    <row r="887" ht="15.75" customHeight="1">
      <c r="A887" s="1"/>
      <c r="B887" s="1"/>
      <c r="C887" s="3"/>
      <c r="D887" s="3"/>
      <c r="E887" s="3"/>
      <c r="F887" s="3"/>
      <c r="G887" s="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</row>
    <row r="888" ht="15.75" customHeight="1">
      <c r="A888" s="1"/>
      <c r="B888" s="1"/>
      <c r="C888" s="3"/>
      <c r="D888" s="3"/>
      <c r="E888" s="3"/>
      <c r="F888" s="3"/>
      <c r="G888" s="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</row>
    <row r="889" ht="15.75" customHeight="1">
      <c r="A889" s="1"/>
      <c r="B889" s="1"/>
      <c r="C889" s="3"/>
      <c r="D889" s="3"/>
      <c r="E889" s="3"/>
      <c r="F889" s="3"/>
      <c r="G889" s="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</row>
    <row r="890" ht="15.75" customHeight="1">
      <c r="A890" s="1"/>
      <c r="B890" s="1"/>
      <c r="C890" s="3"/>
      <c r="D890" s="3"/>
      <c r="E890" s="3"/>
      <c r="F890" s="3"/>
      <c r="G890" s="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</row>
    <row r="891" ht="15.75" customHeight="1">
      <c r="A891" s="1"/>
      <c r="B891" s="1"/>
      <c r="C891" s="3"/>
      <c r="D891" s="3"/>
      <c r="E891" s="3"/>
      <c r="F891" s="3"/>
      <c r="G891" s="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</row>
    <row r="892" ht="15.75" customHeight="1">
      <c r="A892" s="1"/>
      <c r="B892" s="1"/>
      <c r="C892" s="3"/>
      <c r="D892" s="3"/>
      <c r="E892" s="3"/>
      <c r="F892" s="3"/>
      <c r="G892" s="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</row>
    <row r="893" ht="15.75" customHeight="1">
      <c r="A893" s="1"/>
      <c r="B893" s="1"/>
      <c r="C893" s="3"/>
      <c r="D893" s="3"/>
      <c r="E893" s="3"/>
      <c r="F893" s="3"/>
      <c r="G893" s="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</row>
    <row r="894" ht="15.75" customHeight="1">
      <c r="A894" s="1"/>
      <c r="B894" s="1"/>
      <c r="C894" s="3"/>
      <c r="D894" s="3"/>
      <c r="E894" s="3"/>
      <c r="F894" s="3"/>
      <c r="G894" s="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</row>
    <row r="895" ht="15.75" customHeight="1">
      <c r="A895" s="1"/>
      <c r="B895" s="1"/>
      <c r="C895" s="3"/>
      <c r="D895" s="3"/>
      <c r="E895" s="3"/>
      <c r="F895" s="3"/>
      <c r="G895" s="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</row>
    <row r="896" ht="15.75" customHeight="1">
      <c r="A896" s="1"/>
      <c r="B896" s="1"/>
      <c r="C896" s="3"/>
      <c r="D896" s="3"/>
      <c r="E896" s="3"/>
      <c r="F896" s="3"/>
      <c r="G896" s="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</row>
    <row r="897" ht="15.75" customHeight="1">
      <c r="A897" s="1"/>
      <c r="B897" s="1"/>
      <c r="C897" s="3"/>
      <c r="D897" s="3"/>
      <c r="E897" s="3"/>
      <c r="F897" s="3"/>
      <c r="G897" s="3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</row>
    <row r="898" ht="15.75" customHeight="1">
      <c r="A898" s="1"/>
      <c r="B898" s="1"/>
      <c r="C898" s="3"/>
      <c r="D898" s="3"/>
      <c r="E898" s="3"/>
      <c r="F898" s="3"/>
      <c r="G898" s="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</row>
    <row r="899" ht="15.75" customHeight="1">
      <c r="A899" s="1"/>
      <c r="B899" s="1"/>
      <c r="C899" s="3"/>
      <c r="D899" s="3"/>
      <c r="E899" s="3"/>
      <c r="F899" s="3"/>
      <c r="G899" s="3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</row>
    <row r="900" ht="15.75" customHeight="1">
      <c r="A900" s="1"/>
      <c r="B900" s="1"/>
      <c r="C900" s="3"/>
      <c r="D900" s="3"/>
      <c r="E900" s="3"/>
      <c r="F900" s="3"/>
      <c r="G900" s="3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</row>
    <row r="901" ht="15.75" customHeight="1">
      <c r="A901" s="1"/>
      <c r="B901" s="1"/>
      <c r="C901" s="3"/>
      <c r="D901" s="3"/>
      <c r="E901" s="3"/>
      <c r="F901" s="3"/>
      <c r="G901" s="3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</row>
    <row r="902" ht="15.75" customHeight="1">
      <c r="A902" s="1"/>
      <c r="B902" s="1"/>
      <c r="C902" s="3"/>
      <c r="D902" s="3"/>
      <c r="E902" s="3"/>
      <c r="F902" s="3"/>
      <c r="G902" s="3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</row>
    <row r="903" ht="15.75" customHeight="1">
      <c r="A903" s="1"/>
      <c r="B903" s="1"/>
      <c r="C903" s="3"/>
      <c r="D903" s="3"/>
      <c r="E903" s="3"/>
      <c r="F903" s="3"/>
      <c r="G903" s="3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</row>
    <row r="904" ht="15.75" customHeight="1">
      <c r="A904" s="1"/>
      <c r="B904" s="1"/>
      <c r="C904" s="3"/>
      <c r="D904" s="3"/>
      <c r="E904" s="3"/>
      <c r="F904" s="3"/>
      <c r="G904" s="3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</row>
    <row r="905" ht="15.75" customHeight="1">
      <c r="A905" s="1"/>
      <c r="B905" s="1"/>
      <c r="C905" s="3"/>
      <c r="D905" s="3"/>
      <c r="E905" s="3"/>
      <c r="F905" s="3"/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</row>
    <row r="906" ht="15.75" customHeight="1">
      <c r="A906" s="1"/>
      <c r="B906" s="1"/>
      <c r="C906" s="3"/>
      <c r="D906" s="3"/>
      <c r="E906" s="3"/>
      <c r="F906" s="3"/>
      <c r="G906" s="3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</row>
    <row r="907" ht="15.75" customHeight="1">
      <c r="A907" s="1"/>
      <c r="B907" s="1"/>
      <c r="C907" s="3"/>
      <c r="D907" s="3"/>
      <c r="E907" s="3"/>
      <c r="F907" s="3"/>
      <c r="G907" s="3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</row>
    <row r="908" ht="15.75" customHeight="1">
      <c r="A908" s="1"/>
      <c r="B908" s="1"/>
      <c r="C908" s="3"/>
      <c r="D908" s="3"/>
      <c r="E908" s="3"/>
      <c r="F908" s="3"/>
      <c r="G908" s="3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ht="15.75" customHeight="1">
      <c r="A909" s="1"/>
      <c r="B909" s="1"/>
      <c r="C909" s="3"/>
      <c r="D909" s="3"/>
      <c r="E909" s="3"/>
      <c r="F909" s="3"/>
      <c r="G909" s="3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</row>
    <row r="910" ht="15.75" customHeight="1">
      <c r="A910" s="1"/>
      <c r="B910" s="1"/>
      <c r="C910" s="3"/>
      <c r="D910" s="3"/>
      <c r="E910" s="3"/>
      <c r="F910" s="3"/>
      <c r="G910" s="3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</row>
    <row r="911" ht="15.75" customHeight="1">
      <c r="A911" s="1"/>
      <c r="B911" s="1"/>
      <c r="C911" s="3"/>
      <c r="D911" s="3"/>
      <c r="E911" s="3"/>
      <c r="F911" s="3"/>
      <c r="G911" s="3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</row>
    <row r="912" ht="15.75" customHeight="1">
      <c r="A912" s="1"/>
      <c r="B912" s="1"/>
      <c r="C912" s="3"/>
      <c r="D912" s="3"/>
      <c r="E912" s="3"/>
      <c r="F912" s="3"/>
      <c r="G912" s="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</row>
    <row r="913" ht="15.75" customHeight="1">
      <c r="A913" s="1"/>
      <c r="B913" s="1"/>
      <c r="C913" s="3"/>
      <c r="D913" s="3"/>
      <c r="E913" s="3"/>
      <c r="F913" s="3"/>
      <c r="G913" s="3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</row>
    <row r="914" ht="15.75" customHeight="1">
      <c r="A914" s="1"/>
      <c r="B914" s="1"/>
      <c r="C914" s="3"/>
      <c r="D914" s="3"/>
      <c r="E914" s="3"/>
      <c r="F914" s="3"/>
      <c r="G914" s="3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</row>
    <row r="915" ht="15.75" customHeight="1">
      <c r="A915" s="1"/>
      <c r="B915" s="1"/>
      <c r="C915" s="3"/>
      <c r="D915" s="3"/>
      <c r="E915" s="3"/>
      <c r="F915" s="3"/>
      <c r="G915" s="3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</row>
    <row r="916" ht="15.75" customHeight="1">
      <c r="A916" s="1"/>
      <c r="B916" s="1"/>
      <c r="C916" s="3"/>
      <c r="D916" s="3"/>
      <c r="E916" s="3"/>
      <c r="F916" s="3"/>
      <c r="G916" s="3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</row>
    <row r="917" ht="15.75" customHeight="1">
      <c r="A917" s="1"/>
      <c r="B917" s="1"/>
      <c r="C917" s="3"/>
      <c r="D917" s="3"/>
      <c r="E917" s="3"/>
      <c r="F917" s="3"/>
      <c r="G917" s="3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</row>
    <row r="918" ht="15.75" customHeight="1">
      <c r="A918" s="1"/>
      <c r="B918" s="1"/>
      <c r="C918" s="3"/>
      <c r="D918" s="3"/>
      <c r="E918" s="3"/>
      <c r="F918" s="3"/>
      <c r="G918" s="3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</row>
    <row r="919" ht="15.75" customHeight="1">
      <c r="A919" s="1"/>
      <c r="B919" s="1"/>
      <c r="C919" s="3"/>
      <c r="D919" s="3"/>
      <c r="E919" s="3"/>
      <c r="F919" s="3"/>
      <c r="G919" s="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</row>
    <row r="920" ht="15.75" customHeight="1">
      <c r="A920" s="1"/>
      <c r="B920" s="1"/>
      <c r="C920" s="3"/>
      <c r="D920" s="3"/>
      <c r="E920" s="3"/>
      <c r="F920" s="3"/>
      <c r="G920" s="3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</row>
    <row r="921" ht="15.75" customHeight="1">
      <c r="A921" s="1"/>
      <c r="B921" s="1"/>
      <c r="C921" s="3"/>
      <c r="D921" s="3"/>
      <c r="E921" s="3"/>
      <c r="F921" s="3"/>
      <c r="G921" s="3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</row>
    <row r="922" ht="15.75" customHeight="1">
      <c r="A922" s="1"/>
      <c r="B922" s="1"/>
      <c r="C922" s="3"/>
      <c r="D922" s="3"/>
      <c r="E922" s="3"/>
      <c r="F922" s="3"/>
      <c r="G922" s="3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</row>
    <row r="923" ht="15.75" customHeight="1">
      <c r="A923" s="1"/>
      <c r="B923" s="1"/>
      <c r="C923" s="3"/>
      <c r="D923" s="3"/>
      <c r="E923" s="3"/>
      <c r="F923" s="3"/>
      <c r="G923" s="3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</row>
    <row r="924" ht="15.75" customHeight="1">
      <c r="A924" s="1"/>
      <c r="B924" s="1"/>
      <c r="C924" s="3"/>
      <c r="D924" s="3"/>
      <c r="E924" s="3"/>
      <c r="F924" s="3"/>
      <c r="G924" s="3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</row>
    <row r="925" ht="15.75" customHeight="1">
      <c r="A925" s="1"/>
      <c r="B925" s="1"/>
      <c r="C925" s="3"/>
      <c r="D925" s="3"/>
      <c r="E925" s="3"/>
      <c r="F925" s="3"/>
      <c r="G925" s="3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</row>
    <row r="926" ht="15.75" customHeight="1">
      <c r="A926" s="1"/>
      <c r="B926" s="1"/>
      <c r="C926" s="3"/>
      <c r="D926" s="3"/>
      <c r="E926" s="3"/>
      <c r="F926" s="3"/>
      <c r="G926" s="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</row>
    <row r="927" ht="15.75" customHeight="1">
      <c r="A927" s="1"/>
      <c r="B927" s="1"/>
      <c r="C927" s="3"/>
      <c r="D927" s="3"/>
      <c r="E927" s="3"/>
      <c r="F927" s="3"/>
      <c r="G927" s="3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</row>
    <row r="928" ht="15.75" customHeight="1">
      <c r="A928" s="1"/>
      <c r="B928" s="1"/>
      <c r="C928" s="3"/>
      <c r="D928" s="3"/>
      <c r="E928" s="3"/>
      <c r="F928" s="3"/>
      <c r="G928" s="3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</row>
    <row r="929" ht="15.75" customHeight="1">
      <c r="A929" s="1"/>
      <c r="B929" s="1"/>
      <c r="C929" s="3"/>
      <c r="D929" s="3"/>
      <c r="E929" s="3"/>
      <c r="F929" s="3"/>
      <c r="G929" s="3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</row>
    <row r="930" ht="15.75" customHeight="1">
      <c r="A930" s="1"/>
      <c r="B930" s="1"/>
      <c r="C930" s="3"/>
      <c r="D930" s="3"/>
      <c r="E930" s="3"/>
      <c r="F930" s="3"/>
      <c r="G930" s="3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</row>
    <row r="931" ht="15.75" customHeight="1">
      <c r="A931" s="1"/>
      <c r="B931" s="1"/>
      <c r="C931" s="3"/>
      <c r="D931" s="3"/>
      <c r="E931" s="3"/>
      <c r="F931" s="3"/>
      <c r="G931" s="3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</row>
    <row r="932" ht="15.75" customHeight="1">
      <c r="A932" s="1"/>
      <c r="B932" s="1"/>
      <c r="C932" s="3"/>
      <c r="D932" s="3"/>
      <c r="E932" s="3"/>
      <c r="F932" s="3"/>
      <c r="G932" s="3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</row>
    <row r="933" ht="15.75" customHeight="1">
      <c r="A933" s="1"/>
      <c r="B933" s="1"/>
      <c r="C933" s="3"/>
      <c r="D933" s="3"/>
      <c r="E933" s="3"/>
      <c r="F933" s="3"/>
      <c r="G933" s="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</row>
    <row r="934" ht="15.75" customHeight="1">
      <c r="A934" s="1"/>
      <c r="B934" s="1"/>
      <c r="C934" s="3"/>
      <c r="D934" s="3"/>
      <c r="E934" s="3"/>
      <c r="F934" s="3"/>
      <c r="G934" s="3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</row>
    <row r="935" ht="15.75" customHeight="1">
      <c r="A935" s="1"/>
      <c r="B935" s="1"/>
      <c r="C935" s="3"/>
      <c r="D935" s="3"/>
      <c r="E935" s="3"/>
      <c r="F935" s="3"/>
      <c r="G935" s="3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</row>
    <row r="936" ht="15.75" customHeight="1">
      <c r="A936" s="1"/>
      <c r="B936" s="1"/>
      <c r="C936" s="3"/>
      <c r="D936" s="3"/>
      <c r="E936" s="3"/>
      <c r="F936" s="3"/>
      <c r="G936" s="3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</row>
    <row r="937" ht="15.75" customHeight="1">
      <c r="A937" s="1"/>
      <c r="B937" s="1"/>
      <c r="C937" s="3"/>
      <c r="D937" s="3"/>
      <c r="E937" s="3"/>
      <c r="F937" s="3"/>
      <c r="G937" s="3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</row>
    <row r="938" ht="15.75" customHeight="1">
      <c r="A938" s="1"/>
      <c r="B938" s="1"/>
      <c r="C938" s="3"/>
      <c r="D938" s="3"/>
      <c r="E938" s="3"/>
      <c r="F938" s="3"/>
      <c r="G938" s="3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</row>
    <row r="939" ht="15.75" customHeight="1">
      <c r="A939" s="1"/>
      <c r="B939" s="1"/>
      <c r="C939" s="3"/>
      <c r="D939" s="3"/>
      <c r="E939" s="3"/>
      <c r="F939" s="3"/>
      <c r="G939" s="3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</row>
    <row r="940" ht="15.75" customHeight="1">
      <c r="A940" s="1"/>
      <c r="B940" s="1"/>
      <c r="C940" s="3"/>
      <c r="D940" s="3"/>
      <c r="E940" s="3"/>
      <c r="F940" s="3"/>
      <c r="G940" s="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</row>
    <row r="941" ht="15.75" customHeight="1">
      <c r="A941" s="1"/>
      <c r="B941" s="1"/>
      <c r="C941" s="3"/>
      <c r="D941" s="3"/>
      <c r="E941" s="3"/>
      <c r="F941" s="3"/>
      <c r="G941" s="3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</row>
    <row r="942" ht="15.75" customHeight="1">
      <c r="A942" s="1"/>
      <c r="B942" s="1"/>
      <c r="C942" s="3"/>
      <c r="D942" s="3"/>
      <c r="E942" s="3"/>
      <c r="F942" s="3"/>
      <c r="G942" s="3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</row>
    <row r="943" ht="15.75" customHeight="1">
      <c r="A943" s="1"/>
      <c r="B943" s="1"/>
      <c r="C943" s="3"/>
      <c r="D943" s="3"/>
      <c r="E943" s="3"/>
      <c r="F943" s="3"/>
      <c r="G943" s="3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</row>
    <row r="944" ht="15.75" customHeight="1">
      <c r="A944" s="1"/>
      <c r="B944" s="1"/>
      <c r="C944" s="3"/>
      <c r="D944" s="3"/>
      <c r="E944" s="3"/>
      <c r="F944" s="3"/>
      <c r="G944" s="3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</row>
    <row r="945" ht="15.75" customHeight="1">
      <c r="A945" s="1"/>
      <c r="B945" s="1"/>
      <c r="C945" s="3"/>
      <c r="D945" s="3"/>
      <c r="E945" s="3"/>
      <c r="F945" s="3"/>
      <c r="G945" s="3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</row>
    <row r="946" ht="15.75" customHeight="1">
      <c r="A946" s="1"/>
      <c r="B946" s="1"/>
      <c r="C946" s="3"/>
      <c r="D946" s="3"/>
      <c r="E946" s="3"/>
      <c r="F946" s="3"/>
      <c r="G946" s="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</row>
    <row r="947" ht="15.75" customHeight="1">
      <c r="A947" s="1"/>
      <c r="B947" s="1"/>
      <c r="C947" s="3"/>
      <c r="D947" s="3"/>
      <c r="E947" s="3"/>
      <c r="F947" s="3"/>
      <c r="G947" s="3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</row>
    <row r="948" ht="15.75" customHeight="1">
      <c r="A948" s="1"/>
      <c r="B948" s="1"/>
      <c r="C948" s="3"/>
      <c r="D948" s="3"/>
      <c r="E948" s="3"/>
      <c r="F948" s="3"/>
      <c r="G948" s="3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</row>
    <row r="949" ht="15.75" customHeight="1">
      <c r="A949" s="1"/>
      <c r="B949" s="1"/>
      <c r="C949" s="3"/>
      <c r="D949" s="3"/>
      <c r="E949" s="3"/>
      <c r="F949" s="3"/>
      <c r="G949" s="3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</row>
    <row r="950" ht="15.75" customHeight="1">
      <c r="A950" s="1"/>
      <c r="B950" s="1"/>
      <c r="C950" s="3"/>
      <c r="D950" s="3"/>
      <c r="E950" s="3"/>
      <c r="F950" s="3"/>
      <c r="G950" s="3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</row>
    <row r="951" ht="15.75" customHeight="1">
      <c r="A951" s="1"/>
      <c r="B951" s="1"/>
      <c r="C951" s="3"/>
      <c r="D951" s="3"/>
      <c r="E951" s="3"/>
      <c r="F951" s="3"/>
      <c r="G951" s="3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</row>
    <row r="952" ht="15.75" customHeight="1">
      <c r="A952" s="1"/>
      <c r="B952" s="1"/>
      <c r="C952" s="3"/>
      <c r="D952" s="3"/>
      <c r="E952" s="3"/>
      <c r="F952" s="3"/>
      <c r="G952" s="3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</row>
    <row r="953" ht="15.75" customHeight="1">
      <c r="A953" s="1"/>
      <c r="B953" s="1"/>
      <c r="C953" s="3"/>
      <c r="D953" s="3"/>
      <c r="E953" s="3"/>
      <c r="F953" s="3"/>
      <c r="G953" s="3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</row>
    <row r="954" ht="15.75" customHeight="1">
      <c r="A954" s="1"/>
      <c r="B954" s="1"/>
      <c r="C954" s="3"/>
      <c r="D954" s="3"/>
      <c r="E954" s="3"/>
      <c r="F954" s="3"/>
      <c r="G954" s="3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</row>
    <row r="955" ht="15.75" customHeight="1">
      <c r="A955" s="1"/>
      <c r="B955" s="1"/>
      <c r="C955" s="3"/>
      <c r="D955" s="3"/>
      <c r="E955" s="3"/>
      <c r="F955" s="3"/>
      <c r="G955" s="3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</row>
    <row r="956" ht="15.75" customHeight="1">
      <c r="A956" s="1"/>
      <c r="B956" s="1"/>
      <c r="C956" s="3"/>
      <c r="D956" s="3"/>
      <c r="E956" s="3"/>
      <c r="F956" s="3"/>
      <c r="G956" s="3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</row>
    <row r="957" ht="15.75" customHeight="1">
      <c r="A957" s="1"/>
      <c r="B957" s="1"/>
      <c r="C957" s="3"/>
      <c r="D957" s="3"/>
      <c r="E957" s="3"/>
      <c r="F957" s="3"/>
      <c r="G957" s="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</row>
    <row r="958" ht="15.75" customHeight="1">
      <c r="A958" s="1"/>
      <c r="B958" s="1"/>
      <c r="C958" s="3"/>
      <c r="D958" s="3"/>
      <c r="E958" s="3"/>
      <c r="F958" s="3"/>
      <c r="G958" s="3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</row>
    <row r="959" ht="15.75" customHeight="1">
      <c r="A959" s="1"/>
      <c r="B959" s="1"/>
      <c r="C959" s="3"/>
      <c r="D959" s="3"/>
      <c r="E959" s="3"/>
      <c r="F959" s="3"/>
      <c r="G959" s="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</row>
    <row r="960" ht="15.75" customHeight="1">
      <c r="A960" s="1"/>
      <c r="B960" s="1"/>
      <c r="C960" s="3"/>
      <c r="D960" s="3"/>
      <c r="E960" s="3"/>
      <c r="F960" s="3"/>
      <c r="G960" s="3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</row>
    <row r="961" ht="15.75" customHeight="1">
      <c r="A961" s="1"/>
      <c r="B961" s="1"/>
      <c r="C961" s="3"/>
      <c r="D961" s="3"/>
      <c r="E961" s="3"/>
      <c r="F961" s="3"/>
      <c r="G961" s="3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</row>
    <row r="962" ht="15.75" customHeight="1">
      <c r="A962" s="1"/>
      <c r="B962" s="1"/>
      <c r="C962" s="3"/>
      <c r="D962" s="3"/>
      <c r="E962" s="3"/>
      <c r="F962" s="3"/>
      <c r="G962" s="3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</row>
    <row r="963" ht="15.75" customHeight="1">
      <c r="A963" s="1"/>
      <c r="B963" s="1"/>
      <c r="C963" s="3"/>
      <c r="D963" s="3"/>
      <c r="E963" s="3"/>
      <c r="F963" s="3"/>
      <c r="G963" s="3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</row>
    <row r="964" ht="15.75" customHeight="1">
      <c r="A964" s="1"/>
      <c r="B964" s="1"/>
      <c r="C964" s="3"/>
      <c r="D964" s="3"/>
      <c r="E964" s="3"/>
      <c r="F964" s="3"/>
      <c r="G964" s="3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ht="15.75" customHeight="1">
      <c r="A965" s="1"/>
      <c r="B965" s="1"/>
      <c r="C965" s="3"/>
      <c r="D965" s="3"/>
      <c r="E965" s="3"/>
      <c r="F965" s="3"/>
      <c r="G965" s="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ht="15.75" customHeight="1">
      <c r="A966" s="1"/>
      <c r="B966" s="1"/>
      <c r="C966" s="3"/>
      <c r="D966" s="3"/>
      <c r="E966" s="3"/>
      <c r="F966" s="3"/>
      <c r="G966" s="3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</row>
    <row r="967" ht="15.75" customHeight="1">
      <c r="A967" s="1"/>
      <c r="B967" s="1"/>
      <c r="C967" s="3"/>
      <c r="D967" s="3"/>
      <c r="E967" s="3"/>
      <c r="F967" s="3"/>
      <c r="G967" s="3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</row>
    <row r="968" ht="15.75" customHeight="1">
      <c r="A968" s="1"/>
      <c r="B968" s="1"/>
      <c r="C968" s="3"/>
      <c r="D968" s="3"/>
      <c r="E968" s="3"/>
      <c r="F968" s="3"/>
      <c r="G968" s="3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ht="15.75" customHeight="1">
      <c r="A969" s="1"/>
      <c r="B969" s="1"/>
      <c r="C969" s="3"/>
      <c r="D969" s="3"/>
      <c r="E969" s="3"/>
      <c r="F969" s="3"/>
      <c r="G969" s="3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ht="15.75" customHeight="1">
      <c r="A970" s="1"/>
      <c r="B970" s="1"/>
      <c r="C970" s="3"/>
      <c r="D970" s="3"/>
      <c r="E970" s="3"/>
      <c r="F970" s="3"/>
      <c r="G970" s="3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</row>
    <row r="971" ht="15.75" customHeight="1">
      <c r="A971" s="1"/>
      <c r="B971" s="1"/>
      <c r="C971" s="3"/>
      <c r="D971" s="3"/>
      <c r="E971" s="3"/>
      <c r="F971" s="3"/>
      <c r="G971" s="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</row>
    <row r="972" ht="15.75" customHeight="1">
      <c r="A972" s="1"/>
      <c r="B972" s="1"/>
      <c r="C972" s="3"/>
      <c r="D972" s="3"/>
      <c r="E972" s="3"/>
      <c r="F972" s="3"/>
      <c r="G972" s="3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</row>
    <row r="973" ht="15.75" customHeight="1">
      <c r="A973" s="1"/>
      <c r="B973" s="1"/>
      <c r="C973" s="3"/>
      <c r="D973" s="3"/>
      <c r="E973" s="3"/>
      <c r="F973" s="3"/>
      <c r="G973" s="3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</row>
    <row r="974" ht="15.75" customHeight="1">
      <c r="A974" s="1"/>
      <c r="B974" s="1"/>
      <c r="C974" s="3"/>
      <c r="D974" s="3"/>
      <c r="E974" s="3"/>
      <c r="F974" s="3"/>
      <c r="G974" s="3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</row>
    <row r="975" ht="15.75" customHeight="1">
      <c r="A975" s="1"/>
      <c r="B975" s="1"/>
      <c r="C975" s="3"/>
      <c r="D975" s="3"/>
      <c r="E975" s="3"/>
      <c r="F975" s="3"/>
      <c r="G975" s="3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ht="15.75" customHeight="1">
      <c r="A976" s="1"/>
      <c r="B976" s="1"/>
      <c r="C976" s="3"/>
      <c r="D976" s="3"/>
      <c r="E976" s="3"/>
      <c r="F976" s="3"/>
      <c r="G976" s="3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ht="15.75" customHeight="1">
      <c r="A977" s="1"/>
      <c r="B977" s="1"/>
      <c r="C977" s="3"/>
      <c r="D977" s="3"/>
      <c r="E977" s="3"/>
      <c r="F977" s="3"/>
      <c r="G977" s="3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ht="15.75" customHeight="1">
      <c r="A978" s="1"/>
      <c r="B978" s="1"/>
      <c r="C978" s="3"/>
      <c r="D978" s="3"/>
      <c r="E978" s="3"/>
      <c r="F978" s="3"/>
      <c r="G978" s="3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</row>
    <row r="979" ht="15.75" customHeight="1">
      <c r="A979" s="1"/>
      <c r="B979" s="1"/>
      <c r="C979" s="3"/>
      <c r="D979" s="3"/>
      <c r="E979" s="3"/>
      <c r="F979" s="3"/>
      <c r="G979" s="3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</row>
    <row r="980" ht="15.75" customHeight="1">
      <c r="A980" s="1"/>
      <c r="B980" s="1"/>
      <c r="C980" s="3"/>
      <c r="D980" s="3"/>
      <c r="E980" s="3"/>
      <c r="F980" s="3"/>
      <c r="G980" s="3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</row>
    <row r="981" ht="15.75" customHeight="1">
      <c r="A981" s="1"/>
      <c r="B981" s="1"/>
      <c r="C981" s="3"/>
      <c r="D981" s="3"/>
      <c r="E981" s="3"/>
      <c r="F981" s="3"/>
      <c r="G981" s="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</row>
    <row r="982" ht="15.75" customHeight="1">
      <c r="A982" s="1"/>
      <c r="B982" s="1"/>
      <c r="C982" s="3"/>
      <c r="D982" s="3"/>
      <c r="E982" s="3"/>
      <c r="F982" s="3"/>
      <c r="G982" s="3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</row>
    <row r="983" ht="15.75" customHeight="1">
      <c r="A983" s="1"/>
      <c r="B983" s="1"/>
      <c r="C983" s="3"/>
      <c r="D983" s="3"/>
      <c r="E983" s="3"/>
      <c r="F983" s="3"/>
      <c r="G983" s="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</row>
    <row r="984" ht="15.75" customHeight="1">
      <c r="A984" s="1"/>
      <c r="B984" s="1"/>
      <c r="C984" s="3"/>
      <c r="D984" s="3"/>
      <c r="E984" s="3"/>
      <c r="F984" s="3"/>
      <c r="G984" s="3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</row>
    <row r="985" ht="15.75" customHeight="1">
      <c r="A985" s="1"/>
      <c r="B985" s="1"/>
      <c r="C985" s="3"/>
      <c r="D985" s="3"/>
      <c r="E985" s="3"/>
      <c r="F985" s="3"/>
      <c r="G985" s="3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</row>
    <row r="986" ht="15.75" customHeight="1">
      <c r="A986" s="1"/>
      <c r="B986" s="1"/>
      <c r="C986" s="3"/>
      <c r="D986" s="3"/>
      <c r="E986" s="3"/>
      <c r="F986" s="3"/>
      <c r="G986" s="3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</row>
    <row r="987" ht="15.75" customHeight="1">
      <c r="A987" s="1"/>
      <c r="B987" s="1"/>
      <c r="C987" s="3"/>
      <c r="D987" s="3"/>
      <c r="E987" s="3"/>
      <c r="F987" s="3"/>
      <c r="G987" s="3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</row>
    <row r="988" ht="15.75" customHeight="1">
      <c r="A988" s="1"/>
      <c r="B988" s="1"/>
      <c r="C988" s="3"/>
      <c r="D988" s="3"/>
      <c r="E988" s="3"/>
      <c r="F988" s="3"/>
      <c r="G988" s="3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</row>
    <row r="989" ht="15.75" customHeight="1">
      <c r="A989" s="1"/>
      <c r="B989" s="1"/>
      <c r="C989" s="3"/>
      <c r="D989" s="3"/>
      <c r="E989" s="3"/>
      <c r="F989" s="3"/>
      <c r="G989" s="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</row>
    <row r="990" ht="15.75" customHeight="1">
      <c r="A990" s="1"/>
      <c r="B990" s="1"/>
      <c r="C990" s="3"/>
      <c r="D990" s="3"/>
      <c r="E990" s="3"/>
      <c r="F990" s="3"/>
      <c r="G990" s="3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</row>
    <row r="991" ht="15.75" customHeight="1">
      <c r="A991" s="1"/>
      <c r="B991" s="1"/>
      <c r="C991" s="3"/>
      <c r="D991" s="3"/>
      <c r="E991" s="3"/>
      <c r="F991" s="3"/>
      <c r="G991" s="3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</row>
    <row r="992" ht="15.75" customHeight="1">
      <c r="A992" s="1"/>
      <c r="B992" s="1"/>
      <c r="C992" s="3"/>
      <c r="D992" s="3"/>
      <c r="E992" s="3"/>
      <c r="F992" s="3"/>
      <c r="G992" s="3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</row>
    <row r="993" ht="15.75" customHeight="1">
      <c r="A993" s="1"/>
      <c r="B993" s="1"/>
      <c r="C993" s="3"/>
      <c r="D993" s="3"/>
      <c r="E993" s="3"/>
      <c r="F993" s="3"/>
      <c r="G993" s="3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</row>
    <row r="994" ht="15.75" customHeight="1">
      <c r="A994" s="1"/>
      <c r="B994" s="1"/>
      <c r="C994" s="3"/>
      <c r="D994" s="3"/>
      <c r="E994" s="3"/>
      <c r="F994" s="3"/>
      <c r="G994" s="3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</row>
    <row r="995" ht="15.75" customHeight="1">
      <c r="A995" s="1"/>
      <c r="B995" s="1"/>
      <c r="C995" s="3"/>
      <c r="D995" s="3"/>
      <c r="E995" s="3"/>
      <c r="F995" s="3"/>
      <c r="G995" s="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</row>
    <row r="996" ht="15.75" customHeight="1">
      <c r="A996" s="1"/>
      <c r="B996" s="1"/>
      <c r="C996" s="3"/>
      <c r="D996" s="3"/>
      <c r="E996" s="3"/>
      <c r="F996" s="3"/>
      <c r="G996" s="3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</row>
    <row r="997" ht="15.75" customHeight="1">
      <c r="A997" s="1"/>
      <c r="B997" s="1"/>
      <c r="C997" s="3"/>
      <c r="D997" s="3"/>
      <c r="E997" s="3"/>
      <c r="F997" s="3"/>
      <c r="G997" s="3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</row>
    <row r="998" ht="15.75" customHeight="1">
      <c r="A998" s="1"/>
      <c r="B998" s="1"/>
      <c r="C998" s="3"/>
      <c r="D998" s="3"/>
      <c r="E998" s="3"/>
      <c r="F998" s="3"/>
      <c r="G998" s="3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</row>
    <row r="999" ht="15.75" customHeight="1">
      <c r="A999" s="1"/>
      <c r="B999" s="1"/>
      <c r="C999" s="3"/>
      <c r="D999" s="3"/>
      <c r="E999" s="3"/>
      <c r="F999" s="3"/>
      <c r="G999" s="3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</row>
    <row r="1000" ht="15.75" customHeight="1">
      <c r="A1000" s="1"/>
      <c r="B1000" s="1"/>
      <c r="C1000" s="3"/>
      <c r="D1000" s="3"/>
      <c r="E1000" s="3"/>
      <c r="F1000" s="3"/>
      <c r="G1000" s="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</row>
  </sheetData>
  <mergeCells count="64">
    <mergeCell ref="A30:A36"/>
    <mergeCell ref="B30:B36"/>
    <mergeCell ref="C30:C32"/>
    <mergeCell ref="C34:C36"/>
    <mergeCell ref="K27:K29"/>
    <mergeCell ref="P27:P29"/>
    <mergeCell ref="U27:U29"/>
    <mergeCell ref="Z27:Z29"/>
    <mergeCell ref="AE27:AE29"/>
    <mergeCell ref="AJ27:AJ29"/>
    <mergeCell ref="AO27:AO29"/>
    <mergeCell ref="AT27:AT29"/>
    <mergeCell ref="AY27:AY29"/>
    <mergeCell ref="AK47:AL47"/>
    <mergeCell ref="BG47:BH47"/>
    <mergeCell ref="AK48:AL48"/>
    <mergeCell ref="BG48:BH48"/>
    <mergeCell ref="BG49:BH49"/>
    <mergeCell ref="I62:P62"/>
    <mergeCell ref="AI62:AN62"/>
    <mergeCell ref="AR62:AZ62"/>
    <mergeCell ref="BA62:BJ62"/>
    <mergeCell ref="F63:R63"/>
    <mergeCell ref="AI63:AN63"/>
    <mergeCell ref="AO63:BB63"/>
    <mergeCell ref="AI64:AN64"/>
    <mergeCell ref="AK49:AL49"/>
    <mergeCell ref="AL50:AM50"/>
    <mergeCell ref="BH50:BI50"/>
    <mergeCell ref="D54:U54"/>
    <mergeCell ref="AQ54:BB54"/>
    <mergeCell ref="D56:U56"/>
    <mergeCell ref="AI56:BJ56"/>
    <mergeCell ref="X9:AB9"/>
    <mergeCell ref="AC9:AG9"/>
    <mergeCell ref="AH9:AL9"/>
    <mergeCell ref="AM9:AQ9"/>
    <mergeCell ref="AR9:AV9"/>
    <mergeCell ref="AW9:BA9"/>
    <mergeCell ref="BB9:BF9"/>
    <mergeCell ref="BG9:BK9"/>
    <mergeCell ref="BD27:BD29"/>
    <mergeCell ref="BI27:BI29"/>
    <mergeCell ref="A4:BK4"/>
    <mergeCell ref="A5:BK5"/>
    <mergeCell ref="A8:A10"/>
    <mergeCell ref="B8:B10"/>
    <mergeCell ref="D8:BK8"/>
    <mergeCell ref="D9:H9"/>
    <mergeCell ref="I9:M9"/>
    <mergeCell ref="N9:R9"/>
    <mergeCell ref="S9:W9"/>
    <mergeCell ref="A11:A15"/>
    <mergeCell ref="B11:B15"/>
    <mergeCell ref="C11:C13"/>
    <mergeCell ref="B16:B21"/>
    <mergeCell ref="A17:A22"/>
    <mergeCell ref="C16:C18"/>
    <mergeCell ref="C20:C22"/>
    <mergeCell ref="A23:A29"/>
    <mergeCell ref="B23:B29"/>
    <mergeCell ref="C23:C25"/>
    <mergeCell ref="C27:C29"/>
    <mergeCell ref="F27:F29"/>
  </mergeCells>
  <printOptions horizontalCentered="1"/>
  <pageMargins bottom="0.3937007874015748" footer="0.0" header="0.0" left="0.3937007874015748" right="0.1968503937007874" top="0.5905511811023623"/>
  <pageSetup paperSize="8" scale="72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0"/>
    <col customWidth="1" min="2" max="2" width="11.13"/>
    <col customWidth="1" min="3" max="3" width="11.63"/>
    <col customWidth="1" min="4" max="35" width="3.25"/>
    <col customWidth="1" min="36" max="36" width="4.5"/>
    <col customWidth="1" min="37" max="48" width="3.25"/>
    <col customWidth="1" min="49" max="53" width="3.38"/>
    <col customWidth="1" min="54" max="63" width="3.25"/>
    <col customWidth="1" min="64" max="64" width="8.0"/>
    <col customWidth="1" min="65" max="66" width="9.38"/>
    <col customWidth="1" min="67" max="69" width="8.0"/>
  </cols>
  <sheetData>
    <row r="1" ht="15.75" hidden="1" customHeight="1">
      <c r="A1" s="229"/>
      <c r="B1" s="229"/>
      <c r="C1" s="230"/>
      <c r="D1" s="230"/>
      <c r="E1" s="230"/>
      <c r="F1" s="230"/>
      <c r="G1" s="230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1"/>
      <c r="BL1" s="1"/>
      <c r="BM1" s="1"/>
      <c r="BN1" s="1"/>
      <c r="BO1" s="1"/>
      <c r="BP1" s="1"/>
      <c r="BQ1" s="1"/>
    </row>
    <row r="2" ht="15.75" hidden="1" customHeight="1">
      <c r="A2" s="229"/>
      <c r="B2" s="229"/>
      <c r="C2" s="230"/>
      <c r="D2" s="230"/>
      <c r="E2" s="230"/>
      <c r="F2" s="230"/>
      <c r="G2" s="230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29"/>
      <c r="AV2" s="229"/>
      <c r="AW2" s="229"/>
      <c r="AX2" s="229"/>
      <c r="AY2" s="229"/>
      <c r="AZ2" s="229"/>
      <c r="BA2" s="229"/>
      <c r="BB2" s="229"/>
      <c r="BC2" s="229"/>
      <c r="BD2" s="229"/>
      <c r="BE2" s="229"/>
      <c r="BF2" s="229"/>
      <c r="BG2" s="229"/>
      <c r="BH2" s="229"/>
      <c r="BI2" s="229"/>
      <c r="BJ2" s="229"/>
      <c r="BK2" s="1"/>
      <c r="BL2" s="1"/>
      <c r="BM2" s="1"/>
      <c r="BN2" s="1"/>
      <c r="BO2" s="1"/>
      <c r="BP2" s="1"/>
      <c r="BQ2" s="1"/>
    </row>
    <row r="3" ht="15.75" hidden="1" customHeight="1">
      <c r="A3" s="229"/>
      <c r="B3" s="229"/>
      <c r="C3" s="230"/>
      <c r="D3" s="230"/>
      <c r="E3" s="230"/>
      <c r="F3" s="230"/>
      <c r="G3" s="230"/>
      <c r="H3" s="229"/>
      <c r="I3" s="229"/>
      <c r="J3" s="229"/>
      <c r="K3" s="229"/>
      <c r="L3" s="229"/>
      <c r="M3" s="229"/>
      <c r="N3" s="229"/>
      <c r="O3" s="229"/>
      <c r="P3" s="229"/>
      <c r="Q3" s="229"/>
      <c r="R3" s="229"/>
      <c r="S3" s="229"/>
      <c r="T3" s="229"/>
      <c r="U3" s="229"/>
      <c r="V3" s="229"/>
      <c r="W3" s="229"/>
      <c r="X3" s="229"/>
      <c r="Y3" s="229"/>
      <c r="Z3" s="229"/>
      <c r="AA3" s="229"/>
      <c r="AB3" s="229"/>
      <c r="AC3" s="229"/>
      <c r="AD3" s="229"/>
      <c r="AE3" s="229"/>
      <c r="AF3" s="229"/>
      <c r="AG3" s="229"/>
      <c r="AH3" s="229"/>
      <c r="AI3" s="229"/>
      <c r="AJ3" s="229"/>
      <c r="AK3" s="229"/>
      <c r="AL3" s="229"/>
      <c r="AM3" s="229"/>
      <c r="AN3" s="229"/>
      <c r="AO3" s="229"/>
      <c r="AP3" s="229"/>
      <c r="AQ3" s="229"/>
      <c r="AR3" s="229"/>
      <c r="AS3" s="229"/>
      <c r="AT3" s="229"/>
      <c r="AU3" s="229"/>
      <c r="AV3" s="229"/>
      <c r="AW3" s="229"/>
      <c r="AX3" s="229"/>
      <c r="AY3" s="229"/>
      <c r="AZ3" s="229"/>
      <c r="BA3" s="229"/>
      <c r="BB3" s="229"/>
      <c r="BC3" s="229"/>
      <c r="BD3" s="229"/>
      <c r="BE3" s="229"/>
      <c r="BF3" s="229"/>
      <c r="BG3" s="229"/>
      <c r="BH3" s="229"/>
      <c r="BI3" s="229"/>
      <c r="BJ3" s="229"/>
      <c r="BK3" s="1"/>
      <c r="BL3" s="1"/>
      <c r="BM3" s="1"/>
      <c r="BN3" s="1"/>
      <c r="BO3" s="1"/>
      <c r="BP3" s="1"/>
      <c r="BQ3" s="1"/>
    </row>
    <row r="4" ht="15.75" hidden="1" customHeight="1">
      <c r="A4" s="231" t="s">
        <v>256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3"/>
      <c r="BL4" s="1"/>
      <c r="BM4" s="1"/>
      <c r="BN4" s="1"/>
      <c r="BO4" s="1"/>
      <c r="BP4" s="1"/>
      <c r="BQ4" s="1"/>
    </row>
    <row r="5" ht="15.75" hidden="1" customHeight="1">
      <c r="A5" s="234" t="s">
        <v>47</v>
      </c>
      <c r="B5" s="235"/>
      <c r="C5" s="235"/>
      <c r="D5" s="235"/>
      <c r="E5" s="235"/>
      <c r="F5" s="235"/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S5" s="235"/>
      <c r="T5" s="235"/>
      <c r="U5" s="235"/>
      <c r="V5" s="235"/>
      <c r="W5" s="235"/>
      <c r="X5" s="235"/>
      <c r="Y5" s="235"/>
      <c r="Z5" s="235"/>
      <c r="AA5" s="235"/>
      <c r="AB5" s="235"/>
      <c r="AC5" s="235"/>
      <c r="AD5" s="235"/>
      <c r="AE5" s="235"/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5"/>
      <c r="AX5" s="235"/>
      <c r="AY5" s="235"/>
      <c r="AZ5" s="235"/>
      <c r="BA5" s="235"/>
      <c r="BB5" s="235"/>
      <c r="BC5" s="235"/>
      <c r="BD5" s="235"/>
      <c r="BE5" s="235"/>
      <c r="BF5" s="235"/>
      <c r="BG5" s="235"/>
      <c r="BH5" s="235"/>
      <c r="BI5" s="235"/>
      <c r="BJ5" s="235"/>
      <c r="BK5" s="235"/>
      <c r="BL5" s="1"/>
      <c r="BM5" s="1"/>
      <c r="BN5" s="1"/>
      <c r="BO5" s="1"/>
      <c r="BP5" s="1"/>
      <c r="BQ5" s="1"/>
    </row>
    <row r="6" ht="15.75" customHeight="1">
      <c r="A6" s="485" t="s">
        <v>174</v>
      </c>
      <c r="B6" s="484"/>
      <c r="C6" s="484"/>
      <c r="D6" s="484"/>
      <c r="E6" s="484"/>
      <c r="F6" s="484"/>
      <c r="G6" s="484" t="s">
        <v>175</v>
      </c>
      <c r="H6" s="485" t="s">
        <v>283</v>
      </c>
      <c r="I6" s="485"/>
      <c r="J6" s="484"/>
      <c r="K6" s="484"/>
      <c r="L6" s="484"/>
      <c r="M6" s="484"/>
      <c r="N6" s="484"/>
      <c r="O6" s="484"/>
      <c r="P6" s="484"/>
      <c r="Q6" s="484"/>
      <c r="R6" s="484"/>
      <c r="S6" s="484"/>
      <c r="T6" s="484"/>
      <c r="U6" s="484"/>
      <c r="V6" s="484"/>
      <c r="W6" s="484"/>
      <c r="X6" s="484"/>
      <c r="Y6" s="484"/>
      <c r="Z6" s="484"/>
      <c r="AA6" s="484"/>
      <c r="AB6" s="484"/>
      <c r="AC6" s="484"/>
      <c r="AD6" s="484"/>
      <c r="AE6" s="484"/>
      <c r="AF6" s="484"/>
      <c r="AG6" s="484"/>
      <c r="AH6" s="484"/>
      <c r="AI6" s="484"/>
      <c r="AJ6" s="484"/>
      <c r="AK6" s="484"/>
      <c r="AL6" s="484"/>
      <c r="AM6" s="484"/>
      <c r="AN6" s="484"/>
      <c r="AO6" s="484"/>
      <c r="AP6" s="484"/>
      <c r="AQ6" s="484"/>
      <c r="AR6" s="484"/>
      <c r="AS6" s="484"/>
      <c r="AT6" s="484"/>
      <c r="AU6" s="484"/>
      <c r="AV6" s="484"/>
      <c r="AW6" s="484"/>
      <c r="AX6" s="484"/>
      <c r="AY6" s="484"/>
      <c r="AZ6" s="484"/>
      <c r="BA6" s="484"/>
      <c r="BB6" s="484"/>
      <c r="BC6" s="484"/>
      <c r="BD6" s="484"/>
      <c r="BE6" s="484"/>
      <c r="BF6" s="484"/>
      <c r="BG6" s="484"/>
      <c r="BH6" s="484"/>
      <c r="BI6" s="484"/>
      <c r="BJ6" s="484"/>
      <c r="BK6" s="1"/>
      <c r="BL6" s="1"/>
      <c r="BM6" s="1"/>
      <c r="BN6" s="1"/>
      <c r="BO6" s="1"/>
      <c r="BP6" s="1"/>
      <c r="BQ6" s="1"/>
    </row>
    <row r="7" ht="19.5" customHeight="1">
      <c r="A7" s="486" t="s">
        <v>1</v>
      </c>
      <c r="B7" s="487" t="s">
        <v>48</v>
      </c>
      <c r="C7" s="488"/>
      <c r="D7" s="489" t="s">
        <v>7</v>
      </c>
      <c r="E7" s="240"/>
      <c r="F7" s="240"/>
      <c r="G7" s="240"/>
      <c r="H7" s="240"/>
      <c r="I7" s="240"/>
      <c r="J7" s="240"/>
      <c r="K7" s="240"/>
      <c r="L7" s="240"/>
      <c r="M7" s="240"/>
      <c r="N7" s="240"/>
      <c r="O7" s="240"/>
      <c r="P7" s="240"/>
      <c r="Q7" s="240"/>
      <c r="R7" s="240"/>
      <c r="S7" s="240"/>
      <c r="T7" s="240"/>
      <c r="U7" s="240"/>
      <c r="V7" s="240"/>
      <c r="W7" s="240"/>
      <c r="X7" s="240"/>
      <c r="Y7" s="240"/>
      <c r="Z7" s="240"/>
      <c r="AA7" s="240"/>
      <c r="AB7" s="240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240"/>
      <c r="AN7" s="240"/>
      <c r="AO7" s="240"/>
      <c r="AP7" s="240"/>
      <c r="AQ7" s="240"/>
      <c r="AR7" s="240"/>
      <c r="AS7" s="240"/>
      <c r="AT7" s="240"/>
      <c r="AU7" s="240"/>
      <c r="AV7" s="240"/>
      <c r="AW7" s="240"/>
      <c r="AX7" s="240"/>
      <c r="AY7" s="240"/>
      <c r="AZ7" s="240"/>
      <c r="BA7" s="240"/>
      <c r="BB7" s="240"/>
      <c r="BC7" s="240"/>
      <c r="BD7" s="240"/>
      <c r="BE7" s="240"/>
      <c r="BF7" s="240"/>
      <c r="BG7" s="240"/>
      <c r="BH7" s="240"/>
      <c r="BI7" s="240"/>
      <c r="BJ7" s="240"/>
      <c r="BK7" s="241"/>
      <c r="BL7" s="1"/>
      <c r="BM7" s="1"/>
      <c r="BN7" s="1"/>
      <c r="BO7" s="1"/>
      <c r="BP7" s="1"/>
      <c r="BQ7" s="1"/>
    </row>
    <row r="8" ht="18.0" customHeight="1">
      <c r="A8" s="242"/>
      <c r="B8" s="490"/>
      <c r="C8" s="154"/>
      <c r="D8" s="493">
        <v>44562.0</v>
      </c>
      <c r="E8" s="240"/>
      <c r="F8" s="240"/>
      <c r="G8" s="240"/>
      <c r="H8" s="246"/>
      <c r="I8" s="493">
        <v>44593.0</v>
      </c>
      <c r="J8" s="240"/>
      <c r="K8" s="240"/>
      <c r="L8" s="240"/>
      <c r="M8" s="246"/>
      <c r="N8" s="493">
        <v>44621.0</v>
      </c>
      <c r="O8" s="240"/>
      <c r="P8" s="240"/>
      <c r="Q8" s="240"/>
      <c r="R8" s="246"/>
      <c r="S8" s="493">
        <v>44652.0</v>
      </c>
      <c r="T8" s="240"/>
      <c r="U8" s="240"/>
      <c r="V8" s="240"/>
      <c r="W8" s="246"/>
      <c r="X8" s="493">
        <v>44682.0</v>
      </c>
      <c r="Y8" s="240"/>
      <c r="Z8" s="240"/>
      <c r="AA8" s="240"/>
      <c r="AB8" s="246"/>
      <c r="AC8" s="493">
        <v>44713.0</v>
      </c>
      <c r="AD8" s="240"/>
      <c r="AE8" s="240"/>
      <c r="AF8" s="240"/>
      <c r="AG8" s="246"/>
      <c r="AH8" s="493">
        <v>44743.0</v>
      </c>
      <c r="AI8" s="240"/>
      <c r="AJ8" s="240"/>
      <c r="AK8" s="240"/>
      <c r="AL8" s="246"/>
      <c r="AM8" s="493">
        <v>44774.0</v>
      </c>
      <c r="AN8" s="240"/>
      <c r="AO8" s="240"/>
      <c r="AP8" s="240"/>
      <c r="AQ8" s="246"/>
      <c r="AR8" s="493">
        <v>44805.0</v>
      </c>
      <c r="AS8" s="240"/>
      <c r="AT8" s="240"/>
      <c r="AU8" s="240"/>
      <c r="AV8" s="246"/>
      <c r="AW8" s="493">
        <v>44835.0</v>
      </c>
      <c r="AX8" s="240"/>
      <c r="AY8" s="240"/>
      <c r="AZ8" s="240"/>
      <c r="BA8" s="246"/>
      <c r="BB8" s="493">
        <v>44866.0</v>
      </c>
      <c r="BC8" s="240"/>
      <c r="BD8" s="240"/>
      <c r="BE8" s="240"/>
      <c r="BF8" s="246"/>
      <c r="BG8" s="493">
        <v>44896.0</v>
      </c>
      <c r="BH8" s="240"/>
      <c r="BI8" s="240"/>
      <c r="BJ8" s="240"/>
      <c r="BK8" s="246"/>
      <c r="BL8" s="1"/>
      <c r="BM8" s="1"/>
      <c r="BN8" s="1"/>
      <c r="BO8" s="1"/>
      <c r="BP8" s="1"/>
      <c r="BQ8" s="1"/>
    </row>
    <row r="9" ht="18.0" customHeight="1">
      <c r="A9" s="247"/>
      <c r="B9" s="407"/>
      <c r="C9" s="110"/>
      <c r="D9" s="494" t="s">
        <v>20</v>
      </c>
      <c r="E9" s="495" t="s">
        <v>21</v>
      </c>
      <c r="F9" s="495" t="s">
        <v>22</v>
      </c>
      <c r="G9" s="495" t="s">
        <v>23</v>
      </c>
      <c r="H9" s="496" t="s">
        <v>49</v>
      </c>
      <c r="I9" s="497" t="s">
        <v>20</v>
      </c>
      <c r="J9" s="498" t="s">
        <v>21</v>
      </c>
      <c r="K9" s="498" t="s">
        <v>22</v>
      </c>
      <c r="L9" s="498" t="s">
        <v>23</v>
      </c>
      <c r="M9" s="499" t="s">
        <v>49</v>
      </c>
      <c r="N9" s="494" t="s">
        <v>20</v>
      </c>
      <c r="O9" s="495" t="s">
        <v>21</v>
      </c>
      <c r="P9" s="495" t="s">
        <v>22</v>
      </c>
      <c r="Q9" s="495" t="s">
        <v>23</v>
      </c>
      <c r="R9" s="496" t="s">
        <v>49</v>
      </c>
      <c r="S9" s="846" t="s">
        <v>20</v>
      </c>
      <c r="T9" s="498" t="s">
        <v>21</v>
      </c>
      <c r="U9" s="498" t="s">
        <v>22</v>
      </c>
      <c r="V9" s="498" t="s">
        <v>23</v>
      </c>
      <c r="W9" s="499" t="s">
        <v>49</v>
      </c>
      <c r="X9" s="494" t="s">
        <v>20</v>
      </c>
      <c r="Y9" s="495" t="s">
        <v>21</v>
      </c>
      <c r="Z9" s="495" t="s">
        <v>22</v>
      </c>
      <c r="AA9" s="495" t="s">
        <v>23</v>
      </c>
      <c r="AB9" s="496" t="s">
        <v>49</v>
      </c>
      <c r="AC9" s="497" t="s">
        <v>20</v>
      </c>
      <c r="AD9" s="498" t="s">
        <v>21</v>
      </c>
      <c r="AE9" s="498" t="s">
        <v>22</v>
      </c>
      <c r="AF9" s="498" t="s">
        <v>23</v>
      </c>
      <c r="AG9" s="499" t="s">
        <v>49</v>
      </c>
      <c r="AH9" s="847" t="s">
        <v>20</v>
      </c>
      <c r="AI9" s="495" t="s">
        <v>21</v>
      </c>
      <c r="AJ9" s="495" t="s">
        <v>22</v>
      </c>
      <c r="AK9" s="495" t="s">
        <v>23</v>
      </c>
      <c r="AL9" s="496" t="s">
        <v>49</v>
      </c>
      <c r="AM9" s="497" t="s">
        <v>20</v>
      </c>
      <c r="AN9" s="498" t="s">
        <v>21</v>
      </c>
      <c r="AO9" s="498" t="s">
        <v>22</v>
      </c>
      <c r="AP9" s="498" t="s">
        <v>23</v>
      </c>
      <c r="AQ9" s="499" t="s">
        <v>49</v>
      </c>
      <c r="AR9" s="494" t="s">
        <v>20</v>
      </c>
      <c r="AS9" s="495" t="s">
        <v>21</v>
      </c>
      <c r="AT9" s="495" t="s">
        <v>22</v>
      </c>
      <c r="AU9" s="495" t="s">
        <v>23</v>
      </c>
      <c r="AV9" s="496" t="s">
        <v>49</v>
      </c>
      <c r="AW9" s="846" t="s">
        <v>20</v>
      </c>
      <c r="AX9" s="498" t="s">
        <v>21</v>
      </c>
      <c r="AY9" s="498" t="s">
        <v>22</v>
      </c>
      <c r="AZ9" s="498" t="s">
        <v>23</v>
      </c>
      <c r="BA9" s="499" t="s">
        <v>49</v>
      </c>
      <c r="BB9" s="494" t="s">
        <v>20</v>
      </c>
      <c r="BC9" s="495" t="s">
        <v>21</v>
      </c>
      <c r="BD9" s="495" t="s">
        <v>22</v>
      </c>
      <c r="BE9" s="495" t="s">
        <v>23</v>
      </c>
      <c r="BF9" s="496" t="s">
        <v>49</v>
      </c>
      <c r="BG9" s="497" t="s">
        <v>20</v>
      </c>
      <c r="BH9" s="498" t="s">
        <v>21</v>
      </c>
      <c r="BI9" s="498" t="s">
        <v>22</v>
      </c>
      <c r="BJ9" s="498" t="s">
        <v>23</v>
      </c>
      <c r="BK9" s="499" t="s">
        <v>49</v>
      </c>
      <c r="BL9" s="1"/>
      <c r="BM9" s="1"/>
      <c r="BN9" s="1"/>
      <c r="BO9" s="1"/>
      <c r="BP9" s="1"/>
      <c r="BQ9" s="1"/>
    </row>
    <row r="10" ht="6.0" customHeight="1">
      <c r="A10" s="324">
        <v>1.0</v>
      </c>
      <c r="B10" s="324" t="s">
        <v>187</v>
      </c>
      <c r="C10" s="698" t="s">
        <v>220</v>
      </c>
      <c r="D10" s="501"/>
      <c r="E10" s="502"/>
      <c r="F10" s="503"/>
      <c r="G10" s="848"/>
      <c r="H10" s="849"/>
      <c r="I10" s="850"/>
      <c r="J10" s="851"/>
      <c r="K10" s="851"/>
      <c r="L10" s="848"/>
      <c r="M10" s="849"/>
      <c r="N10" s="850"/>
      <c r="O10" s="851"/>
      <c r="P10" s="851"/>
      <c r="Q10" s="848"/>
      <c r="R10" s="849"/>
      <c r="S10" s="852"/>
      <c r="T10" s="848"/>
      <c r="U10" s="851"/>
      <c r="V10" s="848"/>
      <c r="W10" s="849"/>
      <c r="X10" s="850"/>
      <c r="Y10" s="851"/>
      <c r="Z10" s="848"/>
      <c r="AA10" s="851"/>
      <c r="AB10" s="849"/>
      <c r="AC10" s="850"/>
      <c r="AD10" s="851"/>
      <c r="AE10" s="851"/>
      <c r="AF10" s="848"/>
      <c r="AG10" s="849"/>
      <c r="AH10" s="852"/>
      <c r="AI10" s="848"/>
      <c r="AJ10" s="848"/>
      <c r="AK10" s="851"/>
      <c r="AL10" s="849"/>
      <c r="AM10" s="853"/>
      <c r="AN10" s="503"/>
      <c r="AO10" s="502"/>
      <c r="AP10" s="502"/>
      <c r="AQ10" s="854"/>
      <c r="AR10" s="850"/>
      <c r="AS10" s="848"/>
      <c r="AT10" s="851"/>
      <c r="AU10" s="851"/>
      <c r="AV10" s="855"/>
      <c r="AW10" s="856"/>
      <c r="AX10" s="851"/>
      <c r="AY10" s="851"/>
      <c r="AZ10" s="851"/>
      <c r="BA10" s="855"/>
      <c r="BB10" s="857"/>
      <c r="BC10" s="851"/>
      <c r="BD10" s="851"/>
      <c r="BE10" s="848"/>
      <c r="BF10" s="855"/>
      <c r="BG10" s="850"/>
      <c r="BH10" s="851"/>
      <c r="BI10" s="851"/>
      <c r="BJ10" s="851"/>
      <c r="BK10" s="855"/>
      <c r="BL10" s="1"/>
      <c r="BM10" s="1"/>
      <c r="BN10" s="1"/>
      <c r="BO10" s="1"/>
      <c r="BP10" s="1"/>
      <c r="BQ10" s="1"/>
    </row>
    <row r="11" ht="18.0" customHeight="1">
      <c r="A11" s="242"/>
      <c r="B11" s="242"/>
      <c r="C11" s="704"/>
      <c r="D11" s="270"/>
      <c r="E11" s="271"/>
      <c r="F11" s="271"/>
      <c r="G11" s="271"/>
      <c r="H11" s="858"/>
      <c r="I11" s="859"/>
      <c r="J11" s="860">
        <v>7.0</v>
      </c>
      <c r="K11" s="861"/>
      <c r="L11" s="861"/>
      <c r="M11" s="273"/>
      <c r="N11" s="270"/>
      <c r="O11" s="271"/>
      <c r="P11" s="271"/>
      <c r="Q11" s="271"/>
      <c r="R11" s="858"/>
      <c r="S11" s="270"/>
      <c r="T11" s="861"/>
      <c r="U11" s="861"/>
      <c r="V11" s="861"/>
      <c r="W11" s="273"/>
      <c r="X11" s="270"/>
      <c r="Y11" s="271"/>
      <c r="Z11" s="271"/>
      <c r="AA11" s="271"/>
      <c r="AB11" s="858"/>
      <c r="AC11" s="859"/>
      <c r="AD11" s="860">
        <v>7.0</v>
      </c>
      <c r="AE11" s="861"/>
      <c r="AF11" s="861"/>
      <c r="AG11" s="273"/>
      <c r="AH11" s="270"/>
      <c r="AI11" s="271"/>
      <c r="AJ11" s="271"/>
      <c r="AK11" s="271"/>
      <c r="AL11" s="858"/>
      <c r="AM11" s="522"/>
      <c r="AN11" s="271"/>
      <c r="AO11" s="271"/>
      <c r="AP11" s="271"/>
      <c r="AQ11" s="273"/>
      <c r="AR11" s="270"/>
      <c r="AS11" s="271"/>
      <c r="AT11" s="271"/>
      <c r="AU11" s="271"/>
      <c r="AV11" s="858"/>
      <c r="AW11" s="859"/>
      <c r="AX11" s="861"/>
      <c r="AY11" s="861"/>
      <c r="AZ11" s="861"/>
      <c r="BA11" s="273"/>
      <c r="BB11" s="270"/>
      <c r="BC11" s="271"/>
      <c r="BD11" s="271"/>
      <c r="BE11" s="271"/>
      <c r="BF11" s="858"/>
      <c r="BG11" s="605">
        <v>1.0</v>
      </c>
      <c r="BH11" s="861"/>
      <c r="BI11" s="861"/>
      <c r="BJ11" s="861"/>
      <c r="BK11" s="273"/>
      <c r="BL11" s="1"/>
      <c r="BM11" s="1"/>
      <c r="BN11" s="1"/>
      <c r="BO11" s="1"/>
      <c r="BP11" s="1"/>
      <c r="BQ11" s="1"/>
    </row>
    <row r="12" ht="6.0" customHeight="1">
      <c r="A12" s="242"/>
      <c r="B12" s="242"/>
      <c r="C12" s="705"/>
      <c r="D12" s="862"/>
      <c r="E12" s="863"/>
      <c r="F12" s="864"/>
      <c r="G12" s="863"/>
      <c r="H12" s="865"/>
      <c r="I12" s="862"/>
      <c r="J12" s="863"/>
      <c r="K12" s="864"/>
      <c r="L12" s="863"/>
      <c r="M12" s="866"/>
      <c r="N12" s="662"/>
      <c r="O12" s="863"/>
      <c r="P12" s="864"/>
      <c r="Q12" s="863"/>
      <c r="R12" s="866"/>
      <c r="S12" s="867"/>
      <c r="T12" s="864"/>
      <c r="U12" s="863"/>
      <c r="V12" s="864"/>
      <c r="W12" s="865"/>
      <c r="X12" s="662"/>
      <c r="Y12" s="864"/>
      <c r="Z12" s="863"/>
      <c r="AA12" s="864"/>
      <c r="AB12" s="865"/>
      <c r="AC12" s="862"/>
      <c r="AD12" s="863"/>
      <c r="AE12" s="864"/>
      <c r="AF12" s="863"/>
      <c r="AG12" s="866"/>
      <c r="AH12" s="868"/>
      <c r="AI12" s="863"/>
      <c r="AJ12" s="864"/>
      <c r="AK12" s="863"/>
      <c r="AL12" s="865"/>
      <c r="AM12" s="869"/>
      <c r="AN12" s="870"/>
      <c r="AO12" s="871"/>
      <c r="AP12" s="870"/>
      <c r="AQ12" s="872"/>
      <c r="AR12" s="662"/>
      <c r="AS12" s="863"/>
      <c r="AT12" s="864"/>
      <c r="AU12" s="863"/>
      <c r="AV12" s="866"/>
      <c r="AW12" s="867"/>
      <c r="AX12" s="864"/>
      <c r="AY12" s="863"/>
      <c r="AZ12" s="864"/>
      <c r="BA12" s="865"/>
      <c r="BB12" s="662"/>
      <c r="BC12" s="864"/>
      <c r="BD12" s="863"/>
      <c r="BE12" s="864"/>
      <c r="BF12" s="865"/>
      <c r="BG12" s="862"/>
      <c r="BH12" s="863"/>
      <c r="BI12" s="864"/>
      <c r="BJ12" s="863"/>
      <c r="BK12" s="865"/>
      <c r="BL12" s="1"/>
      <c r="BM12" s="1"/>
      <c r="BN12" s="1"/>
      <c r="BO12" s="1"/>
      <c r="BP12" s="1"/>
      <c r="BQ12" s="1"/>
    </row>
    <row r="13" ht="30.75" customHeight="1">
      <c r="A13" s="242"/>
      <c r="B13" s="242"/>
      <c r="C13" s="873" t="s">
        <v>221</v>
      </c>
      <c r="D13" s="675"/>
      <c r="E13" s="692"/>
      <c r="F13" s="692"/>
      <c r="G13" s="692"/>
      <c r="H13" s="649"/>
      <c r="I13" s="654"/>
      <c r="J13" s="692"/>
      <c r="K13" s="692"/>
      <c r="L13" s="692"/>
      <c r="M13" s="649"/>
      <c r="N13" s="654"/>
      <c r="O13" s="692"/>
      <c r="P13" s="692"/>
      <c r="Q13" s="692"/>
      <c r="R13" s="649"/>
      <c r="S13" s="654"/>
      <c r="T13" s="692"/>
      <c r="U13" s="692"/>
      <c r="V13" s="692"/>
      <c r="W13" s="649"/>
      <c r="X13" s="654"/>
      <c r="Y13" s="692"/>
      <c r="Z13" s="692"/>
      <c r="AA13" s="692"/>
      <c r="AB13" s="649"/>
      <c r="AC13" s="654"/>
      <c r="AD13" s="692"/>
      <c r="AE13" s="692"/>
      <c r="AF13" s="692"/>
      <c r="AG13" s="649"/>
      <c r="AH13" s="654"/>
      <c r="AI13" s="692"/>
      <c r="AJ13" s="692"/>
      <c r="AK13" s="692"/>
      <c r="AL13" s="649"/>
      <c r="AM13" s="635"/>
      <c r="AN13" s="539"/>
      <c r="AO13" s="539"/>
      <c r="AP13" s="539"/>
      <c r="AQ13" s="648"/>
      <c r="AR13" s="654"/>
      <c r="AS13" s="692"/>
      <c r="AT13" s="692"/>
      <c r="AU13" s="692"/>
      <c r="AV13" s="649"/>
      <c r="AW13" s="654"/>
      <c r="AX13" s="692"/>
      <c r="AY13" s="692"/>
      <c r="AZ13" s="692"/>
      <c r="BA13" s="649"/>
      <c r="BB13" s="654"/>
      <c r="BC13" s="692"/>
      <c r="BD13" s="692"/>
      <c r="BE13" s="692"/>
      <c r="BF13" s="649"/>
      <c r="BG13" s="654"/>
      <c r="BH13" s="692"/>
      <c r="BI13" s="692"/>
      <c r="BJ13" s="692"/>
      <c r="BK13" s="649"/>
      <c r="BL13" s="1"/>
      <c r="BM13" s="1"/>
      <c r="BN13" s="1"/>
      <c r="BO13" s="1"/>
      <c r="BP13" s="1"/>
      <c r="BQ13" s="1"/>
    </row>
    <row r="14" ht="30.0" customHeight="1">
      <c r="A14" s="874"/>
      <c r="B14" s="874"/>
      <c r="C14" s="875" t="s">
        <v>222</v>
      </c>
      <c r="D14" s="876"/>
      <c r="E14" s="877"/>
      <c r="F14" s="878"/>
      <c r="G14" s="877"/>
      <c r="H14" s="879"/>
      <c r="I14" s="876"/>
      <c r="J14" s="877"/>
      <c r="K14" s="878"/>
      <c r="L14" s="877"/>
      <c r="M14" s="880"/>
      <c r="N14" s="881"/>
      <c r="O14" s="877"/>
      <c r="P14" s="878"/>
      <c r="Q14" s="877"/>
      <c r="R14" s="880"/>
      <c r="S14" s="882"/>
      <c r="T14" s="878"/>
      <c r="U14" s="877"/>
      <c r="V14" s="878"/>
      <c r="W14" s="879"/>
      <c r="X14" s="881"/>
      <c r="Y14" s="878"/>
      <c r="Z14" s="877"/>
      <c r="AA14" s="878"/>
      <c r="AB14" s="879"/>
      <c r="AC14" s="876"/>
      <c r="AD14" s="877"/>
      <c r="AE14" s="878"/>
      <c r="AF14" s="877"/>
      <c r="AG14" s="880"/>
      <c r="AH14" s="883"/>
      <c r="AI14" s="877"/>
      <c r="AJ14" s="878"/>
      <c r="AK14" s="877"/>
      <c r="AL14" s="879"/>
      <c r="AM14" s="884"/>
      <c r="AN14" s="885"/>
      <c r="AO14" s="886"/>
      <c r="AP14" s="885"/>
      <c r="AQ14" s="887"/>
      <c r="AR14" s="881"/>
      <c r="AS14" s="877"/>
      <c r="AT14" s="878"/>
      <c r="AU14" s="877"/>
      <c r="AV14" s="880"/>
      <c r="AW14" s="888"/>
      <c r="AX14" s="878"/>
      <c r="AY14" s="877"/>
      <c r="AZ14" s="878"/>
      <c r="BA14" s="879"/>
      <c r="BB14" s="881"/>
      <c r="BC14" s="878"/>
      <c r="BD14" s="877"/>
      <c r="BE14" s="878"/>
      <c r="BF14" s="879"/>
      <c r="BG14" s="876"/>
      <c r="BH14" s="877"/>
      <c r="BI14" s="878"/>
      <c r="BJ14" s="877"/>
      <c r="BK14" s="879"/>
      <c r="BL14" s="1"/>
      <c r="BM14" s="1"/>
      <c r="BN14" s="1"/>
      <c r="BO14" s="1"/>
      <c r="BP14" s="1"/>
      <c r="BQ14" s="1"/>
    </row>
    <row r="15" ht="6.0" customHeight="1">
      <c r="A15" s="889"/>
      <c r="B15" s="890" t="s">
        <v>190</v>
      </c>
      <c r="C15" s="891" t="s">
        <v>284</v>
      </c>
      <c r="D15" s="892"/>
      <c r="E15" s="893"/>
      <c r="F15" s="894"/>
      <c r="G15" s="893"/>
      <c r="H15" s="895"/>
      <c r="I15" s="892"/>
      <c r="J15" s="893"/>
      <c r="K15" s="894"/>
      <c r="L15" s="893"/>
      <c r="M15" s="896"/>
      <c r="N15" s="897"/>
      <c r="O15" s="893"/>
      <c r="P15" s="894"/>
      <c r="Q15" s="893"/>
      <c r="R15" s="896"/>
      <c r="S15" s="898"/>
      <c r="T15" s="894"/>
      <c r="U15" s="893"/>
      <c r="V15" s="894"/>
      <c r="W15" s="895"/>
      <c r="X15" s="897"/>
      <c r="Y15" s="894"/>
      <c r="Z15" s="893"/>
      <c r="AA15" s="894"/>
      <c r="AB15" s="895"/>
      <c r="AC15" s="892"/>
      <c r="AD15" s="893"/>
      <c r="AE15" s="894"/>
      <c r="AF15" s="893"/>
      <c r="AG15" s="896"/>
      <c r="AH15" s="899"/>
      <c r="AI15" s="893"/>
      <c r="AJ15" s="894"/>
      <c r="AK15" s="893"/>
      <c r="AL15" s="895"/>
      <c r="AM15" s="900"/>
      <c r="AN15" s="901"/>
      <c r="AO15" s="902"/>
      <c r="AP15" s="903"/>
      <c r="AQ15" s="904"/>
      <c r="AR15" s="897"/>
      <c r="AS15" s="893"/>
      <c r="AT15" s="894"/>
      <c r="AU15" s="893"/>
      <c r="AV15" s="896"/>
      <c r="AW15" s="898"/>
      <c r="AX15" s="894"/>
      <c r="AY15" s="893"/>
      <c r="AZ15" s="894"/>
      <c r="BA15" s="895"/>
      <c r="BB15" s="897"/>
      <c r="BC15" s="894"/>
      <c r="BD15" s="893"/>
      <c r="BE15" s="894"/>
      <c r="BF15" s="895"/>
      <c r="BG15" s="892"/>
      <c r="BH15" s="893"/>
      <c r="BI15" s="894"/>
      <c r="BJ15" s="893"/>
      <c r="BK15" s="895"/>
      <c r="BL15" s="1"/>
      <c r="BM15" s="1"/>
      <c r="BN15" s="1"/>
      <c r="BO15" s="1"/>
      <c r="BP15" s="1"/>
      <c r="BQ15" s="1"/>
    </row>
    <row r="16" ht="18.0" customHeight="1">
      <c r="A16" s="267">
        <v>2.0</v>
      </c>
      <c r="B16" s="242"/>
      <c r="C16" s="704"/>
      <c r="D16" s="270"/>
      <c r="E16" s="271"/>
      <c r="F16" s="271"/>
      <c r="G16" s="271"/>
      <c r="H16" s="858"/>
      <c r="I16" s="859"/>
      <c r="J16" s="861"/>
      <c r="K16" s="860">
        <v>14.0</v>
      </c>
      <c r="L16" s="861"/>
      <c r="M16" s="273"/>
      <c r="N16" s="270"/>
      <c r="O16" s="271"/>
      <c r="P16" s="271"/>
      <c r="Q16" s="271"/>
      <c r="R16" s="858"/>
      <c r="S16" s="859"/>
      <c r="T16" s="861"/>
      <c r="U16" s="861"/>
      <c r="V16" s="861"/>
      <c r="W16" s="273"/>
      <c r="X16" s="270"/>
      <c r="Y16" s="271"/>
      <c r="Z16" s="861"/>
      <c r="AA16" s="271"/>
      <c r="AB16" s="858"/>
      <c r="AC16" s="859"/>
      <c r="AD16" s="861"/>
      <c r="AE16" s="860">
        <v>14.0</v>
      </c>
      <c r="AF16" s="861"/>
      <c r="AG16" s="273"/>
      <c r="AH16" s="270"/>
      <c r="AI16" s="271"/>
      <c r="AJ16" s="271"/>
      <c r="AK16" s="271"/>
      <c r="AL16" s="858"/>
      <c r="AM16" s="517"/>
      <c r="AN16" s="522"/>
      <c r="AO16" s="271"/>
      <c r="AP16" s="271"/>
      <c r="AQ16" s="273"/>
      <c r="AR16" s="270"/>
      <c r="AS16" s="271"/>
      <c r="AT16" s="271"/>
      <c r="AU16" s="271"/>
      <c r="AV16" s="858"/>
      <c r="AW16" s="859"/>
      <c r="AX16" s="861"/>
      <c r="AY16" s="861"/>
      <c r="AZ16" s="861"/>
      <c r="BA16" s="273"/>
      <c r="BB16" s="270"/>
      <c r="BC16" s="271"/>
      <c r="BD16" s="271"/>
      <c r="BE16" s="271"/>
      <c r="BF16" s="858"/>
      <c r="BG16" s="859"/>
      <c r="BH16" s="605">
        <v>7.0</v>
      </c>
      <c r="BI16" s="861"/>
      <c r="BJ16" s="861"/>
      <c r="BK16" s="273"/>
      <c r="BL16" s="1"/>
      <c r="BM16" s="1"/>
      <c r="BN16" s="1"/>
      <c r="BO16" s="1"/>
      <c r="BP16" s="1"/>
      <c r="BQ16" s="1"/>
    </row>
    <row r="17" ht="6.0" customHeight="1">
      <c r="A17" s="242"/>
      <c r="B17" s="242"/>
      <c r="C17" s="705"/>
      <c r="D17" s="862"/>
      <c r="E17" s="864"/>
      <c r="F17" s="864"/>
      <c r="G17" s="864"/>
      <c r="H17" s="866"/>
      <c r="I17" s="662"/>
      <c r="J17" s="864"/>
      <c r="K17" s="863"/>
      <c r="L17" s="864"/>
      <c r="M17" s="865"/>
      <c r="N17" s="662"/>
      <c r="O17" s="864"/>
      <c r="P17" s="863"/>
      <c r="Q17" s="864"/>
      <c r="R17" s="865"/>
      <c r="S17" s="868"/>
      <c r="T17" s="863"/>
      <c r="U17" s="864"/>
      <c r="V17" s="863"/>
      <c r="W17" s="865"/>
      <c r="X17" s="862"/>
      <c r="Y17" s="863"/>
      <c r="Z17" s="864"/>
      <c r="AA17" s="863"/>
      <c r="AB17" s="866"/>
      <c r="AC17" s="662"/>
      <c r="AD17" s="864"/>
      <c r="AE17" s="863"/>
      <c r="AF17" s="864"/>
      <c r="AG17" s="865"/>
      <c r="AH17" s="867"/>
      <c r="AI17" s="864"/>
      <c r="AJ17" s="863"/>
      <c r="AK17" s="864"/>
      <c r="AL17" s="865"/>
      <c r="AM17" s="905"/>
      <c r="AN17" s="871"/>
      <c r="AO17" s="870"/>
      <c r="AP17" s="871"/>
      <c r="AQ17" s="906"/>
      <c r="AR17" s="662"/>
      <c r="AS17" s="864"/>
      <c r="AT17" s="863"/>
      <c r="AU17" s="864"/>
      <c r="AV17" s="865"/>
      <c r="AW17" s="868"/>
      <c r="AX17" s="863"/>
      <c r="AY17" s="864"/>
      <c r="AZ17" s="863"/>
      <c r="BA17" s="865"/>
      <c r="BB17" s="862"/>
      <c r="BC17" s="863"/>
      <c r="BD17" s="864"/>
      <c r="BE17" s="863"/>
      <c r="BF17" s="866"/>
      <c r="BG17" s="662"/>
      <c r="BH17" s="864"/>
      <c r="BI17" s="863"/>
      <c r="BJ17" s="864"/>
      <c r="BK17" s="865"/>
      <c r="BL17" s="1"/>
      <c r="BM17" s="1"/>
      <c r="BN17" s="1"/>
      <c r="BO17" s="1"/>
      <c r="BP17" s="1"/>
      <c r="BQ17" s="1"/>
    </row>
    <row r="18" ht="30.75" customHeight="1">
      <c r="A18" s="242"/>
      <c r="B18" s="242"/>
      <c r="C18" s="873" t="s">
        <v>221</v>
      </c>
      <c r="D18" s="907"/>
      <c r="E18" s="908"/>
      <c r="F18" s="908"/>
      <c r="G18" s="908"/>
      <c r="H18" s="909"/>
      <c r="I18" s="910"/>
      <c r="J18" s="908"/>
      <c r="K18" s="908"/>
      <c r="L18" s="908"/>
      <c r="M18" s="909"/>
      <c r="N18" s="910"/>
      <c r="O18" s="908"/>
      <c r="P18" s="908"/>
      <c r="Q18" s="908"/>
      <c r="R18" s="909"/>
      <c r="S18" s="910"/>
      <c r="T18" s="908"/>
      <c r="U18" s="908"/>
      <c r="V18" s="908"/>
      <c r="W18" s="909"/>
      <c r="X18" s="910"/>
      <c r="Y18" s="908"/>
      <c r="Z18" s="908"/>
      <c r="AA18" s="908"/>
      <c r="AB18" s="909"/>
      <c r="AC18" s="910"/>
      <c r="AD18" s="908"/>
      <c r="AE18" s="908"/>
      <c r="AF18" s="908"/>
      <c r="AG18" s="909"/>
      <c r="AH18" s="910"/>
      <c r="AI18" s="908"/>
      <c r="AJ18" s="908"/>
      <c r="AK18" s="908"/>
      <c r="AL18" s="909"/>
      <c r="AM18" s="911"/>
      <c r="AN18" s="912"/>
      <c r="AO18" s="912"/>
      <c r="AP18" s="912"/>
      <c r="AQ18" s="913"/>
      <c r="AR18" s="910"/>
      <c r="AS18" s="908"/>
      <c r="AT18" s="908"/>
      <c r="AU18" s="908"/>
      <c r="AV18" s="909"/>
      <c r="AW18" s="910"/>
      <c r="AX18" s="908"/>
      <c r="AY18" s="908"/>
      <c r="AZ18" s="908"/>
      <c r="BA18" s="909"/>
      <c r="BB18" s="910"/>
      <c r="BC18" s="908"/>
      <c r="BD18" s="908"/>
      <c r="BE18" s="908"/>
      <c r="BF18" s="909"/>
      <c r="BG18" s="910"/>
      <c r="BH18" s="908"/>
      <c r="BI18" s="908"/>
      <c r="BJ18" s="908"/>
      <c r="BK18" s="909"/>
      <c r="BL18" s="1"/>
      <c r="BM18" s="1"/>
      <c r="BN18" s="1"/>
      <c r="BO18" s="1"/>
      <c r="BP18" s="1"/>
      <c r="BQ18" s="1"/>
    </row>
    <row r="19" ht="6.0" customHeight="1">
      <c r="A19" s="242"/>
      <c r="B19" s="242"/>
      <c r="C19" s="325" t="s">
        <v>222</v>
      </c>
      <c r="D19" s="914"/>
      <c r="E19" s="915"/>
      <c r="F19" s="915"/>
      <c r="G19" s="915"/>
      <c r="H19" s="916"/>
      <c r="I19" s="859"/>
      <c r="J19" s="915"/>
      <c r="K19" s="917"/>
      <c r="L19" s="915"/>
      <c r="M19" s="918"/>
      <c r="N19" s="859"/>
      <c r="O19" s="915"/>
      <c r="P19" s="917"/>
      <c r="Q19" s="915"/>
      <c r="R19" s="918"/>
      <c r="S19" s="919"/>
      <c r="T19" s="917"/>
      <c r="U19" s="915"/>
      <c r="V19" s="917"/>
      <c r="W19" s="918"/>
      <c r="X19" s="914"/>
      <c r="Y19" s="917"/>
      <c r="Z19" s="915"/>
      <c r="AA19" s="917"/>
      <c r="AB19" s="916"/>
      <c r="AC19" s="859"/>
      <c r="AD19" s="915"/>
      <c r="AE19" s="917"/>
      <c r="AF19" s="915"/>
      <c r="AG19" s="918"/>
      <c r="AH19" s="802"/>
      <c r="AI19" s="915"/>
      <c r="AJ19" s="917"/>
      <c r="AK19" s="915"/>
      <c r="AL19" s="918"/>
      <c r="AM19" s="517"/>
      <c r="AN19" s="547"/>
      <c r="AO19" s="512"/>
      <c r="AP19" s="547"/>
      <c r="AQ19" s="514"/>
      <c r="AR19" s="859"/>
      <c r="AS19" s="915"/>
      <c r="AT19" s="917"/>
      <c r="AU19" s="915"/>
      <c r="AV19" s="918"/>
      <c r="AW19" s="919"/>
      <c r="AX19" s="917"/>
      <c r="AY19" s="915"/>
      <c r="AZ19" s="917"/>
      <c r="BA19" s="918"/>
      <c r="BB19" s="914"/>
      <c r="BC19" s="917"/>
      <c r="BD19" s="915"/>
      <c r="BE19" s="917"/>
      <c r="BF19" s="916"/>
      <c r="BG19" s="859"/>
      <c r="BH19" s="915"/>
      <c r="BI19" s="917"/>
      <c r="BJ19" s="915"/>
      <c r="BK19" s="918"/>
      <c r="BL19" s="1"/>
      <c r="BM19" s="1"/>
      <c r="BN19" s="1"/>
      <c r="BO19" s="1"/>
      <c r="BP19" s="1"/>
      <c r="BQ19" s="1"/>
    </row>
    <row r="20" ht="18.0" customHeight="1">
      <c r="A20" s="242"/>
      <c r="B20" s="242"/>
      <c r="C20" s="243"/>
      <c r="D20" s="914"/>
      <c r="E20" s="915"/>
      <c r="F20" s="915"/>
      <c r="G20" s="915"/>
      <c r="H20" s="916"/>
      <c r="I20" s="859"/>
      <c r="J20" s="915"/>
      <c r="K20" s="917"/>
      <c r="L20" s="915"/>
      <c r="M20" s="918"/>
      <c r="N20" s="859"/>
      <c r="O20" s="915"/>
      <c r="P20" s="917"/>
      <c r="Q20" s="915"/>
      <c r="R20" s="918"/>
      <c r="S20" s="919"/>
      <c r="T20" s="917"/>
      <c r="U20" s="915"/>
      <c r="V20" s="917"/>
      <c r="W20" s="918"/>
      <c r="X20" s="914"/>
      <c r="Y20" s="917"/>
      <c r="Z20" s="915"/>
      <c r="AA20" s="917"/>
      <c r="AB20" s="916"/>
      <c r="AC20" s="859"/>
      <c r="AD20" s="915"/>
      <c r="AE20" s="917"/>
      <c r="AF20" s="915"/>
      <c r="AG20" s="918"/>
      <c r="AH20" s="802"/>
      <c r="AI20" s="915"/>
      <c r="AJ20" s="917"/>
      <c r="AK20" s="915"/>
      <c r="AL20" s="918"/>
      <c r="AM20" s="517"/>
      <c r="AN20" s="547"/>
      <c r="AO20" s="512"/>
      <c r="AP20" s="547"/>
      <c r="AQ20" s="514"/>
      <c r="AR20" s="859"/>
      <c r="AS20" s="915"/>
      <c r="AT20" s="917"/>
      <c r="AU20" s="915"/>
      <c r="AV20" s="918"/>
      <c r="AW20" s="919"/>
      <c r="AX20" s="917"/>
      <c r="AY20" s="920"/>
      <c r="AZ20" s="917"/>
      <c r="BA20" s="918"/>
      <c r="BB20" s="914"/>
      <c r="BC20" s="917"/>
      <c r="BD20" s="915"/>
      <c r="BE20" s="917"/>
      <c r="BF20" s="916"/>
      <c r="BG20" s="859"/>
      <c r="BH20" s="915"/>
      <c r="BI20" s="917"/>
      <c r="BJ20" s="915"/>
      <c r="BK20" s="918"/>
      <c r="BL20" s="1"/>
      <c r="BM20" s="1"/>
      <c r="BN20" s="1"/>
      <c r="BO20" s="1"/>
      <c r="BP20" s="1"/>
      <c r="BQ20" s="1"/>
    </row>
    <row r="21" ht="6.0" customHeight="1">
      <c r="A21" s="874"/>
      <c r="B21" s="874"/>
      <c r="C21" s="921"/>
      <c r="D21" s="922"/>
      <c r="E21" s="923"/>
      <c r="F21" s="923"/>
      <c r="G21" s="923"/>
      <c r="H21" s="924"/>
      <c r="I21" s="925"/>
      <c r="J21" s="923"/>
      <c r="K21" s="926"/>
      <c r="L21" s="923"/>
      <c r="M21" s="927"/>
      <c r="N21" s="925"/>
      <c r="O21" s="923"/>
      <c r="P21" s="926"/>
      <c r="Q21" s="923"/>
      <c r="R21" s="927"/>
      <c r="S21" s="928"/>
      <c r="T21" s="926"/>
      <c r="U21" s="923"/>
      <c r="V21" s="926"/>
      <c r="W21" s="927"/>
      <c r="X21" s="922"/>
      <c r="Y21" s="926"/>
      <c r="Z21" s="923"/>
      <c r="AA21" s="926"/>
      <c r="AB21" s="924"/>
      <c r="AC21" s="925"/>
      <c r="AD21" s="923"/>
      <c r="AE21" s="926"/>
      <c r="AF21" s="923"/>
      <c r="AG21" s="927"/>
      <c r="AH21" s="929"/>
      <c r="AI21" s="923"/>
      <c r="AJ21" s="926"/>
      <c r="AK21" s="923"/>
      <c r="AL21" s="927"/>
      <c r="AM21" s="930"/>
      <c r="AN21" s="931"/>
      <c r="AO21" s="932"/>
      <c r="AP21" s="931"/>
      <c r="AQ21" s="933"/>
      <c r="AR21" s="925"/>
      <c r="AS21" s="923"/>
      <c r="AT21" s="926"/>
      <c r="AU21" s="923"/>
      <c r="AV21" s="927"/>
      <c r="AW21" s="928"/>
      <c r="AX21" s="926"/>
      <c r="AY21" s="923"/>
      <c r="AZ21" s="926"/>
      <c r="BA21" s="927"/>
      <c r="BB21" s="922"/>
      <c r="BC21" s="926"/>
      <c r="BD21" s="923"/>
      <c r="BE21" s="926"/>
      <c r="BF21" s="924"/>
      <c r="BG21" s="925"/>
      <c r="BH21" s="923"/>
      <c r="BI21" s="926"/>
      <c r="BJ21" s="923"/>
      <c r="BK21" s="927"/>
      <c r="BL21" s="1"/>
      <c r="BM21" s="1"/>
      <c r="BN21" s="1"/>
      <c r="BO21" s="1"/>
      <c r="BP21" s="1"/>
      <c r="BQ21" s="1"/>
    </row>
    <row r="22" ht="6.75" customHeight="1">
      <c r="A22" s="890">
        <v>3.0</v>
      </c>
      <c r="B22" s="890" t="s">
        <v>191</v>
      </c>
      <c r="C22" s="891" t="s">
        <v>220</v>
      </c>
      <c r="D22" s="934"/>
      <c r="E22" s="894"/>
      <c r="F22" s="894"/>
      <c r="G22" s="894"/>
      <c r="H22" s="896"/>
      <c r="I22" s="897"/>
      <c r="J22" s="894"/>
      <c r="K22" s="893"/>
      <c r="L22" s="894"/>
      <c r="M22" s="895"/>
      <c r="N22" s="897"/>
      <c r="O22" s="894"/>
      <c r="P22" s="893"/>
      <c r="Q22" s="894"/>
      <c r="R22" s="895"/>
      <c r="S22" s="899"/>
      <c r="T22" s="893"/>
      <c r="U22" s="894"/>
      <c r="V22" s="893"/>
      <c r="W22" s="895"/>
      <c r="X22" s="892"/>
      <c r="Y22" s="893"/>
      <c r="Z22" s="894"/>
      <c r="AA22" s="893"/>
      <c r="AB22" s="896"/>
      <c r="AC22" s="897"/>
      <c r="AD22" s="894"/>
      <c r="AE22" s="893"/>
      <c r="AF22" s="894"/>
      <c r="AG22" s="895"/>
      <c r="AH22" s="898"/>
      <c r="AI22" s="894"/>
      <c r="AJ22" s="893"/>
      <c r="AK22" s="894"/>
      <c r="AL22" s="895"/>
      <c r="AM22" s="935"/>
      <c r="AN22" s="902"/>
      <c r="AO22" s="903"/>
      <c r="AP22" s="902"/>
      <c r="AQ22" s="936"/>
      <c r="AR22" s="897"/>
      <c r="AS22" s="894"/>
      <c r="AT22" s="893"/>
      <c r="AU22" s="894"/>
      <c r="AV22" s="895"/>
      <c r="AW22" s="899"/>
      <c r="AX22" s="893"/>
      <c r="AY22" s="894"/>
      <c r="AZ22" s="893"/>
      <c r="BA22" s="895"/>
      <c r="BB22" s="892"/>
      <c r="BC22" s="893"/>
      <c r="BD22" s="894"/>
      <c r="BE22" s="893"/>
      <c r="BF22" s="896"/>
      <c r="BG22" s="897"/>
      <c r="BH22" s="894"/>
      <c r="BI22" s="893"/>
      <c r="BJ22" s="894"/>
      <c r="BK22" s="918"/>
      <c r="BL22" s="1"/>
      <c r="BM22" s="1"/>
      <c r="BN22" s="1"/>
      <c r="BO22" s="1"/>
      <c r="BP22" s="1"/>
      <c r="BQ22" s="1"/>
    </row>
    <row r="23" ht="18.0" customHeight="1">
      <c r="A23" s="242"/>
      <c r="B23" s="242"/>
      <c r="C23" s="704"/>
      <c r="D23" s="270"/>
      <c r="E23" s="271"/>
      <c r="F23" s="271"/>
      <c r="G23" s="271"/>
      <c r="H23" s="858"/>
      <c r="I23" s="859"/>
      <c r="J23" s="861"/>
      <c r="K23" s="861"/>
      <c r="L23" s="860">
        <v>21.0</v>
      </c>
      <c r="M23" s="273"/>
      <c r="N23" s="270"/>
      <c r="O23" s="271"/>
      <c r="P23" s="271"/>
      <c r="Q23" s="271"/>
      <c r="R23" s="858"/>
      <c r="S23" s="859"/>
      <c r="T23" s="861"/>
      <c r="U23" s="861"/>
      <c r="V23" s="861"/>
      <c r="W23" s="273"/>
      <c r="X23" s="270"/>
      <c r="Y23" s="271"/>
      <c r="Z23" s="271"/>
      <c r="AA23" s="271"/>
      <c r="AB23" s="858"/>
      <c r="AC23" s="859"/>
      <c r="AD23" s="861"/>
      <c r="AE23" s="861"/>
      <c r="AF23" s="860">
        <v>21.0</v>
      </c>
      <c r="AG23" s="273"/>
      <c r="AH23" s="270"/>
      <c r="AI23" s="271"/>
      <c r="AJ23" s="271"/>
      <c r="AK23" s="271"/>
      <c r="AL23" s="858"/>
      <c r="AM23" s="517"/>
      <c r="AN23" s="271"/>
      <c r="AO23" s="522"/>
      <c r="AP23" s="271"/>
      <c r="AQ23" s="273"/>
      <c r="AR23" s="270"/>
      <c r="AS23" s="271"/>
      <c r="AT23" s="271"/>
      <c r="AU23" s="271"/>
      <c r="AV23" s="858"/>
      <c r="AW23" s="859"/>
      <c r="AX23" s="861"/>
      <c r="AY23" s="861"/>
      <c r="AZ23" s="861"/>
      <c r="BA23" s="273"/>
      <c r="BB23" s="270"/>
      <c r="BC23" s="271"/>
      <c r="BD23" s="271"/>
      <c r="BE23" s="271"/>
      <c r="BF23" s="858"/>
      <c r="BG23" s="859"/>
      <c r="BH23" s="861"/>
      <c r="BI23" s="605">
        <v>13.0</v>
      </c>
      <c r="BJ23" s="861"/>
      <c r="BK23" s="273"/>
      <c r="BL23" s="1"/>
      <c r="BM23" s="1"/>
      <c r="BN23" s="1">
        <f>BI23+14</f>
        <v>27</v>
      </c>
      <c r="BO23" s="1"/>
      <c r="BP23" s="1"/>
      <c r="BQ23" s="1"/>
    </row>
    <row r="24" ht="6.75" customHeight="1">
      <c r="A24" s="242"/>
      <c r="B24" s="242"/>
      <c r="C24" s="705"/>
      <c r="D24" s="862"/>
      <c r="E24" s="863"/>
      <c r="F24" s="864"/>
      <c r="G24" s="863"/>
      <c r="H24" s="866"/>
      <c r="I24" s="662"/>
      <c r="J24" s="864"/>
      <c r="K24" s="864"/>
      <c r="L24" s="864"/>
      <c r="M24" s="866"/>
      <c r="N24" s="662"/>
      <c r="O24" s="863"/>
      <c r="P24" s="864"/>
      <c r="Q24" s="863"/>
      <c r="R24" s="866"/>
      <c r="S24" s="867"/>
      <c r="T24" s="864"/>
      <c r="U24" s="863"/>
      <c r="V24" s="864"/>
      <c r="W24" s="865"/>
      <c r="X24" s="662"/>
      <c r="Y24" s="864"/>
      <c r="Z24" s="863"/>
      <c r="AA24" s="864"/>
      <c r="AB24" s="865"/>
      <c r="AC24" s="662"/>
      <c r="AD24" s="864"/>
      <c r="AE24" s="864"/>
      <c r="AF24" s="864"/>
      <c r="AG24" s="866"/>
      <c r="AH24" s="868"/>
      <c r="AI24" s="863"/>
      <c r="AJ24" s="864"/>
      <c r="AK24" s="863"/>
      <c r="AL24" s="866"/>
      <c r="AM24" s="905"/>
      <c r="AN24" s="870"/>
      <c r="AO24" s="871"/>
      <c r="AP24" s="870"/>
      <c r="AQ24" s="872"/>
      <c r="AR24" s="662"/>
      <c r="AS24" s="863"/>
      <c r="AT24" s="864"/>
      <c r="AU24" s="863"/>
      <c r="AV24" s="866"/>
      <c r="AW24" s="867"/>
      <c r="AX24" s="864"/>
      <c r="AY24" s="863"/>
      <c r="AZ24" s="864"/>
      <c r="BA24" s="865"/>
      <c r="BB24" s="662"/>
      <c r="BC24" s="864"/>
      <c r="BD24" s="863"/>
      <c r="BE24" s="864"/>
      <c r="BF24" s="865"/>
      <c r="BG24" s="862"/>
      <c r="BH24" s="863"/>
      <c r="BI24" s="864"/>
      <c r="BJ24" s="863"/>
      <c r="BK24" s="866"/>
      <c r="BL24" s="1"/>
      <c r="BM24" s="1"/>
      <c r="BN24" s="1"/>
      <c r="BO24" s="1"/>
      <c r="BP24" s="1"/>
      <c r="BQ24" s="1"/>
    </row>
    <row r="25" ht="30.75" customHeight="1">
      <c r="A25" s="242"/>
      <c r="B25" s="242"/>
      <c r="C25" s="937" t="s">
        <v>221</v>
      </c>
      <c r="D25" s="907"/>
      <c r="E25" s="908"/>
      <c r="F25" s="908"/>
      <c r="G25" s="908"/>
      <c r="H25" s="909"/>
      <c r="I25" s="910"/>
      <c r="J25" s="908"/>
      <c r="K25" s="908"/>
      <c r="L25" s="908"/>
      <c r="M25" s="909"/>
      <c r="N25" s="910"/>
      <c r="O25" s="908"/>
      <c r="P25" s="908"/>
      <c r="Q25" s="908"/>
      <c r="R25" s="909"/>
      <c r="S25" s="910"/>
      <c r="T25" s="908"/>
      <c r="U25" s="908"/>
      <c r="V25" s="908"/>
      <c r="W25" s="909"/>
      <c r="X25" s="910"/>
      <c r="Y25" s="908"/>
      <c r="Z25" s="908"/>
      <c r="AA25" s="908"/>
      <c r="AB25" s="909"/>
      <c r="AC25" s="910"/>
      <c r="AD25" s="908"/>
      <c r="AE25" s="908"/>
      <c r="AF25" s="908"/>
      <c r="AG25" s="909"/>
      <c r="AH25" s="910"/>
      <c r="AI25" s="908"/>
      <c r="AJ25" s="908"/>
      <c r="AK25" s="908"/>
      <c r="AL25" s="909"/>
      <c r="AM25" s="911"/>
      <c r="AN25" s="912"/>
      <c r="AO25" s="912"/>
      <c r="AP25" s="912"/>
      <c r="AQ25" s="913"/>
      <c r="AR25" s="910"/>
      <c r="AS25" s="908"/>
      <c r="AT25" s="908"/>
      <c r="AU25" s="908"/>
      <c r="AV25" s="909"/>
      <c r="AW25" s="910"/>
      <c r="AX25" s="908"/>
      <c r="AY25" s="908"/>
      <c r="AZ25" s="908"/>
      <c r="BA25" s="909"/>
      <c r="BB25" s="910"/>
      <c r="BC25" s="908"/>
      <c r="BD25" s="908"/>
      <c r="BE25" s="908"/>
      <c r="BF25" s="909"/>
      <c r="BG25" s="910"/>
      <c r="BH25" s="908"/>
      <c r="BI25" s="908"/>
      <c r="BJ25" s="908"/>
      <c r="BK25" s="909"/>
      <c r="BL25" s="1"/>
      <c r="BM25" s="1"/>
      <c r="BN25" s="1"/>
      <c r="BO25" s="1"/>
      <c r="BP25" s="1"/>
      <c r="BQ25" s="1"/>
    </row>
    <row r="26" ht="30.0" customHeight="1">
      <c r="A26" s="874"/>
      <c r="B26" s="874"/>
      <c r="C26" s="938" t="s">
        <v>222</v>
      </c>
      <c r="D26" s="922"/>
      <c r="E26" s="926"/>
      <c r="F26" s="923"/>
      <c r="G26" s="926"/>
      <c r="H26" s="924"/>
      <c r="I26" s="925"/>
      <c r="J26" s="923"/>
      <c r="K26" s="923"/>
      <c r="L26" s="923"/>
      <c r="M26" s="924"/>
      <c r="N26" s="925"/>
      <c r="O26" s="926"/>
      <c r="P26" s="923"/>
      <c r="Q26" s="926"/>
      <c r="R26" s="924"/>
      <c r="S26" s="929"/>
      <c r="T26" s="923"/>
      <c r="U26" s="926"/>
      <c r="V26" s="923"/>
      <c r="W26" s="927"/>
      <c r="X26" s="925"/>
      <c r="Y26" s="923"/>
      <c r="Z26" s="926"/>
      <c r="AA26" s="923"/>
      <c r="AB26" s="927"/>
      <c r="AC26" s="925"/>
      <c r="AD26" s="923"/>
      <c r="AE26" s="923"/>
      <c r="AF26" s="923"/>
      <c r="AG26" s="924"/>
      <c r="AH26" s="928"/>
      <c r="AI26" s="926"/>
      <c r="AJ26" s="923"/>
      <c r="AK26" s="926"/>
      <c r="AL26" s="924"/>
      <c r="AM26" s="930"/>
      <c r="AN26" s="932"/>
      <c r="AO26" s="939"/>
      <c r="AP26" s="932"/>
      <c r="AQ26" s="940"/>
      <c r="AR26" s="925"/>
      <c r="AS26" s="926"/>
      <c r="AT26" s="923"/>
      <c r="AU26" s="926"/>
      <c r="AV26" s="924"/>
      <c r="AW26" s="929"/>
      <c r="AX26" s="923"/>
      <c r="AY26" s="926"/>
      <c r="AZ26" s="923"/>
      <c r="BA26" s="941"/>
      <c r="BB26" s="925"/>
      <c r="BC26" s="923"/>
      <c r="BD26" s="926"/>
      <c r="BE26" s="923"/>
      <c r="BF26" s="927"/>
      <c r="BG26" s="922"/>
      <c r="BH26" s="926"/>
      <c r="BI26" s="923"/>
      <c r="BJ26" s="926"/>
      <c r="BK26" s="916"/>
      <c r="BL26" s="1"/>
      <c r="BM26" s="1"/>
      <c r="BN26" s="1"/>
      <c r="BO26" s="1"/>
      <c r="BP26" s="1"/>
      <c r="BQ26" s="1"/>
    </row>
    <row r="27" ht="6.0" customHeight="1">
      <c r="A27" s="267">
        <v>4.0</v>
      </c>
      <c r="B27" s="942" t="str">
        <f>ENGINE!B26</f>
        <v>STS 04</v>
      </c>
      <c r="C27" s="943" t="s">
        <v>285</v>
      </c>
      <c r="D27" s="914"/>
      <c r="E27" s="917"/>
      <c r="F27" s="915"/>
      <c r="G27" s="917"/>
      <c r="H27" s="916"/>
      <c r="I27" s="859"/>
      <c r="J27" s="915"/>
      <c r="K27" s="915"/>
      <c r="L27" s="915"/>
      <c r="M27" s="916"/>
      <c r="N27" s="859"/>
      <c r="O27" s="917"/>
      <c r="P27" s="915"/>
      <c r="Q27" s="917"/>
      <c r="R27" s="916"/>
      <c r="S27" s="802"/>
      <c r="T27" s="915"/>
      <c r="U27" s="917"/>
      <c r="V27" s="915"/>
      <c r="W27" s="918"/>
      <c r="X27" s="859"/>
      <c r="Y27" s="915"/>
      <c r="Z27" s="917"/>
      <c r="AA27" s="915"/>
      <c r="AB27" s="918"/>
      <c r="AC27" s="859"/>
      <c r="AD27" s="915"/>
      <c r="AE27" s="915"/>
      <c r="AF27" s="915"/>
      <c r="AG27" s="916"/>
      <c r="AH27" s="919"/>
      <c r="AI27" s="917"/>
      <c r="AJ27" s="915"/>
      <c r="AK27" s="917"/>
      <c r="AL27" s="916"/>
      <c r="AM27" s="517"/>
      <c r="AN27" s="512"/>
      <c r="AO27" s="547"/>
      <c r="AP27" s="512"/>
      <c r="AQ27" s="944"/>
      <c r="AR27" s="859"/>
      <c r="AS27" s="917"/>
      <c r="AT27" s="915"/>
      <c r="AU27" s="917"/>
      <c r="AV27" s="916"/>
      <c r="AW27" s="802"/>
      <c r="AX27" s="915"/>
      <c r="AY27" s="917"/>
      <c r="AZ27" s="915"/>
      <c r="BA27" s="918"/>
      <c r="BB27" s="859"/>
      <c r="BC27" s="915"/>
      <c r="BD27" s="917"/>
      <c r="BE27" s="915"/>
      <c r="BF27" s="918"/>
      <c r="BG27" s="914"/>
      <c r="BH27" s="917"/>
      <c r="BI27" s="915"/>
      <c r="BJ27" s="917"/>
      <c r="BK27" s="855"/>
      <c r="BL27" s="1"/>
      <c r="BM27" s="1"/>
      <c r="BN27" s="1"/>
      <c r="BO27" s="1"/>
      <c r="BP27" s="1"/>
      <c r="BQ27" s="1"/>
    </row>
    <row r="28" ht="18.0" customHeight="1">
      <c r="A28" s="242"/>
      <c r="B28" s="242"/>
      <c r="C28" s="704"/>
      <c r="D28" s="270"/>
      <c r="E28" s="271"/>
      <c r="F28" s="271"/>
      <c r="G28" s="271"/>
      <c r="H28" s="858"/>
      <c r="I28" s="859"/>
      <c r="J28" s="861"/>
      <c r="K28" s="861"/>
      <c r="L28" s="861"/>
      <c r="M28" s="273"/>
      <c r="N28" s="945">
        <v>1.0</v>
      </c>
      <c r="O28" s="271"/>
      <c r="P28" s="271"/>
      <c r="Q28" s="271"/>
      <c r="R28" s="858"/>
      <c r="S28" s="859"/>
      <c r="T28" s="861"/>
      <c r="U28" s="861"/>
      <c r="V28" s="861"/>
      <c r="W28" s="273"/>
      <c r="X28" s="270"/>
      <c r="Y28" s="271"/>
      <c r="Z28" s="271"/>
      <c r="AA28" s="271"/>
      <c r="AB28" s="858"/>
      <c r="AC28" s="859"/>
      <c r="AD28" s="861"/>
      <c r="AE28" s="861"/>
      <c r="AF28" s="861"/>
      <c r="AG28" s="860">
        <v>28.0</v>
      </c>
      <c r="AH28" s="270"/>
      <c r="AI28" s="271"/>
      <c r="AJ28" s="271"/>
      <c r="AK28" s="271"/>
      <c r="AL28" s="858"/>
      <c r="AM28" s="517"/>
      <c r="AN28" s="271"/>
      <c r="AO28" s="271"/>
      <c r="AP28" s="522"/>
      <c r="AQ28" s="273"/>
      <c r="AR28" s="270"/>
      <c r="AS28" s="271"/>
      <c r="AT28" s="271"/>
      <c r="AU28" s="271"/>
      <c r="AV28" s="858"/>
      <c r="AW28" s="859"/>
      <c r="AX28" s="861"/>
      <c r="AY28" s="861"/>
      <c r="AZ28" s="861"/>
      <c r="BA28" s="273"/>
      <c r="BB28" s="270"/>
      <c r="BC28" s="271"/>
      <c r="BD28" s="271"/>
      <c r="BE28" s="271"/>
      <c r="BF28" s="858"/>
      <c r="BG28" s="859"/>
      <c r="BH28" s="861"/>
      <c r="BI28" s="861"/>
      <c r="BJ28" s="605">
        <v>20.0</v>
      </c>
      <c r="BK28" s="273"/>
      <c r="BL28" s="1"/>
      <c r="BM28" s="1"/>
      <c r="BN28" s="1"/>
      <c r="BO28" s="1"/>
      <c r="BP28" s="1"/>
      <c r="BQ28" s="1"/>
    </row>
    <row r="29" ht="6.0" customHeight="1">
      <c r="A29" s="242"/>
      <c r="B29" s="242"/>
      <c r="C29" s="705"/>
      <c r="D29" s="862"/>
      <c r="E29" s="863"/>
      <c r="F29" s="864"/>
      <c r="G29" s="863"/>
      <c r="H29" s="866"/>
      <c r="I29" s="662"/>
      <c r="J29" s="863"/>
      <c r="K29" s="864"/>
      <c r="L29" s="864"/>
      <c r="M29" s="866"/>
      <c r="N29" s="662"/>
      <c r="O29" s="863"/>
      <c r="P29" s="864"/>
      <c r="Q29" s="863"/>
      <c r="R29" s="866"/>
      <c r="S29" s="867"/>
      <c r="T29" s="864"/>
      <c r="U29" s="863"/>
      <c r="V29" s="864"/>
      <c r="W29" s="865"/>
      <c r="X29" s="662"/>
      <c r="Y29" s="864"/>
      <c r="Z29" s="863"/>
      <c r="AA29" s="864"/>
      <c r="AB29" s="865"/>
      <c r="AC29" s="662"/>
      <c r="AD29" s="863"/>
      <c r="AE29" s="864"/>
      <c r="AF29" s="864"/>
      <c r="AG29" s="866"/>
      <c r="AH29" s="868"/>
      <c r="AI29" s="863"/>
      <c r="AJ29" s="864"/>
      <c r="AK29" s="863"/>
      <c r="AL29" s="866"/>
      <c r="AM29" s="905"/>
      <c r="AN29" s="870"/>
      <c r="AO29" s="871"/>
      <c r="AP29" s="870"/>
      <c r="AQ29" s="872"/>
      <c r="AR29" s="662"/>
      <c r="AS29" s="863"/>
      <c r="AT29" s="864"/>
      <c r="AU29" s="863"/>
      <c r="AV29" s="866"/>
      <c r="AW29" s="867"/>
      <c r="AX29" s="864"/>
      <c r="AY29" s="863"/>
      <c r="AZ29" s="864"/>
      <c r="BA29" s="865"/>
      <c r="BB29" s="662"/>
      <c r="BC29" s="864"/>
      <c r="BD29" s="863"/>
      <c r="BE29" s="864"/>
      <c r="BF29" s="865"/>
      <c r="BG29" s="862"/>
      <c r="BH29" s="863"/>
      <c r="BI29" s="864"/>
      <c r="BJ29" s="863"/>
      <c r="BK29" s="866"/>
      <c r="BL29" s="1"/>
      <c r="BM29" s="1"/>
      <c r="BN29" s="1"/>
      <c r="BO29" s="1"/>
      <c r="BP29" s="1"/>
      <c r="BQ29" s="1"/>
    </row>
    <row r="30" ht="30.75" customHeight="1">
      <c r="A30" s="242"/>
      <c r="B30" s="242"/>
      <c r="C30" s="937" t="s">
        <v>221</v>
      </c>
      <c r="D30" s="907"/>
      <c r="E30" s="908"/>
      <c r="F30" s="908"/>
      <c r="G30" s="908"/>
      <c r="H30" s="909"/>
      <c r="I30" s="910"/>
      <c r="J30" s="908"/>
      <c r="K30" s="908"/>
      <c r="L30" s="908"/>
      <c r="M30" s="909"/>
      <c r="N30" s="910"/>
      <c r="O30" s="908"/>
      <c r="P30" s="908"/>
      <c r="Q30" s="908"/>
      <c r="R30" s="909"/>
      <c r="S30" s="910"/>
      <c r="T30" s="908"/>
      <c r="U30" s="908"/>
      <c r="V30" s="908"/>
      <c r="W30" s="909"/>
      <c r="X30" s="910"/>
      <c r="Y30" s="908"/>
      <c r="Z30" s="908"/>
      <c r="AA30" s="908"/>
      <c r="AB30" s="909"/>
      <c r="AC30" s="910"/>
      <c r="AD30" s="908"/>
      <c r="AE30" s="908"/>
      <c r="AF30" s="908"/>
      <c r="AG30" s="909"/>
      <c r="AH30" s="910"/>
      <c r="AI30" s="908"/>
      <c r="AJ30" s="908"/>
      <c r="AK30" s="908"/>
      <c r="AL30" s="909"/>
      <c r="AM30" s="911"/>
      <c r="AN30" s="912"/>
      <c r="AO30" s="912"/>
      <c r="AP30" s="912"/>
      <c r="AQ30" s="913"/>
      <c r="AR30" s="910"/>
      <c r="AS30" s="908"/>
      <c r="AT30" s="908"/>
      <c r="AU30" s="908"/>
      <c r="AV30" s="909"/>
      <c r="AW30" s="910"/>
      <c r="AX30" s="908"/>
      <c r="AY30" s="908"/>
      <c r="AZ30" s="908"/>
      <c r="BA30" s="909"/>
      <c r="BB30" s="910"/>
      <c r="BC30" s="908"/>
      <c r="BD30" s="908"/>
      <c r="BE30" s="908"/>
      <c r="BF30" s="909"/>
      <c r="BG30" s="910"/>
      <c r="BH30" s="908"/>
      <c r="BI30" s="908"/>
      <c r="BJ30" s="908"/>
      <c r="BK30" s="909"/>
      <c r="BL30" s="1"/>
      <c r="BM30" s="1"/>
      <c r="BN30" s="1"/>
      <c r="BO30" s="1"/>
      <c r="BP30" s="1"/>
      <c r="BQ30" s="1"/>
    </row>
    <row r="31" ht="6.0" customHeight="1">
      <c r="A31" s="242"/>
      <c r="B31" s="242"/>
      <c r="C31" s="325" t="s">
        <v>222</v>
      </c>
      <c r="D31" s="857"/>
      <c r="E31" s="851"/>
      <c r="F31" s="848"/>
      <c r="G31" s="851"/>
      <c r="H31" s="855"/>
      <c r="I31" s="850"/>
      <c r="J31" s="851"/>
      <c r="K31" s="848"/>
      <c r="L31" s="848"/>
      <c r="M31" s="855"/>
      <c r="N31" s="850"/>
      <c r="O31" s="851"/>
      <c r="P31" s="848"/>
      <c r="Q31" s="851"/>
      <c r="R31" s="855"/>
      <c r="S31" s="852"/>
      <c r="T31" s="848"/>
      <c r="U31" s="851"/>
      <c r="V31" s="848"/>
      <c r="W31" s="946"/>
      <c r="X31" s="850"/>
      <c r="Y31" s="848"/>
      <c r="Z31" s="851"/>
      <c r="AA31" s="848"/>
      <c r="AB31" s="849"/>
      <c r="AC31" s="850"/>
      <c r="AD31" s="851"/>
      <c r="AE31" s="848"/>
      <c r="AF31" s="848"/>
      <c r="AG31" s="855"/>
      <c r="AH31" s="856"/>
      <c r="AI31" s="851"/>
      <c r="AJ31" s="848"/>
      <c r="AK31" s="851"/>
      <c r="AL31" s="855"/>
      <c r="AM31" s="947"/>
      <c r="AN31" s="502"/>
      <c r="AO31" s="503"/>
      <c r="AP31" s="502"/>
      <c r="AQ31" s="948"/>
      <c r="AR31" s="850"/>
      <c r="AS31" s="851"/>
      <c r="AT31" s="848"/>
      <c r="AU31" s="851"/>
      <c r="AV31" s="855"/>
      <c r="AW31" s="852"/>
      <c r="AX31" s="848"/>
      <c r="AY31" s="851"/>
      <c r="AZ31" s="848"/>
      <c r="BA31" s="946"/>
      <c r="BB31" s="850"/>
      <c r="BC31" s="848"/>
      <c r="BD31" s="851"/>
      <c r="BE31" s="848"/>
      <c r="BF31" s="849"/>
      <c r="BG31" s="857"/>
      <c r="BH31" s="851"/>
      <c r="BI31" s="848"/>
      <c r="BJ31" s="851"/>
      <c r="BK31" s="855"/>
      <c r="BL31" s="1"/>
      <c r="BM31" s="1"/>
      <c r="BN31" s="1"/>
      <c r="BO31" s="1"/>
      <c r="BP31" s="1"/>
      <c r="BQ31" s="1"/>
    </row>
    <row r="32" ht="18.0" customHeight="1">
      <c r="A32" s="242"/>
      <c r="B32" s="242"/>
      <c r="C32" s="243"/>
      <c r="D32" s="914"/>
      <c r="E32" s="917"/>
      <c r="F32" s="915"/>
      <c r="G32" s="917"/>
      <c r="H32" s="916"/>
      <c r="I32" s="859"/>
      <c r="J32" s="917"/>
      <c r="K32" s="915"/>
      <c r="L32" s="915"/>
      <c r="M32" s="916"/>
      <c r="N32" s="859"/>
      <c r="O32" s="917"/>
      <c r="P32" s="915"/>
      <c r="Q32" s="917"/>
      <c r="R32" s="916"/>
      <c r="S32" s="802"/>
      <c r="T32" s="915"/>
      <c r="U32" s="917"/>
      <c r="V32" s="915"/>
      <c r="W32" s="601"/>
      <c r="X32" s="859"/>
      <c r="Y32" s="915"/>
      <c r="Z32" s="917"/>
      <c r="AA32" s="915"/>
      <c r="AB32" s="918"/>
      <c r="AC32" s="859"/>
      <c r="AD32" s="917"/>
      <c r="AE32" s="915"/>
      <c r="AF32" s="915"/>
      <c r="AG32" s="916"/>
      <c r="AH32" s="919"/>
      <c r="AI32" s="917"/>
      <c r="AJ32" s="915"/>
      <c r="AK32" s="917"/>
      <c r="AL32" s="916"/>
      <c r="AM32" s="368"/>
      <c r="AN32" s="512"/>
      <c r="AO32" s="547"/>
      <c r="AP32" s="512"/>
      <c r="AQ32" s="949"/>
      <c r="AR32" s="859"/>
      <c r="AS32" s="917"/>
      <c r="AT32" s="915"/>
      <c r="AU32" s="917"/>
      <c r="AV32" s="916"/>
      <c r="AW32" s="950"/>
      <c r="AX32" s="915"/>
      <c r="AY32" s="917"/>
      <c r="AZ32" s="915"/>
      <c r="BA32" s="601"/>
      <c r="BB32" s="859"/>
      <c r="BC32" s="915"/>
      <c r="BD32" s="917"/>
      <c r="BE32" s="915"/>
      <c r="BF32" s="918"/>
      <c r="BG32" s="914"/>
      <c r="BH32" s="917"/>
      <c r="BI32" s="915"/>
      <c r="BJ32" s="917"/>
      <c r="BK32" s="916"/>
      <c r="BL32" s="1"/>
      <c r="BM32" s="1"/>
      <c r="BN32" s="1"/>
      <c r="BO32" s="1"/>
      <c r="BP32" s="1"/>
      <c r="BQ32" s="1"/>
    </row>
    <row r="33" ht="6.0" customHeight="1">
      <c r="A33" s="247"/>
      <c r="B33" s="247"/>
      <c r="C33" s="248"/>
      <c r="D33" s="662"/>
      <c r="E33" s="863"/>
      <c r="F33" s="739"/>
      <c r="G33" s="739"/>
      <c r="H33" s="865"/>
      <c r="I33" s="662"/>
      <c r="J33" s="864"/>
      <c r="K33" s="863"/>
      <c r="L33" s="863"/>
      <c r="M33" s="865"/>
      <c r="N33" s="662"/>
      <c r="O33" s="864"/>
      <c r="P33" s="863"/>
      <c r="Q33" s="863"/>
      <c r="R33" s="865"/>
      <c r="S33" s="867"/>
      <c r="T33" s="863"/>
      <c r="U33" s="863"/>
      <c r="V33" s="863"/>
      <c r="W33" s="951"/>
      <c r="X33" s="662"/>
      <c r="Y33" s="863"/>
      <c r="Z33" s="864"/>
      <c r="AA33" s="864"/>
      <c r="AB33" s="865"/>
      <c r="AC33" s="662"/>
      <c r="AD33" s="864"/>
      <c r="AE33" s="863"/>
      <c r="AF33" s="863"/>
      <c r="AG33" s="865"/>
      <c r="AH33" s="790"/>
      <c r="AI33" s="863"/>
      <c r="AJ33" s="863"/>
      <c r="AK33" s="863"/>
      <c r="AL33" s="865"/>
      <c r="AM33" s="952"/>
      <c r="AN33" s="871"/>
      <c r="AO33" s="870"/>
      <c r="AP33" s="870"/>
      <c r="AQ33" s="953"/>
      <c r="AR33" s="662"/>
      <c r="AS33" s="864"/>
      <c r="AT33" s="863"/>
      <c r="AU33" s="863"/>
      <c r="AV33" s="865"/>
      <c r="AW33" s="868"/>
      <c r="AX33" s="863"/>
      <c r="AY33" s="864"/>
      <c r="AZ33" s="863"/>
      <c r="BA33" s="951"/>
      <c r="BB33" s="662"/>
      <c r="BC33" s="863"/>
      <c r="BD33" s="863"/>
      <c r="BE33" s="863"/>
      <c r="BF33" s="865"/>
      <c r="BG33" s="862"/>
      <c r="BH33" s="864"/>
      <c r="BI33" s="863"/>
      <c r="BJ33" s="863"/>
      <c r="BK33" s="865"/>
      <c r="BL33" s="574"/>
      <c r="BM33" s="574"/>
      <c r="BN33" s="574"/>
      <c r="BO33" s="574"/>
      <c r="BP33" s="574"/>
      <c r="BQ33" s="574"/>
    </row>
    <row r="34" ht="7.5" customHeight="1">
      <c r="A34" s="798"/>
      <c r="B34" s="620"/>
      <c r="C34" s="575"/>
      <c r="D34" s="358"/>
      <c r="E34" s="358"/>
      <c r="F34" s="575"/>
      <c r="G34" s="575"/>
      <c r="H34" s="358"/>
      <c r="I34" s="358"/>
      <c r="J34" s="364"/>
      <c r="K34" s="358"/>
      <c r="L34" s="358"/>
      <c r="M34" s="358"/>
      <c r="N34" s="358"/>
      <c r="O34" s="364"/>
      <c r="P34" s="358"/>
      <c r="Q34" s="358"/>
      <c r="R34" s="358"/>
      <c r="S34" s="358"/>
      <c r="T34" s="358"/>
      <c r="U34" s="358"/>
      <c r="V34" s="358"/>
      <c r="W34" s="364"/>
      <c r="X34" s="358"/>
      <c r="Y34" s="358"/>
      <c r="Z34" s="364"/>
      <c r="AA34" s="364"/>
      <c r="AB34" s="358"/>
      <c r="AC34" s="364"/>
      <c r="AD34" s="358"/>
      <c r="AE34" s="358"/>
      <c r="AF34" s="358"/>
      <c r="AG34" s="364"/>
      <c r="AH34" s="575"/>
      <c r="AI34" s="358"/>
      <c r="AJ34" s="358"/>
      <c r="AK34" s="358"/>
      <c r="AL34" s="358"/>
      <c r="AM34" s="358"/>
      <c r="AN34" s="364"/>
      <c r="AO34" s="358"/>
      <c r="AP34" s="358"/>
      <c r="AQ34" s="358"/>
      <c r="AR34" s="358"/>
      <c r="AS34" s="364"/>
      <c r="AT34" s="358"/>
      <c r="AU34" s="358"/>
      <c r="AV34" s="358"/>
      <c r="AW34" s="364"/>
      <c r="AX34" s="358"/>
      <c r="AY34" s="364"/>
      <c r="AZ34" s="358"/>
      <c r="BA34" s="364"/>
      <c r="BB34" s="358"/>
      <c r="BC34" s="358"/>
      <c r="BD34" s="358"/>
      <c r="BE34" s="358"/>
      <c r="BF34" s="358"/>
      <c r="BG34" s="364"/>
      <c r="BH34" s="364"/>
      <c r="BI34" s="358"/>
      <c r="BJ34" s="358"/>
      <c r="BK34" s="358"/>
      <c r="BL34" s="1"/>
      <c r="BM34" s="1"/>
      <c r="BN34" s="1"/>
      <c r="BO34" s="1"/>
      <c r="BP34" s="1"/>
      <c r="BQ34" s="1"/>
    </row>
    <row r="35" ht="15.75" customHeight="1">
      <c r="A35" s="575"/>
      <c r="B35" s="575"/>
      <c r="C35" s="358"/>
      <c r="D35" s="359"/>
      <c r="E35" s="360"/>
      <c r="F35" s="360"/>
      <c r="G35" s="358"/>
      <c r="H35" s="359"/>
      <c r="I35" s="361"/>
      <c r="J35" s="358"/>
      <c r="K35" s="359"/>
      <c r="L35" s="358"/>
      <c r="M35" s="359"/>
      <c r="N35" s="361"/>
      <c r="O35" s="358"/>
      <c r="P35" s="359"/>
      <c r="Q35" s="358"/>
      <c r="R35" s="359"/>
      <c r="S35" s="358"/>
      <c r="T35" s="359"/>
      <c r="U35" s="358"/>
      <c r="V35" s="361"/>
      <c r="W35" s="359"/>
      <c r="X35" s="358"/>
      <c r="Y35" s="361"/>
      <c r="Z35" s="361"/>
      <c r="AA35" s="359"/>
      <c r="AB35" s="361"/>
      <c r="AC35" s="358"/>
      <c r="AD35" s="359"/>
      <c r="AE35" s="358"/>
      <c r="AF35" s="361"/>
      <c r="AG35" s="360"/>
      <c r="AH35" s="359"/>
      <c r="AI35" s="358"/>
      <c r="AJ35" s="359"/>
      <c r="AK35" s="358"/>
      <c r="AL35" s="359"/>
      <c r="AM35" s="361"/>
      <c r="AN35" s="358"/>
      <c r="AO35" s="359"/>
      <c r="AP35" s="358"/>
      <c r="AQ35" s="359"/>
      <c r="AR35" s="361"/>
      <c r="AS35" s="358"/>
      <c r="AT35" s="359"/>
      <c r="AU35" s="358"/>
      <c r="AV35" s="361"/>
      <c r="AW35" s="359"/>
      <c r="AX35" s="361"/>
      <c r="AY35" s="358"/>
      <c r="AZ35" s="361"/>
      <c r="BA35" s="359"/>
      <c r="BB35" s="358"/>
      <c r="BC35" s="359"/>
      <c r="BD35" s="358"/>
      <c r="BE35" s="359"/>
      <c r="BF35" s="361"/>
      <c r="BG35" s="361"/>
      <c r="BH35" s="358"/>
      <c r="BI35" s="359"/>
      <c r="BJ35" s="358"/>
      <c r="BK35" s="1"/>
      <c r="BL35" s="1"/>
      <c r="BM35" s="1" t="s">
        <v>243</v>
      </c>
      <c r="BN35" s="838">
        <f>4*7</f>
        <v>28</v>
      </c>
      <c r="BO35" s="954">
        <f>4*6</f>
        <v>24</v>
      </c>
      <c r="BP35" s="1"/>
      <c r="BQ35" s="1">
        <f>BN35+BO35</f>
        <v>52</v>
      </c>
    </row>
    <row r="36" ht="15.75" customHeight="1">
      <c r="A36" s="358"/>
      <c r="B36" s="576" t="s">
        <v>194</v>
      </c>
      <c r="C36" s="955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  <c r="AA36" s="358"/>
      <c r="AB36" s="358"/>
      <c r="AC36" s="358"/>
      <c r="AD36" s="358"/>
      <c r="AE36" s="358"/>
      <c r="AF36" s="358"/>
      <c r="AG36" s="358"/>
      <c r="AH36" s="358"/>
      <c r="AI36" s="358"/>
      <c r="AJ36" s="358"/>
      <c r="AK36" s="358"/>
      <c r="AL36" s="579"/>
      <c r="AM36" s="579"/>
      <c r="AN36" s="579"/>
      <c r="AO36" s="579"/>
      <c r="AP36" s="579"/>
      <c r="AQ36" s="579"/>
      <c r="AR36" s="579"/>
      <c r="AS36" s="579"/>
      <c r="AT36" s="579"/>
      <c r="AU36" s="579"/>
      <c r="AV36" s="579"/>
      <c r="AW36" s="579"/>
      <c r="AX36" s="358"/>
      <c r="AY36" s="358"/>
      <c r="AZ36" s="358"/>
      <c r="BA36" s="358"/>
      <c r="BB36" s="358"/>
      <c r="BC36" s="358"/>
      <c r="BD36" s="358"/>
      <c r="BE36" s="358"/>
      <c r="BF36" s="579"/>
      <c r="BG36" s="358"/>
      <c r="BH36" s="358"/>
      <c r="BI36" s="358"/>
      <c r="BJ36" s="358"/>
      <c r="BK36" s="1"/>
      <c r="BL36" s="1"/>
      <c r="BM36" s="1" t="s">
        <v>286</v>
      </c>
      <c r="BN36" s="1"/>
      <c r="BO36" s="1"/>
      <c r="BP36" s="956" t="s">
        <v>287</v>
      </c>
      <c r="BQ36" s="1"/>
    </row>
    <row r="37" ht="15.75" customHeight="1">
      <c r="A37" s="358"/>
      <c r="B37" s="358"/>
      <c r="C37" s="358"/>
      <c r="D37" s="358"/>
      <c r="E37" s="364"/>
      <c r="F37" s="364"/>
      <c r="G37" s="364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/>
      <c r="AM37" s="358"/>
      <c r="AN37" s="358"/>
      <c r="AO37" s="358"/>
      <c r="AP37" s="358"/>
      <c r="AQ37" s="358"/>
      <c r="AR37" s="358"/>
      <c r="AS37" s="358"/>
      <c r="AT37" s="358"/>
      <c r="AU37" s="358"/>
      <c r="AV37" s="358"/>
      <c r="AW37" s="358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/>
      <c r="BI37" s="358"/>
      <c r="BJ37" s="358"/>
      <c r="BK37" s="586"/>
      <c r="BL37" s="1"/>
      <c r="BM37" s="1" t="s">
        <v>288</v>
      </c>
      <c r="BN37" s="1"/>
      <c r="BO37" s="1"/>
      <c r="BP37" s="956" t="s">
        <v>289</v>
      </c>
      <c r="BQ37" s="1"/>
    </row>
    <row r="38" ht="15.75" customHeight="1">
      <c r="A38" s="562"/>
      <c r="B38" s="585"/>
      <c r="C38" s="585"/>
      <c r="D38" s="585"/>
      <c r="E38" s="595"/>
      <c r="F38" s="595"/>
      <c r="G38" s="595"/>
      <c r="H38" s="585"/>
      <c r="I38" s="585"/>
      <c r="J38" s="585"/>
      <c r="K38" s="585"/>
      <c r="L38" s="585"/>
      <c r="M38" s="585"/>
      <c r="N38" s="585"/>
      <c r="O38" s="585"/>
      <c r="P38" s="585"/>
      <c r="Q38" s="585"/>
      <c r="R38" s="585"/>
      <c r="S38" s="560"/>
      <c r="T38" s="562"/>
      <c r="U38" s="585"/>
      <c r="V38" s="585"/>
      <c r="W38" s="585"/>
      <c r="X38" s="585"/>
      <c r="Y38" s="585"/>
      <c r="Z38" s="585"/>
      <c r="AA38" s="585"/>
      <c r="AB38" s="585"/>
      <c r="AC38" s="585"/>
      <c r="AD38" s="585"/>
      <c r="AE38" s="585"/>
      <c r="AF38" s="585"/>
      <c r="AG38" s="585"/>
      <c r="AH38" s="585"/>
      <c r="AI38" s="585"/>
      <c r="AJ38" s="585"/>
      <c r="AK38" s="585"/>
      <c r="AL38" s="585"/>
      <c r="AM38" s="585"/>
      <c r="AN38" s="560"/>
      <c r="AO38" s="562"/>
      <c r="AP38" s="585"/>
      <c r="AQ38" s="585"/>
      <c r="AR38" s="585"/>
      <c r="AS38" s="585"/>
      <c r="AT38" s="585"/>
      <c r="AU38" s="585"/>
      <c r="AV38" s="585"/>
      <c r="AW38" s="585"/>
      <c r="AX38" s="585"/>
      <c r="AY38" s="585"/>
      <c r="AZ38" s="585"/>
      <c r="BA38" s="585"/>
      <c r="BB38" s="585"/>
      <c r="BC38" s="585"/>
      <c r="BD38" s="585"/>
      <c r="BE38" s="585"/>
      <c r="BF38" s="585"/>
      <c r="BG38" s="585"/>
      <c r="BH38" s="585"/>
      <c r="BI38" s="585"/>
      <c r="BJ38" s="560"/>
      <c r="BK38" s="586"/>
      <c r="BL38" s="1"/>
      <c r="BM38" s="1"/>
      <c r="BN38" s="1"/>
      <c r="BO38" s="1"/>
      <c r="BP38" s="1"/>
      <c r="BQ38" s="1"/>
    </row>
    <row r="39" ht="15.75" customHeight="1">
      <c r="A39" s="599" t="s">
        <v>197</v>
      </c>
      <c r="B39" s="600"/>
      <c r="C39" s="363"/>
      <c r="D39" s="358"/>
      <c r="E39" s="364"/>
      <c r="F39" s="364"/>
      <c r="G39" s="364"/>
      <c r="H39" s="358"/>
      <c r="I39" s="358"/>
      <c r="J39" s="358"/>
      <c r="K39" s="358"/>
      <c r="L39" s="358"/>
      <c r="M39" s="358"/>
      <c r="N39" s="358"/>
      <c r="O39" s="358"/>
      <c r="P39" s="363"/>
      <c r="Q39" s="359"/>
      <c r="R39" s="359"/>
      <c r="S39" s="802"/>
      <c r="T39" s="604" t="s">
        <v>199</v>
      </c>
      <c r="U39" s="605"/>
      <c r="V39" s="605"/>
      <c r="W39" s="605"/>
      <c r="X39" s="358"/>
      <c r="Y39" s="358"/>
      <c r="Z39" s="358"/>
      <c r="AA39" s="358"/>
      <c r="AB39" s="358"/>
      <c r="AC39" s="358"/>
      <c r="AD39" s="358"/>
      <c r="AE39" s="358"/>
      <c r="AF39" s="358"/>
      <c r="AG39" s="358"/>
      <c r="AH39" s="358"/>
      <c r="AI39" s="358"/>
      <c r="AJ39" s="358"/>
      <c r="AK39" s="363"/>
      <c r="AL39" s="364"/>
      <c r="AM39" s="364"/>
      <c r="AN39" s="763"/>
      <c r="AO39" s="957" t="s">
        <v>290</v>
      </c>
      <c r="AP39" s="232"/>
      <c r="AQ39" s="232"/>
      <c r="AR39" s="233"/>
      <c r="AS39" s="358" t="s">
        <v>291</v>
      </c>
      <c r="AT39" s="364"/>
      <c r="AU39" s="364"/>
      <c r="AV39" s="364"/>
      <c r="AW39" s="358"/>
      <c r="AX39" s="358"/>
      <c r="AY39" s="358"/>
      <c r="AZ39" s="358"/>
      <c r="BA39" s="358"/>
      <c r="BB39" s="358"/>
      <c r="BC39" s="358"/>
      <c r="BD39" s="358"/>
      <c r="BE39" s="358"/>
      <c r="BF39" s="358"/>
      <c r="BG39" s="358"/>
      <c r="BH39" s="358"/>
      <c r="BI39" s="358"/>
      <c r="BJ39" s="564"/>
      <c r="BK39" s="586"/>
      <c r="BL39" s="1"/>
      <c r="BM39" s="1"/>
      <c r="BN39" s="1"/>
      <c r="BO39" s="1"/>
      <c r="BP39" s="1"/>
      <c r="BQ39" s="1"/>
    </row>
    <row r="40" ht="15.75" customHeight="1">
      <c r="A40" s="566">
        <v>1.0</v>
      </c>
      <c r="B40" s="602" t="s">
        <v>292</v>
      </c>
      <c r="C40" s="358"/>
      <c r="D40" s="602"/>
      <c r="E40" s="364"/>
      <c r="F40" s="364"/>
      <c r="G40" s="364"/>
      <c r="H40" s="358"/>
      <c r="I40" s="358"/>
      <c r="J40" s="358"/>
      <c r="K40" s="358"/>
      <c r="L40" s="358"/>
      <c r="M40" s="358"/>
      <c r="N40" s="358"/>
      <c r="O40" s="358"/>
      <c r="P40" s="358"/>
      <c r="Q40" s="358"/>
      <c r="R40" s="358"/>
      <c r="S40" s="564"/>
      <c r="T40" s="566">
        <v>1.0</v>
      </c>
      <c r="U40" s="602" t="s">
        <v>293</v>
      </c>
      <c r="V40" s="358"/>
      <c r="W40" s="602"/>
      <c r="X40" s="364"/>
      <c r="Y40" s="364"/>
      <c r="Z40" s="364"/>
      <c r="AA40" s="358"/>
      <c r="AB40" s="358"/>
      <c r="AC40" s="358"/>
      <c r="AD40" s="358"/>
      <c r="AE40" s="358"/>
      <c r="AF40" s="358"/>
      <c r="AG40" s="358"/>
      <c r="AH40" s="358"/>
      <c r="AI40" s="358"/>
      <c r="AJ40" s="358"/>
      <c r="AK40" s="358"/>
      <c r="AL40" s="358"/>
      <c r="AM40" s="358"/>
      <c r="AN40" s="763"/>
      <c r="AO40" s="598">
        <v>1.0</v>
      </c>
      <c r="AP40" s="358" t="s">
        <v>294</v>
      </c>
      <c r="AQ40" s="602"/>
      <c r="AR40" s="358"/>
      <c r="AS40" s="602"/>
      <c r="AT40" s="364"/>
      <c r="AU40" s="364"/>
      <c r="AV40" s="364"/>
      <c r="AW40" s="358"/>
      <c r="AX40" s="358"/>
      <c r="AY40" s="358"/>
      <c r="AZ40" s="358"/>
      <c r="BA40" s="358"/>
      <c r="BB40" s="358"/>
      <c r="BC40" s="358"/>
      <c r="BD40" s="358"/>
      <c r="BE40" s="358"/>
      <c r="BF40" s="358"/>
      <c r="BG40" s="358"/>
      <c r="BH40" s="358"/>
      <c r="BI40" s="358"/>
      <c r="BJ40" s="763"/>
      <c r="BK40" s="586"/>
      <c r="BL40" s="1"/>
      <c r="BM40" s="1"/>
      <c r="BN40" s="1"/>
      <c r="BO40" s="1"/>
      <c r="BP40" s="1"/>
      <c r="BQ40" s="1"/>
    </row>
    <row r="41" ht="15.75" customHeight="1">
      <c r="A41" s="566">
        <v>2.0</v>
      </c>
      <c r="B41" s="602" t="s">
        <v>295</v>
      </c>
      <c r="C41" s="358"/>
      <c r="D41" s="602"/>
      <c r="E41" s="364"/>
      <c r="F41" s="364"/>
      <c r="G41" s="364"/>
      <c r="H41" s="358"/>
      <c r="I41" s="358"/>
      <c r="J41" s="358"/>
      <c r="K41" s="358"/>
      <c r="L41" s="358"/>
      <c r="M41" s="358"/>
      <c r="N41" s="358"/>
      <c r="O41" s="358"/>
      <c r="P41" s="358"/>
      <c r="Q41" s="358"/>
      <c r="R41" s="358"/>
      <c r="S41" s="564"/>
      <c r="T41" s="566">
        <v>2.0</v>
      </c>
      <c r="U41" s="602" t="s">
        <v>296</v>
      </c>
      <c r="V41" s="358"/>
      <c r="W41" s="602"/>
      <c r="X41" s="364"/>
      <c r="Y41" s="364"/>
      <c r="Z41" s="364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  <c r="AK41" s="358"/>
      <c r="AL41" s="358"/>
      <c r="AM41" s="358"/>
      <c r="AN41" s="763"/>
      <c r="AO41" s="598">
        <v>2.0</v>
      </c>
      <c r="AP41" s="358" t="s">
        <v>297</v>
      </c>
      <c r="AQ41" s="602"/>
      <c r="AR41" s="358"/>
      <c r="AS41" s="602"/>
      <c r="AT41" s="364"/>
      <c r="AU41" s="364"/>
      <c r="AV41" s="364"/>
      <c r="AW41" s="358"/>
      <c r="AX41" s="358"/>
      <c r="AY41" s="358"/>
      <c r="AZ41" s="358"/>
      <c r="BA41" s="358"/>
      <c r="BB41" s="358"/>
      <c r="BC41" s="358"/>
      <c r="BD41" s="358"/>
      <c r="BE41" s="358"/>
      <c r="BF41" s="358"/>
      <c r="BG41" s="358"/>
      <c r="BH41" s="358"/>
      <c r="BI41" s="358"/>
      <c r="BJ41" s="763"/>
      <c r="BK41" s="586"/>
      <c r="BL41" s="1"/>
      <c r="BM41" s="1"/>
      <c r="BN41" s="1"/>
      <c r="BO41" s="1"/>
      <c r="BP41" s="1"/>
      <c r="BQ41" s="1"/>
    </row>
    <row r="42" ht="15.75" customHeight="1">
      <c r="A42" s="566">
        <v>3.0</v>
      </c>
      <c r="B42" s="602" t="s">
        <v>298</v>
      </c>
      <c r="C42" s="358"/>
      <c r="D42" s="602"/>
      <c r="E42" s="364"/>
      <c r="F42" s="364"/>
      <c r="G42" s="364"/>
      <c r="H42" s="358"/>
      <c r="I42" s="358"/>
      <c r="J42" s="358"/>
      <c r="K42" s="358"/>
      <c r="L42" s="358"/>
      <c r="M42" s="358"/>
      <c r="N42" s="358"/>
      <c r="O42" s="358"/>
      <c r="P42" s="358"/>
      <c r="Q42" s="358"/>
      <c r="R42" s="358"/>
      <c r="S42" s="564"/>
      <c r="T42" s="566">
        <v>3.0</v>
      </c>
      <c r="U42" s="602" t="s">
        <v>299</v>
      </c>
      <c r="V42" s="358"/>
      <c r="W42" s="602"/>
      <c r="X42" s="364"/>
      <c r="Y42" s="364"/>
      <c r="Z42" s="364"/>
      <c r="AA42" s="358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  <c r="AM42" s="358"/>
      <c r="AN42" s="763"/>
      <c r="AO42" s="958">
        <v>3.0</v>
      </c>
      <c r="AP42" s="358" t="s">
        <v>300</v>
      </c>
      <c r="AQ42" s="597"/>
      <c r="AR42" s="627"/>
      <c r="AS42" s="597"/>
      <c r="AT42" s="398"/>
      <c r="AU42" s="398"/>
      <c r="AV42" s="364"/>
      <c r="AW42" s="358"/>
      <c r="AX42" s="358"/>
      <c r="AY42" s="358"/>
      <c r="AZ42" s="358"/>
      <c r="BA42" s="358"/>
      <c r="BB42" s="358"/>
      <c r="BC42" s="358"/>
      <c r="BD42" s="358"/>
      <c r="BE42" s="358"/>
      <c r="BF42" s="358"/>
      <c r="BG42" s="358"/>
      <c r="BH42" s="358"/>
      <c r="BI42" s="358"/>
      <c r="BJ42" s="763"/>
      <c r="BK42" s="586"/>
      <c r="BL42" s="1"/>
      <c r="BM42" s="1"/>
      <c r="BN42" s="1"/>
      <c r="BO42" s="1"/>
      <c r="BP42" s="1"/>
      <c r="BQ42" s="1"/>
    </row>
    <row r="43" ht="15.75" customHeight="1">
      <c r="A43" s="566">
        <v>4.0</v>
      </c>
      <c r="B43" s="602" t="s">
        <v>301</v>
      </c>
      <c r="C43" s="358"/>
      <c r="D43" s="602"/>
      <c r="E43" s="364"/>
      <c r="F43" s="364"/>
      <c r="G43" s="364"/>
      <c r="H43" s="358"/>
      <c r="I43" s="358"/>
      <c r="J43" s="358"/>
      <c r="K43" s="358"/>
      <c r="L43" s="358"/>
      <c r="M43" s="358"/>
      <c r="N43" s="358"/>
      <c r="O43" s="358"/>
      <c r="P43" s="358"/>
      <c r="Q43" s="764"/>
      <c r="R43" s="358"/>
      <c r="S43" s="564"/>
      <c r="T43" s="566">
        <v>4.0</v>
      </c>
      <c r="U43" s="602" t="s">
        <v>302</v>
      </c>
      <c r="V43" s="358"/>
      <c r="W43" s="602"/>
      <c r="X43" s="364"/>
      <c r="Y43" s="364"/>
      <c r="Z43" s="364"/>
      <c r="AA43" s="358"/>
      <c r="AB43" s="358"/>
      <c r="AC43" s="358"/>
      <c r="AD43" s="358"/>
      <c r="AE43" s="358"/>
      <c r="AF43" s="358"/>
      <c r="AG43" s="358"/>
      <c r="AH43" s="358"/>
      <c r="AI43" s="358"/>
      <c r="AJ43" s="764"/>
      <c r="AK43" s="359"/>
      <c r="AL43" s="764"/>
      <c r="AM43" s="358"/>
      <c r="AN43" s="763"/>
      <c r="AO43" s="598"/>
      <c r="AP43" s="627"/>
      <c r="AQ43" s="597"/>
      <c r="AR43" s="627"/>
      <c r="AS43" s="597"/>
      <c r="AT43" s="398"/>
      <c r="AU43" s="398"/>
      <c r="AV43" s="398"/>
      <c r="AW43" s="627"/>
      <c r="AX43" s="627"/>
      <c r="AY43" s="627"/>
      <c r="AZ43" s="627"/>
      <c r="BA43" s="358"/>
      <c r="BB43" s="358"/>
      <c r="BC43" s="358"/>
      <c r="BD43" s="358"/>
      <c r="BE43" s="358"/>
      <c r="BF43" s="764"/>
      <c r="BG43" s="359"/>
      <c r="BH43" s="764"/>
      <c r="BI43" s="358"/>
      <c r="BJ43" s="763"/>
      <c r="BK43" s="586"/>
      <c r="BL43" s="1"/>
      <c r="BM43" s="1"/>
      <c r="BN43" s="1"/>
      <c r="BO43" s="1"/>
      <c r="BP43" s="1"/>
      <c r="BQ43" s="1"/>
    </row>
    <row r="44" ht="15.75" customHeight="1">
      <c r="A44" s="566">
        <v>5.0</v>
      </c>
      <c r="B44" s="602" t="s">
        <v>303</v>
      </c>
      <c r="C44" s="358"/>
      <c r="D44" s="602"/>
      <c r="E44" s="364"/>
      <c r="F44" s="364"/>
      <c r="G44" s="364"/>
      <c r="H44" s="358"/>
      <c r="I44" s="358"/>
      <c r="J44" s="358"/>
      <c r="K44" s="358"/>
      <c r="L44" s="358"/>
      <c r="M44" s="358"/>
      <c r="N44" s="358"/>
      <c r="O44" s="358"/>
      <c r="P44" s="358"/>
      <c r="Q44" s="764"/>
      <c r="R44" s="358"/>
      <c r="S44" s="564"/>
      <c r="T44" s="566">
        <v>5.0</v>
      </c>
      <c r="U44" s="602" t="s">
        <v>304</v>
      </c>
      <c r="V44" s="358"/>
      <c r="W44" s="602"/>
      <c r="X44" s="364"/>
      <c r="Y44" s="364"/>
      <c r="Z44" s="364"/>
      <c r="AA44" s="358"/>
      <c r="AB44" s="358"/>
      <c r="AC44" s="358"/>
      <c r="AD44" s="358"/>
      <c r="AE44" s="358"/>
      <c r="AF44" s="358"/>
      <c r="AG44" s="358"/>
      <c r="AH44" s="358"/>
      <c r="AI44" s="358"/>
      <c r="AJ44" s="764"/>
      <c r="AK44" s="359"/>
      <c r="AL44" s="764"/>
      <c r="AM44" s="358"/>
      <c r="AN44" s="763"/>
      <c r="AO44" s="598"/>
      <c r="AP44" s="1"/>
      <c r="AQ44" s="1"/>
      <c r="AR44" s="1"/>
      <c r="AS44" s="1"/>
      <c r="AT44" s="1"/>
      <c r="AU44" s="1"/>
      <c r="AV44" s="398"/>
      <c r="AW44" s="627"/>
      <c r="AX44" s="627"/>
      <c r="AY44" s="627"/>
      <c r="AZ44" s="627"/>
      <c r="BA44" s="358"/>
      <c r="BB44" s="358"/>
      <c r="BC44" s="358"/>
      <c r="BD44" s="358"/>
      <c r="BE44" s="358"/>
      <c r="BF44" s="764"/>
      <c r="BG44" s="359"/>
      <c r="BH44" s="764"/>
      <c r="BI44" s="358"/>
      <c r="BJ44" s="763"/>
      <c r="BK44" s="586"/>
      <c r="BL44" s="1"/>
      <c r="BM44" s="1"/>
      <c r="BN44" s="1"/>
      <c r="BO44" s="1"/>
      <c r="BP44" s="1"/>
      <c r="BQ44" s="1"/>
    </row>
    <row r="45" ht="15.75" customHeight="1">
      <c r="A45" s="566">
        <v>6.0</v>
      </c>
      <c r="B45" s="602" t="s">
        <v>305</v>
      </c>
      <c r="C45" s="358"/>
      <c r="D45" s="602"/>
      <c r="E45" s="364"/>
      <c r="F45" s="364"/>
      <c r="G45" s="364"/>
      <c r="H45" s="358"/>
      <c r="I45" s="358"/>
      <c r="J45" s="358"/>
      <c r="K45" s="358"/>
      <c r="L45" s="358"/>
      <c r="M45" s="358"/>
      <c r="N45" s="358"/>
      <c r="O45" s="358"/>
      <c r="P45" s="358"/>
      <c r="Q45" s="764"/>
      <c r="R45" s="358"/>
      <c r="S45" s="564"/>
      <c r="T45" s="566"/>
      <c r="U45" s="602"/>
      <c r="V45" s="358"/>
      <c r="W45" s="602"/>
      <c r="X45" s="364"/>
      <c r="Y45" s="364"/>
      <c r="Z45" s="364"/>
      <c r="AA45" s="358"/>
      <c r="AB45" s="358"/>
      <c r="AC45" s="358"/>
      <c r="AD45" s="358"/>
      <c r="AE45" s="358"/>
      <c r="AF45" s="358"/>
      <c r="AG45" s="358"/>
      <c r="AH45" s="358"/>
      <c r="AI45" s="358"/>
      <c r="AJ45" s="764"/>
      <c r="AK45" s="359"/>
      <c r="AL45" s="764"/>
      <c r="AM45" s="358"/>
      <c r="AN45" s="763"/>
      <c r="AO45" s="598"/>
      <c r="AP45" s="627"/>
      <c r="AQ45" s="597"/>
      <c r="AR45" s="627"/>
      <c r="AS45" s="597"/>
      <c r="AT45" s="398"/>
      <c r="AU45" s="398"/>
      <c r="AV45" s="398"/>
      <c r="AW45" s="627"/>
      <c r="AX45" s="627"/>
      <c r="AY45" s="627"/>
      <c r="AZ45" s="627"/>
      <c r="BA45" s="358"/>
      <c r="BB45" s="358"/>
      <c r="BC45" s="358"/>
      <c r="BD45" s="358"/>
      <c r="BE45" s="358"/>
      <c r="BF45" s="764"/>
      <c r="BG45" s="359"/>
      <c r="BH45" s="764"/>
      <c r="BI45" s="358"/>
      <c r="BJ45" s="763"/>
      <c r="BK45" s="586"/>
      <c r="BL45" s="1"/>
      <c r="BM45" s="1"/>
      <c r="BN45" s="1"/>
      <c r="BO45" s="1"/>
      <c r="BP45" s="1"/>
      <c r="BQ45" s="1"/>
    </row>
    <row r="46" ht="15.75" customHeight="1">
      <c r="A46" s="566">
        <v>7.0</v>
      </c>
      <c r="B46" s="602" t="s">
        <v>306</v>
      </c>
      <c r="C46" s="358"/>
      <c r="D46" s="602"/>
      <c r="E46" s="364"/>
      <c r="F46" s="364"/>
      <c r="G46" s="364"/>
      <c r="H46" s="358"/>
      <c r="I46" s="358"/>
      <c r="J46" s="358"/>
      <c r="K46" s="358"/>
      <c r="L46" s="358"/>
      <c r="M46" s="358"/>
      <c r="N46" s="358"/>
      <c r="O46" s="358"/>
      <c r="P46" s="358"/>
      <c r="Q46" s="764"/>
      <c r="R46" s="358"/>
      <c r="S46" s="564"/>
      <c r="T46" s="566"/>
      <c r="U46" s="602"/>
      <c r="V46" s="358"/>
      <c r="W46" s="602"/>
      <c r="X46" s="364"/>
      <c r="Y46" s="364"/>
      <c r="Z46" s="364"/>
      <c r="AA46" s="358"/>
      <c r="AB46" s="358"/>
      <c r="AC46" s="358"/>
      <c r="AD46" s="358"/>
      <c r="AE46" s="358"/>
      <c r="AF46" s="358"/>
      <c r="AG46" s="358"/>
      <c r="AH46" s="358"/>
      <c r="AI46" s="358"/>
      <c r="AJ46" s="764"/>
      <c r="AK46" s="359"/>
      <c r="AL46" s="764"/>
      <c r="AM46" s="358"/>
      <c r="AN46" s="763"/>
      <c r="AO46" s="598"/>
      <c r="AP46" s="627"/>
      <c r="AQ46" s="597"/>
      <c r="AR46" s="627"/>
      <c r="AS46" s="597"/>
      <c r="AT46" s="398"/>
      <c r="AU46" s="398"/>
      <c r="AV46" s="398"/>
      <c r="AW46" s="627"/>
      <c r="AX46" s="627"/>
      <c r="AY46" s="627"/>
      <c r="AZ46" s="627"/>
      <c r="BA46" s="358"/>
      <c r="BB46" s="358"/>
      <c r="BC46" s="358"/>
      <c r="BD46" s="358"/>
      <c r="BE46" s="358"/>
      <c r="BF46" s="764"/>
      <c r="BG46" s="359"/>
      <c r="BH46" s="764"/>
      <c r="BI46" s="358"/>
      <c r="BJ46" s="763"/>
      <c r="BK46" s="586"/>
      <c r="BL46" s="1"/>
      <c r="BM46" s="1"/>
      <c r="BN46" s="1"/>
      <c r="BO46" s="1"/>
      <c r="BP46" s="1"/>
      <c r="BQ46" s="1"/>
    </row>
    <row r="47" ht="15.75" customHeight="1">
      <c r="A47" s="566">
        <v>8.0</v>
      </c>
      <c r="B47" s="602" t="s">
        <v>307</v>
      </c>
      <c r="C47" s="358"/>
      <c r="D47" s="602"/>
      <c r="E47" s="364"/>
      <c r="F47" s="364"/>
      <c r="G47" s="364"/>
      <c r="H47" s="358"/>
      <c r="I47" s="358"/>
      <c r="J47" s="358"/>
      <c r="K47" s="358"/>
      <c r="L47" s="358"/>
      <c r="M47" s="358"/>
      <c r="N47" s="358"/>
      <c r="O47" s="358"/>
      <c r="P47" s="358"/>
      <c r="Q47" s="764"/>
      <c r="R47" s="358"/>
      <c r="S47" s="564"/>
      <c r="T47" s="566"/>
      <c r="U47" s="602"/>
      <c r="V47" s="358"/>
      <c r="W47" s="602"/>
      <c r="X47" s="364"/>
      <c r="Y47" s="364"/>
      <c r="Z47" s="364"/>
      <c r="AA47" s="358"/>
      <c r="AB47" s="358"/>
      <c r="AC47" s="358"/>
      <c r="AD47" s="358"/>
      <c r="AE47" s="358"/>
      <c r="AF47" s="358"/>
      <c r="AG47" s="358"/>
      <c r="AH47" s="358"/>
      <c r="AI47" s="358"/>
      <c r="AJ47" s="764"/>
      <c r="AK47" s="359"/>
      <c r="AL47" s="764"/>
      <c r="AM47" s="358"/>
      <c r="AN47" s="763"/>
      <c r="AO47" s="598"/>
      <c r="AP47" s="627"/>
      <c r="AQ47" s="597"/>
      <c r="AR47" s="627"/>
      <c r="AS47" s="597"/>
      <c r="AT47" s="398"/>
      <c r="AU47" s="398"/>
      <c r="AV47" s="398"/>
      <c r="AW47" s="627"/>
      <c r="AX47" s="627"/>
      <c r="AY47" s="627"/>
      <c r="AZ47" s="627"/>
      <c r="BA47" s="358"/>
      <c r="BB47" s="358"/>
      <c r="BC47" s="358"/>
      <c r="BD47" s="358"/>
      <c r="BE47" s="358"/>
      <c r="BF47" s="764"/>
      <c r="BG47" s="359"/>
      <c r="BH47" s="764"/>
      <c r="BI47" s="358"/>
      <c r="BJ47" s="763"/>
      <c r="BK47" s="586"/>
      <c r="BL47" s="1"/>
      <c r="BM47" s="1"/>
      <c r="BN47" s="1"/>
      <c r="BO47" s="1"/>
      <c r="BP47" s="1"/>
      <c r="BQ47" s="1"/>
    </row>
    <row r="48" ht="15.75" customHeight="1">
      <c r="A48" s="566">
        <v>9.0</v>
      </c>
      <c r="B48" s="602" t="s">
        <v>308</v>
      </c>
      <c r="C48" s="358"/>
      <c r="D48" s="602"/>
      <c r="E48" s="364"/>
      <c r="F48" s="364"/>
      <c r="G48" s="364"/>
      <c r="H48" s="358"/>
      <c r="I48" s="358"/>
      <c r="J48" s="358"/>
      <c r="K48" s="358"/>
      <c r="L48" s="358"/>
      <c r="M48" s="358"/>
      <c r="N48" s="358"/>
      <c r="O48" s="358"/>
      <c r="P48" s="358"/>
      <c r="Q48" s="764"/>
      <c r="R48" s="358"/>
      <c r="S48" s="564"/>
      <c r="T48" s="566"/>
      <c r="U48" s="602"/>
      <c r="V48" s="358"/>
      <c r="W48" s="602"/>
      <c r="X48" s="364"/>
      <c r="Y48" s="364"/>
      <c r="Z48" s="364"/>
      <c r="AA48" s="358"/>
      <c r="AB48" s="358"/>
      <c r="AC48" s="358"/>
      <c r="AD48" s="358"/>
      <c r="AE48" s="358"/>
      <c r="AF48" s="358"/>
      <c r="AG48" s="358"/>
      <c r="AH48" s="358"/>
      <c r="AI48" s="358"/>
      <c r="AJ48" s="764"/>
      <c r="AK48" s="359"/>
      <c r="AL48" s="764"/>
      <c r="AM48" s="358"/>
      <c r="AN48" s="763"/>
      <c r="AO48" s="598"/>
      <c r="AP48" s="627"/>
      <c r="AQ48" s="597"/>
      <c r="AR48" s="627"/>
      <c r="AS48" s="597"/>
      <c r="AT48" s="398"/>
      <c r="AU48" s="398"/>
      <c r="AV48" s="398"/>
      <c r="AW48" s="627"/>
      <c r="AX48" s="627"/>
      <c r="AY48" s="627"/>
      <c r="AZ48" s="627"/>
      <c r="BA48" s="358"/>
      <c r="BB48" s="358"/>
      <c r="BC48" s="358"/>
      <c r="BD48" s="358"/>
      <c r="BE48" s="358"/>
      <c r="BF48" s="764"/>
      <c r="BG48" s="359"/>
      <c r="BH48" s="764"/>
      <c r="BI48" s="358"/>
      <c r="BJ48" s="763"/>
      <c r="BK48" s="586"/>
      <c r="BL48" s="1"/>
      <c r="BM48" s="1"/>
      <c r="BN48" s="1"/>
      <c r="BO48" s="1"/>
      <c r="BP48" s="1"/>
      <c r="BQ48" s="1"/>
    </row>
    <row r="49" ht="28.5" customHeight="1">
      <c r="A49" s="959">
        <v>10.0</v>
      </c>
      <c r="B49" s="960" t="s">
        <v>309</v>
      </c>
      <c r="S49" s="961"/>
      <c r="T49" s="566"/>
      <c r="U49" s="602"/>
      <c r="V49" s="358"/>
      <c r="W49" s="602"/>
      <c r="X49" s="364"/>
      <c r="Y49" s="364"/>
      <c r="Z49" s="364"/>
      <c r="AA49" s="358"/>
      <c r="AB49" s="358"/>
      <c r="AC49" s="358"/>
      <c r="AD49" s="358"/>
      <c r="AE49" s="358"/>
      <c r="AF49" s="358"/>
      <c r="AG49" s="358"/>
      <c r="AH49" s="358"/>
      <c r="AI49" s="358"/>
      <c r="AJ49" s="764"/>
      <c r="AK49" s="359"/>
      <c r="AL49" s="764"/>
      <c r="AM49" s="358"/>
      <c r="AN49" s="763"/>
      <c r="AO49" s="598"/>
      <c r="AP49" s="358"/>
      <c r="AQ49" s="602"/>
      <c r="AR49" s="358"/>
      <c r="AS49" s="602"/>
      <c r="AT49" s="364"/>
      <c r="AU49" s="364"/>
      <c r="AV49" s="364"/>
      <c r="AW49" s="358"/>
      <c r="AX49" s="358"/>
      <c r="AY49" s="358"/>
      <c r="AZ49" s="358"/>
      <c r="BA49" s="358"/>
      <c r="BB49" s="358"/>
      <c r="BC49" s="358"/>
      <c r="BD49" s="358"/>
      <c r="BE49" s="358"/>
      <c r="BF49" s="764"/>
      <c r="BG49" s="359"/>
      <c r="BH49" s="764"/>
      <c r="BI49" s="358"/>
      <c r="BJ49" s="763"/>
      <c r="BK49" s="586"/>
      <c r="BL49" s="1"/>
      <c r="BM49" s="1"/>
      <c r="BN49" s="1"/>
      <c r="BO49" s="1"/>
      <c r="BP49" s="1"/>
      <c r="BQ49" s="1"/>
    </row>
    <row r="50" ht="15.75" customHeight="1">
      <c r="A50" s="570"/>
      <c r="B50" s="611"/>
      <c r="C50" s="611"/>
      <c r="D50" s="611"/>
      <c r="E50" s="612"/>
      <c r="F50" s="612"/>
      <c r="G50" s="612"/>
      <c r="H50" s="611"/>
      <c r="I50" s="611"/>
      <c r="J50" s="611"/>
      <c r="K50" s="611"/>
      <c r="L50" s="611"/>
      <c r="M50" s="611"/>
      <c r="N50" s="611"/>
      <c r="O50" s="611"/>
      <c r="P50" s="611"/>
      <c r="Q50" s="611"/>
      <c r="R50" s="611"/>
      <c r="S50" s="569"/>
      <c r="T50" s="570"/>
      <c r="U50" s="845"/>
      <c r="V50" s="611"/>
      <c r="W50" s="611"/>
      <c r="X50" s="611"/>
      <c r="Y50" s="611"/>
      <c r="Z50" s="611"/>
      <c r="AA50" s="611"/>
      <c r="AB50" s="611"/>
      <c r="AC50" s="611"/>
      <c r="AD50" s="611"/>
      <c r="AE50" s="611"/>
      <c r="AF50" s="611"/>
      <c r="AG50" s="611"/>
      <c r="AH50" s="611"/>
      <c r="AI50" s="611"/>
      <c r="AJ50" s="611"/>
      <c r="AK50" s="611"/>
      <c r="AL50" s="612"/>
      <c r="AM50" s="612"/>
      <c r="AN50" s="569"/>
      <c r="AO50" s="570"/>
      <c r="AP50" s="611"/>
      <c r="AQ50" s="845"/>
      <c r="AR50" s="611"/>
      <c r="AS50" s="611"/>
      <c r="AT50" s="611"/>
      <c r="AU50" s="611"/>
      <c r="AV50" s="611"/>
      <c r="AW50" s="611"/>
      <c r="AX50" s="611"/>
      <c r="AY50" s="611"/>
      <c r="AZ50" s="611"/>
      <c r="BA50" s="611"/>
      <c r="BB50" s="611"/>
      <c r="BC50" s="611"/>
      <c r="BD50" s="611"/>
      <c r="BE50" s="611"/>
      <c r="BF50" s="611"/>
      <c r="BG50" s="611"/>
      <c r="BH50" s="611"/>
      <c r="BI50" s="611"/>
      <c r="BJ50" s="569"/>
      <c r="BK50" s="586"/>
      <c r="BL50" s="1"/>
      <c r="BM50" s="1"/>
      <c r="BN50" s="1"/>
      <c r="BO50" s="1"/>
      <c r="BP50" s="1"/>
      <c r="BQ50" s="1"/>
    </row>
    <row r="51" ht="15.75" customHeight="1">
      <c r="A51" s="566"/>
      <c r="B51" s="358"/>
      <c r="C51" s="358"/>
      <c r="D51" s="358"/>
      <c r="E51" s="364"/>
      <c r="F51" s="364"/>
      <c r="G51" s="364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  <c r="AD51" s="358"/>
      <c r="AE51" s="358"/>
      <c r="AF51" s="358"/>
      <c r="AG51" s="358"/>
      <c r="AH51" s="358"/>
      <c r="AI51" s="358"/>
      <c r="AJ51" s="358"/>
      <c r="AK51" s="358"/>
      <c r="AL51" s="358"/>
      <c r="AM51" s="358"/>
      <c r="AN51" s="358"/>
      <c r="AO51" s="358"/>
      <c r="AP51" s="358"/>
      <c r="AQ51" s="358"/>
      <c r="AR51" s="358"/>
      <c r="AS51" s="358"/>
      <c r="AT51" s="358"/>
      <c r="AU51" s="358"/>
      <c r="AV51" s="358"/>
      <c r="AW51" s="358"/>
      <c r="AX51" s="358"/>
      <c r="AY51" s="358"/>
      <c r="AZ51" s="358"/>
      <c r="BA51" s="358"/>
      <c r="BB51" s="358"/>
      <c r="BC51" s="358"/>
      <c r="BD51" s="358"/>
      <c r="BE51" s="358"/>
      <c r="BF51" s="358"/>
      <c r="BG51" s="358"/>
      <c r="BH51" s="358"/>
      <c r="BI51" s="358"/>
      <c r="BJ51" s="585"/>
      <c r="BK51" s="586"/>
      <c r="BL51" s="1"/>
      <c r="BM51" s="1"/>
      <c r="BN51" s="1"/>
      <c r="BO51" s="1"/>
      <c r="BP51" s="1"/>
      <c r="BQ51" s="1"/>
    </row>
    <row r="52" ht="15.75" customHeight="1">
      <c r="A52" s="358"/>
      <c r="B52" s="358"/>
      <c r="C52" s="358"/>
      <c r="D52" s="358"/>
      <c r="E52" s="364"/>
      <c r="F52" s="364"/>
      <c r="G52" s="364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  <c r="AD52" s="358"/>
      <c r="AE52" s="358"/>
      <c r="AF52" s="358"/>
      <c r="AG52" s="358"/>
      <c r="AH52" s="358"/>
      <c r="AI52" s="358"/>
      <c r="AJ52" s="358"/>
      <c r="AK52" s="358"/>
      <c r="AL52" s="358"/>
      <c r="AM52" s="358"/>
      <c r="AN52" s="358"/>
      <c r="AO52" s="358"/>
      <c r="AP52" s="358"/>
      <c r="AQ52" s="398" t="s">
        <v>282</v>
      </c>
      <c r="BC52" s="358"/>
      <c r="BD52" s="358"/>
      <c r="BE52" s="358"/>
      <c r="BF52" s="358"/>
      <c r="BG52" s="358"/>
      <c r="BH52" s="358"/>
      <c r="BI52" s="358"/>
      <c r="BJ52" s="358"/>
      <c r="BK52" s="586"/>
      <c r="BL52" s="1"/>
      <c r="BM52" s="1"/>
      <c r="BN52" s="1"/>
      <c r="BO52" s="1"/>
      <c r="BP52" s="1"/>
      <c r="BQ52" s="1"/>
    </row>
    <row r="53" ht="15.0" customHeight="1">
      <c r="A53" s="358"/>
      <c r="B53" s="626"/>
      <c r="C53" s="626"/>
      <c r="D53" s="626"/>
      <c r="E53" s="626"/>
      <c r="F53" s="626"/>
      <c r="G53" s="626"/>
      <c r="H53" s="626"/>
      <c r="I53" s="626"/>
      <c r="J53" s="626"/>
      <c r="K53" s="626"/>
      <c r="L53" s="626"/>
      <c r="M53" s="626"/>
      <c r="N53" s="626"/>
      <c r="O53" s="626"/>
      <c r="P53" s="626"/>
      <c r="Q53" s="626"/>
      <c r="R53" s="626"/>
      <c r="S53" s="627"/>
      <c r="T53" s="627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  <c r="AK53" s="386"/>
      <c r="AL53" s="386"/>
      <c r="AM53" s="627"/>
      <c r="AN53" s="627"/>
      <c r="AO53" s="386"/>
      <c r="AP53" s="386"/>
      <c r="AQ53" s="386"/>
      <c r="AR53" s="386"/>
      <c r="AS53" s="386"/>
      <c r="AT53" s="386"/>
      <c r="AU53" s="386"/>
      <c r="AV53" s="386"/>
      <c r="AW53" s="627"/>
      <c r="AX53" s="627"/>
      <c r="AY53" s="627"/>
      <c r="AZ53" s="627"/>
      <c r="BA53" s="386"/>
      <c r="BB53" s="386"/>
      <c r="BC53" s="386"/>
      <c r="BD53" s="386"/>
      <c r="BE53" s="386"/>
      <c r="BF53" s="386"/>
      <c r="BG53" s="386"/>
      <c r="BH53" s="386"/>
      <c r="BI53" s="358"/>
      <c r="BJ53" s="358"/>
      <c r="BK53" s="1"/>
      <c r="BL53" s="1"/>
      <c r="BM53" s="1"/>
      <c r="BN53" s="1"/>
      <c r="BO53" s="1"/>
      <c r="BP53" s="1"/>
      <c r="BQ53" s="1"/>
    </row>
    <row r="54" ht="15.75" customHeight="1">
      <c r="A54" s="358"/>
      <c r="B54" s="358"/>
      <c r="C54" s="358"/>
      <c r="D54" s="364" t="s">
        <v>207</v>
      </c>
      <c r="V54" s="358"/>
      <c r="W54" s="358"/>
      <c r="X54" s="358"/>
      <c r="Y54" s="358"/>
      <c r="Z54" s="358"/>
      <c r="AA54" s="358"/>
      <c r="AB54" s="358"/>
      <c r="AC54" s="358"/>
      <c r="AD54" s="358"/>
      <c r="AE54" s="358"/>
      <c r="AF54" s="358"/>
      <c r="AG54" s="358"/>
      <c r="AH54" s="358"/>
      <c r="AI54" s="364" t="s">
        <v>208</v>
      </c>
      <c r="BK54" s="358"/>
      <c r="BL54" s="1"/>
      <c r="BM54" s="1"/>
      <c r="BN54" s="1"/>
      <c r="BO54" s="1"/>
      <c r="BP54" s="1"/>
      <c r="BQ54" s="1"/>
    </row>
    <row r="55" ht="15.75" customHeight="1">
      <c r="A55" s="1"/>
      <c r="B55" s="1"/>
      <c r="C55" s="1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358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</row>
    <row r="56" ht="15.75" customHeight="1">
      <c r="A56" s="1"/>
      <c r="B56" s="1"/>
      <c r="C56" s="1"/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358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</row>
    <row r="57" ht="15.75" customHeight="1">
      <c r="A57" s="1"/>
      <c r="B57" s="1"/>
      <c r="C57" s="1"/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</row>
    <row r="58" ht="15.75" customHeight="1">
      <c r="A58" s="1"/>
      <c r="B58" s="1"/>
      <c r="C58" s="1"/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</row>
    <row r="59" ht="15.75" customHeight="1">
      <c r="A59" s="1"/>
      <c r="B59" s="1"/>
      <c r="C59" s="1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</row>
    <row r="60" ht="15.75" customHeight="1">
      <c r="A60" s="1"/>
      <c r="B60" s="1"/>
      <c r="C60" s="1"/>
      <c r="D60" s="385"/>
      <c r="E60" s="385"/>
      <c r="F60" s="385"/>
      <c r="G60" s="385"/>
      <c r="H60" s="385"/>
      <c r="I60" s="385" t="s">
        <v>239</v>
      </c>
      <c r="Q60" s="385"/>
      <c r="R60" s="385"/>
      <c r="S60" s="385"/>
      <c r="T60" s="385"/>
      <c r="U60" s="385"/>
      <c r="V60" s="386"/>
      <c r="W60" s="386"/>
      <c r="X60" s="386"/>
      <c r="Y60" s="386"/>
      <c r="Z60" s="386"/>
      <c r="AA60" s="386"/>
      <c r="AB60" s="386"/>
      <c r="AC60" s="1"/>
      <c r="AD60" s="1"/>
      <c r="AE60" s="1"/>
      <c r="AF60" s="1"/>
      <c r="AG60" s="1"/>
      <c r="AH60" s="3"/>
      <c r="AI60" s="385"/>
      <c r="AO60" s="386"/>
      <c r="AP60" s="386"/>
      <c r="AQ60" s="386"/>
      <c r="AR60" s="385" t="s">
        <v>240</v>
      </c>
      <c r="BA60" s="385"/>
      <c r="BK60" s="3"/>
      <c r="BL60" s="3"/>
      <c r="BM60" s="3"/>
      <c r="BN60" s="3"/>
      <c r="BO60" s="3"/>
      <c r="BP60" s="3"/>
      <c r="BQ60" s="3"/>
    </row>
    <row r="61" ht="15.0" customHeight="1">
      <c r="A61" s="1"/>
      <c r="B61" s="1"/>
      <c r="C61" s="1"/>
      <c r="D61" s="387"/>
      <c r="E61" s="387"/>
      <c r="F61" s="387" t="s">
        <v>241</v>
      </c>
      <c r="S61" s="387"/>
      <c r="T61" s="387"/>
      <c r="U61" s="387"/>
      <c r="V61" s="388"/>
      <c r="W61" s="388"/>
      <c r="X61" s="388"/>
      <c r="Y61" s="388"/>
      <c r="Z61" s="388"/>
      <c r="AA61" s="388"/>
      <c r="AB61" s="388"/>
      <c r="AC61" s="1"/>
      <c r="AD61" s="1"/>
      <c r="AE61" s="1"/>
      <c r="AF61" s="1"/>
      <c r="AG61" s="1"/>
      <c r="AH61" s="3"/>
      <c r="AI61" s="387"/>
      <c r="AO61" s="767" t="s">
        <v>242</v>
      </c>
      <c r="BC61" s="387"/>
      <c r="BD61" s="387"/>
      <c r="BE61" s="387"/>
      <c r="BF61" s="387"/>
      <c r="BG61" s="387"/>
      <c r="BH61" s="387"/>
      <c r="BI61" s="387"/>
      <c r="BJ61" s="387"/>
      <c r="BK61" s="3"/>
      <c r="BL61" s="3"/>
      <c r="BM61" s="3"/>
      <c r="BN61" s="3"/>
      <c r="BO61" s="3"/>
      <c r="BP61" s="3"/>
      <c r="BQ61" s="3"/>
    </row>
    <row r="62" ht="15.75" customHeight="1">
      <c r="A62" s="1"/>
      <c r="B62" s="1"/>
      <c r="C62" s="1"/>
      <c r="D62" s="364"/>
      <c r="E62" s="364"/>
      <c r="F62" s="364"/>
      <c r="G62" s="364"/>
      <c r="H62" s="364"/>
      <c r="I62" s="364"/>
      <c r="J62" s="364"/>
      <c r="K62" s="364"/>
      <c r="L62" s="1"/>
      <c r="M62" s="1"/>
      <c r="N62" s="1"/>
      <c r="O62" s="364"/>
      <c r="P62" s="364"/>
      <c r="Q62" s="364"/>
      <c r="R62" s="364"/>
      <c r="S62" s="364"/>
      <c r="T62" s="364"/>
      <c r="U62" s="364"/>
      <c r="V62" s="358"/>
      <c r="W62" s="358"/>
      <c r="X62" s="358"/>
      <c r="Y62" s="358"/>
      <c r="Z62" s="358"/>
      <c r="AA62" s="358"/>
      <c r="AB62" s="358"/>
      <c r="AC62" s="1"/>
      <c r="AD62" s="1"/>
      <c r="AE62" s="1"/>
      <c r="AF62" s="1"/>
      <c r="AG62" s="1"/>
      <c r="AH62" s="3"/>
      <c r="AI62" s="364"/>
      <c r="AO62" s="358"/>
      <c r="AP62" s="358"/>
      <c r="AQ62" s="358"/>
      <c r="AR62" s="358"/>
      <c r="AS62" s="358"/>
      <c r="AT62" s="358"/>
      <c r="AU62" s="358"/>
      <c r="AV62" s="358"/>
      <c r="AW62" s="358"/>
      <c r="AX62" s="358"/>
      <c r="AY62" s="358"/>
      <c r="AZ62" s="358"/>
      <c r="BA62" s="358"/>
      <c r="BB62" s="364"/>
      <c r="BC62" s="364"/>
      <c r="BD62" s="364"/>
      <c r="BE62" s="364"/>
      <c r="BF62" s="364"/>
      <c r="BG62" s="364"/>
      <c r="BH62" s="364"/>
      <c r="BI62" s="364"/>
      <c r="BJ62" s="364"/>
      <c r="BK62" s="3"/>
      <c r="BL62" s="3"/>
      <c r="BM62" s="3"/>
      <c r="BN62" s="3"/>
      <c r="BO62" s="3"/>
      <c r="BP62" s="3"/>
      <c r="BQ62" s="3"/>
    </row>
    <row r="63" ht="15.75" customHeight="1">
      <c r="A63" s="1"/>
      <c r="B63" s="1"/>
      <c r="C63" s="3"/>
      <c r="D63" s="3"/>
      <c r="E63" s="3"/>
      <c r="F63" s="3"/>
      <c r="G63" s="3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</row>
    <row r="64" ht="15.75" customHeight="1">
      <c r="A64" s="1"/>
      <c r="B64" s="1"/>
      <c r="C64" s="3"/>
      <c r="D64" s="3"/>
      <c r="E64" s="3"/>
      <c r="F64" s="3"/>
      <c r="G64" s="3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</row>
    <row r="65" ht="15.75" customHeight="1">
      <c r="A65" s="1"/>
      <c r="B65" s="1"/>
      <c r="C65" s="3"/>
      <c r="D65" s="3"/>
      <c r="E65" s="3"/>
      <c r="F65" s="3"/>
      <c r="G65" s="3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</row>
    <row r="66" ht="15.75" customHeight="1">
      <c r="A66" s="1"/>
      <c r="B66" s="1"/>
      <c r="C66" s="3"/>
      <c r="D66" s="3"/>
      <c r="E66" s="3"/>
      <c r="F66" s="3"/>
      <c r="G66" s="3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</row>
    <row r="67" ht="15.75" customHeight="1">
      <c r="A67" s="1"/>
      <c r="B67" s="1"/>
      <c r="C67" s="3"/>
      <c r="D67" s="3"/>
      <c r="E67" s="3"/>
      <c r="F67" s="3"/>
      <c r="G67" s="3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</row>
    <row r="68" ht="15.75" customHeight="1">
      <c r="A68" s="1"/>
      <c r="B68" s="1"/>
      <c r="C68" s="3"/>
      <c r="D68" s="3"/>
      <c r="E68" s="3"/>
      <c r="F68" s="3"/>
      <c r="G68" s="3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</row>
    <row r="69" ht="15.75" customHeight="1">
      <c r="A69" s="1"/>
      <c r="B69" s="1"/>
      <c r="C69" s="3"/>
      <c r="D69" s="3"/>
      <c r="E69" s="3"/>
      <c r="F69" s="3"/>
      <c r="G69" s="3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</row>
    <row r="70" ht="15.75" customHeight="1">
      <c r="A70" s="1"/>
      <c r="B70" s="1"/>
      <c r="C70" s="3"/>
      <c r="D70" s="3"/>
      <c r="E70" s="3"/>
      <c r="F70" s="3"/>
      <c r="G70" s="3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</row>
    <row r="71" ht="15.75" customHeight="1">
      <c r="A71" s="1"/>
      <c r="B71" s="1"/>
      <c r="C71" s="3"/>
      <c r="D71" s="3"/>
      <c r="E71" s="3"/>
      <c r="F71" s="3"/>
      <c r="G71" s="3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</row>
    <row r="72" ht="15.75" customHeight="1">
      <c r="A72" s="1"/>
      <c r="B72" s="1"/>
      <c r="C72" s="3"/>
      <c r="D72" s="3"/>
      <c r="E72" s="3"/>
      <c r="F72" s="3"/>
      <c r="G72" s="3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</row>
    <row r="73" ht="15.75" customHeight="1">
      <c r="A73" s="1"/>
      <c r="B73" s="1"/>
      <c r="C73" s="3"/>
      <c r="D73" s="3"/>
      <c r="E73" s="3"/>
      <c r="F73" s="3"/>
      <c r="G73" s="3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</row>
    <row r="74" ht="15.75" customHeight="1">
      <c r="A74" s="1"/>
      <c r="B74" s="1"/>
      <c r="C74" s="3"/>
      <c r="D74" s="3"/>
      <c r="E74" s="3"/>
      <c r="F74" s="3"/>
      <c r="G74" s="3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</row>
    <row r="75" ht="15.75" customHeight="1">
      <c r="A75" s="1"/>
      <c r="B75" s="1"/>
      <c r="C75" s="3"/>
      <c r="D75" s="3"/>
      <c r="E75" s="3"/>
      <c r="F75" s="3"/>
      <c r="G75" s="3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</row>
    <row r="76" ht="15.75" customHeight="1">
      <c r="A76" s="1"/>
      <c r="B76" s="1"/>
      <c r="C76" s="3"/>
      <c r="D76" s="3"/>
      <c r="E76" s="3"/>
      <c r="F76" s="3"/>
      <c r="G76" s="3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</row>
    <row r="77" ht="15.75" customHeight="1">
      <c r="A77" s="1"/>
      <c r="B77" s="1"/>
      <c r="C77" s="3"/>
      <c r="D77" s="3"/>
      <c r="E77" s="3"/>
      <c r="F77" s="3"/>
      <c r="G77" s="3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</row>
    <row r="78" ht="15.75" customHeight="1">
      <c r="A78" s="1"/>
      <c r="B78" s="1"/>
      <c r="C78" s="3"/>
      <c r="D78" s="3"/>
      <c r="E78" s="3"/>
      <c r="F78" s="3"/>
      <c r="G78" s="3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</row>
    <row r="79" ht="15.75" customHeight="1">
      <c r="A79" s="1"/>
      <c r="B79" s="1"/>
      <c r="C79" s="3"/>
      <c r="D79" s="3"/>
      <c r="E79" s="3"/>
      <c r="F79" s="3"/>
      <c r="G79" s="3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</row>
    <row r="80" ht="15.75" customHeight="1">
      <c r="A80" s="1"/>
      <c r="B80" s="1"/>
      <c r="C80" s="3"/>
      <c r="D80" s="3"/>
      <c r="E80" s="3"/>
      <c r="F80" s="3"/>
      <c r="G80" s="3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</row>
    <row r="81" ht="15.75" customHeight="1">
      <c r="A81" s="1"/>
      <c r="B81" s="1"/>
      <c r="C81" s="3"/>
      <c r="D81" s="3"/>
      <c r="E81" s="3"/>
      <c r="F81" s="3"/>
      <c r="G81" s="3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</row>
    <row r="82" ht="15.75" customHeight="1">
      <c r="A82" s="1"/>
      <c r="B82" s="1"/>
      <c r="C82" s="3"/>
      <c r="D82" s="3"/>
      <c r="E82" s="3"/>
      <c r="F82" s="3"/>
      <c r="G82" s="3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</row>
    <row r="83" ht="15.75" customHeight="1">
      <c r="A83" s="1"/>
      <c r="B83" s="1"/>
      <c r="C83" s="3"/>
      <c r="D83" s="3"/>
      <c r="E83" s="3"/>
      <c r="F83" s="3"/>
      <c r="G83" s="3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</row>
    <row r="84" ht="15.75" customHeight="1">
      <c r="A84" s="1"/>
      <c r="B84" s="1"/>
      <c r="C84" s="3"/>
      <c r="D84" s="3"/>
      <c r="E84" s="3"/>
      <c r="F84" s="3"/>
      <c r="G84" s="3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</row>
    <row r="85" ht="15.75" customHeight="1">
      <c r="A85" s="1"/>
      <c r="B85" s="1"/>
      <c r="C85" s="3"/>
      <c r="D85" s="3"/>
      <c r="E85" s="3"/>
      <c r="F85" s="3"/>
      <c r="G85" s="3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</row>
    <row r="86" ht="15.75" customHeight="1">
      <c r="A86" s="1"/>
      <c r="B86" s="1"/>
      <c r="C86" s="3"/>
      <c r="D86" s="3"/>
      <c r="E86" s="3"/>
      <c r="F86" s="3"/>
      <c r="G86" s="3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</row>
    <row r="87" ht="15.75" customHeight="1">
      <c r="A87" s="1"/>
      <c r="B87" s="1"/>
      <c r="C87" s="3"/>
      <c r="D87" s="3"/>
      <c r="E87" s="3"/>
      <c r="F87" s="3"/>
      <c r="G87" s="3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</row>
    <row r="88" ht="15.75" customHeight="1">
      <c r="A88" s="1"/>
      <c r="B88" s="1"/>
      <c r="C88" s="3"/>
      <c r="D88" s="3"/>
      <c r="E88" s="3"/>
      <c r="F88" s="3"/>
      <c r="G88" s="3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</row>
    <row r="89" ht="15.75" customHeight="1">
      <c r="A89" s="1"/>
      <c r="B89" s="1"/>
      <c r="C89" s="3"/>
      <c r="D89" s="3"/>
      <c r="E89" s="3"/>
      <c r="F89" s="3"/>
      <c r="G89" s="3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</row>
    <row r="90" ht="15.75" customHeight="1">
      <c r="A90" s="1"/>
      <c r="B90" s="1"/>
      <c r="C90" s="3"/>
      <c r="D90" s="3"/>
      <c r="E90" s="3"/>
      <c r="F90" s="3"/>
      <c r="G90" s="3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</row>
    <row r="91" ht="15.75" customHeight="1">
      <c r="A91" s="1"/>
      <c r="B91" s="1"/>
      <c r="C91" s="3"/>
      <c r="D91" s="3"/>
      <c r="E91" s="3"/>
      <c r="F91" s="3"/>
      <c r="G91" s="3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</row>
    <row r="92" ht="15.75" customHeight="1">
      <c r="A92" s="1"/>
      <c r="B92" s="1"/>
      <c r="C92" s="3"/>
      <c r="D92" s="3"/>
      <c r="E92" s="3"/>
      <c r="F92" s="3"/>
      <c r="G92" s="3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</row>
    <row r="93" ht="15.75" customHeight="1">
      <c r="A93" s="1"/>
      <c r="B93" s="1"/>
      <c r="C93" s="3"/>
      <c r="D93" s="3"/>
      <c r="E93" s="3"/>
      <c r="F93" s="3"/>
      <c r="G93" s="3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</row>
    <row r="94" ht="15.75" customHeight="1">
      <c r="A94" s="1"/>
      <c r="B94" s="1"/>
      <c r="C94" s="3"/>
      <c r="D94" s="3"/>
      <c r="E94" s="3"/>
      <c r="F94" s="3"/>
      <c r="G94" s="3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</row>
    <row r="95" ht="15.75" customHeight="1">
      <c r="A95" s="1"/>
      <c r="B95" s="1"/>
      <c r="C95" s="3"/>
      <c r="D95" s="3"/>
      <c r="E95" s="3"/>
      <c r="F95" s="3"/>
      <c r="G95" s="3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</row>
    <row r="96" ht="15.75" customHeight="1">
      <c r="A96" s="1"/>
      <c r="B96" s="1"/>
      <c r="C96" s="3"/>
      <c r="D96" s="3"/>
      <c r="E96" s="3"/>
      <c r="F96" s="3"/>
      <c r="G96" s="3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</row>
    <row r="97" ht="15.75" customHeight="1">
      <c r="A97" s="1"/>
      <c r="B97" s="1"/>
      <c r="C97" s="3"/>
      <c r="D97" s="3"/>
      <c r="E97" s="3"/>
      <c r="F97" s="3"/>
      <c r="G97" s="3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</row>
    <row r="98" ht="15.75" customHeight="1">
      <c r="A98" s="1"/>
      <c r="B98" s="1"/>
      <c r="C98" s="3"/>
      <c r="D98" s="3"/>
      <c r="E98" s="3"/>
      <c r="F98" s="3"/>
      <c r="G98" s="3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</row>
    <row r="99" ht="15.75" customHeight="1">
      <c r="A99" s="1"/>
      <c r="B99" s="1"/>
      <c r="C99" s="3"/>
      <c r="D99" s="3"/>
      <c r="E99" s="3"/>
      <c r="F99" s="3"/>
      <c r="G99" s="3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</row>
    <row r="100" ht="15.75" customHeight="1">
      <c r="A100" s="1"/>
      <c r="B100" s="1"/>
      <c r="C100" s="3"/>
      <c r="D100" s="3"/>
      <c r="E100" s="3"/>
      <c r="F100" s="3"/>
      <c r="G100" s="3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</row>
    <row r="101" ht="15.75" customHeight="1">
      <c r="A101" s="1"/>
      <c r="B101" s="1"/>
      <c r="C101" s="3"/>
      <c r="D101" s="3"/>
      <c r="E101" s="3"/>
      <c r="F101" s="3"/>
      <c r="G101" s="3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</row>
    <row r="102" ht="15.75" customHeight="1">
      <c r="A102" s="1"/>
      <c r="B102" s="1"/>
      <c r="C102" s="3"/>
      <c r="D102" s="3"/>
      <c r="E102" s="3"/>
      <c r="F102" s="3"/>
      <c r="G102" s="3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ht="15.75" customHeight="1">
      <c r="A103" s="1"/>
      <c r="B103" s="1"/>
      <c r="C103" s="3"/>
      <c r="D103" s="3"/>
      <c r="E103" s="3"/>
      <c r="F103" s="3"/>
      <c r="G103" s="3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ht="15.75" customHeight="1">
      <c r="A104" s="1"/>
      <c r="B104" s="1"/>
      <c r="C104" s="3"/>
      <c r="D104" s="3"/>
      <c r="E104" s="3"/>
      <c r="F104" s="3"/>
      <c r="G104" s="3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ht="15.75" customHeight="1">
      <c r="A105" s="1"/>
      <c r="B105" s="1"/>
      <c r="C105" s="3"/>
      <c r="D105" s="3"/>
      <c r="E105" s="3"/>
      <c r="F105" s="3"/>
      <c r="G105" s="3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ht="15.75" customHeight="1">
      <c r="A106" s="1"/>
      <c r="B106" s="1"/>
      <c r="C106" s="3"/>
      <c r="D106" s="3"/>
      <c r="E106" s="3"/>
      <c r="F106" s="3"/>
      <c r="G106" s="3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</row>
    <row r="107" ht="15.75" customHeight="1">
      <c r="A107" s="1"/>
      <c r="B107" s="1"/>
      <c r="C107" s="3"/>
      <c r="D107" s="3"/>
      <c r="E107" s="3"/>
      <c r="F107" s="3"/>
      <c r="G107" s="3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ht="15.75" customHeight="1">
      <c r="A108" s="1"/>
      <c r="B108" s="1"/>
      <c r="C108" s="3"/>
      <c r="D108" s="3"/>
      <c r="E108" s="3"/>
      <c r="F108" s="3"/>
      <c r="G108" s="3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ht="15.75" customHeight="1">
      <c r="A109" s="1"/>
      <c r="B109" s="1"/>
      <c r="C109" s="3"/>
      <c r="D109" s="3"/>
      <c r="E109" s="3"/>
      <c r="F109" s="3"/>
      <c r="G109" s="3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ht="15.75" customHeight="1">
      <c r="A110" s="1"/>
      <c r="B110" s="1"/>
      <c r="C110" s="3"/>
      <c r="D110" s="3"/>
      <c r="E110" s="3"/>
      <c r="F110" s="3"/>
      <c r="G110" s="3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ht="15.75" customHeight="1">
      <c r="A111" s="1"/>
      <c r="B111" s="1"/>
      <c r="C111" s="3"/>
      <c r="D111" s="3"/>
      <c r="E111" s="3"/>
      <c r="F111" s="3"/>
      <c r="G111" s="3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ht="15.75" customHeight="1">
      <c r="A112" s="1"/>
      <c r="B112" s="1"/>
      <c r="C112" s="3"/>
      <c r="D112" s="3"/>
      <c r="E112" s="3"/>
      <c r="F112" s="3"/>
      <c r="G112" s="3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ht="15.75" customHeight="1">
      <c r="A113" s="1"/>
      <c r="B113" s="1"/>
      <c r="C113" s="3"/>
      <c r="D113" s="3"/>
      <c r="E113" s="3"/>
      <c r="F113" s="3"/>
      <c r="G113" s="3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4" ht="15.75" customHeight="1">
      <c r="A114" s="1"/>
      <c r="B114" s="1"/>
      <c r="C114" s="3"/>
      <c r="D114" s="3"/>
      <c r="E114" s="3"/>
      <c r="F114" s="3"/>
      <c r="G114" s="3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</row>
    <row r="115" ht="15.75" customHeight="1">
      <c r="A115" s="1"/>
      <c r="B115" s="1"/>
      <c r="C115" s="3"/>
      <c r="D115" s="3"/>
      <c r="E115" s="3"/>
      <c r="F115" s="3"/>
      <c r="G115" s="3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</row>
    <row r="116" ht="15.75" customHeight="1">
      <c r="A116" s="1"/>
      <c r="B116" s="1"/>
      <c r="C116" s="3"/>
      <c r="D116" s="3"/>
      <c r="E116" s="3"/>
      <c r="F116" s="3"/>
      <c r="G116" s="3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</row>
    <row r="117" ht="15.75" customHeight="1">
      <c r="A117" s="1"/>
      <c r="B117" s="1"/>
      <c r="C117" s="3"/>
      <c r="D117" s="3"/>
      <c r="E117" s="3"/>
      <c r="F117" s="3"/>
      <c r="G117" s="3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</row>
    <row r="118" ht="15.75" customHeight="1">
      <c r="A118" s="1"/>
      <c r="B118" s="1"/>
      <c r="C118" s="3"/>
      <c r="D118" s="3"/>
      <c r="E118" s="3"/>
      <c r="F118" s="3"/>
      <c r="G118" s="3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</row>
    <row r="119" ht="15.75" customHeight="1">
      <c r="A119" s="1"/>
      <c r="B119" s="1"/>
      <c r="C119" s="3"/>
      <c r="D119" s="3"/>
      <c r="E119" s="3"/>
      <c r="F119" s="3"/>
      <c r="G119" s="3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</row>
    <row r="120" ht="15.75" customHeight="1">
      <c r="A120" s="1"/>
      <c r="B120" s="1"/>
      <c r="C120" s="3"/>
      <c r="D120" s="3"/>
      <c r="E120" s="3"/>
      <c r="F120" s="3"/>
      <c r="G120" s="3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</row>
    <row r="121" ht="15.75" customHeight="1">
      <c r="A121" s="1"/>
      <c r="B121" s="1"/>
      <c r="C121" s="3"/>
      <c r="D121" s="3"/>
      <c r="E121" s="3"/>
      <c r="F121" s="3"/>
      <c r="G121" s="3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</row>
    <row r="122" ht="15.75" customHeight="1">
      <c r="A122" s="1"/>
      <c r="B122" s="1"/>
      <c r="C122" s="3"/>
      <c r="D122" s="3"/>
      <c r="E122" s="3"/>
      <c r="F122" s="3"/>
      <c r="G122" s="3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</row>
    <row r="123" ht="15.75" customHeight="1">
      <c r="A123" s="1"/>
      <c r="B123" s="1"/>
      <c r="C123" s="3"/>
      <c r="D123" s="3"/>
      <c r="E123" s="3"/>
      <c r="F123" s="3"/>
      <c r="G123" s="3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</row>
    <row r="124" ht="15.75" customHeight="1">
      <c r="A124" s="1"/>
      <c r="B124" s="1"/>
      <c r="C124" s="3"/>
      <c r="D124" s="3"/>
      <c r="E124" s="3"/>
      <c r="F124" s="3"/>
      <c r="G124" s="3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ht="15.75" customHeight="1">
      <c r="A125" s="1"/>
      <c r="B125" s="1"/>
      <c r="C125" s="3"/>
      <c r="D125" s="3"/>
      <c r="E125" s="3"/>
      <c r="F125" s="3"/>
      <c r="G125" s="3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ht="15.75" customHeight="1">
      <c r="A126" s="1"/>
      <c r="B126" s="1"/>
      <c r="C126" s="3"/>
      <c r="D126" s="3"/>
      <c r="E126" s="3"/>
      <c r="F126" s="3"/>
      <c r="G126" s="3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ht="15.75" customHeight="1">
      <c r="A127" s="1"/>
      <c r="B127" s="1"/>
      <c r="C127" s="3"/>
      <c r="D127" s="3"/>
      <c r="E127" s="3"/>
      <c r="F127" s="3"/>
      <c r="G127" s="3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ht="15.75" customHeight="1">
      <c r="A128" s="1"/>
      <c r="B128" s="1"/>
      <c r="C128" s="3"/>
      <c r="D128" s="3"/>
      <c r="E128" s="3"/>
      <c r="F128" s="3"/>
      <c r="G128" s="3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ht="15.75" customHeight="1">
      <c r="A129" s="1"/>
      <c r="B129" s="1"/>
      <c r="C129" s="3"/>
      <c r="D129" s="3"/>
      <c r="E129" s="3"/>
      <c r="F129" s="3"/>
      <c r="G129" s="3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</row>
    <row r="130" ht="15.75" customHeight="1">
      <c r="A130" s="1"/>
      <c r="B130" s="1"/>
      <c r="C130" s="3"/>
      <c r="D130" s="3"/>
      <c r="E130" s="3"/>
      <c r="F130" s="3"/>
      <c r="G130" s="3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</row>
    <row r="131" ht="15.75" customHeight="1">
      <c r="A131" s="1"/>
      <c r="B131" s="1"/>
      <c r="C131" s="3"/>
      <c r="D131" s="3"/>
      <c r="E131" s="3"/>
      <c r="F131" s="3"/>
      <c r="G131" s="3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</row>
    <row r="132" ht="15.75" customHeight="1">
      <c r="A132" s="1"/>
      <c r="B132" s="1"/>
      <c r="C132" s="3"/>
      <c r="D132" s="3"/>
      <c r="E132" s="3"/>
      <c r="F132" s="3"/>
      <c r="G132" s="3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</row>
    <row r="133" ht="15.75" customHeight="1">
      <c r="A133" s="1"/>
      <c r="B133" s="1"/>
      <c r="C133" s="3"/>
      <c r="D133" s="3"/>
      <c r="E133" s="3"/>
      <c r="F133" s="3"/>
      <c r="G133" s="3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</row>
    <row r="134" ht="15.75" customHeight="1">
      <c r="A134" s="1"/>
      <c r="B134" s="1"/>
      <c r="C134" s="3"/>
      <c r="D134" s="3"/>
      <c r="E134" s="3"/>
      <c r="F134" s="3"/>
      <c r="G134" s="3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</row>
    <row r="135" ht="15.75" customHeight="1">
      <c r="A135" s="1"/>
      <c r="B135" s="1"/>
      <c r="C135" s="3"/>
      <c r="D135" s="3"/>
      <c r="E135" s="3"/>
      <c r="F135" s="3"/>
      <c r="G135" s="3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</row>
    <row r="136" ht="15.75" customHeight="1">
      <c r="A136" s="1"/>
      <c r="B136" s="1"/>
      <c r="C136" s="3"/>
      <c r="D136" s="3"/>
      <c r="E136" s="3"/>
      <c r="F136" s="3"/>
      <c r="G136" s="3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</row>
    <row r="137" ht="15.75" customHeight="1">
      <c r="A137" s="1"/>
      <c r="B137" s="1"/>
      <c r="C137" s="3"/>
      <c r="D137" s="3"/>
      <c r="E137" s="3"/>
      <c r="F137" s="3"/>
      <c r="G137" s="3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</row>
    <row r="138" ht="15.75" customHeight="1">
      <c r="A138" s="1"/>
      <c r="B138" s="1"/>
      <c r="C138" s="3"/>
      <c r="D138" s="3"/>
      <c r="E138" s="3"/>
      <c r="F138" s="3"/>
      <c r="G138" s="3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</row>
    <row r="139" ht="15.75" customHeight="1">
      <c r="A139" s="1"/>
      <c r="B139" s="1"/>
      <c r="C139" s="3"/>
      <c r="D139" s="3"/>
      <c r="E139" s="3"/>
      <c r="F139" s="3"/>
      <c r="G139" s="3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</row>
    <row r="140" ht="15.75" customHeight="1">
      <c r="A140" s="1"/>
      <c r="B140" s="1"/>
      <c r="C140" s="3"/>
      <c r="D140" s="3"/>
      <c r="E140" s="3"/>
      <c r="F140" s="3"/>
      <c r="G140" s="3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</row>
    <row r="141" ht="15.75" customHeight="1">
      <c r="A141" s="1"/>
      <c r="B141" s="1"/>
      <c r="C141" s="3"/>
      <c r="D141" s="3"/>
      <c r="E141" s="3"/>
      <c r="F141" s="3"/>
      <c r="G141" s="3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</row>
    <row r="142" ht="15.75" customHeight="1">
      <c r="A142" s="1"/>
      <c r="B142" s="1"/>
      <c r="C142" s="3"/>
      <c r="D142" s="3"/>
      <c r="E142" s="3"/>
      <c r="F142" s="3"/>
      <c r="G142" s="3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</row>
    <row r="143" ht="15.75" customHeight="1">
      <c r="A143" s="1"/>
      <c r="B143" s="1"/>
      <c r="C143" s="3"/>
      <c r="D143" s="3"/>
      <c r="E143" s="3"/>
      <c r="F143" s="3"/>
      <c r="G143" s="3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</row>
    <row r="144" ht="15.75" customHeight="1">
      <c r="A144" s="1"/>
      <c r="B144" s="1"/>
      <c r="C144" s="3"/>
      <c r="D144" s="3"/>
      <c r="E144" s="3"/>
      <c r="F144" s="3"/>
      <c r="G144" s="3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</row>
    <row r="145" ht="15.75" customHeight="1">
      <c r="A145" s="1"/>
      <c r="B145" s="1"/>
      <c r="C145" s="3"/>
      <c r="D145" s="3"/>
      <c r="E145" s="3"/>
      <c r="F145" s="3"/>
      <c r="G145" s="3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</row>
    <row r="146" ht="15.75" customHeight="1">
      <c r="A146" s="1"/>
      <c r="B146" s="1"/>
      <c r="C146" s="3"/>
      <c r="D146" s="3"/>
      <c r="E146" s="3"/>
      <c r="F146" s="3"/>
      <c r="G146" s="3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</row>
    <row r="147" ht="15.75" customHeight="1">
      <c r="A147" s="1"/>
      <c r="B147" s="1"/>
      <c r="C147" s="3"/>
      <c r="D147" s="3"/>
      <c r="E147" s="3"/>
      <c r="F147" s="3"/>
      <c r="G147" s="3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</row>
    <row r="148" ht="15.75" customHeight="1">
      <c r="A148" s="1"/>
      <c r="B148" s="1"/>
      <c r="C148" s="3"/>
      <c r="D148" s="3"/>
      <c r="E148" s="3"/>
      <c r="F148" s="3"/>
      <c r="G148" s="3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</row>
    <row r="149" ht="15.75" customHeight="1">
      <c r="A149" s="1"/>
      <c r="B149" s="1"/>
      <c r="C149" s="3"/>
      <c r="D149" s="3"/>
      <c r="E149" s="3"/>
      <c r="F149" s="3"/>
      <c r="G149" s="3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</row>
    <row r="150" ht="15.75" customHeight="1">
      <c r="A150" s="1"/>
      <c r="B150" s="1"/>
      <c r="C150" s="3"/>
      <c r="D150" s="3"/>
      <c r="E150" s="3"/>
      <c r="F150" s="3"/>
      <c r="G150" s="3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</row>
    <row r="151" ht="15.75" customHeight="1">
      <c r="A151" s="1"/>
      <c r="B151" s="1"/>
      <c r="C151" s="3"/>
      <c r="D151" s="3"/>
      <c r="E151" s="3"/>
      <c r="F151" s="3"/>
      <c r="G151" s="3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</row>
    <row r="152" ht="15.75" customHeight="1">
      <c r="A152" s="1"/>
      <c r="B152" s="1"/>
      <c r="C152" s="3"/>
      <c r="D152" s="3"/>
      <c r="E152" s="3"/>
      <c r="F152" s="3"/>
      <c r="G152" s="3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</row>
    <row r="153" ht="15.75" customHeight="1">
      <c r="A153" s="1"/>
      <c r="B153" s="1"/>
      <c r="C153" s="3"/>
      <c r="D153" s="3"/>
      <c r="E153" s="3"/>
      <c r="F153" s="3"/>
      <c r="G153" s="3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</row>
    <row r="154" ht="15.75" customHeight="1">
      <c r="A154" s="1"/>
      <c r="B154" s="1"/>
      <c r="C154" s="3"/>
      <c r="D154" s="3"/>
      <c r="E154" s="3"/>
      <c r="F154" s="3"/>
      <c r="G154" s="3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</row>
    <row r="155" ht="15.75" customHeight="1">
      <c r="A155" s="1"/>
      <c r="B155" s="1"/>
      <c r="C155" s="3"/>
      <c r="D155" s="3"/>
      <c r="E155" s="3"/>
      <c r="F155" s="3"/>
      <c r="G155" s="3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</row>
    <row r="156" ht="15.75" customHeight="1">
      <c r="A156" s="1"/>
      <c r="B156" s="1"/>
      <c r="C156" s="3"/>
      <c r="D156" s="3"/>
      <c r="E156" s="3"/>
      <c r="F156" s="3"/>
      <c r="G156" s="3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</row>
    <row r="157" ht="15.75" customHeight="1">
      <c r="A157" s="1"/>
      <c r="B157" s="1"/>
      <c r="C157" s="3"/>
      <c r="D157" s="3"/>
      <c r="E157" s="3"/>
      <c r="F157" s="3"/>
      <c r="G157" s="3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</row>
    <row r="158" ht="15.75" customHeight="1">
      <c r="A158" s="1"/>
      <c r="B158" s="1"/>
      <c r="C158" s="3"/>
      <c r="D158" s="3"/>
      <c r="E158" s="3"/>
      <c r="F158" s="3"/>
      <c r="G158" s="3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</row>
    <row r="159" ht="15.75" customHeight="1">
      <c r="A159" s="1"/>
      <c r="B159" s="1"/>
      <c r="C159" s="3"/>
      <c r="D159" s="3"/>
      <c r="E159" s="3"/>
      <c r="F159" s="3"/>
      <c r="G159" s="3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</row>
    <row r="160" ht="15.75" customHeight="1">
      <c r="A160" s="1"/>
      <c r="B160" s="1"/>
      <c r="C160" s="3"/>
      <c r="D160" s="3"/>
      <c r="E160" s="3"/>
      <c r="F160" s="3"/>
      <c r="G160" s="3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</row>
    <row r="161" ht="15.75" customHeight="1">
      <c r="A161" s="1"/>
      <c r="B161" s="1"/>
      <c r="C161" s="3"/>
      <c r="D161" s="3"/>
      <c r="E161" s="3"/>
      <c r="F161" s="3"/>
      <c r="G161" s="3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</row>
    <row r="162" ht="15.75" customHeight="1">
      <c r="A162" s="1"/>
      <c r="B162" s="1"/>
      <c r="C162" s="3"/>
      <c r="D162" s="3"/>
      <c r="E162" s="3"/>
      <c r="F162" s="3"/>
      <c r="G162" s="3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</row>
    <row r="163" ht="15.75" customHeight="1">
      <c r="A163" s="1"/>
      <c r="B163" s="1"/>
      <c r="C163" s="3"/>
      <c r="D163" s="3"/>
      <c r="E163" s="3"/>
      <c r="F163" s="3"/>
      <c r="G163" s="3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</row>
    <row r="164" ht="15.75" customHeight="1">
      <c r="A164" s="1"/>
      <c r="B164" s="1"/>
      <c r="C164" s="3"/>
      <c r="D164" s="3"/>
      <c r="E164" s="3"/>
      <c r="F164" s="3"/>
      <c r="G164" s="3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</row>
    <row r="165" ht="15.75" customHeight="1">
      <c r="A165" s="1"/>
      <c r="B165" s="1"/>
      <c r="C165" s="3"/>
      <c r="D165" s="3"/>
      <c r="E165" s="3"/>
      <c r="F165" s="3"/>
      <c r="G165" s="3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</row>
    <row r="166" ht="15.75" customHeight="1">
      <c r="A166" s="1"/>
      <c r="B166" s="1"/>
      <c r="C166" s="3"/>
      <c r="D166" s="3"/>
      <c r="E166" s="3"/>
      <c r="F166" s="3"/>
      <c r="G166" s="3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</row>
    <row r="167" ht="15.75" customHeight="1">
      <c r="A167" s="1"/>
      <c r="B167" s="1"/>
      <c r="C167" s="3"/>
      <c r="D167" s="3"/>
      <c r="E167" s="3"/>
      <c r="F167" s="3"/>
      <c r="G167" s="3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</row>
    <row r="168" ht="15.75" customHeight="1">
      <c r="A168" s="1"/>
      <c r="B168" s="1"/>
      <c r="C168" s="3"/>
      <c r="D168" s="3"/>
      <c r="E168" s="3"/>
      <c r="F168" s="3"/>
      <c r="G168" s="3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</row>
    <row r="169" ht="15.75" customHeight="1">
      <c r="A169" s="1"/>
      <c r="B169" s="1"/>
      <c r="C169" s="3"/>
      <c r="D169" s="3"/>
      <c r="E169" s="3"/>
      <c r="F169" s="3"/>
      <c r="G169" s="3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</row>
    <row r="170" ht="15.75" customHeight="1">
      <c r="A170" s="1"/>
      <c r="B170" s="1"/>
      <c r="C170" s="3"/>
      <c r="D170" s="3"/>
      <c r="E170" s="3"/>
      <c r="F170" s="3"/>
      <c r="G170" s="3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</row>
    <row r="171" ht="15.75" customHeight="1">
      <c r="A171" s="1"/>
      <c r="B171" s="1"/>
      <c r="C171" s="3"/>
      <c r="D171" s="3"/>
      <c r="E171" s="3"/>
      <c r="F171" s="3"/>
      <c r="G171" s="3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</row>
    <row r="172" ht="15.75" customHeight="1">
      <c r="A172" s="1"/>
      <c r="B172" s="1"/>
      <c r="C172" s="3"/>
      <c r="D172" s="3"/>
      <c r="E172" s="3"/>
      <c r="F172" s="3"/>
      <c r="G172" s="3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</row>
    <row r="173" ht="15.75" customHeight="1">
      <c r="A173" s="1"/>
      <c r="B173" s="1"/>
      <c r="C173" s="3"/>
      <c r="D173" s="3"/>
      <c r="E173" s="3"/>
      <c r="F173" s="3"/>
      <c r="G173" s="3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</row>
    <row r="174" ht="15.75" customHeight="1">
      <c r="A174" s="1"/>
      <c r="B174" s="1"/>
      <c r="C174" s="3"/>
      <c r="D174" s="3"/>
      <c r="E174" s="3"/>
      <c r="F174" s="3"/>
      <c r="G174" s="3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</row>
    <row r="175" ht="15.75" customHeight="1">
      <c r="A175" s="1"/>
      <c r="B175" s="1"/>
      <c r="C175" s="3"/>
      <c r="D175" s="3"/>
      <c r="E175" s="3"/>
      <c r="F175" s="3"/>
      <c r="G175" s="3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</row>
    <row r="176" ht="15.75" customHeight="1">
      <c r="A176" s="1"/>
      <c r="B176" s="1"/>
      <c r="C176" s="3"/>
      <c r="D176" s="3"/>
      <c r="E176" s="3"/>
      <c r="F176" s="3"/>
      <c r="G176" s="3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</row>
    <row r="177" ht="15.75" customHeight="1">
      <c r="A177" s="1"/>
      <c r="B177" s="1"/>
      <c r="C177" s="3"/>
      <c r="D177" s="3"/>
      <c r="E177" s="3"/>
      <c r="F177" s="3"/>
      <c r="G177" s="3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</row>
    <row r="178" ht="15.75" customHeight="1">
      <c r="A178" s="1"/>
      <c r="B178" s="1"/>
      <c r="C178" s="3"/>
      <c r="D178" s="3"/>
      <c r="E178" s="3"/>
      <c r="F178" s="3"/>
      <c r="G178" s="3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</row>
    <row r="179" ht="15.75" customHeight="1">
      <c r="A179" s="1"/>
      <c r="B179" s="1"/>
      <c r="C179" s="3"/>
      <c r="D179" s="3"/>
      <c r="E179" s="3"/>
      <c r="F179" s="3"/>
      <c r="G179" s="3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</row>
    <row r="180" ht="15.75" customHeight="1">
      <c r="A180" s="1"/>
      <c r="B180" s="1"/>
      <c r="C180" s="3"/>
      <c r="D180" s="3"/>
      <c r="E180" s="3"/>
      <c r="F180" s="3"/>
      <c r="G180" s="3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</row>
    <row r="181" ht="15.75" customHeight="1">
      <c r="A181" s="1"/>
      <c r="B181" s="1"/>
      <c r="C181" s="3"/>
      <c r="D181" s="3"/>
      <c r="E181" s="3"/>
      <c r="F181" s="3"/>
      <c r="G181" s="3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</row>
    <row r="182" ht="15.75" customHeight="1">
      <c r="A182" s="1"/>
      <c r="B182" s="1"/>
      <c r="C182" s="3"/>
      <c r="D182" s="3"/>
      <c r="E182" s="3"/>
      <c r="F182" s="3"/>
      <c r="G182" s="3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</row>
    <row r="183" ht="15.75" customHeight="1">
      <c r="A183" s="1"/>
      <c r="B183" s="1"/>
      <c r="C183" s="3"/>
      <c r="D183" s="3"/>
      <c r="E183" s="3"/>
      <c r="F183" s="3"/>
      <c r="G183" s="3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</row>
    <row r="184" ht="15.75" customHeight="1">
      <c r="A184" s="1"/>
      <c r="B184" s="1"/>
      <c r="C184" s="3"/>
      <c r="D184" s="3"/>
      <c r="E184" s="3"/>
      <c r="F184" s="3"/>
      <c r="G184" s="3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</row>
    <row r="185" ht="15.75" customHeight="1">
      <c r="A185" s="1"/>
      <c r="B185" s="1"/>
      <c r="C185" s="3"/>
      <c r="D185" s="3"/>
      <c r="E185" s="3"/>
      <c r="F185" s="3"/>
      <c r="G185" s="3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</row>
    <row r="186" ht="15.75" customHeight="1">
      <c r="A186" s="1"/>
      <c r="B186" s="1"/>
      <c r="C186" s="3"/>
      <c r="D186" s="3"/>
      <c r="E186" s="3"/>
      <c r="F186" s="3"/>
      <c r="G186" s="3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</row>
    <row r="187" ht="15.75" customHeight="1">
      <c r="A187" s="1"/>
      <c r="B187" s="1"/>
      <c r="C187" s="3"/>
      <c r="D187" s="3"/>
      <c r="E187" s="3"/>
      <c r="F187" s="3"/>
      <c r="G187" s="3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</row>
    <row r="188" ht="15.75" customHeight="1">
      <c r="A188" s="1"/>
      <c r="B188" s="1"/>
      <c r="C188" s="3"/>
      <c r="D188" s="3"/>
      <c r="E188" s="3"/>
      <c r="F188" s="3"/>
      <c r="G188" s="3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</row>
    <row r="189" ht="15.75" customHeight="1">
      <c r="A189" s="1"/>
      <c r="B189" s="1"/>
      <c r="C189" s="3"/>
      <c r="D189" s="3"/>
      <c r="E189" s="3"/>
      <c r="F189" s="3"/>
      <c r="G189" s="3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</row>
    <row r="190" ht="15.75" customHeight="1">
      <c r="A190" s="1"/>
      <c r="B190" s="1"/>
      <c r="C190" s="3"/>
      <c r="D190" s="3"/>
      <c r="E190" s="3"/>
      <c r="F190" s="3"/>
      <c r="G190" s="3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</row>
    <row r="191" ht="15.75" customHeight="1">
      <c r="A191" s="1"/>
      <c r="B191" s="1"/>
      <c r="C191" s="3"/>
      <c r="D191" s="3"/>
      <c r="E191" s="3"/>
      <c r="F191" s="3"/>
      <c r="G191" s="3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</row>
    <row r="192" ht="15.75" customHeight="1">
      <c r="A192" s="1"/>
      <c r="B192" s="1"/>
      <c r="C192" s="3"/>
      <c r="D192" s="3"/>
      <c r="E192" s="3"/>
      <c r="F192" s="3"/>
      <c r="G192" s="3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</row>
    <row r="193" ht="15.75" customHeight="1">
      <c r="A193" s="1"/>
      <c r="B193" s="1"/>
      <c r="C193" s="3"/>
      <c r="D193" s="3"/>
      <c r="E193" s="3"/>
      <c r="F193" s="3"/>
      <c r="G193" s="3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</row>
    <row r="194" ht="15.75" customHeight="1">
      <c r="A194" s="1"/>
      <c r="B194" s="1"/>
      <c r="C194" s="3"/>
      <c r="D194" s="3"/>
      <c r="E194" s="3"/>
      <c r="F194" s="3"/>
      <c r="G194" s="3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</row>
    <row r="195" ht="15.75" customHeight="1">
      <c r="A195" s="1"/>
      <c r="B195" s="1"/>
      <c r="C195" s="3"/>
      <c r="D195" s="3"/>
      <c r="E195" s="3"/>
      <c r="F195" s="3"/>
      <c r="G195" s="3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</row>
    <row r="196" ht="15.75" customHeight="1">
      <c r="A196" s="1"/>
      <c r="B196" s="1"/>
      <c r="C196" s="3"/>
      <c r="D196" s="3"/>
      <c r="E196" s="3"/>
      <c r="F196" s="3"/>
      <c r="G196" s="3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</row>
    <row r="197" ht="15.75" customHeight="1">
      <c r="A197" s="1"/>
      <c r="B197" s="1"/>
      <c r="C197" s="3"/>
      <c r="D197" s="3"/>
      <c r="E197" s="3"/>
      <c r="F197" s="3"/>
      <c r="G197" s="3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</row>
    <row r="198" ht="15.75" customHeight="1">
      <c r="A198" s="1"/>
      <c r="B198" s="1"/>
      <c r="C198" s="3"/>
      <c r="D198" s="3"/>
      <c r="E198" s="3"/>
      <c r="F198" s="3"/>
      <c r="G198" s="3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</row>
    <row r="199" ht="15.75" customHeight="1">
      <c r="A199" s="1"/>
      <c r="B199" s="1"/>
      <c r="C199" s="3"/>
      <c r="D199" s="3"/>
      <c r="E199" s="3"/>
      <c r="F199" s="3"/>
      <c r="G199" s="3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</row>
    <row r="200" ht="15.75" customHeight="1">
      <c r="A200" s="1"/>
      <c r="B200" s="1"/>
      <c r="C200" s="3"/>
      <c r="D200" s="3"/>
      <c r="E200" s="3"/>
      <c r="F200" s="3"/>
      <c r="G200" s="3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</row>
    <row r="201" ht="15.75" customHeight="1">
      <c r="A201" s="1"/>
      <c r="B201" s="1"/>
      <c r="C201" s="3"/>
      <c r="D201" s="3"/>
      <c r="E201" s="3"/>
      <c r="F201" s="3"/>
      <c r="G201" s="3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</row>
    <row r="202" ht="15.75" customHeight="1">
      <c r="A202" s="1"/>
      <c r="B202" s="1"/>
      <c r="C202" s="3"/>
      <c r="D202" s="3"/>
      <c r="E202" s="3"/>
      <c r="F202" s="3"/>
      <c r="G202" s="3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</row>
    <row r="203" ht="15.75" customHeight="1">
      <c r="A203" s="1"/>
      <c r="B203" s="1"/>
      <c r="C203" s="3"/>
      <c r="D203" s="3"/>
      <c r="E203" s="3"/>
      <c r="F203" s="3"/>
      <c r="G203" s="3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</row>
    <row r="204" ht="15.75" customHeight="1">
      <c r="A204" s="1"/>
      <c r="B204" s="1"/>
      <c r="C204" s="3"/>
      <c r="D204" s="3"/>
      <c r="E204" s="3"/>
      <c r="F204" s="3"/>
      <c r="G204" s="3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</row>
    <row r="205" ht="15.75" customHeight="1">
      <c r="A205" s="1"/>
      <c r="B205" s="1"/>
      <c r="C205" s="3"/>
      <c r="D205" s="3"/>
      <c r="E205" s="3"/>
      <c r="F205" s="3"/>
      <c r="G205" s="3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</row>
    <row r="206" ht="15.75" customHeight="1">
      <c r="A206" s="1"/>
      <c r="B206" s="1"/>
      <c r="C206" s="3"/>
      <c r="D206" s="3"/>
      <c r="E206" s="3"/>
      <c r="F206" s="3"/>
      <c r="G206" s="3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</row>
    <row r="207" ht="15.75" customHeight="1">
      <c r="A207" s="1"/>
      <c r="B207" s="1"/>
      <c r="C207" s="3"/>
      <c r="D207" s="3"/>
      <c r="E207" s="3"/>
      <c r="F207" s="3"/>
      <c r="G207" s="3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ht="15.75" customHeight="1">
      <c r="A208" s="1"/>
      <c r="B208" s="1"/>
      <c r="C208" s="3"/>
      <c r="D208" s="3"/>
      <c r="E208" s="3"/>
      <c r="F208" s="3"/>
      <c r="G208" s="3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ht="15.75" customHeight="1">
      <c r="A209" s="1"/>
      <c r="B209" s="1"/>
      <c r="C209" s="3"/>
      <c r="D209" s="3"/>
      <c r="E209" s="3"/>
      <c r="F209" s="3"/>
      <c r="G209" s="3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</row>
    <row r="210" ht="15.75" customHeight="1">
      <c r="A210" s="1"/>
      <c r="B210" s="1"/>
      <c r="C210" s="3"/>
      <c r="D210" s="3"/>
      <c r="E210" s="3"/>
      <c r="F210" s="3"/>
      <c r="G210" s="3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</row>
    <row r="211" ht="15.75" customHeight="1">
      <c r="A211" s="1"/>
      <c r="B211" s="1"/>
      <c r="C211" s="3"/>
      <c r="D211" s="3"/>
      <c r="E211" s="3"/>
      <c r="F211" s="3"/>
      <c r="G211" s="3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</row>
    <row r="212" ht="15.75" customHeight="1">
      <c r="A212" s="1"/>
      <c r="B212" s="1"/>
      <c r="C212" s="3"/>
      <c r="D212" s="3"/>
      <c r="E212" s="3"/>
      <c r="F212" s="3"/>
      <c r="G212" s="3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</row>
    <row r="213" ht="15.75" customHeight="1">
      <c r="A213" s="1"/>
      <c r="B213" s="1"/>
      <c r="C213" s="3"/>
      <c r="D213" s="3"/>
      <c r="E213" s="3"/>
      <c r="F213" s="3"/>
      <c r="G213" s="3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</row>
    <row r="214" ht="15.75" customHeight="1">
      <c r="A214" s="1"/>
      <c r="B214" s="1"/>
      <c r="C214" s="3"/>
      <c r="D214" s="3"/>
      <c r="E214" s="3"/>
      <c r="F214" s="3"/>
      <c r="G214" s="3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</row>
    <row r="215" ht="15.75" customHeight="1">
      <c r="A215" s="1"/>
      <c r="B215" s="1"/>
      <c r="C215" s="3"/>
      <c r="D215" s="3"/>
      <c r="E215" s="3"/>
      <c r="F215" s="3"/>
      <c r="G215" s="3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</row>
    <row r="216" ht="15.75" customHeight="1">
      <c r="A216" s="1"/>
      <c r="B216" s="1"/>
      <c r="C216" s="3"/>
      <c r="D216" s="3"/>
      <c r="E216" s="3"/>
      <c r="F216" s="3"/>
      <c r="G216" s="3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</row>
    <row r="217" ht="15.75" customHeight="1">
      <c r="A217" s="1"/>
      <c r="B217" s="1"/>
      <c r="C217" s="3"/>
      <c r="D217" s="3"/>
      <c r="E217" s="3"/>
      <c r="F217" s="3"/>
      <c r="G217" s="3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</row>
    <row r="218" ht="15.75" customHeight="1">
      <c r="A218" s="1"/>
      <c r="B218" s="1"/>
      <c r="C218" s="3"/>
      <c r="D218" s="3"/>
      <c r="E218" s="3"/>
      <c r="F218" s="3"/>
      <c r="G218" s="3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</row>
    <row r="219" ht="15.75" customHeight="1">
      <c r="A219" s="1"/>
      <c r="B219" s="1"/>
      <c r="C219" s="3"/>
      <c r="D219" s="3"/>
      <c r="E219" s="3"/>
      <c r="F219" s="3"/>
      <c r="G219" s="3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</row>
    <row r="220" ht="15.75" customHeight="1">
      <c r="A220" s="1"/>
      <c r="B220" s="1"/>
      <c r="C220" s="3"/>
      <c r="D220" s="3"/>
      <c r="E220" s="3"/>
      <c r="F220" s="3"/>
      <c r="G220" s="3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</row>
    <row r="221" ht="15.75" customHeight="1">
      <c r="A221" s="1"/>
      <c r="B221" s="1"/>
      <c r="C221" s="3"/>
      <c r="D221" s="3"/>
      <c r="E221" s="3"/>
      <c r="F221" s="3"/>
      <c r="G221" s="3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</row>
    <row r="222" ht="15.75" customHeight="1">
      <c r="A222" s="1"/>
      <c r="B222" s="1"/>
      <c r="C222" s="3"/>
      <c r="D222" s="3"/>
      <c r="E222" s="3"/>
      <c r="F222" s="3"/>
      <c r="G222" s="3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</row>
    <row r="223" ht="15.75" customHeight="1">
      <c r="A223" s="1"/>
      <c r="B223" s="1"/>
      <c r="C223" s="3"/>
      <c r="D223" s="3"/>
      <c r="E223" s="3"/>
      <c r="F223" s="3"/>
      <c r="G223" s="3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</row>
    <row r="224" ht="15.75" customHeight="1">
      <c r="A224" s="1"/>
      <c r="B224" s="1"/>
      <c r="C224" s="3"/>
      <c r="D224" s="3"/>
      <c r="E224" s="3"/>
      <c r="F224" s="3"/>
      <c r="G224" s="3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</row>
    <row r="225" ht="15.75" customHeight="1">
      <c r="A225" s="1"/>
      <c r="B225" s="1"/>
      <c r="C225" s="3"/>
      <c r="D225" s="3"/>
      <c r="E225" s="3"/>
      <c r="F225" s="3"/>
      <c r="G225" s="3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</row>
    <row r="226" ht="15.75" customHeight="1">
      <c r="A226" s="1"/>
      <c r="B226" s="1"/>
      <c r="C226" s="3"/>
      <c r="D226" s="3"/>
      <c r="E226" s="3"/>
      <c r="F226" s="3"/>
      <c r="G226" s="3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</row>
    <row r="227" ht="15.75" customHeight="1">
      <c r="A227" s="1"/>
      <c r="B227" s="1"/>
      <c r="C227" s="3"/>
      <c r="D227" s="3"/>
      <c r="E227" s="3"/>
      <c r="F227" s="3"/>
      <c r="G227" s="3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</row>
    <row r="228" ht="15.75" customHeight="1">
      <c r="A228" s="1"/>
      <c r="B228" s="1"/>
      <c r="C228" s="3"/>
      <c r="D228" s="3"/>
      <c r="E228" s="3"/>
      <c r="F228" s="3"/>
      <c r="G228" s="3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</row>
    <row r="229" ht="15.75" customHeight="1">
      <c r="A229" s="1"/>
      <c r="B229" s="1"/>
      <c r="C229" s="3"/>
      <c r="D229" s="3"/>
      <c r="E229" s="3"/>
      <c r="F229" s="3"/>
      <c r="G229" s="3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</row>
    <row r="230" ht="15.75" customHeight="1">
      <c r="A230" s="1"/>
      <c r="B230" s="1"/>
      <c r="C230" s="3"/>
      <c r="D230" s="3"/>
      <c r="E230" s="3"/>
      <c r="F230" s="3"/>
      <c r="G230" s="3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</row>
    <row r="231" ht="15.75" customHeight="1">
      <c r="A231" s="1"/>
      <c r="B231" s="1"/>
      <c r="C231" s="3"/>
      <c r="D231" s="3"/>
      <c r="E231" s="3"/>
      <c r="F231" s="3"/>
      <c r="G231" s="3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</row>
    <row r="232" ht="15.75" customHeight="1">
      <c r="A232" s="1"/>
      <c r="B232" s="1"/>
      <c r="C232" s="3"/>
      <c r="D232" s="3"/>
      <c r="E232" s="3"/>
      <c r="F232" s="3"/>
      <c r="G232" s="3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</row>
    <row r="233" ht="15.75" customHeight="1">
      <c r="A233" s="1"/>
      <c r="B233" s="1"/>
      <c r="C233" s="3"/>
      <c r="D233" s="3"/>
      <c r="E233" s="3"/>
      <c r="F233" s="3"/>
      <c r="G233" s="3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</row>
    <row r="234" ht="15.75" customHeight="1">
      <c r="A234" s="1"/>
      <c r="B234" s="1"/>
      <c r="C234" s="3"/>
      <c r="D234" s="3"/>
      <c r="E234" s="3"/>
      <c r="F234" s="3"/>
      <c r="G234" s="3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</row>
    <row r="235" ht="15.75" customHeight="1">
      <c r="A235" s="1"/>
      <c r="B235" s="1"/>
      <c r="C235" s="3"/>
      <c r="D235" s="3"/>
      <c r="E235" s="3"/>
      <c r="F235" s="3"/>
      <c r="G235" s="3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</row>
    <row r="236" ht="15.75" customHeight="1">
      <c r="A236" s="1"/>
      <c r="B236" s="1"/>
      <c r="C236" s="3"/>
      <c r="D236" s="3"/>
      <c r="E236" s="3"/>
      <c r="F236" s="3"/>
      <c r="G236" s="3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</row>
    <row r="237" ht="15.75" customHeight="1">
      <c r="A237" s="1"/>
      <c r="B237" s="1"/>
      <c r="C237" s="3"/>
      <c r="D237" s="3"/>
      <c r="E237" s="3"/>
      <c r="F237" s="3"/>
      <c r="G237" s="3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</row>
    <row r="238" ht="15.75" customHeight="1">
      <c r="A238" s="1"/>
      <c r="B238" s="1"/>
      <c r="C238" s="3"/>
      <c r="D238" s="3"/>
      <c r="E238" s="3"/>
      <c r="F238" s="3"/>
      <c r="G238" s="3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</row>
    <row r="239" ht="15.75" customHeight="1">
      <c r="A239" s="1"/>
      <c r="B239" s="1"/>
      <c r="C239" s="3"/>
      <c r="D239" s="3"/>
      <c r="E239" s="3"/>
      <c r="F239" s="3"/>
      <c r="G239" s="3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</row>
    <row r="240" ht="15.75" customHeight="1">
      <c r="A240" s="1"/>
      <c r="B240" s="1"/>
      <c r="C240" s="3"/>
      <c r="D240" s="3"/>
      <c r="E240" s="3"/>
      <c r="F240" s="3"/>
      <c r="G240" s="3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</row>
    <row r="241" ht="15.75" customHeight="1">
      <c r="A241" s="1"/>
      <c r="B241" s="1"/>
      <c r="C241" s="3"/>
      <c r="D241" s="3"/>
      <c r="E241" s="3"/>
      <c r="F241" s="3"/>
      <c r="G241" s="3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</row>
    <row r="242" ht="15.75" customHeight="1">
      <c r="A242" s="1"/>
      <c r="B242" s="1"/>
      <c r="C242" s="3"/>
      <c r="D242" s="3"/>
      <c r="E242" s="3"/>
      <c r="F242" s="3"/>
      <c r="G242" s="3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</row>
    <row r="243" ht="15.75" customHeight="1">
      <c r="A243" s="1"/>
      <c r="B243" s="1"/>
      <c r="C243" s="3"/>
      <c r="D243" s="3"/>
      <c r="E243" s="3"/>
      <c r="F243" s="3"/>
      <c r="G243" s="3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</row>
    <row r="244" ht="15.75" customHeight="1">
      <c r="A244" s="1"/>
      <c r="B244" s="1"/>
      <c r="C244" s="3"/>
      <c r="D244" s="3"/>
      <c r="E244" s="3"/>
      <c r="F244" s="3"/>
      <c r="G244" s="3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</row>
    <row r="245" ht="15.75" customHeight="1">
      <c r="A245" s="1"/>
      <c r="B245" s="1"/>
      <c r="C245" s="3"/>
      <c r="D245" s="3"/>
      <c r="E245" s="3"/>
      <c r="F245" s="3"/>
      <c r="G245" s="3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</row>
    <row r="246" ht="15.75" customHeight="1">
      <c r="A246" s="1"/>
      <c r="B246" s="1"/>
      <c r="C246" s="3"/>
      <c r="D246" s="3"/>
      <c r="E246" s="3"/>
      <c r="F246" s="3"/>
      <c r="G246" s="3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</row>
    <row r="247" ht="15.75" customHeight="1">
      <c r="A247" s="1"/>
      <c r="B247" s="1"/>
      <c r="C247" s="3"/>
      <c r="D247" s="3"/>
      <c r="E247" s="3"/>
      <c r="F247" s="3"/>
      <c r="G247" s="3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</row>
    <row r="248" ht="15.75" customHeight="1">
      <c r="A248" s="1"/>
      <c r="B248" s="1"/>
      <c r="C248" s="3"/>
      <c r="D248" s="3"/>
      <c r="E248" s="3"/>
      <c r="F248" s="3"/>
      <c r="G248" s="3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</row>
    <row r="249" ht="15.75" customHeight="1">
      <c r="A249" s="1"/>
      <c r="B249" s="1"/>
      <c r="C249" s="3"/>
      <c r="D249" s="3"/>
      <c r="E249" s="3"/>
      <c r="F249" s="3"/>
      <c r="G249" s="3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</row>
    <row r="250" ht="15.75" customHeight="1">
      <c r="A250" s="1"/>
      <c r="B250" s="1"/>
      <c r="C250" s="3"/>
      <c r="D250" s="3"/>
      <c r="E250" s="3"/>
      <c r="F250" s="3"/>
      <c r="G250" s="3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</row>
    <row r="251" ht="15.75" customHeight="1">
      <c r="A251" s="1"/>
      <c r="B251" s="1"/>
      <c r="C251" s="3"/>
      <c r="D251" s="3"/>
      <c r="E251" s="3"/>
      <c r="F251" s="3"/>
      <c r="G251" s="3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</row>
    <row r="252" ht="15.75" customHeight="1">
      <c r="A252" s="1"/>
      <c r="B252" s="1"/>
      <c r="C252" s="3"/>
      <c r="D252" s="3"/>
      <c r="E252" s="3"/>
      <c r="F252" s="3"/>
      <c r="G252" s="3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</row>
    <row r="253" ht="15.75" customHeight="1">
      <c r="A253" s="1"/>
      <c r="B253" s="1"/>
      <c r="C253" s="3"/>
      <c r="D253" s="3"/>
      <c r="E253" s="3"/>
      <c r="F253" s="3"/>
      <c r="G253" s="3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</row>
    <row r="254" ht="15.75" customHeight="1">
      <c r="A254" s="1"/>
      <c r="B254" s="1"/>
      <c r="C254" s="3"/>
      <c r="D254" s="3"/>
      <c r="E254" s="3"/>
      <c r="F254" s="3"/>
      <c r="G254" s="3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</row>
    <row r="255" ht="15.75" customHeight="1">
      <c r="A255" s="1"/>
      <c r="B255" s="1"/>
      <c r="C255" s="3"/>
      <c r="D255" s="3"/>
      <c r="E255" s="3"/>
      <c r="F255" s="3"/>
      <c r="G255" s="3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</row>
    <row r="256" ht="15.75" customHeight="1">
      <c r="A256" s="1"/>
      <c r="B256" s="1"/>
      <c r="C256" s="3"/>
      <c r="D256" s="3"/>
      <c r="E256" s="3"/>
      <c r="F256" s="3"/>
      <c r="G256" s="3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</row>
    <row r="257" ht="15.75" customHeight="1">
      <c r="A257" s="1"/>
      <c r="B257" s="1"/>
      <c r="C257" s="3"/>
      <c r="D257" s="3"/>
      <c r="E257" s="3"/>
      <c r="F257" s="3"/>
      <c r="G257" s="3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</row>
    <row r="258" ht="15.75" customHeight="1">
      <c r="A258" s="1"/>
      <c r="B258" s="1"/>
      <c r="C258" s="3"/>
      <c r="D258" s="3"/>
      <c r="E258" s="3"/>
      <c r="F258" s="3"/>
      <c r="G258" s="3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</row>
    <row r="259" ht="15.75" customHeight="1">
      <c r="A259" s="1"/>
      <c r="B259" s="1"/>
      <c r="C259" s="3"/>
      <c r="D259" s="3"/>
      <c r="E259" s="3"/>
      <c r="F259" s="3"/>
      <c r="G259" s="3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</row>
    <row r="260" ht="15.75" customHeight="1">
      <c r="A260" s="1"/>
      <c r="B260" s="1"/>
      <c r="C260" s="3"/>
      <c r="D260" s="3"/>
      <c r="E260" s="3"/>
      <c r="F260" s="3"/>
      <c r="G260" s="3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</row>
    <row r="261" ht="15.75" customHeight="1">
      <c r="A261" s="1"/>
      <c r="B261" s="1"/>
      <c r="C261" s="3"/>
      <c r="D261" s="3"/>
      <c r="E261" s="3"/>
      <c r="F261" s="3"/>
      <c r="G261" s="3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</row>
    <row r="262" ht="15.75" customHeight="1">
      <c r="A262" s="1"/>
      <c r="B262" s="1"/>
      <c r="C262" s="3"/>
      <c r="D262" s="3"/>
      <c r="E262" s="3"/>
      <c r="F262" s="3"/>
      <c r="G262" s="3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</row>
    <row r="263" ht="15.75" customHeight="1">
      <c r="A263" s="1"/>
      <c r="B263" s="1"/>
      <c r="C263" s="3"/>
      <c r="D263" s="3"/>
      <c r="E263" s="3"/>
      <c r="F263" s="3"/>
      <c r="G263" s="3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</row>
    <row r="264" ht="15.75" customHeight="1">
      <c r="A264" s="1"/>
      <c r="B264" s="1"/>
      <c r="C264" s="3"/>
      <c r="D264" s="3"/>
      <c r="E264" s="3"/>
      <c r="F264" s="3"/>
      <c r="G264" s="3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</row>
    <row r="265" ht="15.75" customHeight="1">
      <c r="A265" s="1"/>
      <c r="B265" s="1"/>
      <c r="C265" s="3"/>
      <c r="D265" s="3"/>
      <c r="E265" s="3"/>
      <c r="F265" s="3"/>
      <c r="G265" s="3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</row>
    <row r="266" ht="15.75" customHeight="1">
      <c r="A266" s="1"/>
      <c r="B266" s="1"/>
      <c r="C266" s="3"/>
      <c r="D266" s="3"/>
      <c r="E266" s="3"/>
      <c r="F266" s="3"/>
      <c r="G266" s="3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</row>
    <row r="267" ht="15.75" customHeight="1">
      <c r="A267" s="1"/>
      <c r="B267" s="1"/>
      <c r="C267" s="3"/>
      <c r="D267" s="3"/>
      <c r="E267" s="3"/>
      <c r="F267" s="3"/>
      <c r="G267" s="3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</row>
    <row r="268" ht="15.75" customHeight="1">
      <c r="A268" s="1"/>
      <c r="B268" s="1"/>
      <c r="C268" s="3"/>
      <c r="D268" s="3"/>
      <c r="E268" s="3"/>
      <c r="F268" s="3"/>
      <c r="G268" s="3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</row>
    <row r="269" ht="15.75" customHeight="1">
      <c r="A269" s="1"/>
      <c r="B269" s="1"/>
      <c r="C269" s="3"/>
      <c r="D269" s="3"/>
      <c r="E269" s="3"/>
      <c r="F269" s="3"/>
      <c r="G269" s="3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</row>
    <row r="270" ht="15.75" customHeight="1">
      <c r="A270" s="1"/>
      <c r="B270" s="1"/>
      <c r="C270" s="3"/>
      <c r="D270" s="3"/>
      <c r="E270" s="3"/>
      <c r="F270" s="3"/>
      <c r="G270" s="3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</row>
    <row r="271" ht="15.75" customHeight="1">
      <c r="A271" s="1"/>
      <c r="B271" s="1"/>
      <c r="C271" s="3"/>
      <c r="D271" s="3"/>
      <c r="E271" s="3"/>
      <c r="F271" s="3"/>
      <c r="G271" s="3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</row>
    <row r="272" ht="15.75" customHeight="1">
      <c r="A272" s="1"/>
      <c r="B272" s="1"/>
      <c r="C272" s="3"/>
      <c r="D272" s="3"/>
      <c r="E272" s="3"/>
      <c r="F272" s="3"/>
      <c r="G272" s="3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</row>
    <row r="273" ht="15.75" customHeight="1">
      <c r="A273" s="1"/>
      <c r="B273" s="1"/>
      <c r="C273" s="3"/>
      <c r="D273" s="3"/>
      <c r="E273" s="3"/>
      <c r="F273" s="3"/>
      <c r="G273" s="3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</row>
    <row r="274" ht="15.75" customHeight="1">
      <c r="A274" s="1"/>
      <c r="B274" s="1"/>
      <c r="C274" s="3"/>
      <c r="D274" s="3"/>
      <c r="E274" s="3"/>
      <c r="F274" s="3"/>
      <c r="G274" s="3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</row>
    <row r="275" ht="15.75" customHeight="1">
      <c r="A275" s="1"/>
      <c r="B275" s="1"/>
      <c r="C275" s="3"/>
      <c r="D275" s="3"/>
      <c r="E275" s="3"/>
      <c r="F275" s="3"/>
      <c r="G275" s="3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</row>
    <row r="276" ht="15.75" customHeight="1">
      <c r="A276" s="1"/>
      <c r="B276" s="1"/>
      <c r="C276" s="3"/>
      <c r="D276" s="3"/>
      <c r="E276" s="3"/>
      <c r="F276" s="3"/>
      <c r="G276" s="3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</row>
    <row r="277" ht="15.75" customHeight="1">
      <c r="A277" s="1"/>
      <c r="B277" s="1"/>
      <c r="C277" s="3"/>
      <c r="D277" s="3"/>
      <c r="E277" s="3"/>
      <c r="F277" s="3"/>
      <c r="G277" s="3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</row>
    <row r="278" ht="15.75" customHeight="1">
      <c r="A278" s="1"/>
      <c r="B278" s="1"/>
      <c r="C278" s="3"/>
      <c r="D278" s="3"/>
      <c r="E278" s="3"/>
      <c r="F278" s="3"/>
      <c r="G278" s="3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</row>
    <row r="279" ht="15.75" customHeight="1">
      <c r="A279" s="1"/>
      <c r="B279" s="1"/>
      <c r="C279" s="3"/>
      <c r="D279" s="3"/>
      <c r="E279" s="3"/>
      <c r="F279" s="3"/>
      <c r="G279" s="3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</row>
    <row r="280" ht="15.75" customHeight="1">
      <c r="A280" s="1"/>
      <c r="B280" s="1"/>
      <c r="C280" s="3"/>
      <c r="D280" s="3"/>
      <c r="E280" s="3"/>
      <c r="F280" s="3"/>
      <c r="G280" s="3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</row>
    <row r="281" ht="15.75" customHeight="1">
      <c r="A281" s="1"/>
      <c r="B281" s="1"/>
      <c r="C281" s="3"/>
      <c r="D281" s="3"/>
      <c r="E281" s="3"/>
      <c r="F281" s="3"/>
      <c r="G281" s="3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</row>
    <row r="282" ht="15.75" customHeight="1">
      <c r="A282" s="1"/>
      <c r="B282" s="1"/>
      <c r="C282" s="3"/>
      <c r="D282" s="3"/>
      <c r="E282" s="3"/>
      <c r="F282" s="3"/>
      <c r="G282" s="3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</row>
    <row r="283" ht="15.75" customHeight="1">
      <c r="A283" s="1"/>
      <c r="B283" s="1"/>
      <c r="C283" s="3"/>
      <c r="D283" s="3"/>
      <c r="E283" s="3"/>
      <c r="F283" s="3"/>
      <c r="G283" s="3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</row>
    <row r="284" ht="15.75" customHeight="1">
      <c r="A284" s="1"/>
      <c r="B284" s="1"/>
      <c r="C284" s="3"/>
      <c r="D284" s="3"/>
      <c r="E284" s="3"/>
      <c r="F284" s="3"/>
      <c r="G284" s="3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</row>
    <row r="285" ht="15.75" customHeight="1">
      <c r="A285" s="1"/>
      <c r="B285" s="1"/>
      <c r="C285" s="3"/>
      <c r="D285" s="3"/>
      <c r="E285" s="3"/>
      <c r="F285" s="3"/>
      <c r="G285" s="3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</row>
    <row r="286" ht="15.75" customHeight="1">
      <c r="A286" s="1"/>
      <c r="B286" s="1"/>
      <c r="C286" s="3"/>
      <c r="D286" s="3"/>
      <c r="E286" s="3"/>
      <c r="F286" s="3"/>
      <c r="G286" s="3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</row>
    <row r="287" ht="15.75" customHeight="1">
      <c r="A287" s="1"/>
      <c r="B287" s="1"/>
      <c r="C287" s="3"/>
      <c r="D287" s="3"/>
      <c r="E287" s="3"/>
      <c r="F287" s="3"/>
      <c r="G287" s="3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ht="15.75" customHeight="1">
      <c r="A288" s="1"/>
      <c r="B288" s="1"/>
      <c r="C288" s="3"/>
      <c r="D288" s="3"/>
      <c r="E288" s="3"/>
      <c r="F288" s="3"/>
      <c r="G288" s="3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</row>
    <row r="289" ht="15.75" customHeight="1">
      <c r="A289" s="1"/>
      <c r="B289" s="1"/>
      <c r="C289" s="3"/>
      <c r="D289" s="3"/>
      <c r="E289" s="3"/>
      <c r="F289" s="3"/>
      <c r="G289" s="3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</row>
    <row r="290" ht="15.75" customHeight="1">
      <c r="A290" s="1"/>
      <c r="B290" s="1"/>
      <c r="C290" s="3"/>
      <c r="D290" s="3"/>
      <c r="E290" s="3"/>
      <c r="F290" s="3"/>
      <c r="G290" s="3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</row>
    <row r="291" ht="15.75" customHeight="1">
      <c r="A291" s="1"/>
      <c r="B291" s="1"/>
      <c r="C291" s="3"/>
      <c r="D291" s="3"/>
      <c r="E291" s="3"/>
      <c r="F291" s="3"/>
      <c r="G291" s="3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ht="15.75" customHeight="1">
      <c r="A292" s="1"/>
      <c r="B292" s="1"/>
      <c r="C292" s="3"/>
      <c r="D292" s="3"/>
      <c r="E292" s="3"/>
      <c r="F292" s="3"/>
      <c r="G292" s="3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</row>
    <row r="293" ht="15.75" customHeight="1">
      <c r="A293" s="1"/>
      <c r="B293" s="1"/>
      <c r="C293" s="3"/>
      <c r="D293" s="3"/>
      <c r="E293" s="3"/>
      <c r="F293" s="3"/>
      <c r="G293" s="3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</row>
    <row r="294" ht="15.75" customHeight="1">
      <c r="A294" s="1"/>
      <c r="B294" s="1"/>
      <c r="C294" s="3"/>
      <c r="D294" s="3"/>
      <c r="E294" s="3"/>
      <c r="F294" s="3"/>
      <c r="G294" s="3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</row>
    <row r="295" ht="15.75" customHeight="1">
      <c r="A295" s="1"/>
      <c r="B295" s="1"/>
      <c r="C295" s="3"/>
      <c r="D295" s="3"/>
      <c r="E295" s="3"/>
      <c r="F295" s="3"/>
      <c r="G295" s="3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ht="15.75" customHeight="1">
      <c r="A296" s="1"/>
      <c r="B296" s="1"/>
      <c r="C296" s="3"/>
      <c r="D296" s="3"/>
      <c r="E296" s="3"/>
      <c r="F296" s="3"/>
      <c r="G296" s="3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ht="15.75" customHeight="1">
      <c r="A297" s="1"/>
      <c r="B297" s="1"/>
      <c r="C297" s="3"/>
      <c r="D297" s="3"/>
      <c r="E297" s="3"/>
      <c r="F297" s="3"/>
      <c r="G297" s="3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ht="15.75" customHeight="1">
      <c r="A298" s="1"/>
      <c r="B298" s="1"/>
      <c r="C298" s="3"/>
      <c r="D298" s="3"/>
      <c r="E298" s="3"/>
      <c r="F298" s="3"/>
      <c r="G298" s="3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ht="15.75" customHeight="1">
      <c r="A299" s="1"/>
      <c r="B299" s="1"/>
      <c r="C299" s="3"/>
      <c r="D299" s="3"/>
      <c r="E299" s="3"/>
      <c r="F299" s="3"/>
      <c r="G299" s="3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</row>
    <row r="300" ht="15.75" customHeight="1">
      <c r="A300" s="1"/>
      <c r="B300" s="1"/>
      <c r="C300" s="3"/>
      <c r="D300" s="3"/>
      <c r="E300" s="3"/>
      <c r="F300" s="3"/>
      <c r="G300" s="3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</row>
    <row r="301" ht="15.75" customHeight="1">
      <c r="A301" s="1"/>
      <c r="B301" s="1"/>
      <c r="C301" s="3"/>
      <c r="D301" s="3"/>
      <c r="E301" s="3"/>
      <c r="F301" s="3"/>
      <c r="G301" s="3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</row>
    <row r="302" ht="15.75" customHeight="1">
      <c r="A302" s="1"/>
      <c r="B302" s="1"/>
      <c r="C302" s="3"/>
      <c r="D302" s="3"/>
      <c r="E302" s="3"/>
      <c r="F302" s="3"/>
      <c r="G302" s="3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ht="15.75" customHeight="1">
      <c r="A303" s="1"/>
      <c r="B303" s="1"/>
      <c r="C303" s="3"/>
      <c r="D303" s="3"/>
      <c r="E303" s="3"/>
      <c r="F303" s="3"/>
      <c r="G303" s="3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</row>
    <row r="304" ht="15.75" customHeight="1">
      <c r="A304" s="1"/>
      <c r="B304" s="1"/>
      <c r="C304" s="3"/>
      <c r="D304" s="3"/>
      <c r="E304" s="3"/>
      <c r="F304" s="3"/>
      <c r="G304" s="3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ht="15.75" customHeight="1">
      <c r="A305" s="1"/>
      <c r="B305" s="1"/>
      <c r="C305" s="3"/>
      <c r="D305" s="3"/>
      <c r="E305" s="3"/>
      <c r="F305" s="3"/>
      <c r="G305" s="3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ht="15.75" customHeight="1">
      <c r="A306" s="1"/>
      <c r="B306" s="1"/>
      <c r="C306" s="3"/>
      <c r="D306" s="3"/>
      <c r="E306" s="3"/>
      <c r="F306" s="3"/>
      <c r="G306" s="3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ht="15.75" customHeight="1">
      <c r="A307" s="1"/>
      <c r="B307" s="1"/>
      <c r="C307" s="3"/>
      <c r="D307" s="3"/>
      <c r="E307" s="3"/>
      <c r="F307" s="3"/>
      <c r="G307" s="3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ht="15.75" customHeight="1">
      <c r="A308" s="1"/>
      <c r="B308" s="1"/>
      <c r="C308" s="3"/>
      <c r="D308" s="3"/>
      <c r="E308" s="3"/>
      <c r="F308" s="3"/>
      <c r="G308" s="3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ht="15.75" customHeight="1">
      <c r="A309" s="1"/>
      <c r="B309" s="1"/>
      <c r="C309" s="3"/>
      <c r="D309" s="3"/>
      <c r="E309" s="3"/>
      <c r="F309" s="3"/>
      <c r="G309" s="3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ht="15.75" customHeight="1">
      <c r="A310" s="1"/>
      <c r="B310" s="1"/>
      <c r="C310" s="3"/>
      <c r="D310" s="3"/>
      <c r="E310" s="3"/>
      <c r="F310" s="3"/>
      <c r="G310" s="3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ht="15.75" customHeight="1">
      <c r="A311" s="1"/>
      <c r="B311" s="1"/>
      <c r="C311" s="3"/>
      <c r="D311" s="3"/>
      <c r="E311" s="3"/>
      <c r="F311" s="3"/>
      <c r="G311" s="3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</row>
    <row r="312" ht="15.75" customHeight="1">
      <c r="A312" s="1"/>
      <c r="B312" s="1"/>
      <c r="C312" s="3"/>
      <c r="D312" s="3"/>
      <c r="E312" s="3"/>
      <c r="F312" s="3"/>
      <c r="G312" s="3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</row>
    <row r="313" ht="15.75" customHeight="1">
      <c r="A313" s="1"/>
      <c r="B313" s="1"/>
      <c r="C313" s="3"/>
      <c r="D313" s="3"/>
      <c r="E313" s="3"/>
      <c r="F313" s="3"/>
      <c r="G313" s="3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</row>
    <row r="314" ht="15.75" customHeight="1">
      <c r="A314" s="1"/>
      <c r="B314" s="1"/>
      <c r="C314" s="3"/>
      <c r="D314" s="3"/>
      <c r="E314" s="3"/>
      <c r="F314" s="3"/>
      <c r="G314" s="3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ht="15.75" customHeight="1">
      <c r="A315" s="1"/>
      <c r="B315" s="1"/>
      <c r="C315" s="3"/>
      <c r="D315" s="3"/>
      <c r="E315" s="3"/>
      <c r="F315" s="3"/>
      <c r="G315" s="3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</row>
    <row r="316" ht="15.75" customHeight="1">
      <c r="A316" s="1"/>
      <c r="B316" s="1"/>
      <c r="C316" s="3"/>
      <c r="D316" s="3"/>
      <c r="E316" s="3"/>
      <c r="F316" s="3"/>
      <c r="G316" s="3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</row>
    <row r="317" ht="15.75" customHeight="1">
      <c r="A317" s="1"/>
      <c r="B317" s="1"/>
      <c r="C317" s="3"/>
      <c r="D317" s="3"/>
      <c r="E317" s="3"/>
      <c r="F317" s="3"/>
      <c r="G317" s="3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</row>
    <row r="318" ht="15.75" customHeight="1">
      <c r="A318" s="1"/>
      <c r="B318" s="1"/>
      <c r="C318" s="3"/>
      <c r="D318" s="3"/>
      <c r="E318" s="3"/>
      <c r="F318" s="3"/>
      <c r="G318" s="3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ht="15.75" customHeight="1">
      <c r="A319" s="1"/>
      <c r="B319" s="1"/>
      <c r="C319" s="3"/>
      <c r="D319" s="3"/>
      <c r="E319" s="3"/>
      <c r="F319" s="3"/>
      <c r="G319" s="3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ht="15.75" customHeight="1">
      <c r="A320" s="1"/>
      <c r="B320" s="1"/>
      <c r="C320" s="3"/>
      <c r="D320" s="3"/>
      <c r="E320" s="3"/>
      <c r="F320" s="3"/>
      <c r="G320" s="3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</row>
    <row r="321" ht="15.75" customHeight="1">
      <c r="A321" s="1"/>
      <c r="B321" s="1"/>
      <c r="C321" s="3"/>
      <c r="D321" s="3"/>
      <c r="E321" s="3"/>
      <c r="F321" s="3"/>
      <c r="G321" s="3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</row>
    <row r="322" ht="15.75" customHeight="1">
      <c r="A322" s="1"/>
      <c r="B322" s="1"/>
      <c r="C322" s="3"/>
      <c r="D322" s="3"/>
      <c r="E322" s="3"/>
      <c r="F322" s="3"/>
      <c r="G322" s="3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</row>
    <row r="323" ht="15.75" customHeight="1">
      <c r="A323" s="1"/>
      <c r="B323" s="1"/>
      <c r="C323" s="3"/>
      <c r="D323" s="3"/>
      <c r="E323" s="3"/>
      <c r="F323" s="3"/>
      <c r="G323" s="3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</row>
    <row r="324" ht="15.75" customHeight="1">
      <c r="A324" s="1"/>
      <c r="B324" s="1"/>
      <c r="C324" s="3"/>
      <c r="D324" s="3"/>
      <c r="E324" s="3"/>
      <c r="F324" s="3"/>
      <c r="G324" s="3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</row>
    <row r="325" ht="15.75" customHeight="1">
      <c r="A325" s="1"/>
      <c r="B325" s="1"/>
      <c r="C325" s="3"/>
      <c r="D325" s="3"/>
      <c r="E325" s="3"/>
      <c r="F325" s="3"/>
      <c r="G325" s="3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</row>
    <row r="326" ht="15.75" customHeight="1">
      <c r="A326" s="1"/>
      <c r="B326" s="1"/>
      <c r="C326" s="3"/>
      <c r="D326" s="3"/>
      <c r="E326" s="3"/>
      <c r="F326" s="3"/>
      <c r="G326" s="3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</row>
    <row r="327" ht="15.75" customHeight="1">
      <c r="A327" s="1"/>
      <c r="B327" s="1"/>
      <c r="C327" s="3"/>
      <c r="D327" s="3"/>
      <c r="E327" s="3"/>
      <c r="F327" s="3"/>
      <c r="G327" s="3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</row>
    <row r="328" ht="15.75" customHeight="1">
      <c r="A328" s="1"/>
      <c r="B328" s="1"/>
      <c r="C328" s="3"/>
      <c r="D328" s="3"/>
      <c r="E328" s="3"/>
      <c r="F328" s="3"/>
      <c r="G328" s="3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</row>
    <row r="329" ht="15.75" customHeight="1">
      <c r="A329" s="1"/>
      <c r="B329" s="1"/>
      <c r="C329" s="3"/>
      <c r="D329" s="3"/>
      <c r="E329" s="3"/>
      <c r="F329" s="3"/>
      <c r="G329" s="3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</row>
    <row r="330" ht="15.75" customHeight="1">
      <c r="A330" s="1"/>
      <c r="B330" s="1"/>
      <c r="C330" s="3"/>
      <c r="D330" s="3"/>
      <c r="E330" s="3"/>
      <c r="F330" s="3"/>
      <c r="G330" s="3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</row>
    <row r="331" ht="15.75" customHeight="1">
      <c r="A331" s="1"/>
      <c r="B331" s="1"/>
      <c r="C331" s="3"/>
      <c r="D331" s="3"/>
      <c r="E331" s="3"/>
      <c r="F331" s="3"/>
      <c r="G331" s="3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</row>
    <row r="332" ht="15.75" customHeight="1">
      <c r="A332" s="1"/>
      <c r="B332" s="1"/>
      <c r="C332" s="3"/>
      <c r="D332" s="3"/>
      <c r="E332" s="3"/>
      <c r="F332" s="3"/>
      <c r="G332" s="3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</row>
    <row r="333" ht="15.75" customHeight="1">
      <c r="A333" s="1"/>
      <c r="B333" s="1"/>
      <c r="C333" s="3"/>
      <c r="D333" s="3"/>
      <c r="E333" s="3"/>
      <c r="F333" s="3"/>
      <c r="G333" s="3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</row>
    <row r="334" ht="15.75" customHeight="1">
      <c r="A334" s="1"/>
      <c r="B334" s="1"/>
      <c r="C334" s="3"/>
      <c r="D334" s="3"/>
      <c r="E334" s="3"/>
      <c r="F334" s="3"/>
      <c r="G334" s="3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</row>
    <row r="335" ht="15.75" customHeight="1">
      <c r="A335" s="1"/>
      <c r="B335" s="1"/>
      <c r="C335" s="3"/>
      <c r="D335" s="3"/>
      <c r="E335" s="3"/>
      <c r="F335" s="3"/>
      <c r="G335" s="3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</row>
    <row r="336" ht="15.75" customHeight="1">
      <c r="A336" s="1"/>
      <c r="B336" s="1"/>
      <c r="C336" s="3"/>
      <c r="D336" s="3"/>
      <c r="E336" s="3"/>
      <c r="F336" s="3"/>
      <c r="G336" s="3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</row>
    <row r="337" ht="15.75" customHeight="1">
      <c r="A337" s="1"/>
      <c r="B337" s="1"/>
      <c r="C337" s="3"/>
      <c r="D337" s="3"/>
      <c r="E337" s="3"/>
      <c r="F337" s="3"/>
      <c r="G337" s="3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</row>
    <row r="338" ht="15.75" customHeight="1">
      <c r="A338" s="1"/>
      <c r="B338" s="1"/>
      <c r="C338" s="3"/>
      <c r="D338" s="3"/>
      <c r="E338" s="3"/>
      <c r="F338" s="3"/>
      <c r="G338" s="3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</row>
    <row r="339" ht="15.75" customHeight="1">
      <c r="A339" s="1"/>
      <c r="B339" s="1"/>
      <c r="C339" s="3"/>
      <c r="D339" s="3"/>
      <c r="E339" s="3"/>
      <c r="F339" s="3"/>
      <c r="G339" s="3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</row>
    <row r="340" ht="15.75" customHeight="1">
      <c r="A340" s="1"/>
      <c r="B340" s="1"/>
      <c r="C340" s="3"/>
      <c r="D340" s="3"/>
      <c r="E340" s="3"/>
      <c r="F340" s="3"/>
      <c r="G340" s="3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</row>
    <row r="341" ht="15.75" customHeight="1">
      <c r="A341" s="1"/>
      <c r="B341" s="1"/>
      <c r="C341" s="3"/>
      <c r="D341" s="3"/>
      <c r="E341" s="3"/>
      <c r="F341" s="3"/>
      <c r="G341" s="3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</row>
    <row r="342" ht="15.75" customHeight="1">
      <c r="A342" s="1"/>
      <c r="B342" s="1"/>
      <c r="C342" s="3"/>
      <c r="D342" s="3"/>
      <c r="E342" s="3"/>
      <c r="F342" s="3"/>
      <c r="G342" s="3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</row>
    <row r="343" ht="15.75" customHeight="1">
      <c r="A343" s="1"/>
      <c r="B343" s="1"/>
      <c r="C343" s="3"/>
      <c r="D343" s="3"/>
      <c r="E343" s="3"/>
      <c r="F343" s="3"/>
      <c r="G343" s="3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</row>
    <row r="344" ht="15.75" customHeight="1">
      <c r="A344" s="1"/>
      <c r="B344" s="1"/>
      <c r="C344" s="3"/>
      <c r="D344" s="3"/>
      <c r="E344" s="3"/>
      <c r="F344" s="3"/>
      <c r="G344" s="3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</row>
    <row r="345" ht="15.75" customHeight="1">
      <c r="A345" s="1"/>
      <c r="B345" s="1"/>
      <c r="C345" s="3"/>
      <c r="D345" s="3"/>
      <c r="E345" s="3"/>
      <c r="F345" s="3"/>
      <c r="G345" s="3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</row>
    <row r="346" ht="15.75" customHeight="1">
      <c r="A346" s="1"/>
      <c r="B346" s="1"/>
      <c r="C346" s="3"/>
      <c r="D346" s="3"/>
      <c r="E346" s="3"/>
      <c r="F346" s="3"/>
      <c r="G346" s="3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</row>
    <row r="347" ht="15.75" customHeight="1">
      <c r="A347" s="1"/>
      <c r="B347" s="1"/>
      <c r="C347" s="3"/>
      <c r="D347" s="3"/>
      <c r="E347" s="3"/>
      <c r="F347" s="3"/>
      <c r="G347" s="3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</row>
    <row r="348" ht="15.75" customHeight="1">
      <c r="A348" s="1"/>
      <c r="B348" s="1"/>
      <c r="C348" s="3"/>
      <c r="D348" s="3"/>
      <c r="E348" s="3"/>
      <c r="F348" s="3"/>
      <c r="G348" s="3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</row>
    <row r="349" ht="15.75" customHeight="1">
      <c r="A349" s="1"/>
      <c r="B349" s="1"/>
      <c r="C349" s="3"/>
      <c r="D349" s="3"/>
      <c r="E349" s="3"/>
      <c r="F349" s="3"/>
      <c r="G349" s="3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</row>
    <row r="350" ht="15.75" customHeight="1">
      <c r="A350" s="1"/>
      <c r="B350" s="1"/>
      <c r="C350" s="3"/>
      <c r="D350" s="3"/>
      <c r="E350" s="3"/>
      <c r="F350" s="3"/>
      <c r="G350" s="3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</row>
    <row r="351" ht="15.75" customHeight="1">
      <c r="A351" s="1"/>
      <c r="B351" s="1"/>
      <c r="C351" s="3"/>
      <c r="D351" s="3"/>
      <c r="E351" s="3"/>
      <c r="F351" s="3"/>
      <c r="G351" s="3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</row>
    <row r="352" ht="15.75" customHeight="1">
      <c r="A352" s="1"/>
      <c r="B352" s="1"/>
      <c r="C352" s="3"/>
      <c r="D352" s="3"/>
      <c r="E352" s="3"/>
      <c r="F352" s="3"/>
      <c r="G352" s="3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</row>
    <row r="353" ht="15.75" customHeight="1">
      <c r="A353" s="1"/>
      <c r="B353" s="1"/>
      <c r="C353" s="3"/>
      <c r="D353" s="3"/>
      <c r="E353" s="3"/>
      <c r="F353" s="3"/>
      <c r="G353" s="3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</row>
    <row r="354" ht="15.75" customHeight="1">
      <c r="A354" s="1"/>
      <c r="B354" s="1"/>
      <c r="C354" s="3"/>
      <c r="D354" s="3"/>
      <c r="E354" s="3"/>
      <c r="F354" s="3"/>
      <c r="G354" s="3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</row>
    <row r="355" ht="15.75" customHeight="1">
      <c r="A355" s="1"/>
      <c r="B355" s="1"/>
      <c r="C355" s="3"/>
      <c r="D355" s="3"/>
      <c r="E355" s="3"/>
      <c r="F355" s="3"/>
      <c r="G355" s="3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</row>
    <row r="356" ht="15.75" customHeight="1">
      <c r="A356" s="1"/>
      <c r="B356" s="1"/>
      <c r="C356" s="3"/>
      <c r="D356" s="3"/>
      <c r="E356" s="3"/>
      <c r="F356" s="3"/>
      <c r="G356" s="3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</row>
    <row r="357" ht="15.75" customHeight="1">
      <c r="A357" s="1"/>
      <c r="B357" s="1"/>
      <c r="C357" s="3"/>
      <c r="D357" s="3"/>
      <c r="E357" s="3"/>
      <c r="F357" s="3"/>
      <c r="G357" s="3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</row>
    <row r="358" ht="15.75" customHeight="1">
      <c r="A358" s="1"/>
      <c r="B358" s="1"/>
      <c r="C358" s="3"/>
      <c r="D358" s="3"/>
      <c r="E358" s="3"/>
      <c r="F358" s="3"/>
      <c r="G358" s="3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</row>
    <row r="359" ht="15.75" customHeight="1">
      <c r="A359" s="1"/>
      <c r="B359" s="1"/>
      <c r="C359" s="3"/>
      <c r="D359" s="3"/>
      <c r="E359" s="3"/>
      <c r="F359" s="3"/>
      <c r="G359" s="3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</row>
    <row r="360" ht="15.75" customHeight="1">
      <c r="A360" s="1"/>
      <c r="B360" s="1"/>
      <c r="C360" s="3"/>
      <c r="D360" s="3"/>
      <c r="E360" s="3"/>
      <c r="F360" s="3"/>
      <c r="G360" s="3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</row>
    <row r="361" ht="15.75" customHeight="1">
      <c r="A361" s="1"/>
      <c r="B361" s="1"/>
      <c r="C361" s="3"/>
      <c r="D361" s="3"/>
      <c r="E361" s="3"/>
      <c r="F361" s="3"/>
      <c r="G361" s="3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</row>
    <row r="362" ht="15.75" customHeight="1">
      <c r="A362" s="1"/>
      <c r="B362" s="1"/>
      <c r="C362" s="3"/>
      <c r="D362" s="3"/>
      <c r="E362" s="3"/>
      <c r="F362" s="3"/>
      <c r="G362" s="3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</row>
    <row r="363" ht="15.75" customHeight="1">
      <c r="A363" s="1"/>
      <c r="B363" s="1"/>
      <c r="C363" s="3"/>
      <c r="D363" s="3"/>
      <c r="E363" s="3"/>
      <c r="F363" s="3"/>
      <c r="G363" s="3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</row>
    <row r="364" ht="15.75" customHeight="1">
      <c r="A364" s="1"/>
      <c r="B364" s="1"/>
      <c r="C364" s="3"/>
      <c r="D364" s="3"/>
      <c r="E364" s="3"/>
      <c r="F364" s="3"/>
      <c r="G364" s="3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</row>
    <row r="365" ht="15.75" customHeight="1">
      <c r="A365" s="1"/>
      <c r="B365" s="1"/>
      <c r="C365" s="3"/>
      <c r="D365" s="3"/>
      <c r="E365" s="3"/>
      <c r="F365" s="3"/>
      <c r="G365" s="3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</row>
    <row r="366" ht="15.75" customHeight="1">
      <c r="A366" s="1"/>
      <c r="B366" s="1"/>
      <c r="C366" s="3"/>
      <c r="D366" s="3"/>
      <c r="E366" s="3"/>
      <c r="F366" s="3"/>
      <c r="G366" s="3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</row>
    <row r="367" ht="15.75" customHeight="1">
      <c r="A367" s="1"/>
      <c r="B367" s="1"/>
      <c r="C367" s="3"/>
      <c r="D367" s="3"/>
      <c r="E367" s="3"/>
      <c r="F367" s="3"/>
      <c r="G367" s="3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</row>
    <row r="368" ht="15.75" customHeight="1">
      <c r="A368" s="1"/>
      <c r="B368" s="1"/>
      <c r="C368" s="3"/>
      <c r="D368" s="3"/>
      <c r="E368" s="3"/>
      <c r="F368" s="3"/>
      <c r="G368" s="3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</row>
    <row r="369" ht="15.75" customHeight="1">
      <c r="A369" s="1"/>
      <c r="B369" s="1"/>
      <c r="C369" s="3"/>
      <c r="D369" s="3"/>
      <c r="E369" s="3"/>
      <c r="F369" s="3"/>
      <c r="G369" s="3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</row>
    <row r="370" ht="15.75" customHeight="1">
      <c r="A370" s="1"/>
      <c r="B370" s="1"/>
      <c r="C370" s="3"/>
      <c r="D370" s="3"/>
      <c r="E370" s="3"/>
      <c r="F370" s="3"/>
      <c r="G370" s="3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</row>
    <row r="371" ht="15.75" customHeight="1">
      <c r="A371" s="1"/>
      <c r="B371" s="1"/>
      <c r="C371" s="3"/>
      <c r="D371" s="3"/>
      <c r="E371" s="3"/>
      <c r="F371" s="3"/>
      <c r="G371" s="3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</row>
    <row r="372" ht="15.75" customHeight="1">
      <c r="A372" s="1"/>
      <c r="B372" s="1"/>
      <c r="C372" s="3"/>
      <c r="D372" s="3"/>
      <c r="E372" s="3"/>
      <c r="F372" s="3"/>
      <c r="G372" s="3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</row>
    <row r="373" ht="15.75" customHeight="1">
      <c r="A373" s="1"/>
      <c r="B373" s="1"/>
      <c r="C373" s="3"/>
      <c r="D373" s="3"/>
      <c r="E373" s="3"/>
      <c r="F373" s="3"/>
      <c r="G373" s="3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</row>
    <row r="374" ht="15.75" customHeight="1">
      <c r="A374" s="1"/>
      <c r="B374" s="1"/>
      <c r="C374" s="3"/>
      <c r="D374" s="3"/>
      <c r="E374" s="3"/>
      <c r="F374" s="3"/>
      <c r="G374" s="3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</row>
    <row r="375" ht="15.75" customHeight="1">
      <c r="A375" s="1"/>
      <c r="B375" s="1"/>
      <c r="C375" s="3"/>
      <c r="D375" s="3"/>
      <c r="E375" s="3"/>
      <c r="F375" s="3"/>
      <c r="G375" s="3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</row>
    <row r="376" ht="15.75" customHeight="1">
      <c r="A376" s="1"/>
      <c r="B376" s="1"/>
      <c r="C376" s="3"/>
      <c r="D376" s="3"/>
      <c r="E376" s="3"/>
      <c r="F376" s="3"/>
      <c r="G376" s="3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</row>
    <row r="377" ht="15.75" customHeight="1">
      <c r="A377" s="1"/>
      <c r="B377" s="1"/>
      <c r="C377" s="3"/>
      <c r="D377" s="3"/>
      <c r="E377" s="3"/>
      <c r="F377" s="3"/>
      <c r="G377" s="3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</row>
    <row r="378" ht="15.75" customHeight="1">
      <c r="A378" s="1"/>
      <c r="B378" s="1"/>
      <c r="C378" s="3"/>
      <c r="D378" s="3"/>
      <c r="E378" s="3"/>
      <c r="F378" s="3"/>
      <c r="G378" s="3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</row>
    <row r="379" ht="15.75" customHeight="1">
      <c r="A379" s="1"/>
      <c r="B379" s="1"/>
      <c r="C379" s="3"/>
      <c r="D379" s="3"/>
      <c r="E379" s="3"/>
      <c r="F379" s="3"/>
      <c r="G379" s="3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</row>
    <row r="380" ht="15.75" customHeight="1">
      <c r="A380" s="1"/>
      <c r="B380" s="1"/>
      <c r="C380" s="3"/>
      <c r="D380" s="3"/>
      <c r="E380" s="3"/>
      <c r="F380" s="3"/>
      <c r="G380" s="3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</row>
    <row r="381" ht="15.75" customHeight="1">
      <c r="A381" s="1"/>
      <c r="B381" s="1"/>
      <c r="C381" s="3"/>
      <c r="D381" s="3"/>
      <c r="E381" s="3"/>
      <c r="F381" s="3"/>
      <c r="G381" s="3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</row>
    <row r="382" ht="15.75" customHeight="1">
      <c r="A382" s="1"/>
      <c r="B382" s="1"/>
      <c r="C382" s="3"/>
      <c r="D382" s="3"/>
      <c r="E382" s="3"/>
      <c r="F382" s="3"/>
      <c r="G382" s="3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</row>
    <row r="383" ht="15.75" customHeight="1">
      <c r="A383" s="1"/>
      <c r="B383" s="1"/>
      <c r="C383" s="3"/>
      <c r="D383" s="3"/>
      <c r="E383" s="3"/>
      <c r="F383" s="3"/>
      <c r="G383" s="3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</row>
    <row r="384" ht="15.75" customHeight="1">
      <c r="A384" s="1"/>
      <c r="B384" s="1"/>
      <c r="C384" s="3"/>
      <c r="D384" s="3"/>
      <c r="E384" s="3"/>
      <c r="F384" s="3"/>
      <c r="G384" s="3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</row>
    <row r="385" ht="15.75" customHeight="1">
      <c r="A385" s="1"/>
      <c r="B385" s="1"/>
      <c r="C385" s="3"/>
      <c r="D385" s="3"/>
      <c r="E385" s="3"/>
      <c r="F385" s="3"/>
      <c r="G385" s="3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</row>
    <row r="386" ht="15.75" customHeight="1">
      <c r="A386" s="1"/>
      <c r="B386" s="1"/>
      <c r="C386" s="3"/>
      <c r="D386" s="3"/>
      <c r="E386" s="3"/>
      <c r="F386" s="3"/>
      <c r="G386" s="3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</row>
    <row r="387" ht="15.75" customHeight="1">
      <c r="A387" s="1"/>
      <c r="B387" s="1"/>
      <c r="C387" s="3"/>
      <c r="D387" s="3"/>
      <c r="E387" s="3"/>
      <c r="F387" s="3"/>
      <c r="G387" s="3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</row>
    <row r="388" ht="15.75" customHeight="1">
      <c r="A388" s="1"/>
      <c r="B388" s="1"/>
      <c r="C388" s="3"/>
      <c r="D388" s="3"/>
      <c r="E388" s="3"/>
      <c r="F388" s="3"/>
      <c r="G388" s="3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</row>
    <row r="389" ht="15.75" customHeight="1">
      <c r="A389" s="1"/>
      <c r="B389" s="1"/>
      <c r="C389" s="3"/>
      <c r="D389" s="3"/>
      <c r="E389" s="3"/>
      <c r="F389" s="3"/>
      <c r="G389" s="3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</row>
    <row r="390" ht="15.75" customHeight="1">
      <c r="A390" s="1"/>
      <c r="B390" s="1"/>
      <c r="C390" s="3"/>
      <c r="D390" s="3"/>
      <c r="E390" s="3"/>
      <c r="F390" s="3"/>
      <c r="G390" s="3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</row>
    <row r="391" ht="15.75" customHeight="1">
      <c r="A391" s="1"/>
      <c r="B391" s="1"/>
      <c r="C391" s="3"/>
      <c r="D391" s="3"/>
      <c r="E391" s="3"/>
      <c r="F391" s="3"/>
      <c r="G391" s="3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</row>
    <row r="392" ht="15.75" customHeight="1">
      <c r="A392" s="1"/>
      <c r="B392" s="1"/>
      <c r="C392" s="3"/>
      <c r="D392" s="3"/>
      <c r="E392" s="3"/>
      <c r="F392" s="3"/>
      <c r="G392" s="3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</row>
    <row r="393" ht="15.75" customHeight="1">
      <c r="A393" s="1"/>
      <c r="B393" s="1"/>
      <c r="C393" s="3"/>
      <c r="D393" s="3"/>
      <c r="E393" s="3"/>
      <c r="F393" s="3"/>
      <c r="G393" s="3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</row>
    <row r="394" ht="15.75" customHeight="1">
      <c r="A394" s="1"/>
      <c r="B394" s="1"/>
      <c r="C394" s="3"/>
      <c r="D394" s="3"/>
      <c r="E394" s="3"/>
      <c r="F394" s="3"/>
      <c r="G394" s="3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</row>
    <row r="395" ht="15.75" customHeight="1">
      <c r="A395" s="1"/>
      <c r="B395" s="1"/>
      <c r="C395" s="3"/>
      <c r="D395" s="3"/>
      <c r="E395" s="3"/>
      <c r="F395" s="3"/>
      <c r="G395" s="3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</row>
    <row r="396" ht="15.75" customHeight="1">
      <c r="A396" s="1"/>
      <c r="B396" s="1"/>
      <c r="C396" s="3"/>
      <c r="D396" s="3"/>
      <c r="E396" s="3"/>
      <c r="F396" s="3"/>
      <c r="G396" s="3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</row>
    <row r="397" ht="15.75" customHeight="1">
      <c r="A397" s="1"/>
      <c r="B397" s="1"/>
      <c r="C397" s="3"/>
      <c r="D397" s="3"/>
      <c r="E397" s="3"/>
      <c r="F397" s="3"/>
      <c r="G397" s="3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</row>
    <row r="398" ht="15.75" customHeight="1">
      <c r="A398" s="1"/>
      <c r="B398" s="1"/>
      <c r="C398" s="3"/>
      <c r="D398" s="3"/>
      <c r="E398" s="3"/>
      <c r="F398" s="3"/>
      <c r="G398" s="3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</row>
    <row r="399" ht="15.75" customHeight="1">
      <c r="A399" s="1"/>
      <c r="B399" s="1"/>
      <c r="C399" s="3"/>
      <c r="D399" s="3"/>
      <c r="E399" s="3"/>
      <c r="F399" s="3"/>
      <c r="G399" s="3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</row>
    <row r="400" ht="15.75" customHeight="1">
      <c r="A400" s="1"/>
      <c r="B400" s="1"/>
      <c r="C400" s="3"/>
      <c r="D400" s="3"/>
      <c r="E400" s="3"/>
      <c r="F400" s="3"/>
      <c r="G400" s="3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</row>
    <row r="401" ht="15.75" customHeight="1">
      <c r="A401" s="1"/>
      <c r="B401" s="1"/>
      <c r="C401" s="3"/>
      <c r="D401" s="3"/>
      <c r="E401" s="3"/>
      <c r="F401" s="3"/>
      <c r="G401" s="3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</row>
    <row r="402" ht="15.75" customHeight="1">
      <c r="A402" s="1"/>
      <c r="B402" s="1"/>
      <c r="C402" s="3"/>
      <c r="D402" s="3"/>
      <c r="E402" s="3"/>
      <c r="F402" s="3"/>
      <c r="G402" s="3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</row>
    <row r="403" ht="15.75" customHeight="1">
      <c r="A403" s="1"/>
      <c r="B403" s="1"/>
      <c r="C403" s="3"/>
      <c r="D403" s="3"/>
      <c r="E403" s="3"/>
      <c r="F403" s="3"/>
      <c r="G403" s="3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</row>
    <row r="404" ht="15.75" customHeight="1">
      <c r="A404" s="1"/>
      <c r="B404" s="1"/>
      <c r="C404" s="3"/>
      <c r="D404" s="3"/>
      <c r="E404" s="3"/>
      <c r="F404" s="3"/>
      <c r="G404" s="3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ht="15.75" customHeight="1">
      <c r="A405" s="1"/>
      <c r="B405" s="1"/>
      <c r="C405" s="3"/>
      <c r="D405" s="3"/>
      <c r="E405" s="3"/>
      <c r="F405" s="3"/>
      <c r="G405" s="3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</row>
    <row r="406" ht="15.75" customHeight="1">
      <c r="A406" s="1"/>
      <c r="B406" s="1"/>
      <c r="C406" s="3"/>
      <c r="D406" s="3"/>
      <c r="E406" s="3"/>
      <c r="F406" s="3"/>
      <c r="G406" s="3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</row>
    <row r="407" ht="15.75" customHeight="1">
      <c r="A407" s="1"/>
      <c r="B407" s="1"/>
      <c r="C407" s="3"/>
      <c r="D407" s="3"/>
      <c r="E407" s="3"/>
      <c r="F407" s="3"/>
      <c r="G407" s="3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</row>
    <row r="408" ht="15.75" customHeight="1">
      <c r="A408" s="1"/>
      <c r="B408" s="1"/>
      <c r="C408" s="3"/>
      <c r="D408" s="3"/>
      <c r="E408" s="3"/>
      <c r="F408" s="3"/>
      <c r="G408" s="3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</row>
    <row r="409" ht="15.75" customHeight="1">
      <c r="A409" s="1"/>
      <c r="B409" s="1"/>
      <c r="C409" s="3"/>
      <c r="D409" s="3"/>
      <c r="E409" s="3"/>
      <c r="F409" s="3"/>
      <c r="G409" s="3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</row>
    <row r="410" ht="15.75" customHeight="1">
      <c r="A410" s="1"/>
      <c r="B410" s="1"/>
      <c r="C410" s="3"/>
      <c r="D410" s="3"/>
      <c r="E410" s="3"/>
      <c r="F410" s="3"/>
      <c r="G410" s="3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</row>
    <row r="411" ht="15.75" customHeight="1">
      <c r="A411" s="1"/>
      <c r="B411" s="1"/>
      <c r="C411" s="3"/>
      <c r="D411" s="3"/>
      <c r="E411" s="3"/>
      <c r="F411" s="3"/>
      <c r="G411" s="3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</row>
    <row r="412" ht="15.75" customHeight="1">
      <c r="A412" s="1"/>
      <c r="B412" s="1"/>
      <c r="C412" s="3"/>
      <c r="D412" s="3"/>
      <c r="E412" s="3"/>
      <c r="F412" s="3"/>
      <c r="G412" s="3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</row>
    <row r="413" ht="15.75" customHeight="1">
      <c r="A413" s="1"/>
      <c r="B413" s="1"/>
      <c r="C413" s="3"/>
      <c r="D413" s="3"/>
      <c r="E413" s="3"/>
      <c r="F413" s="3"/>
      <c r="G413" s="3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ht="15.75" customHeight="1">
      <c r="A414" s="1"/>
      <c r="B414" s="1"/>
      <c r="C414" s="3"/>
      <c r="D414" s="3"/>
      <c r="E414" s="3"/>
      <c r="F414" s="3"/>
      <c r="G414" s="3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ht="15.75" customHeight="1">
      <c r="A415" s="1"/>
      <c r="B415" s="1"/>
      <c r="C415" s="3"/>
      <c r="D415" s="3"/>
      <c r="E415" s="3"/>
      <c r="F415" s="3"/>
      <c r="G415" s="3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</row>
    <row r="416" ht="15.75" customHeight="1">
      <c r="A416" s="1"/>
      <c r="B416" s="1"/>
      <c r="C416" s="3"/>
      <c r="D416" s="3"/>
      <c r="E416" s="3"/>
      <c r="F416" s="3"/>
      <c r="G416" s="3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</row>
    <row r="417" ht="15.75" customHeight="1">
      <c r="A417" s="1"/>
      <c r="B417" s="1"/>
      <c r="C417" s="3"/>
      <c r="D417" s="3"/>
      <c r="E417" s="3"/>
      <c r="F417" s="3"/>
      <c r="G417" s="3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</row>
    <row r="418" ht="15.75" customHeight="1">
      <c r="A418" s="1"/>
      <c r="B418" s="1"/>
      <c r="C418" s="3"/>
      <c r="D418" s="3"/>
      <c r="E418" s="3"/>
      <c r="F418" s="3"/>
      <c r="G418" s="3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</row>
    <row r="419" ht="15.75" customHeight="1">
      <c r="A419" s="1"/>
      <c r="B419" s="1"/>
      <c r="C419" s="3"/>
      <c r="D419" s="3"/>
      <c r="E419" s="3"/>
      <c r="F419" s="3"/>
      <c r="G419" s="3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</row>
    <row r="420" ht="15.75" customHeight="1">
      <c r="A420" s="1"/>
      <c r="B420" s="1"/>
      <c r="C420" s="3"/>
      <c r="D420" s="3"/>
      <c r="E420" s="3"/>
      <c r="F420" s="3"/>
      <c r="G420" s="3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</row>
    <row r="421" ht="15.75" customHeight="1">
      <c r="A421" s="1"/>
      <c r="B421" s="1"/>
      <c r="C421" s="3"/>
      <c r="D421" s="3"/>
      <c r="E421" s="3"/>
      <c r="F421" s="3"/>
      <c r="G421" s="3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</row>
    <row r="422" ht="15.75" customHeight="1">
      <c r="A422" s="1"/>
      <c r="B422" s="1"/>
      <c r="C422" s="3"/>
      <c r="D422" s="3"/>
      <c r="E422" s="3"/>
      <c r="F422" s="3"/>
      <c r="G422" s="3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</row>
    <row r="423" ht="15.75" customHeight="1">
      <c r="A423" s="1"/>
      <c r="B423" s="1"/>
      <c r="C423" s="3"/>
      <c r="D423" s="3"/>
      <c r="E423" s="3"/>
      <c r="F423" s="3"/>
      <c r="G423" s="3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</row>
    <row r="424" ht="15.75" customHeight="1">
      <c r="A424" s="1"/>
      <c r="B424" s="1"/>
      <c r="C424" s="3"/>
      <c r="D424" s="3"/>
      <c r="E424" s="3"/>
      <c r="F424" s="3"/>
      <c r="G424" s="3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</row>
    <row r="425" ht="15.75" customHeight="1">
      <c r="A425" s="1"/>
      <c r="B425" s="1"/>
      <c r="C425" s="3"/>
      <c r="D425" s="3"/>
      <c r="E425" s="3"/>
      <c r="F425" s="3"/>
      <c r="G425" s="3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</row>
    <row r="426" ht="15.75" customHeight="1">
      <c r="A426" s="1"/>
      <c r="B426" s="1"/>
      <c r="C426" s="3"/>
      <c r="D426" s="3"/>
      <c r="E426" s="3"/>
      <c r="F426" s="3"/>
      <c r="G426" s="3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</row>
    <row r="427" ht="15.75" customHeight="1">
      <c r="A427" s="1"/>
      <c r="B427" s="1"/>
      <c r="C427" s="3"/>
      <c r="D427" s="3"/>
      <c r="E427" s="3"/>
      <c r="F427" s="3"/>
      <c r="G427" s="3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</row>
    <row r="428" ht="15.75" customHeight="1">
      <c r="A428" s="1"/>
      <c r="B428" s="1"/>
      <c r="C428" s="3"/>
      <c r="D428" s="3"/>
      <c r="E428" s="3"/>
      <c r="F428" s="3"/>
      <c r="G428" s="3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</row>
    <row r="429" ht="15.75" customHeight="1">
      <c r="A429" s="1"/>
      <c r="B429" s="1"/>
      <c r="C429" s="3"/>
      <c r="D429" s="3"/>
      <c r="E429" s="3"/>
      <c r="F429" s="3"/>
      <c r="G429" s="3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</row>
    <row r="430" ht="15.75" customHeight="1">
      <c r="A430" s="1"/>
      <c r="B430" s="1"/>
      <c r="C430" s="3"/>
      <c r="D430" s="3"/>
      <c r="E430" s="3"/>
      <c r="F430" s="3"/>
      <c r="G430" s="3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</row>
    <row r="431" ht="15.75" customHeight="1">
      <c r="A431" s="1"/>
      <c r="B431" s="1"/>
      <c r="C431" s="3"/>
      <c r="D431" s="3"/>
      <c r="E431" s="3"/>
      <c r="F431" s="3"/>
      <c r="G431" s="3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</row>
    <row r="432" ht="15.75" customHeight="1">
      <c r="A432" s="1"/>
      <c r="B432" s="1"/>
      <c r="C432" s="3"/>
      <c r="D432" s="3"/>
      <c r="E432" s="3"/>
      <c r="F432" s="3"/>
      <c r="G432" s="3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</row>
    <row r="433" ht="15.75" customHeight="1">
      <c r="A433" s="1"/>
      <c r="B433" s="1"/>
      <c r="C433" s="3"/>
      <c r="D433" s="3"/>
      <c r="E433" s="3"/>
      <c r="F433" s="3"/>
      <c r="G433" s="3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</row>
    <row r="434" ht="15.75" customHeight="1">
      <c r="A434" s="1"/>
      <c r="B434" s="1"/>
      <c r="C434" s="3"/>
      <c r="D434" s="3"/>
      <c r="E434" s="3"/>
      <c r="F434" s="3"/>
      <c r="G434" s="3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</row>
    <row r="435" ht="15.75" customHeight="1">
      <c r="A435" s="1"/>
      <c r="B435" s="1"/>
      <c r="C435" s="3"/>
      <c r="D435" s="3"/>
      <c r="E435" s="3"/>
      <c r="F435" s="3"/>
      <c r="G435" s="3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ht="15.75" customHeight="1">
      <c r="A436" s="1"/>
      <c r="B436" s="1"/>
      <c r="C436" s="3"/>
      <c r="D436" s="3"/>
      <c r="E436" s="3"/>
      <c r="F436" s="3"/>
      <c r="G436" s="3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ht="15.75" customHeight="1">
      <c r="A437" s="1"/>
      <c r="B437" s="1"/>
      <c r="C437" s="3"/>
      <c r="D437" s="3"/>
      <c r="E437" s="3"/>
      <c r="F437" s="3"/>
      <c r="G437" s="3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ht="15.75" customHeight="1">
      <c r="A438" s="1"/>
      <c r="B438" s="1"/>
      <c r="C438" s="3"/>
      <c r="D438" s="3"/>
      <c r="E438" s="3"/>
      <c r="F438" s="3"/>
      <c r="G438" s="3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ht="15.75" customHeight="1">
      <c r="A439" s="1"/>
      <c r="B439" s="1"/>
      <c r="C439" s="3"/>
      <c r="D439" s="3"/>
      <c r="E439" s="3"/>
      <c r="F439" s="3"/>
      <c r="G439" s="3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</row>
    <row r="440" ht="15.75" customHeight="1">
      <c r="A440" s="1"/>
      <c r="B440" s="1"/>
      <c r="C440" s="3"/>
      <c r="D440" s="3"/>
      <c r="E440" s="3"/>
      <c r="F440" s="3"/>
      <c r="G440" s="3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</row>
    <row r="441" ht="15.75" customHeight="1">
      <c r="A441" s="1"/>
      <c r="B441" s="1"/>
      <c r="C441" s="3"/>
      <c r="D441" s="3"/>
      <c r="E441" s="3"/>
      <c r="F441" s="3"/>
      <c r="G441" s="3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ht="15.75" customHeight="1">
      <c r="A442" s="1"/>
      <c r="B442" s="1"/>
      <c r="C442" s="3"/>
      <c r="D442" s="3"/>
      <c r="E442" s="3"/>
      <c r="F442" s="3"/>
      <c r="G442" s="3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</row>
    <row r="443" ht="15.75" customHeight="1">
      <c r="A443" s="1"/>
      <c r="B443" s="1"/>
      <c r="C443" s="3"/>
      <c r="D443" s="3"/>
      <c r="E443" s="3"/>
      <c r="F443" s="3"/>
      <c r="G443" s="3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</row>
    <row r="444" ht="15.75" customHeight="1">
      <c r="A444" s="1"/>
      <c r="B444" s="1"/>
      <c r="C444" s="3"/>
      <c r="D444" s="3"/>
      <c r="E444" s="3"/>
      <c r="F444" s="3"/>
      <c r="G444" s="3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</row>
    <row r="445" ht="15.75" customHeight="1">
      <c r="A445" s="1"/>
      <c r="B445" s="1"/>
      <c r="C445" s="3"/>
      <c r="D445" s="3"/>
      <c r="E445" s="3"/>
      <c r="F445" s="3"/>
      <c r="G445" s="3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</row>
    <row r="446" ht="15.75" customHeight="1">
      <c r="A446" s="1"/>
      <c r="B446" s="1"/>
      <c r="C446" s="3"/>
      <c r="D446" s="3"/>
      <c r="E446" s="3"/>
      <c r="F446" s="3"/>
      <c r="G446" s="3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ht="15.75" customHeight="1">
      <c r="A447" s="1"/>
      <c r="B447" s="1"/>
      <c r="C447" s="3"/>
      <c r="D447" s="3"/>
      <c r="E447" s="3"/>
      <c r="F447" s="3"/>
      <c r="G447" s="3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ht="15.75" customHeight="1">
      <c r="A448" s="1"/>
      <c r="B448" s="1"/>
      <c r="C448" s="3"/>
      <c r="D448" s="3"/>
      <c r="E448" s="3"/>
      <c r="F448" s="3"/>
      <c r="G448" s="3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ht="15.75" customHeight="1">
      <c r="A449" s="1"/>
      <c r="B449" s="1"/>
      <c r="C449" s="3"/>
      <c r="D449" s="3"/>
      <c r="E449" s="3"/>
      <c r="F449" s="3"/>
      <c r="G449" s="3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</row>
    <row r="450" ht="15.75" customHeight="1">
      <c r="A450" s="1"/>
      <c r="B450" s="1"/>
      <c r="C450" s="3"/>
      <c r="D450" s="3"/>
      <c r="E450" s="3"/>
      <c r="F450" s="3"/>
      <c r="G450" s="3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</row>
    <row r="451" ht="15.75" customHeight="1">
      <c r="A451" s="1"/>
      <c r="B451" s="1"/>
      <c r="C451" s="3"/>
      <c r="D451" s="3"/>
      <c r="E451" s="3"/>
      <c r="F451" s="3"/>
      <c r="G451" s="3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</row>
    <row r="452" ht="15.75" customHeight="1">
      <c r="A452" s="1"/>
      <c r="B452" s="1"/>
      <c r="C452" s="3"/>
      <c r="D452" s="3"/>
      <c r="E452" s="3"/>
      <c r="F452" s="3"/>
      <c r="G452" s="3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</row>
    <row r="453" ht="15.75" customHeight="1">
      <c r="A453" s="1"/>
      <c r="B453" s="1"/>
      <c r="C453" s="3"/>
      <c r="D453" s="3"/>
      <c r="E453" s="3"/>
      <c r="F453" s="3"/>
      <c r="G453" s="3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</row>
    <row r="454" ht="15.75" customHeight="1">
      <c r="A454" s="1"/>
      <c r="B454" s="1"/>
      <c r="C454" s="3"/>
      <c r="D454" s="3"/>
      <c r="E454" s="3"/>
      <c r="F454" s="3"/>
      <c r="G454" s="3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</row>
    <row r="455" ht="15.75" customHeight="1">
      <c r="A455" s="1"/>
      <c r="B455" s="1"/>
      <c r="C455" s="3"/>
      <c r="D455" s="3"/>
      <c r="E455" s="3"/>
      <c r="F455" s="3"/>
      <c r="G455" s="3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</row>
    <row r="456" ht="15.75" customHeight="1">
      <c r="A456" s="1"/>
      <c r="B456" s="1"/>
      <c r="C456" s="3"/>
      <c r="D456" s="3"/>
      <c r="E456" s="3"/>
      <c r="F456" s="3"/>
      <c r="G456" s="3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</row>
    <row r="457" ht="15.75" customHeight="1">
      <c r="A457" s="1"/>
      <c r="B457" s="1"/>
      <c r="C457" s="3"/>
      <c r="D457" s="3"/>
      <c r="E457" s="3"/>
      <c r="F457" s="3"/>
      <c r="G457" s="3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</row>
    <row r="458" ht="15.75" customHeight="1">
      <c r="A458" s="1"/>
      <c r="B458" s="1"/>
      <c r="C458" s="3"/>
      <c r="D458" s="3"/>
      <c r="E458" s="3"/>
      <c r="F458" s="3"/>
      <c r="G458" s="3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</row>
    <row r="459" ht="15.75" customHeight="1">
      <c r="A459" s="1"/>
      <c r="B459" s="1"/>
      <c r="C459" s="3"/>
      <c r="D459" s="3"/>
      <c r="E459" s="3"/>
      <c r="F459" s="3"/>
      <c r="G459" s="3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</row>
    <row r="460" ht="15.75" customHeight="1">
      <c r="A460" s="1"/>
      <c r="B460" s="1"/>
      <c r="C460" s="3"/>
      <c r="D460" s="3"/>
      <c r="E460" s="3"/>
      <c r="F460" s="3"/>
      <c r="G460" s="3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</row>
    <row r="461" ht="15.75" customHeight="1">
      <c r="A461" s="1"/>
      <c r="B461" s="1"/>
      <c r="C461" s="3"/>
      <c r="D461" s="3"/>
      <c r="E461" s="3"/>
      <c r="F461" s="3"/>
      <c r="G461" s="3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</row>
    <row r="462" ht="15.75" customHeight="1">
      <c r="A462" s="1"/>
      <c r="B462" s="1"/>
      <c r="C462" s="3"/>
      <c r="D462" s="3"/>
      <c r="E462" s="3"/>
      <c r="F462" s="3"/>
      <c r="G462" s="3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</row>
    <row r="463" ht="15.75" customHeight="1">
      <c r="A463" s="1"/>
      <c r="B463" s="1"/>
      <c r="C463" s="3"/>
      <c r="D463" s="3"/>
      <c r="E463" s="3"/>
      <c r="F463" s="3"/>
      <c r="G463" s="3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</row>
    <row r="464" ht="15.75" customHeight="1">
      <c r="A464" s="1"/>
      <c r="B464" s="1"/>
      <c r="C464" s="3"/>
      <c r="D464" s="3"/>
      <c r="E464" s="3"/>
      <c r="F464" s="3"/>
      <c r="G464" s="3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</row>
    <row r="465" ht="15.75" customHeight="1">
      <c r="A465" s="1"/>
      <c r="B465" s="1"/>
      <c r="C465" s="3"/>
      <c r="D465" s="3"/>
      <c r="E465" s="3"/>
      <c r="F465" s="3"/>
      <c r="G465" s="3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</row>
    <row r="466" ht="15.75" customHeight="1">
      <c r="A466" s="1"/>
      <c r="B466" s="1"/>
      <c r="C466" s="3"/>
      <c r="D466" s="3"/>
      <c r="E466" s="3"/>
      <c r="F466" s="3"/>
      <c r="G466" s="3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</row>
    <row r="467" ht="15.75" customHeight="1">
      <c r="A467" s="1"/>
      <c r="B467" s="1"/>
      <c r="C467" s="3"/>
      <c r="D467" s="3"/>
      <c r="E467" s="3"/>
      <c r="F467" s="3"/>
      <c r="G467" s="3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</row>
    <row r="468" ht="15.75" customHeight="1">
      <c r="A468" s="1"/>
      <c r="B468" s="1"/>
      <c r="C468" s="3"/>
      <c r="D468" s="3"/>
      <c r="E468" s="3"/>
      <c r="F468" s="3"/>
      <c r="G468" s="3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</row>
    <row r="469" ht="15.75" customHeight="1">
      <c r="A469" s="1"/>
      <c r="B469" s="1"/>
      <c r="C469" s="3"/>
      <c r="D469" s="3"/>
      <c r="E469" s="3"/>
      <c r="F469" s="3"/>
      <c r="G469" s="3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</row>
    <row r="470" ht="15.75" customHeight="1">
      <c r="A470" s="1"/>
      <c r="B470" s="1"/>
      <c r="C470" s="3"/>
      <c r="D470" s="3"/>
      <c r="E470" s="3"/>
      <c r="F470" s="3"/>
      <c r="G470" s="3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</row>
    <row r="471" ht="15.75" customHeight="1">
      <c r="A471" s="1"/>
      <c r="B471" s="1"/>
      <c r="C471" s="3"/>
      <c r="D471" s="3"/>
      <c r="E471" s="3"/>
      <c r="F471" s="3"/>
      <c r="G471" s="3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</row>
    <row r="472" ht="15.75" customHeight="1">
      <c r="A472" s="1"/>
      <c r="B472" s="1"/>
      <c r="C472" s="3"/>
      <c r="D472" s="3"/>
      <c r="E472" s="3"/>
      <c r="F472" s="3"/>
      <c r="G472" s="3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ht="15.75" customHeight="1">
      <c r="A473" s="1"/>
      <c r="B473" s="1"/>
      <c r="C473" s="3"/>
      <c r="D473" s="3"/>
      <c r="E473" s="3"/>
      <c r="F473" s="3"/>
      <c r="G473" s="3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</row>
    <row r="474" ht="15.75" customHeight="1">
      <c r="A474" s="1"/>
      <c r="B474" s="1"/>
      <c r="C474" s="3"/>
      <c r="D474" s="3"/>
      <c r="E474" s="3"/>
      <c r="F474" s="3"/>
      <c r="G474" s="3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</row>
    <row r="475" ht="15.75" customHeight="1">
      <c r="A475" s="1"/>
      <c r="B475" s="1"/>
      <c r="C475" s="3"/>
      <c r="D475" s="3"/>
      <c r="E475" s="3"/>
      <c r="F475" s="3"/>
      <c r="G475" s="3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</row>
    <row r="476" ht="15.75" customHeight="1">
      <c r="A476" s="1"/>
      <c r="B476" s="1"/>
      <c r="C476" s="3"/>
      <c r="D476" s="3"/>
      <c r="E476" s="3"/>
      <c r="F476" s="3"/>
      <c r="G476" s="3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</row>
    <row r="477" ht="15.75" customHeight="1">
      <c r="A477" s="1"/>
      <c r="B477" s="1"/>
      <c r="C477" s="3"/>
      <c r="D477" s="3"/>
      <c r="E477" s="3"/>
      <c r="F477" s="3"/>
      <c r="G477" s="3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</row>
    <row r="478" ht="15.75" customHeight="1">
      <c r="A478" s="1"/>
      <c r="B478" s="1"/>
      <c r="C478" s="3"/>
      <c r="D478" s="3"/>
      <c r="E478" s="3"/>
      <c r="F478" s="3"/>
      <c r="G478" s="3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</row>
    <row r="479" ht="15.75" customHeight="1">
      <c r="A479" s="1"/>
      <c r="B479" s="1"/>
      <c r="C479" s="3"/>
      <c r="D479" s="3"/>
      <c r="E479" s="3"/>
      <c r="F479" s="3"/>
      <c r="G479" s="3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</row>
    <row r="480" ht="15.75" customHeight="1">
      <c r="A480" s="1"/>
      <c r="B480" s="1"/>
      <c r="C480" s="3"/>
      <c r="D480" s="3"/>
      <c r="E480" s="3"/>
      <c r="F480" s="3"/>
      <c r="G480" s="3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</row>
    <row r="481" ht="15.75" customHeight="1">
      <c r="A481" s="1"/>
      <c r="B481" s="1"/>
      <c r="C481" s="3"/>
      <c r="D481" s="3"/>
      <c r="E481" s="3"/>
      <c r="F481" s="3"/>
      <c r="G481" s="3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</row>
    <row r="482" ht="15.75" customHeight="1">
      <c r="A482" s="1"/>
      <c r="B482" s="1"/>
      <c r="C482" s="3"/>
      <c r="D482" s="3"/>
      <c r="E482" s="3"/>
      <c r="F482" s="3"/>
      <c r="G482" s="3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</row>
    <row r="483" ht="15.75" customHeight="1">
      <c r="A483" s="1"/>
      <c r="B483" s="1"/>
      <c r="C483" s="3"/>
      <c r="D483" s="3"/>
      <c r="E483" s="3"/>
      <c r="F483" s="3"/>
      <c r="G483" s="3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</row>
    <row r="484" ht="15.75" customHeight="1">
      <c r="A484" s="1"/>
      <c r="B484" s="1"/>
      <c r="C484" s="3"/>
      <c r="D484" s="3"/>
      <c r="E484" s="3"/>
      <c r="F484" s="3"/>
      <c r="G484" s="3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</row>
    <row r="485" ht="15.75" customHeight="1">
      <c r="A485" s="1"/>
      <c r="B485" s="1"/>
      <c r="C485" s="3"/>
      <c r="D485" s="3"/>
      <c r="E485" s="3"/>
      <c r="F485" s="3"/>
      <c r="G485" s="3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</row>
    <row r="486" ht="15.75" customHeight="1">
      <c r="A486" s="1"/>
      <c r="B486" s="1"/>
      <c r="C486" s="3"/>
      <c r="D486" s="3"/>
      <c r="E486" s="3"/>
      <c r="F486" s="3"/>
      <c r="G486" s="3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</row>
    <row r="487" ht="15.75" customHeight="1">
      <c r="A487" s="1"/>
      <c r="B487" s="1"/>
      <c r="C487" s="3"/>
      <c r="D487" s="3"/>
      <c r="E487" s="3"/>
      <c r="F487" s="3"/>
      <c r="G487" s="3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</row>
    <row r="488" ht="15.75" customHeight="1">
      <c r="A488" s="1"/>
      <c r="B488" s="1"/>
      <c r="C488" s="3"/>
      <c r="D488" s="3"/>
      <c r="E488" s="3"/>
      <c r="F488" s="3"/>
      <c r="G488" s="3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</row>
    <row r="489" ht="15.75" customHeight="1">
      <c r="A489" s="1"/>
      <c r="B489" s="1"/>
      <c r="C489" s="3"/>
      <c r="D489" s="3"/>
      <c r="E489" s="3"/>
      <c r="F489" s="3"/>
      <c r="G489" s="3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</row>
    <row r="490" ht="15.75" customHeight="1">
      <c r="A490" s="1"/>
      <c r="B490" s="1"/>
      <c r="C490" s="3"/>
      <c r="D490" s="3"/>
      <c r="E490" s="3"/>
      <c r="F490" s="3"/>
      <c r="G490" s="3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</row>
    <row r="491" ht="15.75" customHeight="1">
      <c r="A491" s="1"/>
      <c r="B491" s="1"/>
      <c r="C491" s="3"/>
      <c r="D491" s="3"/>
      <c r="E491" s="3"/>
      <c r="F491" s="3"/>
      <c r="G491" s="3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</row>
    <row r="492" ht="15.75" customHeight="1">
      <c r="A492" s="1"/>
      <c r="B492" s="1"/>
      <c r="C492" s="3"/>
      <c r="D492" s="3"/>
      <c r="E492" s="3"/>
      <c r="F492" s="3"/>
      <c r="G492" s="3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</row>
    <row r="493" ht="15.75" customHeight="1">
      <c r="A493" s="1"/>
      <c r="B493" s="1"/>
      <c r="C493" s="3"/>
      <c r="D493" s="3"/>
      <c r="E493" s="3"/>
      <c r="F493" s="3"/>
      <c r="G493" s="3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</row>
    <row r="494" ht="15.75" customHeight="1">
      <c r="A494" s="1"/>
      <c r="B494" s="1"/>
      <c r="C494" s="3"/>
      <c r="D494" s="3"/>
      <c r="E494" s="3"/>
      <c r="F494" s="3"/>
      <c r="G494" s="3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</row>
    <row r="495" ht="15.75" customHeight="1">
      <c r="A495" s="1"/>
      <c r="B495" s="1"/>
      <c r="C495" s="3"/>
      <c r="D495" s="3"/>
      <c r="E495" s="3"/>
      <c r="F495" s="3"/>
      <c r="G495" s="3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</row>
    <row r="496" ht="15.75" customHeight="1">
      <c r="A496" s="1"/>
      <c r="B496" s="1"/>
      <c r="C496" s="3"/>
      <c r="D496" s="3"/>
      <c r="E496" s="3"/>
      <c r="F496" s="3"/>
      <c r="G496" s="3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</row>
    <row r="497" ht="15.75" customHeight="1">
      <c r="A497" s="1"/>
      <c r="B497" s="1"/>
      <c r="C497" s="3"/>
      <c r="D497" s="3"/>
      <c r="E497" s="3"/>
      <c r="F497" s="3"/>
      <c r="G497" s="3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</row>
    <row r="498" ht="15.75" customHeight="1">
      <c r="A498" s="1"/>
      <c r="B498" s="1"/>
      <c r="C498" s="3"/>
      <c r="D498" s="3"/>
      <c r="E498" s="3"/>
      <c r="F498" s="3"/>
      <c r="G498" s="3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</row>
    <row r="499" ht="15.75" customHeight="1">
      <c r="A499" s="1"/>
      <c r="B499" s="1"/>
      <c r="C499" s="3"/>
      <c r="D499" s="3"/>
      <c r="E499" s="3"/>
      <c r="F499" s="3"/>
      <c r="G499" s="3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</row>
    <row r="500" ht="15.75" customHeight="1">
      <c r="A500" s="1"/>
      <c r="B500" s="1"/>
      <c r="C500" s="3"/>
      <c r="D500" s="3"/>
      <c r="E500" s="3"/>
      <c r="F500" s="3"/>
      <c r="G500" s="3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</row>
    <row r="501" ht="15.75" customHeight="1">
      <c r="A501" s="1"/>
      <c r="B501" s="1"/>
      <c r="C501" s="3"/>
      <c r="D501" s="3"/>
      <c r="E501" s="3"/>
      <c r="F501" s="3"/>
      <c r="G501" s="3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</row>
    <row r="502" ht="15.75" customHeight="1">
      <c r="A502" s="1"/>
      <c r="B502" s="1"/>
      <c r="C502" s="3"/>
      <c r="D502" s="3"/>
      <c r="E502" s="3"/>
      <c r="F502" s="3"/>
      <c r="G502" s="3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</row>
    <row r="503" ht="15.75" customHeight="1">
      <c r="A503" s="1"/>
      <c r="B503" s="1"/>
      <c r="C503" s="3"/>
      <c r="D503" s="3"/>
      <c r="E503" s="3"/>
      <c r="F503" s="3"/>
      <c r="G503" s="3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</row>
    <row r="504" ht="15.75" customHeight="1">
      <c r="A504" s="1"/>
      <c r="B504" s="1"/>
      <c r="C504" s="3"/>
      <c r="D504" s="3"/>
      <c r="E504" s="3"/>
      <c r="F504" s="3"/>
      <c r="G504" s="3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</row>
    <row r="505" ht="15.75" customHeight="1">
      <c r="A505" s="1"/>
      <c r="B505" s="1"/>
      <c r="C505" s="3"/>
      <c r="D505" s="3"/>
      <c r="E505" s="3"/>
      <c r="F505" s="3"/>
      <c r="G505" s="3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</row>
    <row r="506" ht="15.75" customHeight="1">
      <c r="A506" s="1"/>
      <c r="B506" s="1"/>
      <c r="C506" s="3"/>
      <c r="D506" s="3"/>
      <c r="E506" s="3"/>
      <c r="F506" s="3"/>
      <c r="G506" s="3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</row>
    <row r="507" ht="15.75" customHeight="1">
      <c r="A507" s="1"/>
      <c r="B507" s="1"/>
      <c r="C507" s="3"/>
      <c r="D507" s="3"/>
      <c r="E507" s="3"/>
      <c r="F507" s="3"/>
      <c r="G507" s="3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</row>
    <row r="508" ht="15.75" customHeight="1">
      <c r="A508" s="1"/>
      <c r="B508" s="1"/>
      <c r="C508" s="3"/>
      <c r="D508" s="3"/>
      <c r="E508" s="3"/>
      <c r="F508" s="3"/>
      <c r="G508" s="3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</row>
    <row r="509" ht="15.75" customHeight="1">
      <c r="A509" s="1"/>
      <c r="B509" s="1"/>
      <c r="C509" s="3"/>
      <c r="D509" s="3"/>
      <c r="E509" s="3"/>
      <c r="F509" s="3"/>
      <c r="G509" s="3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</row>
    <row r="510" ht="15.75" customHeight="1">
      <c r="A510" s="1"/>
      <c r="B510" s="1"/>
      <c r="C510" s="3"/>
      <c r="D510" s="3"/>
      <c r="E510" s="3"/>
      <c r="F510" s="3"/>
      <c r="G510" s="3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</row>
    <row r="511" ht="15.75" customHeight="1">
      <c r="A511" s="1"/>
      <c r="B511" s="1"/>
      <c r="C511" s="3"/>
      <c r="D511" s="3"/>
      <c r="E511" s="3"/>
      <c r="F511" s="3"/>
      <c r="G511" s="3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</row>
    <row r="512" ht="15.75" customHeight="1">
      <c r="A512" s="1"/>
      <c r="B512" s="1"/>
      <c r="C512" s="3"/>
      <c r="D512" s="3"/>
      <c r="E512" s="3"/>
      <c r="F512" s="3"/>
      <c r="G512" s="3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</row>
    <row r="513" ht="15.75" customHeight="1">
      <c r="A513" s="1"/>
      <c r="B513" s="1"/>
      <c r="C513" s="3"/>
      <c r="D513" s="3"/>
      <c r="E513" s="3"/>
      <c r="F513" s="3"/>
      <c r="G513" s="3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</row>
    <row r="514" ht="15.75" customHeight="1">
      <c r="A514" s="1"/>
      <c r="B514" s="1"/>
      <c r="C514" s="3"/>
      <c r="D514" s="3"/>
      <c r="E514" s="3"/>
      <c r="F514" s="3"/>
      <c r="G514" s="3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ht="15.75" customHeight="1">
      <c r="A515" s="1"/>
      <c r="B515" s="1"/>
      <c r="C515" s="3"/>
      <c r="D515" s="3"/>
      <c r="E515" s="3"/>
      <c r="F515" s="3"/>
      <c r="G515" s="3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</row>
    <row r="516" ht="15.75" customHeight="1">
      <c r="A516" s="1"/>
      <c r="B516" s="1"/>
      <c r="C516" s="3"/>
      <c r="D516" s="3"/>
      <c r="E516" s="3"/>
      <c r="F516" s="3"/>
      <c r="G516" s="3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</row>
    <row r="517" ht="15.75" customHeight="1">
      <c r="A517" s="1"/>
      <c r="B517" s="1"/>
      <c r="C517" s="3"/>
      <c r="D517" s="3"/>
      <c r="E517" s="3"/>
      <c r="F517" s="3"/>
      <c r="G517" s="3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</row>
    <row r="518" ht="15.75" customHeight="1">
      <c r="A518" s="1"/>
      <c r="B518" s="1"/>
      <c r="C518" s="3"/>
      <c r="D518" s="3"/>
      <c r="E518" s="3"/>
      <c r="F518" s="3"/>
      <c r="G518" s="3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</row>
    <row r="519" ht="15.75" customHeight="1">
      <c r="A519" s="1"/>
      <c r="B519" s="1"/>
      <c r="C519" s="3"/>
      <c r="D519" s="3"/>
      <c r="E519" s="3"/>
      <c r="F519" s="3"/>
      <c r="G519" s="3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</row>
    <row r="520" ht="15.75" customHeight="1">
      <c r="A520" s="1"/>
      <c r="B520" s="1"/>
      <c r="C520" s="3"/>
      <c r="D520" s="3"/>
      <c r="E520" s="3"/>
      <c r="F520" s="3"/>
      <c r="G520" s="3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</row>
    <row r="521" ht="15.75" customHeight="1">
      <c r="A521" s="1"/>
      <c r="B521" s="1"/>
      <c r="C521" s="3"/>
      <c r="D521" s="3"/>
      <c r="E521" s="3"/>
      <c r="F521" s="3"/>
      <c r="G521" s="3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</row>
    <row r="522" ht="15.75" customHeight="1">
      <c r="A522" s="1"/>
      <c r="B522" s="1"/>
      <c r="C522" s="3"/>
      <c r="D522" s="3"/>
      <c r="E522" s="3"/>
      <c r="F522" s="3"/>
      <c r="G522" s="3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</row>
    <row r="523" ht="15.75" customHeight="1">
      <c r="A523" s="1"/>
      <c r="B523" s="1"/>
      <c r="C523" s="3"/>
      <c r="D523" s="3"/>
      <c r="E523" s="3"/>
      <c r="F523" s="3"/>
      <c r="G523" s="3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</row>
    <row r="524" ht="15.75" customHeight="1">
      <c r="A524" s="1"/>
      <c r="B524" s="1"/>
      <c r="C524" s="3"/>
      <c r="D524" s="3"/>
      <c r="E524" s="3"/>
      <c r="F524" s="3"/>
      <c r="G524" s="3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</row>
    <row r="525" ht="15.75" customHeight="1">
      <c r="A525" s="1"/>
      <c r="B525" s="1"/>
      <c r="C525" s="3"/>
      <c r="D525" s="3"/>
      <c r="E525" s="3"/>
      <c r="F525" s="3"/>
      <c r="G525" s="3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</row>
    <row r="526" ht="15.75" customHeight="1">
      <c r="A526" s="1"/>
      <c r="B526" s="1"/>
      <c r="C526" s="3"/>
      <c r="D526" s="3"/>
      <c r="E526" s="3"/>
      <c r="F526" s="3"/>
      <c r="G526" s="3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</row>
    <row r="527" ht="15.75" customHeight="1">
      <c r="A527" s="1"/>
      <c r="B527" s="1"/>
      <c r="C527" s="3"/>
      <c r="D527" s="3"/>
      <c r="E527" s="3"/>
      <c r="F527" s="3"/>
      <c r="G527" s="3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</row>
    <row r="528" ht="15.75" customHeight="1">
      <c r="A528" s="1"/>
      <c r="B528" s="1"/>
      <c r="C528" s="3"/>
      <c r="D528" s="3"/>
      <c r="E528" s="3"/>
      <c r="F528" s="3"/>
      <c r="G528" s="3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</row>
    <row r="529" ht="15.75" customHeight="1">
      <c r="A529" s="1"/>
      <c r="B529" s="1"/>
      <c r="C529" s="3"/>
      <c r="D529" s="3"/>
      <c r="E529" s="3"/>
      <c r="F529" s="3"/>
      <c r="G529" s="3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</row>
    <row r="530" ht="15.75" customHeight="1">
      <c r="A530" s="1"/>
      <c r="B530" s="1"/>
      <c r="C530" s="3"/>
      <c r="D530" s="3"/>
      <c r="E530" s="3"/>
      <c r="F530" s="3"/>
      <c r="G530" s="3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</row>
    <row r="531" ht="15.75" customHeight="1">
      <c r="A531" s="1"/>
      <c r="B531" s="1"/>
      <c r="C531" s="3"/>
      <c r="D531" s="3"/>
      <c r="E531" s="3"/>
      <c r="F531" s="3"/>
      <c r="G531" s="3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</row>
    <row r="532" ht="15.75" customHeight="1">
      <c r="A532" s="1"/>
      <c r="B532" s="1"/>
      <c r="C532" s="3"/>
      <c r="D532" s="3"/>
      <c r="E532" s="3"/>
      <c r="F532" s="3"/>
      <c r="G532" s="3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</row>
    <row r="533" ht="15.75" customHeight="1">
      <c r="A533" s="1"/>
      <c r="B533" s="1"/>
      <c r="C533" s="3"/>
      <c r="D533" s="3"/>
      <c r="E533" s="3"/>
      <c r="F533" s="3"/>
      <c r="G533" s="3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</row>
    <row r="534" ht="15.75" customHeight="1">
      <c r="A534" s="1"/>
      <c r="B534" s="1"/>
      <c r="C534" s="3"/>
      <c r="D534" s="3"/>
      <c r="E534" s="3"/>
      <c r="F534" s="3"/>
      <c r="G534" s="3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</row>
    <row r="535" ht="15.75" customHeight="1">
      <c r="A535" s="1"/>
      <c r="B535" s="1"/>
      <c r="C535" s="3"/>
      <c r="D535" s="3"/>
      <c r="E535" s="3"/>
      <c r="F535" s="3"/>
      <c r="G535" s="3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</row>
    <row r="536" ht="15.75" customHeight="1">
      <c r="A536" s="1"/>
      <c r="B536" s="1"/>
      <c r="C536" s="3"/>
      <c r="D536" s="3"/>
      <c r="E536" s="3"/>
      <c r="F536" s="3"/>
      <c r="G536" s="3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</row>
    <row r="537" ht="15.75" customHeight="1">
      <c r="A537" s="1"/>
      <c r="B537" s="1"/>
      <c r="C537" s="3"/>
      <c r="D537" s="3"/>
      <c r="E537" s="3"/>
      <c r="F537" s="3"/>
      <c r="G537" s="3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</row>
    <row r="538" ht="15.75" customHeight="1">
      <c r="A538" s="1"/>
      <c r="B538" s="1"/>
      <c r="C538" s="3"/>
      <c r="D538" s="3"/>
      <c r="E538" s="3"/>
      <c r="F538" s="3"/>
      <c r="G538" s="3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</row>
    <row r="539" ht="15.75" customHeight="1">
      <c r="A539" s="1"/>
      <c r="B539" s="1"/>
      <c r="C539" s="3"/>
      <c r="D539" s="3"/>
      <c r="E539" s="3"/>
      <c r="F539" s="3"/>
      <c r="G539" s="3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</row>
    <row r="540" ht="15.75" customHeight="1">
      <c r="A540" s="1"/>
      <c r="B540" s="1"/>
      <c r="C540" s="3"/>
      <c r="D540" s="3"/>
      <c r="E540" s="3"/>
      <c r="F540" s="3"/>
      <c r="G540" s="3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</row>
    <row r="541" ht="15.75" customHeight="1">
      <c r="A541" s="1"/>
      <c r="B541" s="1"/>
      <c r="C541" s="3"/>
      <c r="D541" s="3"/>
      <c r="E541" s="3"/>
      <c r="F541" s="3"/>
      <c r="G541" s="3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</row>
    <row r="542" ht="15.75" customHeight="1">
      <c r="A542" s="1"/>
      <c r="B542" s="1"/>
      <c r="C542" s="3"/>
      <c r="D542" s="3"/>
      <c r="E542" s="3"/>
      <c r="F542" s="3"/>
      <c r="G542" s="3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</row>
    <row r="543" ht="15.75" customHeight="1">
      <c r="A543" s="1"/>
      <c r="B543" s="1"/>
      <c r="C543" s="3"/>
      <c r="D543" s="3"/>
      <c r="E543" s="3"/>
      <c r="F543" s="3"/>
      <c r="G543" s="3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</row>
    <row r="544" ht="15.75" customHeight="1">
      <c r="A544" s="1"/>
      <c r="B544" s="1"/>
      <c r="C544" s="3"/>
      <c r="D544" s="3"/>
      <c r="E544" s="3"/>
      <c r="F544" s="3"/>
      <c r="G544" s="3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</row>
    <row r="545" ht="15.75" customHeight="1">
      <c r="A545" s="1"/>
      <c r="B545" s="1"/>
      <c r="C545" s="3"/>
      <c r="D545" s="3"/>
      <c r="E545" s="3"/>
      <c r="F545" s="3"/>
      <c r="G545" s="3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</row>
    <row r="546" ht="15.75" customHeight="1">
      <c r="A546" s="1"/>
      <c r="B546" s="1"/>
      <c r="C546" s="3"/>
      <c r="D546" s="3"/>
      <c r="E546" s="3"/>
      <c r="F546" s="3"/>
      <c r="G546" s="3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</row>
    <row r="547" ht="15.75" customHeight="1">
      <c r="A547" s="1"/>
      <c r="B547" s="1"/>
      <c r="C547" s="3"/>
      <c r="D547" s="3"/>
      <c r="E547" s="3"/>
      <c r="F547" s="3"/>
      <c r="G547" s="3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</row>
    <row r="548" ht="15.75" customHeight="1">
      <c r="A548" s="1"/>
      <c r="B548" s="1"/>
      <c r="C548" s="3"/>
      <c r="D548" s="3"/>
      <c r="E548" s="3"/>
      <c r="F548" s="3"/>
      <c r="G548" s="3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</row>
    <row r="549" ht="15.75" customHeight="1">
      <c r="A549" s="1"/>
      <c r="B549" s="1"/>
      <c r="C549" s="3"/>
      <c r="D549" s="3"/>
      <c r="E549" s="3"/>
      <c r="F549" s="3"/>
      <c r="G549" s="3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</row>
    <row r="550" ht="15.75" customHeight="1">
      <c r="A550" s="1"/>
      <c r="B550" s="1"/>
      <c r="C550" s="3"/>
      <c r="D550" s="3"/>
      <c r="E550" s="3"/>
      <c r="F550" s="3"/>
      <c r="G550" s="3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</row>
    <row r="551" ht="15.75" customHeight="1">
      <c r="A551" s="1"/>
      <c r="B551" s="1"/>
      <c r="C551" s="3"/>
      <c r="D551" s="3"/>
      <c r="E551" s="3"/>
      <c r="F551" s="3"/>
      <c r="G551" s="3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</row>
    <row r="552" ht="15.75" customHeight="1">
      <c r="A552" s="1"/>
      <c r="B552" s="1"/>
      <c r="C552" s="3"/>
      <c r="D552" s="3"/>
      <c r="E552" s="3"/>
      <c r="F552" s="3"/>
      <c r="G552" s="3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</row>
    <row r="553" ht="15.75" customHeight="1">
      <c r="A553" s="1"/>
      <c r="B553" s="1"/>
      <c r="C553" s="3"/>
      <c r="D553" s="3"/>
      <c r="E553" s="3"/>
      <c r="F553" s="3"/>
      <c r="G553" s="3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</row>
    <row r="554" ht="15.75" customHeight="1">
      <c r="A554" s="1"/>
      <c r="B554" s="1"/>
      <c r="C554" s="3"/>
      <c r="D554" s="3"/>
      <c r="E554" s="3"/>
      <c r="F554" s="3"/>
      <c r="G554" s="3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</row>
    <row r="555" ht="15.75" customHeight="1">
      <c r="A555" s="1"/>
      <c r="B555" s="1"/>
      <c r="C555" s="3"/>
      <c r="D555" s="3"/>
      <c r="E555" s="3"/>
      <c r="F555" s="3"/>
      <c r="G555" s="3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ht="15.75" customHeight="1">
      <c r="A556" s="1"/>
      <c r="B556" s="1"/>
      <c r="C556" s="3"/>
      <c r="D556" s="3"/>
      <c r="E556" s="3"/>
      <c r="F556" s="3"/>
      <c r="G556" s="3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ht="15.75" customHeight="1">
      <c r="A557" s="1"/>
      <c r="B557" s="1"/>
      <c r="C557" s="3"/>
      <c r="D557" s="3"/>
      <c r="E557" s="3"/>
      <c r="F557" s="3"/>
      <c r="G557" s="3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</row>
    <row r="558" ht="15.75" customHeight="1">
      <c r="A558" s="1"/>
      <c r="B558" s="1"/>
      <c r="C558" s="3"/>
      <c r="D558" s="3"/>
      <c r="E558" s="3"/>
      <c r="F558" s="3"/>
      <c r="G558" s="3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</row>
    <row r="559" ht="15.75" customHeight="1">
      <c r="A559" s="1"/>
      <c r="B559" s="1"/>
      <c r="C559" s="3"/>
      <c r="D559" s="3"/>
      <c r="E559" s="3"/>
      <c r="F559" s="3"/>
      <c r="G559" s="3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</row>
    <row r="560" ht="15.75" customHeight="1">
      <c r="A560" s="1"/>
      <c r="B560" s="1"/>
      <c r="C560" s="3"/>
      <c r="D560" s="3"/>
      <c r="E560" s="3"/>
      <c r="F560" s="3"/>
      <c r="G560" s="3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</row>
    <row r="561" ht="15.75" customHeight="1">
      <c r="A561" s="1"/>
      <c r="B561" s="1"/>
      <c r="C561" s="3"/>
      <c r="D561" s="3"/>
      <c r="E561" s="3"/>
      <c r="F561" s="3"/>
      <c r="G561" s="3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</row>
    <row r="562" ht="15.75" customHeight="1">
      <c r="A562" s="1"/>
      <c r="B562" s="1"/>
      <c r="C562" s="3"/>
      <c r="D562" s="3"/>
      <c r="E562" s="3"/>
      <c r="F562" s="3"/>
      <c r="G562" s="3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</row>
    <row r="563" ht="15.75" customHeight="1">
      <c r="A563" s="1"/>
      <c r="B563" s="1"/>
      <c r="C563" s="3"/>
      <c r="D563" s="3"/>
      <c r="E563" s="3"/>
      <c r="F563" s="3"/>
      <c r="G563" s="3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</row>
    <row r="564" ht="15.75" customHeight="1">
      <c r="A564" s="1"/>
      <c r="B564" s="1"/>
      <c r="C564" s="3"/>
      <c r="D564" s="3"/>
      <c r="E564" s="3"/>
      <c r="F564" s="3"/>
      <c r="G564" s="3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</row>
    <row r="565" ht="15.75" customHeight="1">
      <c r="A565" s="1"/>
      <c r="B565" s="1"/>
      <c r="C565" s="3"/>
      <c r="D565" s="3"/>
      <c r="E565" s="3"/>
      <c r="F565" s="3"/>
      <c r="G565" s="3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</row>
    <row r="566" ht="15.75" customHeight="1">
      <c r="A566" s="1"/>
      <c r="B566" s="1"/>
      <c r="C566" s="3"/>
      <c r="D566" s="3"/>
      <c r="E566" s="3"/>
      <c r="F566" s="3"/>
      <c r="G566" s="3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</row>
    <row r="567" ht="15.75" customHeight="1">
      <c r="A567" s="1"/>
      <c r="B567" s="1"/>
      <c r="C567" s="3"/>
      <c r="D567" s="3"/>
      <c r="E567" s="3"/>
      <c r="F567" s="3"/>
      <c r="G567" s="3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</row>
    <row r="568" ht="15.75" customHeight="1">
      <c r="A568" s="1"/>
      <c r="B568" s="1"/>
      <c r="C568" s="3"/>
      <c r="D568" s="3"/>
      <c r="E568" s="3"/>
      <c r="F568" s="3"/>
      <c r="G568" s="3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</row>
    <row r="569" ht="15.75" customHeight="1">
      <c r="A569" s="1"/>
      <c r="B569" s="1"/>
      <c r="C569" s="3"/>
      <c r="D569" s="3"/>
      <c r="E569" s="3"/>
      <c r="F569" s="3"/>
      <c r="G569" s="3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</row>
    <row r="570" ht="15.75" customHeight="1">
      <c r="A570" s="1"/>
      <c r="B570" s="1"/>
      <c r="C570" s="3"/>
      <c r="D570" s="3"/>
      <c r="E570" s="3"/>
      <c r="F570" s="3"/>
      <c r="G570" s="3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</row>
    <row r="571" ht="15.75" customHeight="1">
      <c r="A571" s="1"/>
      <c r="B571" s="1"/>
      <c r="C571" s="3"/>
      <c r="D571" s="3"/>
      <c r="E571" s="3"/>
      <c r="F571" s="3"/>
      <c r="G571" s="3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</row>
    <row r="572" ht="15.75" customHeight="1">
      <c r="A572" s="1"/>
      <c r="B572" s="1"/>
      <c r="C572" s="3"/>
      <c r="D572" s="3"/>
      <c r="E572" s="3"/>
      <c r="F572" s="3"/>
      <c r="G572" s="3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</row>
    <row r="573" ht="15.75" customHeight="1">
      <c r="A573" s="1"/>
      <c r="B573" s="1"/>
      <c r="C573" s="3"/>
      <c r="D573" s="3"/>
      <c r="E573" s="3"/>
      <c r="F573" s="3"/>
      <c r="G573" s="3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</row>
    <row r="574" ht="15.75" customHeight="1">
      <c r="A574" s="1"/>
      <c r="B574" s="1"/>
      <c r="C574" s="3"/>
      <c r="D574" s="3"/>
      <c r="E574" s="3"/>
      <c r="F574" s="3"/>
      <c r="G574" s="3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</row>
    <row r="575" ht="15.75" customHeight="1">
      <c r="A575" s="1"/>
      <c r="B575" s="1"/>
      <c r="C575" s="3"/>
      <c r="D575" s="3"/>
      <c r="E575" s="3"/>
      <c r="F575" s="3"/>
      <c r="G575" s="3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</row>
    <row r="576" ht="15.75" customHeight="1">
      <c r="A576" s="1"/>
      <c r="B576" s="1"/>
      <c r="C576" s="3"/>
      <c r="D576" s="3"/>
      <c r="E576" s="3"/>
      <c r="F576" s="3"/>
      <c r="G576" s="3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</row>
    <row r="577" ht="15.75" customHeight="1">
      <c r="A577" s="1"/>
      <c r="B577" s="1"/>
      <c r="C577" s="3"/>
      <c r="D577" s="3"/>
      <c r="E577" s="3"/>
      <c r="F577" s="3"/>
      <c r="G577" s="3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</row>
    <row r="578" ht="15.75" customHeight="1">
      <c r="A578" s="1"/>
      <c r="B578" s="1"/>
      <c r="C578" s="3"/>
      <c r="D578" s="3"/>
      <c r="E578" s="3"/>
      <c r="F578" s="3"/>
      <c r="G578" s="3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</row>
    <row r="579" ht="15.75" customHeight="1">
      <c r="A579" s="1"/>
      <c r="B579" s="1"/>
      <c r="C579" s="3"/>
      <c r="D579" s="3"/>
      <c r="E579" s="3"/>
      <c r="F579" s="3"/>
      <c r="G579" s="3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</row>
    <row r="580" ht="15.75" customHeight="1">
      <c r="A580" s="1"/>
      <c r="B580" s="1"/>
      <c r="C580" s="3"/>
      <c r="D580" s="3"/>
      <c r="E580" s="3"/>
      <c r="F580" s="3"/>
      <c r="G580" s="3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</row>
    <row r="581" ht="15.75" customHeight="1">
      <c r="A581" s="1"/>
      <c r="B581" s="1"/>
      <c r="C581" s="3"/>
      <c r="D581" s="3"/>
      <c r="E581" s="3"/>
      <c r="F581" s="3"/>
      <c r="G581" s="3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</row>
    <row r="582" ht="15.75" customHeight="1">
      <c r="A582" s="1"/>
      <c r="B582" s="1"/>
      <c r="C582" s="3"/>
      <c r="D582" s="3"/>
      <c r="E582" s="3"/>
      <c r="F582" s="3"/>
      <c r="G582" s="3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</row>
    <row r="583" ht="15.75" customHeight="1">
      <c r="A583" s="1"/>
      <c r="B583" s="1"/>
      <c r="C583" s="3"/>
      <c r="D583" s="3"/>
      <c r="E583" s="3"/>
      <c r="F583" s="3"/>
      <c r="G583" s="3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</row>
    <row r="584" ht="15.75" customHeight="1">
      <c r="A584" s="1"/>
      <c r="B584" s="1"/>
      <c r="C584" s="3"/>
      <c r="D584" s="3"/>
      <c r="E584" s="3"/>
      <c r="F584" s="3"/>
      <c r="G584" s="3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</row>
    <row r="585" ht="15.75" customHeight="1">
      <c r="A585" s="1"/>
      <c r="B585" s="1"/>
      <c r="C585" s="3"/>
      <c r="D585" s="3"/>
      <c r="E585" s="3"/>
      <c r="F585" s="3"/>
      <c r="G585" s="3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</row>
    <row r="586" ht="15.75" customHeight="1">
      <c r="A586" s="1"/>
      <c r="B586" s="1"/>
      <c r="C586" s="3"/>
      <c r="D586" s="3"/>
      <c r="E586" s="3"/>
      <c r="F586" s="3"/>
      <c r="G586" s="3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</row>
    <row r="587" ht="15.75" customHeight="1">
      <c r="A587" s="1"/>
      <c r="B587" s="1"/>
      <c r="C587" s="3"/>
      <c r="D587" s="3"/>
      <c r="E587" s="3"/>
      <c r="F587" s="3"/>
      <c r="G587" s="3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</row>
    <row r="588" ht="15.75" customHeight="1">
      <c r="A588" s="1"/>
      <c r="B588" s="1"/>
      <c r="C588" s="3"/>
      <c r="D588" s="3"/>
      <c r="E588" s="3"/>
      <c r="F588" s="3"/>
      <c r="G588" s="3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</row>
    <row r="589" ht="15.75" customHeight="1">
      <c r="A589" s="1"/>
      <c r="B589" s="1"/>
      <c r="C589" s="3"/>
      <c r="D589" s="3"/>
      <c r="E589" s="3"/>
      <c r="F589" s="3"/>
      <c r="G589" s="3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</row>
    <row r="590" ht="15.75" customHeight="1">
      <c r="A590" s="1"/>
      <c r="B590" s="1"/>
      <c r="C590" s="3"/>
      <c r="D590" s="3"/>
      <c r="E590" s="3"/>
      <c r="F590" s="3"/>
      <c r="G590" s="3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</row>
    <row r="591" ht="15.75" customHeight="1">
      <c r="A591" s="1"/>
      <c r="B591" s="1"/>
      <c r="C591" s="3"/>
      <c r="D591" s="3"/>
      <c r="E591" s="3"/>
      <c r="F591" s="3"/>
      <c r="G591" s="3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</row>
    <row r="592" ht="15.75" customHeight="1">
      <c r="A592" s="1"/>
      <c r="B592" s="1"/>
      <c r="C592" s="3"/>
      <c r="D592" s="3"/>
      <c r="E592" s="3"/>
      <c r="F592" s="3"/>
      <c r="G592" s="3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</row>
    <row r="593" ht="15.75" customHeight="1">
      <c r="A593" s="1"/>
      <c r="B593" s="1"/>
      <c r="C593" s="3"/>
      <c r="D593" s="3"/>
      <c r="E593" s="3"/>
      <c r="F593" s="3"/>
      <c r="G593" s="3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</row>
    <row r="594" ht="15.75" customHeight="1">
      <c r="A594" s="1"/>
      <c r="B594" s="1"/>
      <c r="C594" s="3"/>
      <c r="D594" s="3"/>
      <c r="E594" s="3"/>
      <c r="F594" s="3"/>
      <c r="G594" s="3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</row>
    <row r="595" ht="15.75" customHeight="1">
      <c r="A595" s="1"/>
      <c r="B595" s="1"/>
      <c r="C595" s="3"/>
      <c r="D595" s="3"/>
      <c r="E595" s="3"/>
      <c r="F595" s="3"/>
      <c r="G595" s="3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</row>
    <row r="596" ht="15.75" customHeight="1">
      <c r="A596" s="1"/>
      <c r="B596" s="1"/>
      <c r="C596" s="3"/>
      <c r="D596" s="3"/>
      <c r="E596" s="3"/>
      <c r="F596" s="3"/>
      <c r="G596" s="3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</row>
    <row r="597" ht="15.75" customHeight="1">
      <c r="A597" s="1"/>
      <c r="B597" s="1"/>
      <c r="C597" s="3"/>
      <c r="D597" s="3"/>
      <c r="E597" s="3"/>
      <c r="F597" s="3"/>
      <c r="G597" s="3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</row>
    <row r="598" ht="15.75" customHeight="1">
      <c r="A598" s="1"/>
      <c r="B598" s="1"/>
      <c r="C598" s="3"/>
      <c r="D598" s="3"/>
      <c r="E598" s="3"/>
      <c r="F598" s="3"/>
      <c r="G598" s="3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</row>
    <row r="599" ht="15.75" customHeight="1">
      <c r="A599" s="1"/>
      <c r="B599" s="1"/>
      <c r="C599" s="3"/>
      <c r="D599" s="3"/>
      <c r="E599" s="3"/>
      <c r="F599" s="3"/>
      <c r="G599" s="3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</row>
    <row r="600" ht="15.75" customHeight="1">
      <c r="A600" s="1"/>
      <c r="B600" s="1"/>
      <c r="C600" s="3"/>
      <c r="D600" s="3"/>
      <c r="E600" s="3"/>
      <c r="F600" s="3"/>
      <c r="G600" s="3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</row>
    <row r="601" ht="15.75" customHeight="1">
      <c r="A601" s="1"/>
      <c r="B601" s="1"/>
      <c r="C601" s="3"/>
      <c r="D601" s="3"/>
      <c r="E601" s="3"/>
      <c r="F601" s="3"/>
      <c r="G601" s="3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</row>
    <row r="602" ht="15.75" customHeight="1">
      <c r="A602" s="1"/>
      <c r="B602" s="1"/>
      <c r="C602" s="3"/>
      <c r="D602" s="3"/>
      <c r="E602" s="3"/>
      <c r="F602" s="3"/>
      <c r="G602" s="3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</row>
    <row r="603" ht="15.75" customHeight="1">
      <c r="A603" s="1"/>
      <c r="B603" s="1"/>
      <c r="C603" s="3"/>
      <c r="D603" s="3"/>
      <c r="E603" s="3"/>
      <c r="F603" s="3"/>
      <c r="G603" s="3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</row>
    <row r="604" ht="15.75" customHeight="1">
      <c r="A604" s="1"/>
      <c r="B604" s="1"/>
      <c r="C604" s="3"/>
      <c r="D604" s="3"/>
      <c r="E604" s="3"/>
      <c r="F604" s="3"/>
      <c r="G604" s="3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</row>
    <row r="605" ht="15.75" customHeight="1">
      <c r="A605" s="1"/>
      <c r="B605" s="1"/>
      <c r="C605" s="3"/>
      <c r="D605" s="3"/>
      <c r="E605" s="3"/>
      <c r="F605" s="3"/>
      <c r="G605" s="3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</row>
    <row r="606" ht="15.75" customHeight="1">
      <c r="A606" s="1"/>
      <c r="B606" s="1"/>
      <c r="C606" s="3"/>
      <c r="D606" s="3"/>
      <c r="E606" s="3"/>
      <c r="F606" s="3"/>
      <c r="G606" s="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</row>
    <row r="607" ht="15.75" customHeight="1">
      <c r="A607" s="1"/>
      <c r="B607" s="1"/>
      <c r="C607" s="3"/>
      <c r="D607" s="3"/>
      <c r="E607" s="3"/>
      <c r="F607" s="3"/>
      <c r="G607" s="3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</row>
    <row r="608" ht="15.75" customHeight="1">
      <c r="A608" s="1"/>
      <c r="B608" s="1"/>
      <c r="C608" s="3"/>
      <c r="D608" s="3"/>
      <c r="E608" s="3"/>
      <c r="F608" s="3"/>
      <c r="G608" s="3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</row>
    <row r="609" ht="15.75" customHeight="1">
      <c r="A609" s="1"/>
      <c r="B609" s="1"/>
      <c r="C609" s="3"/>
      <c r="D609" s="3"/>
      <c r="E609" s="3"/>
      <c r="F609" s="3"/>
      <c r="G609" s="3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</row>
    <row r="610" ht="15.75" customHeight="1">
      <c r="A610" s="1"/>
      <c r="B610" s="1"/>
      <c r="C610" s="3"/>
      <c r="D610" s="3"/>
      <c r="E610" s="3"/>
      <c r="F610" s="3"/>
      <c r="G610" s="3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</row>
    <row r="611" ht="15.75" customHeight="1">
      <c r="A611" s="1"/>
      <c r="B611" s="1"/>
      <c r="C611" s="3"/>
      <c r="D611" s="3"/>
      <c r="E611" s="3"/>
      <c r="F611" s="3"/>
      <c r="G611" s="3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</row>
    <row r="612" ht="15.75" customHeight="1">
      <c r="A612" s="1"/>
      <c r="B612" s="1"/>
      <c r="C612" s="3"/>
      <c r="D612" s="3"/>
      <c r="E612" s="3"/>
      <c r="F612" s="3"/>
      <c r="G612" s="3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</row>
    <row r="613" ht="15.75" customHeight="1">
      <c r="A613" s="1"/>
      <c r="B613" s="1"/>
      <c r="C613" s="3"/>
      <c r="D613" s="3"/>
      <c r="E613" s="3"/>
      <c r="F613" s="3"/>
      <c r="G613" s="3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</row>
    <row r="614" ht="15.75" customHeight="1">
      <c r="A614" s="1"/>
      <c r="B614" s="1"/>
      <c r="C614" s="3"/>
      <c r="D614" s="3"/>
      <c r="E614" s="3"/>
      <c r="F614" s="3"/>
      <c r="G614" s="3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ht="15.75" customHeight="1">
      <c r="A615" s="1"/>
      <c r="B615" s="1"/>
      <c r="C615" s="3"/>
      <c r="D615" s="3"/>
      <c r="E615" s="3"/>
      <c r="F615" s="3"/>
      <c r="G615" s="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ht="15.75" customHeight="1">
      <c r="A616" s="1"/>
      <c r="B616" s="1"/>
      <c r="C616" s="3"/>
      <c r="D616" s="3"/>
      <c r="E616" s="3"/>
      <c r="F616" s="3"/>
      <c r="G616" s="3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</row>
    <row r="617" ht="15.75" customHeight="1">
      <c r="A617" s="1"/>
      <c r="B617" s="1"/>
      <c r="C617" s="3"/>
      <c r="D617" s="3"/>
      <c r="E617" s="3"/>
      <c r="F617" s="3"/>
      <c r="G617" s="3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</row>
    <row r="618" ht="15.75" customHeight="1">
      <c r="A618" s="1"/>
      <c r="B618" s="1"/>
      <c r="C618" s="3"/>
      <c r="D618" s="3"/>
      <c r="E618" s="3"/>
      <c r="F618" s="3"/>
      <c r="G618" s="3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ht="15.75" customHeight="1">
      <c r="A619" s="1"/>
      <c r="B619" s="1"/>
      <c r="C619" s="3"/>
      <c r="D619" s="3"/>
      <c r="E619" s="3"/>
      <c r="F619" s="3"/>
      <c r="G619" s="3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ht="15.75" customHeight="1">
      <c r="A620" s="1"/>
      <c r="B620" s="1"/>
      <c r="C620" s="3"/>
      <c r="D620" s="3"/>
      <c r="E620" s="3"/>
      <c r="F620" s="3"/>
      <c r="G620" s="3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ht="15.75" customHeight="1">
      <c r="A621" s="1"/>
      <c r="B621" s="1"/>
      <c r="C621" s="3"/>
      <c r="D621" s="3"/>
      <c r="E621" s="3"/>
      <c r="F621" s="3"/>
      <c r="G621" s="3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</row>
    <row r="622" ht="15.75" customHeight="1">
      <c r="A622" s="1"/>
      <c r="B622" s="1"/>
      <c r="C622" s="3"/>
      <c r="D622" s="3"/>
      <c r="E622" s="3"/>
      <c r="F622" s="3"/>
      <c r="G622" s="3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</row>
    <row r="623" ht="15.75" customHeight="1">
      <c r="A623" s="1"/>
      <c r="B623" s="1"/>
      <c r="C623" s="3"/>
      <c r="D623" s="3"/>
      <c r="E623" s="3"/>
      <c r="F623" s="3"/>
      <c r="G623" s="3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</row>
    <row r="624" ht="15.75" customHeight="1">
      <c r="A624" s="1"/>
      <c r="B624" s="1"/>
      <c r="C624" s="3"/>
      <c r="D624" s="3"/>
      <c r="E624" s="3"/>
      <c r="F624" s="3"/>
      <c r="G624" s="3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</row>
    <row r="625" ht="15.75" customHeight="1">
      <c r="A625" s="1"/>
      <c r="B625" s="1"/>
      <c r="C625" s="3"/>
      <c r="D625" s="3"/>
      <c r="E625" s="3"/>
      <c r="F625" s="3"/>
      <c r="G625" s="3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</row>
    <row r="626" ht="15.75" customHeight="1">
      <c r="A626" s="1"/>
      <c r="B626" s="1"/>
      <c r="C626" s="3"/>
      <c r="D626" s="3"/>
      <c r="E626" s="3"/>
      <c r="F626" s="3"/>
      <c r="G626" s="3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ht="15.75" customHeight="1">
      <c r="A627" s="1"/>
      <c r="B627" s="1"/>
      <c r="C627" s="3"/>
      <c r="D627" s="3"/>
      <c r="E627" s="3"/>
      <c r="F627" s="3"/>
      <c r="G627" s="3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</row>
    <row r="628" ht="15.75" customHeight="1">
      <c r="A628" s="1"/>
      <c r="B628" s="1"/>
      <c r="C628" s="3"/>
      <c r="D628" s="3"/>
      <c r="E628" s="3"/>
      <c r="F628" s="3"/>
      <c r="G628" s="3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</row>
    <row r="629" ht="15.75" customHeight="1">
      <c r="A629" s="1"/>
      <c r="B629" s="1"/>
      <c r="C629" s="3"/>
      <c r="D629" s="3"/>
      <c r="E629" s="3"/>
      <c r="F629" s="3"/>
      <c r="G629" s="3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</row>
    <row r="630" ht="15.75" customHeight="1">
      <c r="A630" s="1"/>
      <c r="B630" s="1"/>
      <c r="C630" s="3"/>
      <c r="D630" s="3"/>
      <c r="E630" s="3"/>
      <c r="F630" s="3"/>
      <c r="G630" s="3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</row>
    <row r="631" ht="15.75" customHeight="1">
      <c r="A631" s="1"/>
      <c r="B631" s="1"/>
      <c r="C631" s="3"/>
      <c r="D631" s="3"/>
      <c r="E631" s="3"/>
      <c r="F631" s="3"/>
      <c r="G631" s="3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ht="15.75" customHeight="1">
      <c r="A632" s="1"/>
      <c r="B632" s="1"/>
      <c r="C632" s="3"/>
      <c r="D632" s="3"/>
      <c r="E632" s="3"/>
      <c r="F632" s="3"/>
      <c r="G632" s="3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ht="15.75" customHeight="1">
      <c r="A633" s="1"/>
      <c r="B633" s="1"/>
      <c r="C633" s="3"/>
      <c r="D633" s="3"/>
      <c r="E633" s="3"/>
      <c r="F633" s="3"/>
      <c r="G633" s="3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ht="15.75" customHeight="1">
      <c r="A634" s="1"/>
      <c r="B634" s="1"/>
      <c r="C634" s="3"/>
      <c r="D634" s="3"/>
      <c r="E634" s="3"/>
      <c r="F634" s="3"/>
      <c r="G634" s="3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ht="15.75" customHeight="1">
      <c r="A635" s="1"/>
      <c r="B635" s="1"/>
      <c r="C635" s="3"/>
      <c r="D635" s="3"/>
      <c r="E635" s="3"/>
      <c r="F635" s="3"/>
      <c r="G635" s="3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</row>
    <row r="636" ht="15.75" customHeight="1">
      <c r="A636" s="1"/>
      <c r="B636" s="1"/>
      <c r="C636" s="3"/>
      <c r="D636" s="3"/>
      <c r="E636" s="3"/>
      <c r="F636" s="3"/>
      <c r="G636" s="3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</row>
    <row r="637" ht="15.75" customHeight="1">
      <c r="A637" s="1"/>
      <c r="B637" s="1"/>
      <c r="C637" s="3"/>
      <c r="D637" s="3"/>
      <c r="E637" s="3"/>
      <c r="F637" s="3"/>
      <c r="G637" s="3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ht="15.75" customHeight="1">
      <c r="A638" s="1"/>
      <c r="B638" s="1"/>
      <c r="C638" s="3"/>
      <c r="D638" s="3"/>
      <c r="E638" s="3"/>
      <c r="F638" s="3"/>
      <c r="G638" s="3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ht="15.75" customHeight="1">
      <c r="A639" s="1"/>
      <c r="B639" s="1"/>
      <c r="C639" s="3"/>
      <c r="D639" s="3"/>
      <c r="E639" s="3"/>
      <c r="F639" s="3"/>
      <c r="G639" s="3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</row>
    <row r="640" ht="15.75" customHeight="1">
      <c r="A640" s="1"/>
      <c r="B640" s="1"/>
      <c r="C640" s="3"/>
      <c r="D640" s="3"/>
      <c r="E640" s="3"/>
      <c r="F640" s="3"/>
      <c r="G640" s="3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</row>
    <row r="641" ht="15.75" customHeight="1">
      <c r="A641" s="1"/>
      <c r="B641" s="1"/>
      <c r="C641" s="3"/>
      <c r="D641" s="3"/>
      <c r="E641" s="3"/>
      <c r="F641" s="3"/>
      <c r="G641" s="3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</row>
    <row r="642" ht="15.75" customHeight="1">
      <c r="A642" s="1"/>
      <c r="B642" s="1"/>
      <c r="C642" s="3"/>
      <c r="D642" s="3"/>
      <c r="E642" s="3"/>
      <c r="F642" s="3"/>
      <c r="G642" s="3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</row>
    <row r="643" ht="15.75" customHeight="1">
      <c r="A643" s="1"/>
      <c r="B643" s="1"/>
      <c r="C643" s="3"/>
      <c r="D643" s="3"/>
      <c r="E643" s="3"/>
      <c r="F643" s="3"/>
      <c r="G643" s="3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</row>
    <row r="644" ht="15.75" customHeight="1">
      <c r="A644" s="1"/>
      <c r="B644" s="1"/>
      <c r="C644" s="3"/>
      <c r="D644" s="3"/>
      <c r="E644" s="3"/>
      <c r="F644" s="3"/>
      <c r="G644" s="3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</row>
    <row r="645" ht="15.75" customHeight="1">
      <c r="A645" s="1"/>
      <c r="B645" s="1"/>
      <c r="C645" s="3"/>
      <c r="D645" s="3"/>
      <c r="E645" s="3"/>
      <c r="F645" s="3"/>
      <c r="G645" s="3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</row>
    <row r="646" ht="15.75" customHeight="1">
      <c r="A646" s="1"/>
      <c r="B646" s="1"/>
      <c r="C646" s="3"/>
      <c r="D646" s="3"/>
      <c r="E646" s="3"/>
      <c r="F646" s="3"/>
      <c r="G646" s="3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</row>
    <row r="647" ht="15.75" customHeight="1">
      <c r="A647" s="1"/>
      <c r="B647" s="1"/>
      <c r="C647" s="3"/>
      <c r="D647" s="3"/>
      <c r="E647" s="3"/>
      <c r="F647" s="3"/>
      <c r="G647" s="3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</row>
    <row r="648" ht="15.75" customHeight="1">
      <c r="A648" s="1"/>
      <c r="B648" s="1"/>
      <c r="C648" s="3"/>
      <c r="D648" s="3"/>
      <c r="E648" s="3"/>
      <c r="F648" s="3"/>
      <c r="G648" s="3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</row>
    <row r="649" ht="15.75" customHeight="1">
      <c r="A649" s="1"/>
      <c r="B649" s="1"/>
      <c r="C649" s="3"/>
      <c r="D649" s="3"/>
      <c r="E649" s="3"/>
      <c r="F649" s="3"/>
      <c r="G649" s="3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</row>
    <row r="650" ht="15.75" customHeight="1">
      <c r="A650" s="1"/>
      <c r="B650" s="1"/>
      <c r="C650" s="3"/>
      <c r="D650" s="3"/>
      <c r="E650" s="3"/>
      <c r="F650" s="3"/>
      <c r="G650" s="3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</row>
    <row r="651" ht="15.75" customHeight="1">
      <c r="A651" s="1"/>
      <c r="B651" s="1"/>
      <c r="C651" s="3"/>
      <c r="D651" s="3"/>
      <c r="E651" s="3"/>
      <c r="F651" s="3"/>
      <c r="G651" s="3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</row>
    <row r="652" ht="15.75" customHeight="1">
      <c r="A652" s="1"/>
      <c r="B652" s="1"/>
      <c r="C652" s="3"/>
      <c r="D652" s="3"/>
      <c r="E652" s="3"/>
      <c r="F652" s="3"/>
      <c r="G652" s="3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</row>
    <row r="653" ht="15.75" customHeight="1">
      <c r="A653" s="1"/>
      <c r="B653" s="1"/>
      <c r="C653" s="3"/>
      <c r="D653" s="3"/>
      <c r="E653" s="3"/>
      <c r="F653" s="3"/>
      <c r="G653" s="3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</row>
    <row r="654" ht="15.75" customHeight="1">
      <c r="A654" s="1"/>
      <c r="B654" s="1"/>
      <c r="C654" s="3"/>
      <c r="D654" s="3"/>
      <c r="E654" s="3"/>
      <c r="F654" s="3"/>
      <c r="G654" s="3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</row>
    <row r="655" ht="15.75" customHeight="1">
      <c r="A655" s="1"/>
      <c r="B655" s="1"/>
      <c r="C655" s="3"/>
      <c r="D655" s="3"/>
      <c r="E655" s="3"/>
      <c r="F655" s="3"/>
      <c r="G655" s="3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</row>
    <row r="656" ht="15.75" customHeight="1">
      <c r="A656" s="1"/>
      <c r="B656" s="1"/>
      <c r="C656" s="3"/>
      <c r="D656" s="3"/>
      <c r="E656" s="3"/>
      <c r="F656" s="3"/>
      <c r="G656" s="3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</row>
    <row r="657" ht="15.75" customHeight="1">
      <c r="A657" s="1"/>
      <c r="B657" s="1"/>
      <c r="C657" s="3"/>
      <c r="D657" s="3"/>
      <c r="E657" s="3"/>
      <c r="F657" s="3"/>
      <c r="G657" s="3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</row>
    <row r="658" ht="15.75" customHeight="1">
      <c r="A658" s="1"/>
      <c r="B658" s="1"/>
      <c r="C658" s="3"/>
      <c r="D658" s="3"/>
      <c r="E658" s="3"/>
      <c r="F658" s="3"/>
      <c r="G658" s="3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</row>
    <row r="659" ht="15.75" customHeight="1">
      <c r="A659" s="1"/>
      <c r="B659" s="1"/>
      <c r="C659" s="3"/>
      <c r="D659" s="3"/>
      <c r="E659" s="3"/>
      <c r="F659" s="3"/>
      <c r="G659" s="3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</row>
    <row r="660" ht="15.75" customHeight="1">
      <c r="A660" s="1"/>
      <c r="B660" s="1"/>
      <c r="C660" s="3"/>
      <c r="D660" s="3"/>
      <c r="E660" s="3"/>
      <c r="F660" s="3"/>
      <c r="G660" s="3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</row>
    <row r="661" ht="15.75" customHeight="1">
      <c r="A661" s="1"/>
      <c r="B661" s="1"/>
      <c r="C661" s="3"/>
      <c r="D661" s="3"/>
      <c r="E661" s="3"/>
      <c r="F661" s="3"/>
      <c r="G661" s="3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</row>
    <row r="662" ht="15.75" customHeight="1">
      <c r="A662" s="1"/>
      <c r="B662" s="1"/>
      <c r="C662" s="3"/>
      <c r="D662" s="3"/>
      <c r="E662" s="3"/>
      <c r="F662" s="3"/>
      <c r="G662" s="3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</row>
    <row r="663" ht="15.75" customHeight="1">
      <c r="A663" s="1"/>
      <c r="B663" s="1"/>
      <c r="C663" s="3"/>
      <c r="D663" s="3"/>
      <c r="E663" s="3"/>
      <c r="F663" s="3"/>
      <c r="G663" s="3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</row>
    <row r="664" ht="15.75" customHeight="1">
      <c r="A664" s="1"/>
      <c r="B664" s="1"/>
      <c r="C664" s="3"/>
      <c r="D664" s="3"/>
      <c r="E664" s="3"/>
      <c r="F664" s="3"/>
      <c r="G664" s="3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</row>
    <row r="665" ht="15.75" customHeight="1">
      <c r="A665" s="1"/>
      <c r="B665" s="1"/>
      <c r="C665" s="3"/>
      <c r="D665" s="3"/>
      <c r="E665" s="3"/>
      <c r="F665" s="3"/>
      <c r="G665" s="3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</row>
    <row r="666" ht="15.75" customHeight="1">
      <c r="A666" s="1"/>
      <c r="B666" s="1"/>
      <c r="C666" s="3"/>
      <c r="D666" s="3"/>
      <c r="E666" s="3"/>
      <c r="F666" s="3"/>
      <c r="G666" s="3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</row>
    <row r="667" ht="15.75" customHeight="1">
      <c r="A667" s="1"/>
      <c r="B667" s="1"/>
      <c r="C667" s="3"/>
      <c r="D667" s="3"/>
      <c r="E667" s="3"/>
      <c r="F667" s="3"/>
      <c r="G667" s="3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</row>
    <row r="668" ht="15.75" customHeight="1">
      <c r="A668" s="1"/>
      <c r="B668" s="1"/>
      <c r="C668" s="3"/>
      <c r="D668" s="3"/>
      <c r="E668" s="3"/>
      <c r="F668" s="3"/>
      <c r="G668" s="3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</row>
    <row r="669" ht="15.75" customHeight="1">
      <c r="A669" s="1"/>
      <c r="B669" s="1"/>
      <c r="C669" s="3"/>
      <c r="D669" s="3"/>
      <c r="E669" s="3"/>
      <c r="F669" s="3"/>
      <c r="G669" s="3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</row>
    <row r="670" ht="15.75" customHeight="1">
      <c r="A670" s="1"/>
      <c r="B670" s="1"/>
      <c r="C670" s="3"/>
      <c r="D670" s="3"/>
      <c r="E670" s="3"/>
      <c r="F670" s="3"/>
      <c r="G670" s="3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</row>
    <row r="671" ht="15.75" customHeight="1">
      <c r="A671" s="1"/>
      <c r="B671" s="1"/>
      <c r="C671" s="3"/>
      <c r="D671" s="3"/>
      <c r="E671" s="3"/>
      <c r="F671" s="3"/>
      <c r="G671" s="3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</row>
    <row r="672" ht="15.75" customHeight="1">
      <c r="A672" s="1"/>
      <c r="B672" s="1"/>
      <c r="C672" s="3"/>
      <c r="D672" s="3"/>
      <c r="E672" s="3"/>
      <c r="F672" s="3"/>
      <c r="G672" s="3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</row>
    <row r="673" ht="15.75" customHeight="1">
      <c r="A673" s="1"/>
      <c r="B673" s="1"/>
      <c r="C673" s="3"/>
      <c r="D673" s="3"/>
      <c r="E673" s="3"/>
      <c r="F673" s="3"/>
      <c r="G673" s="3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</row>
    <row r="674" ht="15.75" customHeight="1">
      <c r="A674" s="1"/>
      <c r="B674" s="1"/>
      <c r="C674" s="3"/>
      <c r="D674" s="3"/>
      <c r="E674" s="3"/>
      <c r="F674" s="3"/>
      <c r="G674" s="3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</row>
    <row r="675" ht="15.75" customHeight="1">
      <c r="A675" s="1"/>
      <c r="B675" s="1"/>
      <c r="C675" s="3"/>
      <c r="D675" s="3"/>
      <c r="E675" s="3"/>
      <c r="F675" s="3"/>
      <c r="G675" s="3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</row>
    <row r="676" ht="15.75" customHeight="1">
      <c r="A676" s="1"/>
      <c r="B676" s="1"/>
      <c r="C676" s="3"/>
      <c r="D676" s="3"/>
      <c r="E676" s="3"/>
      <c r="F676" s="3"/>
      <c r="G676" s="3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</row>
    <row r="677" ht="15.75" customHeight="1">
      <c r="A677" s="1"/>
      <c r="B677" s="1"/>
      <c r="C677" s="3"/>
      <c r="D677" s="3"/>
      <c r="E677" s="3"/>
      <c r="F677" s="3"/>
      <c r="G677" s="3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</row>
    <row r="678" ht="15.75" customHeight="1">
      <c r="A678" s="1"/>
      <c r="B678" s="1"/>
      <c r="C678" s="3"/>
      <c r="D678" s="3"/>
      <c r="E678" s="3"/>
      <c r="F678" s="3"/>
      <c r="G678" s="3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</row>
    <row r="679" ht="15.75" customHeight="1">
      <c r="A679" s="1"/>
      <c r="B679" s="1"/>
      <c r="C679" s="3"/>
      <c r="D679" s="3"/>
      <c r="E679" s="3"/>
      <c r="F679" s="3"/>
      <c r="G679" s="3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</row>
    <row r="680" ht="15.75" customHeight="1">
      <c r="A680" s="1"/>
      <c r="B680" s="1"/>
      <c r="C680" s="3"/>
      <c r="D680" s="3"/>
      <c r="E680" s="3"/>
      <c r="F680" s="3"/>
      <c r="G680" s="3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</row>
    <row r="681" ht="15.75" customHeight="1">
      <c r="A681" s="1"/>
      <c r="B681" s="1"/>
      <c r="C681" s="3"/>
      <c r="D681" s="3"/>
      <c r="E681" s="3"/>
      <c r="F681" s="3"/>
      <c r="G681" s="3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</row>
    <row r="682" ht="15.75" customHeight="1">
      <c r="A682" s="1"/>
      <c r="B682" s="1"/>
      <c r="C682" s="3"/>
      <c r="D682" s="3"/>
      <c r="E682" s="3"/>
      <c r="F682" s="3"/>
      <c r="G682" s="3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</row>
    <row r="683" ht="15.75" customHeight="1">
      <c r="A683" s="1"/>
      <c r="B683" s="1"/>
      <c r="C683" s="3"/>
      <c r="D683" s="3"/>
      <c r="E683" s="3"/>
      <c r="F683" s="3"/>
      <c r="G683" s="3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</row>
    <row r="684" ht="15.75" customHeight="1">
      <c r="A684" s="1"/>
      <c r="B684" s="1"/>
      <c r="C684" s="3"/>
      <c r="D684" s="3"/>
      <c r="E684" s="3"/>
      <c r="F684" s="3"/>
      <c r="G684" s="3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</row>
    <row r="685" ht="15.75" customHeight="1">
      <c r="A685" s="1"/>
      <c r="B685" s="1"/>
      <c r="C685" s="3"/>
      <c r="D685" s="3"/>
      <c r="E685" s="3"/>
      <c r="F685" s="3"/>
      <c r="G685" s="3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</row>
    <row r="686" ht="15.75" customHeight="1">
      <c r="A686" s="1"/>
      <c r="B686" s="1"/>
      <c r="C686" s="3"/>
      <c r="D686" s="3"/>
      <c r="E686" s="3"/>
      <c r="F686" s="3"/>
      <c r="G686" s="3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</row>
    <row r="687" ht="15.75" customHeight="1">
      <c r="A687" s="1"/>
      <c r="B687" s="1"/>
      <c r="C687" s="3"/>
      <c r="D687" s="3"/>
      <c r="E687" s="3"/>
      <c r="F687" s="3"/>
      <c r="G687" s="3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</row>
    <row r="688" ht="15.75" customHeight="1">
      <c r="A688" s="1"/>
      <c r="B688" s="1"/>
      <c r="C688" s="3"/>
      <c r="D688" s="3"/>
      <c r="E688" s="3"/>
      <c r="F688" s="3"/>
      <c r="G688" s="3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</row>
    <row r="689" ht="15.75" customHeight="1">
      <c r="A689" s="1"/>
      <c r="B689" s="1"/>
      <c r="C689" s="3"/>
      <c r="D689" s="3"/>
      <c r="E689" s="3"/>
      <c r="F689" s="3"/>
      <c r="G689" s="3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</row>
    <row r="690" ht="15.75" customHeight="1">
      <c r="A690" s="1"/>
      <c r="B690" s="1"/>
      <c r="C690" s="3"/>
      <c r="D690" s="3"/>
      <c r="E690" s="3"/>
      <c r="F690" s="3"/>
      <c r="G690" s="3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</row>
    <row r="691" ht="15.75" customHeight="1">
      <c r="A691" s="1"/>
      <c r="B691" s="1"/>
      <c r="C691" s="3"/>
      <c r="D691" s="3"/>
      <c r="E691" s="3"/>
      <c r="F691" s="3"/>
      <c r="G691" s="3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</row>
    <row r="692" ht="15.75" customHeight="1">
      <c r="A692" s="1"/>
      <c r="B692" s="1"/>
      <c r="C692" s="3"/>
      <c r="D692" s="3"/>
      <c r="E692" s="3"/>
      <c r="F692" s="3"/>
      <c r="G692" s="3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</row>
    <row r="693" ht="15.75" customHeight="1">
      <c r="A693" s="1"/>
      <c r="B693" s="1"/>
      <c r="C693" s="3"/>
      <c r="D693" s="3"/>
      <c r="E693" s="3"/>
      <c r="F693" s="3"/>
      <c r="G693" s="3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</row>
    <row r="694" ht="15.75" customHeight="1">
      <c r="A694" s="1"/>
      <c r="B694" s="1"/>
      <c r="C694" s="3"/>
      <c r="D694" s="3"/>
      <c r="E694" s="3"/>
      <c r="F694" s="3"/>
      <c r="G694" s="3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</row>
    <row r="695" ht="15.75" customHeight="1">
      <c r="A695" s="1"/>
      <c r="B695" s="1"/>
      <c r="C695" s="3"/>
      <c r="D695" s="3"/>
      <c r="E695" s="3"/>
      <c r="F695" s="3"/>
      <c r="G695" s="3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</row>
    <row r="696" ht="15.75" customHeight="1">
      <c r="A696" s="1"/>
      <c r="B696" s="1"/>
      <c r="C696" s="3"/>
      <c r="D696" s="3"/>
      <c r="E696" s="3"/>
      <c r="F696" s="3"/>
      <c r="G696" s="3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</row>
    <row r="697" ht="15.75" customHeight="1">
      <c r="A697" s="1"/>
      <c r="B697" s="1"/>
      <c r="C697" s="3"/>
      <c r="D697" s="3"/>
      <c r="E697" s="3"/>
      <c r="F697" s="3"/>
      <c r="G697" s="3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</row>
    <row r="698" ht="15.75" customHeight="1">
      <c r="A698" s="1"/>
      <c r="B698" s="1"/>
      <c r="C698" s="3"/>
      <c r="D698" s="3"/>
      <c r="E698" s="3"/>
      <c r="F698" s="3"/>
      <c r="G698" s="3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</row>
    <row r="699" ht="15.75" customHeight="1">
      <c r="A699" s="1"/>
      <c r="B699" s="1"/>
      <c r="C699" s="3"/>
      <c r="D699" s="3"/>
      <c r="E699" s="3"/>
      <c r="F699" s="3"/>
      <c r="G699" s="3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</row>
    <row r="700" ht="15.75" customHeight="1">
      <c r="A700" s="1"/>
      <c r="B700" s="1"/>
      <c r="C700" s="3"/>
      <c r="D700" s="3"/>
      <c r="E700" s="3"/>
      <c r="F700" s="3"/>
      <c r="G700" s="3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ht="15.75" customHeight="1">
      <c r="A701" s="1"/>
      <c r="B701" s="1"/>
      <c r="C701" s="3"/>
      <c r="D701" s="3"/>
      <c r="E701" s="3"/>
      <c r="F701" s="3"/>
      <c r="G701" s="3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</row>
    <row r="702" ht="15.75" customHeight="1">
      <c r="A702" s="1"/>
      <c r="B702" s="1"/>
      <c r="C702" s="3"/>
      <c r="D702" s="3"/>
      <c r="E702" s="3"/>
      <c r="F702" s="3"/>
      <c r="G702" s="3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</row>
    <row r="703" ht="15.75" customHeight="1">
      <c r="A703" s="1"/>
      <c r="B703" s="1"/>
      <c r="C703" s="3"/>
      <c r="D703" s="3"/>
      <c r="E703" s="3"/>
      <c r="F703" s="3"/>
      <c r="G703" s="3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ht="15.75" customHeight="1">
      <c r="A704" s="1"/>
      <c r="B704" s="1"/>
      <c r="C704" s="3"/>
      <c r="D704" s="3"/>
      <c r="E704" s="3"/>
      <c r="F704" s="3"/>
      <c r="G704" s="3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ht="15.75" customHeight="1">
      <c r="A705" s="1"/>
      <c r="B705" s="1"/>
      <c r="C705" s="3"/>
      <c r="D705" s="3"/>
      <c r="E705" s="3"/>
      <c r="F705" s="3"/>
      <c r="G705" s="3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</row>
    <row r="706" ht="15.75" customHeight="1">
      <c r="A706" s="1"/>
      <c r="B706" s="1"/>
      <c r="C706" s="3"/>
      <c r="D706" s="3"/>
      <c r="E706" s="3"/>
      <c r="F706" s="3"/>
      <c r="G706" s="3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</row>
    <row r="707" ht="15.75" customHeight="1">
      <c r="A707" s="1"/>
      <c r="B707" s="1"/>
      <c r="C707" s="3"/>
      <c r="D707" s="3"/>
      <c r="E707" s="3"/>
      <c r="F707" s="3"/>
      <c r="G707" s="3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</row>
    <row r="708" ht="15.75" customHeight="1">
      <c r="A708" s="1"/>
      <c r="B708" s="1"/>
      <c r="C708" s="3"/>
      <c r="D708" s="3"/>
      <c r="E708" s="3"/>
      <c r="F708" s="3"/>
      <c r="G708" s="3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</row>
    <row r="709" ht="15.75" customHeight="1">
      <c r="A709" s="1"/>
      <c r="B709" s="1"/>
      <c r="C709" s="3"/>
      <c r="D709" s="3"/>
      <c r="E709" s="3"/>
      <c r="F709" s="3"/>
      <c r="G709" s="3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</row>
    <row r="710" ht="15.75" customHeight="1">
      <c r="A710" s="1"/>
      <c r="B710" s="1"/>
      <c r="C710" s="3"/>
      <c r="D710" s="3"/>
      <c r="E710" s="3"/>
      <c r="F710" s="3"/>
      <c r="G710" s="3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</row>
    <row r="711" ht="15.75" customHeight="1">
      <c r="A711" s="1"/>
      <c r="B711" s="1"/>
      <c r="C711" s="3"/>
      <c r="D711" s="3"/>
      <c r="E711" s="3"/>
      <c r="F711" s="3"/>
      <c r="G711" s="3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</row>
    <row r="712" ht="15.75" customHeight="1">
      <c r="A712" s="1"/>
      <c r="B712" s="1"/>
      <c r="C712" s="3"/>
      <c r="D712" s="3"/>
      <c r="E712" s="3"/>
      <c r="F712" s="3"/>
      <c r="G712" s="3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</row>
    <row r="713" ht="15.75" customHeight="1">
      <c r="A713" s="1"/>
      <c r="B713" s="1"/>
      <c r="C713" s="3"/>
      <c r="D713" s="3"/>
      <c r="E713" s="3"/>
      <c r="F713" s="3"/>
      <c r="G713" s="3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</row>
    <row r="714" ht="15.75" customHeight="1">
      <c r="A714" s="1"/>
      <c r="B714" s="1"/>
      <c r="C714" s="3"/>
      <c r="D714" s="3"/>
      <c r="E714" s="3"/>
      <c r="F714" s="3"/>
      <c r="G714" s="3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</row>
    <row r="715" ht="15.75" customHeight="1">
      <c r="A715" s="1"/>
      <c r="B715" s="1"/>
      <c r="C715" s="3"/>
      <c r="D715" s="3"/>
      <c r="E715" s="3"/>
      <c r="F715" s="3"/>
      <c r="G715" s="3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</row>
    <row r="716" ht="15.75" customHeight="1">
      <c r="A716" s="1"/>
      <c r="B716" s="1"/>
      <c r="C716" s="3"/>
      <c r="D716" s="3"/>
      <c r="E716" s="3"/>
      <c r="F716" s="3"/>
      <c r="G716" s="3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</row>
    <row r="717" ht="15.75" customHeight="1">
      <c r="A717" s="1"/>
      <c r="B717" s="1"/>
      <c r="C717" s="3"/>
      <c r="D717" s="3"/>
      <c r="E717" s="3"/>
      <c r="F717" s="3"/>
      <c r="G717" s="3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</row>
    <row r="718" ht="15.75" customHeight="1">
      <c r="A718" s="1"/>
      <c r="B718" s="1"/>
      <c r="C718" s="3"/>
      <c r="D718" s="3"/>
      <c r="E718" s="3"/>
      <c r="F718" s="3"/>
      <c r="G718" s="3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</row>
    <row r="719" ht="15.75" customHeight="1">
      <c r="A719" s="1"/>
      <c r="B719" s="1"/>
      <c r="C719" s="3"/>
      <c r="D719" s="3"/>
      <c r="E719" s="3"/>
      <c r="F719" s="3"/>
      <c r="G719" s="3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</row>
    <row r="720" ht="15.75" customHeight="1">
      <c r="A720" s="1"/>
      <c r="B720" s="1"/>
      <c r="C720" s="3"/>
      <c r="D720" s="3"/>
      <c r="E720" s="3"/>
      <c r="F720" s="3"/>
      <c r="G720" s="3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</row>
    <row r="721" ht="15.75" customHeight="1">
      <c r="A721" s="1"/>
      <c r="B721" s="1"/>
      <c r="C721" s="3"/>
      <c r="D721" s="3"/>
      <c r="E721" s="3"/>
      <c r="F721" s="3"/>
      <c r="G721" s="3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ht="15.75" customHeight="1">
      <c r="A722" s="1"/>
      <c r="B722" s="1"/>
      <c r="C722" s="3"/>
      <c r="D722" s="3"/>
      <c r="E722" s="3"/>
      <c r="F722" s="3"/>
      <c r="G722" s="3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</row>
    <row r="723" ht="15.75" customHeight="1">
      <c r="A723" s="1"/>
      <c r="B723" s="1"/>
      <c r="C723" s="3"/>
      <c r="D723" s="3"/>
      <c r="E723" s="3"/>
      <c r="F723" s="3"/>
      <c r="G723" s="3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ht="15.75" customHeight="1">
      <c r="A724" s="1"/>
      <c r="B724" s="1"/>
      <c r="C724" s="3"/>
      <c r="D724" s="3"/>
      <c r="E724" s="3"/>
      <c r="F724" s="3"/>
      <c r="G724" s="3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</row>
    <row r="725" ht="15.75" customHeight="1">
      <c r="A725" s="1"/>
      <c r="B725" s="1"/>
      <c r="C725" s="3"/>
      <c r="D725" s="3"/>
      <c r="E725" s="3"/>
      <c r="F725" s="3"/>
      <c r="G725" s="3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</row>
    <row r="726" ht="15.75" customHeight="1">
      <c r="A726" s="1"/>
      <c r="B726" s="1"/>
      <c r="C726" s="3"/>
      <c r="D726" s="3"/>
      <c r="E726" s="3"/>
      <c r="F726" s="3"/>
      <c r="G726" s="3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</row>
    <row r="727" ht="15.75" customHeight="1">
      <c r="A727" s="1"/>
      <c r="B727" s="1"/>
      <c r="C727" s="3"/>
      <c r="D727" s="3"/>
      <c r="E727" s="3"/>
      <c r="F727" s="3"/>
      <c r="G727" s="3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ht="15.75" customHeight="1">
      <c r="A728" s="1"/>
      <c r="B728" s="1"/>
      <c r="C728" s="3"/>
      <c r="D728" s="3"/>
      <c r="E728" s="3"/>
      <c r="F728" s="3"/>
      <c r="G728" s="3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</row>
    <row r="729" ht="15.75" customHeight="1">
      <c r="A729" s="1"/>
      <c r="B729" s="1"/>
      <c r="C729" s="3"/>
      <c r="D729" s="3"/>
      <c r="E729" s="3"/>
      <c r="F729" s="3"/>
      <c r="G729" s="3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</row>
    <row r="730" ht="15.75" customHeight="1">
      <c r="A730" s="1"/>
      <c r="B730" s="1"/>
      <c r="C730" s="3"/>
      <c r="D730" s="3"/>
      <c r="E730" s="3"/>
      <c r="F730" s="3"/>
      <c r="G730" s="3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</row>
    <row r="731" ht="15.75" customHeight="1">
      <c r="A731" s="1"/>
      <c r="B731" s="1"/>
      <c r="C731" s="3"/>
      <c r="D731" s="3"/>
      <c r="E731" s="3"/>
      <c r="F731" s="3"/>
      <c r="G731" s="3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</row>
    <row r="732" ht="15.75" customHeight="1">
      <c r="A732" s="1"/>
      <c r="B732" s="1"/>
      <c r="C732" s="3"/>
      <c r="D732" s="3"/>
      <c r="E732" s="3"/>
      <c r="F732" s="3"/>
      <c r="G732" s="3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</row>
    <row r="733" ht="15.75" customHeight="1">
      <c r="A733" s="1"/>
      <c r="B733" s="1"/>
      <c r="C733" s="3"/>
      <c r="D733" s="3"/>
      <c r="E733" s="3"/>
      <c r="F733" s="3"/>
      <c r="G733" s="3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ht="15.75" customHeight="1">
      <c r="A734" s="1"/>
      <c r="B734" s="1"/>
      <c r="C734" s="3"/>
      <c r="D734" s="3"/>
      <c r="E734" s="3"/>
      <c r="F734" s="3"/>
      <c r="G734" s="3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</row>
    <row r="735" ht="15.75" customHeight="1">
      <c r="A735" s="1"/>
      <c r="B735" s="1"/>
      <c r="C735" s="3"/>
      <c r="D735" s="3"/>
      <c r="E735" s="3"/>
      <c r="F735" s="3"/>
      <c r="G735" s="3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</row>
    <row r="736" ht="15.75" customHeight="1">
      <c r="A736" s="1"/>
      <c r="B736" s="1"/>
      <c r="C736" s="3"/>
      <c r="D736" s="3"/>
      <c r="E736" s="3"/>
      <c r="F736" s="3"/>
      <c r="G736" s="3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</row>
    <row r="737" ht="15.75" customHeight="1">
      <c r="A737" s="1"/>
      <c r="B737" s="1"/>
      <c r="C737" s="3"/>
      <c r="D737" s="3"/>
      <c r="E737" s="3"/>
      <c r="F737" s="3"/>
      <c r="G737" s="3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</row>
    <row r="738" ht="15.75" customHeight="1">
      <c r="A738" s="1"/>
      <c r="B738" s="1"/>
      <c r="C738" s="3"/>
      <c r="D738" s="3"/>
      <c r="E738" s="3"/>
      <c r="F738" s="3"/>
      <c r="G738" s="3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</row>
    <row r="739" ht="15.75" customHeight="1">
      <c r="A739" s="1"/>
      <c r="B739" s="1"/>
      <c r="C739" s="3"/>
      <c r="D739" s="3"/>
      <c r="E739" s="3"/>
      <c r="F739" s="3"/>
      <c r="G739" s="3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</row>
    <row r="740" ht="15.75" customHeight="1">
      <c r="A740" s="1"/>
      <c r="B740" s="1"/>
      <c r="C740" s="3"/>
      <c r="D740" s="3"/>
      <c r="E740" s="3"/>
      <c r="F740" s="3"/>
      <c r="G740" s="3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</row>
    <row r="741" ht="15.75" customHeight="1">
      <c r="A741" s="1"/>
      <c r="B741" s="1"/>
      <c r="C741" s="3"/>
      <c r="D741" s="3"/>
      <c r="E741" s="3"/>
      <c r="F741" s="3"/>
      <c r="G741" s="3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</row>
    <row r="742" ht="15.75" customHeight="1">
      <c r="A742" s="1"/>
      <c r="B742" s="1"/>
      <c r="C742" s="3"/>
      <c r="D742" s="3"/>
      <c r="E742" s="3"/>
      <c r="F742" s="3"/>
      <c r="G742" s="3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</row>
    <row r="743" ht="15.75" customHeight="1">
      <c r="A743" s="1"/>
      <c r="B743" s="1"/>
      <c r="C743" s="3"/>
      <c r="D743" s="3"/>
      <c r="E743" s="3"/>
      <c r="F743" s="3"/>
      <c r="G743" s="3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</row>
    <row r="744" ht="15.75" customHeight="1">
      <c r="A744" s="1"/>
      <c r="B744" s="1"/>
      <c r="C744" s="3"/>
      <c r="D744" s="3"/>
      <c r="E744" s="3"/>
      <c r="F744" s="3"/>
      <c r="G744" s="3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</row>
    <row r="745" ht="15.75" customHeight="1">
      <c r="A745" s="1"/>
      <c r="B745" s="1"/>
      <c r="C745" s="3"/>
      <c r="D745" s="3"/>
      <c r="E745" s="3"/>
      <c r="F745" s="3"/>
      <c r="G745" s="3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</row>
    <row r="746" ht="15.75" customHeight="1">
      <c r="A746" s="1"/>
      <c r="B746" s="1"/>
      <c r="C746" s="3"/>
      <c r="D746" s="3"/>
      <c r="E746" s="3"/>
      <c r="F746" s="3"/>
      <c r="G746" s="3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</row>
    <row r="747" ht="15.75" customHeight="1">
      <c r="A747" s="1"/>
      <c r="B747" s="1"/>
      <c r="C747" s="3"/>
      <c r="D747" s="3"/>
      <c r="E747" s="3"/>
      <c r="F747" s="3"/>
      <c r="G747" s="3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</row>
    <row r="748" ht="15.75" customHeight="1">
      <c r="A748" s="1"/>
      <c r="B748" s="1"/>
      <c r="C748" s="3"/>
      <c r="D748" s="3"/>
      <c r="E748" s="3"/>
      <c r="F748" s="3"/>
      <c r="G748" s="3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</row>
    <row r="749" ht="15.75" customHeight="1">
      <c r="A749" s="1"/>
      <c r="B749" s="1"/>
      <c r="C749" s="3"/>
      <c r="D749" s="3"/>
      <c r="E749" s="3"/>
      <c r="F749" s="3"/>
      <c r="G749" s="3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</row>
    <row r="750" ht="15.75" customHeight="1">
      <c r="A750" s="1"/>
      <c r="B750" s="1"/>
      <c r="C750" s="3"/>
      <c r="D750" s="3"/>
      <c r="E750" s="3"/>
      <c r="F750" s="3"/>
      <c r="G750" s="3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</row>
    <row r="751" ht="15.75" customHeight="1">
      <c r="A751" s="1"/>
      <c r="B751" s="1"/>
      <c r="C751" s="3"/>
      <c r="D751" s="3"/>
      <c r="E751" s="3"/>
      <c r="F751" s="3"/>
      <c r="G751" s="3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ht="15.75" customHeight="1">
      <c r="A752" s="1"/>
      <c r="B752" s="1"/>
      <c r="C752" s="3"/>
      <c r="D752" s="3"/>
      <c r="E752" s="3"/>
      <c r="F752" s="3"/>
      <c r="G752" s="3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ht="15.75" customHeight="1">
      <c r="A753" s="1"/>
      <c r="B753" s="1"/>
      <c r="C753" s="3"/>
      <c r="D753" s="3"/>
      <c r="E753" s="3"/>
      <c r="F753" s="3"/>
      <c r="G753" s="3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</row>
    <row r="754" ht="15.75" customHeight="1">
      <c r="A754" s="1"/>
      <c r="B754" s="1"/>
      <c r="C754" s="3"/>
      <c r="D754" s="3"/>
      <c r="E754" s="3"/>
      <c r="F754" s="3"/>
      <c r="G754" s="3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</row>
    <row r="755" ht="15.75" customHeight="1">
      <c r="A755" s="1"/>
      <c r="B755" s="1"/>
      <c r="C755" s="3"/>
      <c r="D755" s="3"/>
      <c r="E755" s="3"/>
      <c r="F755" s="3"/>
      <c r="G755" s="3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</row>
    <row r="756" ht="15.75" customHeight="1">
      <c r="A756" s="1"/>
      <c r="B756" s="1"/>
      <c r="C756" s="3"/>
      <c r="D756" s="3"/>
      <c r="E756" s="3"/>
      <c r="F756" s="3"/>
      <c r="G756" s="3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</row>
    <row r="757" ht="15.75" customHeight="1">
      <c r="A757" s="1"/>
      <c r="B757" s="1"/>
      <c r="C757" s="3"/>
      <c r="D757" s="3"/>
      <c r="E757" s="3"/>
      <c r="F757" s="3"/>
      <c r="G757" s="3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</row>
    <row r="758" ht="15.75" customHeight="1">
      <c r="A758" s="1"/>
      <c r="B758" s="1"/>
      <c r="C758" s="3"/>
      <c r="D758" s="3"/>
      <c r="E758" s="3"/>
      <c r="F758" s="3"/>
      <c r="G758" s="3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</row>
    <row r="759" ht="15.75" customHeight="1">
      <c r="A759" s="1"/>
      <c r="B759" s="1"/>
      <c r="C759" s="3"/>
      <c r="D759" s="3"/>
      <c r="E759" s="3"/>
      <c r="F759" s="3"/>
      <c r="G759" s="3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</row>
    <row r="760" ht="15.75" customHeight="1">
      <c r="A760" s="1"/>
      <c r="B760" s="1"/>
      <c r="C760" s="3"/>
      <c r="D760" s="3"/>
      <c r="E760" s="3"/>
      <c r="F760" s="3"/>
      <c r="G760" s="3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</row>
    <row r="761" ht="15.75" customHeight="1">
      <c r="A761" s="1"/>
      <c r="B761" s="1"/>
      <c r="C761" s="3"/>
      <c r="D761" s="3"/>
      <c r="E761" s="3"/>
      <c r="F761" s="3"/>
      <c r="G761" s="3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</row>
    <row r="762" ht="15.75" customHeight="1">
      <c r="A762" s="1"/>
      <c r="B762" s="1"/>
      <c r="C762" s="3"/>
      <c r="D762" s="3"/>
      <c r="E762" s="3"/>
      <c r="F762" s="3"/>
      <c r="G762" s="3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</row>
    <row r="763" ht="15.75" customHeight="1">
      <c r="A763" s="1"/>
      <c r="B763" s="1"/>
      <c r="C763" s="3"/>
      <c r="D763" s="3"/>
      <c r="E763" s="3"/>
      <c r="F763" s="3"/>
      <c r="G763" s="3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</row>
    <row r="764" ht="15.75" customHeight="1">
      <c r="A764" s="1"/>
      <c r="B764" s="1"/>
      <c r="C764" s="3"/>
      <c r="D764" s="3"/>
      <c r="E764" s="3"/>
      <c r="F764" s="3"/>
      <c r="G764" s="3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</row>
    <row r="765" ht="15.75" customHeight="1">
      <c r="A765" s="1"/>
      <c r="B765" s="1"/>
      <c r="C765" s="3"/>
      <c r="D765" s="3"/>
      <c r="E765" s="3"/>
      <c r="F765" s="3"/>
      <c r="G765" s="3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</row>
    <row r="766" ht="15.75" customHeight="1">
      <c r="A766" s="1"/>
      <c r="B766" s="1"/>
      <c r="C766" s="3"/>
      <c r="D766" s="3"/>
      <c r="E766" s="3"/>
      <c r="F766" s="3"/>
      <c r="G766" s="3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</row>
    <row r="767" ht="15.75" customHeight="1">
      <c r="A767" s="1"/>
      <c r="B767" s="1"/>
      <c r="C767" s="3"/>
      <c r="D767" s="3"/>
      <c r="E767" s="3"/>
      <c r="F767" s="3"/>
      <c r="G767" s="3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</row>
    <row r="768" ht="15.75" customHeight="1">
      <c r="A768" s="1"/>
      <c r="B768" s="1"/>
      <c r="C768" s="3"/>
      <c r="D768" s="3"/>
      <c r="E768" s="3"/>
      <c r="F768" s="3"/>
      <c r="G768" s="3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</row>
    <row r="769" ht="15.75" customHeight="1">
      <c r="A769" s="1"/>
      <c r="B769" s="1"/>
      <c r="C769" s="3"/>
      <c r="D769" s="3"/>
      <c r="E769" s="3"/>
      <c r="F769" s="3"/>
      <c r="G769" s="3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</row>
    <row r="770" ht="15.75" customHeight="1">
      <c r="A770" s="1"/>
      <c r="B770" s="1"/>
      <c r="C770" s="3"/>
      <c r="D770" s="3"/>
      <c r="E770" s="3"/>
      <c r="F770" s="3"/>
      <c r="G770" s="3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</row>
    <row r="771" ht="15.75" customHeight="1">
      <c r="A771" s="1"/>
      <c r="B771" s="1"/>
      <c r="C771" s="3"/>
      <c r="D771" s="3"/>
      <c r="E771" s="3"/>
      <c r="F771" s="3"/>
      <c r="G771" s="3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</row>
    <row r="772" ht="15.75" customHeight="1">
      <c r="A772" s="1"/>
      <c r="B772" s="1"/>
      <c r="C772" s="3"/>
      <c r="D772" s="3"/>
      <c r="E772" s="3"/>
      <c r="F772" s="3"/>
      <c r="G772" s="3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</row>
    <row r="773" ht="15.75" customHeight="1">
      <c r="A773" s="1"/>
      <c r="B773" s="1"/>
      <c r="C773" s="3"/>
      <c r="D773" s="3"/>
      <c r="E773" s="3"/>
      <c r="F773" s="3"/>
      <c r="G773" s="3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</row>
    <row r="774" ht="15.75" customHeight="1">
      <c r="A774" s="1"/>
      <c r="B774" s="1"/>
      <c r="C774" s="3"/>
      <c r="D774" s="3"/>
      <c r="E774" s="3"/>
      <c r="F774" s="3"/>
      <c r="G774" s="3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</row>
    <row r="775" ht="15.75" customHeight="1">
      <c r="A775" s="1"/>
      <c r="B775" s="1"/>
      <c r="C775" s="3"/>
      <c r="D775" s="3"/>
      <c r="E775" s="3"/>
      <c r="F775" s="3"/>
      <c r="G775" s="3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</row>
    <row r="776" ht="15.75" customHeight="1">
      <c r="A776" s="1"/>
      <c r="B776" s="1"/>
      <c r="C776" s="3"/>
      <c r="D776" s="3"/>
      <c r="E776" s="3"/>
      <c r="F776" s="3"/>
      <c r="G776" s="3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</row>
    <row r="777" ht="15.75" customHeight="1">
      <c r="A777" s="1"/>
      <c r="B777" s="1"/>
      <c r="C777" s="3"/>
      <c r="D777" s="3"/>
      <c r="E777" s="3"/>
      <c r="F777" s="3"/>
      <c r="G777" s="3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</row>
    <row r="778" ht="15.75" customHeight="1">
      <c r="A778" s="1"/>
      <c r="B778" s="1"/>
      <c r="C778" s="3"/>
      <c r="D778" s="3"/>
      <c r="E778" s="3"/>
      <c r="F778" s="3"/>
      <c r="G778" s="3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</row>
    <row r="779" ht="15.75" customHeight="1">
      <c r="A779" s="1"/>
      <c r="B779" s="1"/>
      <c r="C779" s="3"/>
      <c r="D779" s="3"/>
      <c r="E779" s="3"/>
      <c r="F779" s="3"/>
      <c r="G779" s="3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</row>
    <row r="780" ht="15.75" customHeight="1">
      <c r="A780" s="1"/>
      <c r="B780" s="1"/>
      <c r="C780" s="3"/>
      <c r="D780" s="3"/>
      <c r="E780" s="3"/>
      <c r="F780" s="3"/>
      <c r="G780" s="3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</row>
    <row r="781" ht="15.75" customHeight="1">
      <c r="A781" s="1"/>
      <c r="B781" s="1"/>
      <c r="C781" s="3"/>
      <c r="D781" s="3"/>
      <c r="E781" s="3"/>
      <c r="F781" s="3"/>
      <c r="G781" s="3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</row>
    <row r="782" ht="15.75" customHeight="1">
      <c r="A782" s="1"/>
      <c r="B782" s="1"/>
      <c r="C782" s="3"/>
      <c r="D782" s="3"/>
      <c r="E782" s="3"/>
      <c r="F782" s="3"/>
      <c r="G782" s="3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</row>
    <row r="783" ht="15.75" customHeight="1">
      <c r="A783" s="1"/>
      <c r="B783" s="1"/>
      <c r="C783" s="3"/>
      <c r="D783" s="3"/>
      <c r="E783" s="3"/>
      <c r="F783" s="3"/>
      <c r="G783" s="3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</row>
    <row r="784" ht="15.75" customHeight="1">
      <c r="A784" s="1"/>
      <c r="B784" s="1"/>
      <c r="C784" s="3"/>
      <c r="D784" s="3"/>
      <c r="E784" s="3"/>
      <c r="F784" s="3"/>
      <c r="G784" s="3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</row>
    <row r="785" ht="15.75" customHeight="1">
      <c r="A785" s="1"/>
      <c r="B785" s="1"/>
      <c r="C785" s="3"/>
      <c r="D785" s="3"/>
      <c r="E785" s="3"/>
      <c r="F785" s="3"/>
      <c r="G785" s="3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ht="15.75" customHeight="1">
      <c r="A786" s="1"/>
      <c r="B786" s="1"/>
      <c r="C786" s="3"/>
      <c r="D786" s="3"/>
      <c r="E786" s="3"/>
      <c r="F786" s="3"/>
      <c r="G786" s="3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</row>
    <row r="787" ht="15.75" customHeight="1">
      <c r="A787" s="1"/>
      <c r="B787" s="1"/>
      <c r="C787" s="3"/>
      <c r="D787" s="3"/>
      <c r="E787" s="3"/>
      <c r="F787" s="3"/>
      <c r="G787" s="3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</row>
    <row r="788" ht="15.75" customHeight="1">
      <c r="A788" s="1"/>
      <c r="B788" s="1"/>
      <c r="C788" s="3"/>
      <c r="D788" s="3"/>
      <c r="E788" s="3"/>
      <c r="F788" s="3"/>
      <c r="G788" s="3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</row>
    <row r="789" ht="15.75" customHeight="1">
      <c r="A789" s="1"/>
      <c r="B789" s="1"/>
      <c r="C789" s="3"/>
      <c r="D789" s="3"/>
      <c r="E789" s="3"/>
      <c r="F789" s="3"/>
      <c r="G789" s="3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</row>
    <row r="790" ht="15.75" customHeight="1">
      <c r="A790" s="1"/>
      <c r="B790" s="1"/>
      <c r="C790" s="3"/>
      <c r="D790" s="3"/>
      <c r="E790" s="3"/>
      <c r="F790" s="3"/>
      <c r="G790" s="3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</row>
    <row r="791" ht="15.75" customHeight="1">
      <c r="A791" s="1"/>
      <c r="B791" s="1"/>
      <c r="C791" s="3"/>
      <c r="D791" s="3"/>
      <c r="E791" s="3"/>
      <c r="F791" s="3"/>
      <c r="G791" s="3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</row>
    <row r="792" ht="15.75" customHeight="1">
      <c r="A792" s="1"/>
      <c r="B792" s="1"/>
      <c r="C792" s="3"/>
      <c r="D792" s="3"/>
      <c r="E792" s="3"/>
      <c r="F792" s="3"/>
      <c r="G792" s="3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</row>
    <row r="793" ht="15.75" customHeight="1">
      <c r="A793" s="1"/>
      <c r="B793" s="1"/>
      <c r="C793" s="3"/>
      <c r="D793" s="3"/>
      <c r="E793" s="3"/>
      <c r="F793" s="3"/>
      <c r="G793" s="3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</row>
    <row r="794" ht="15.75" customHeight="1">
      <c r="A794" s="1"/>
      <c r="B794" s="1"/>
      <c r="C794" s="3"/>
      <c r="D794" s="3"/>
      <c r="E794" s="3"/>
      <c r="F794" s="3"/>
      <c r="G794" s="3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</row>
    <row r="795" ht="15.75" customHeight="1">
      <c r="A795" s="1"/>
      <c r="B795" s="1"/>
      <c r="C795" s="3"/>
      <c r="D795" s="3"/>
      <c r="E795" s="3"/>
      <c r="F795" s="3"/>
      <c r="G795" s="3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</row>
    <row r="796" ht="15.75" customHeight="1">
      <c r="A796" s="1"/>
      <c r="B796" s="1"/>
      <c r="C796" s="3"/>
      <c r="D796" s="3"/>
      <c r="E796" s="3"/>
      <c r="F796" s="3"/>
      <c r="G796" s="3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</row>
    <row r="797" ht="15.75" customHeight="1">
      <c r="A797" s="1"/>
      <c r="B797" s="1"/>
      <c r="C797" s="3"/>
      <c r="D797" s="3"/>
      <c r="E797" s="3"/>
      <c r="F797" s="3"/>
      <c r="G797" s="3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</row>
    <row r="798" ht="15.75" customHeight="1">
      <c r="A798" s="1"/>
      <c r="B798" s="1"/>
      <c r="C798" s="3"/>
      <c r="D798" s="3"/>
      <c r="E798" s="3"/>
      <c r="F798" s="3"/>
      <c r="G798" s="3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</row>
    <row r="799" ht="15.75" customHeight="1">
      <c r="A799" s="1"/>
      <c r="B799" s="1"/>
      <c r="C799" s="3"/>
      <c r="D799" s="3"/>
      <c r="E799" s="3"/>
      <c r="F799" s="3"/>
      <c r="G799" s="3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</row>
    <row r="800" ht="15.75" customHeight="1">
      <c r="A800" s="1"/>
      <c r="B800" s="1"/>
      <c r="C800" s="3"/>
      <c r="D800" s="3"/>
      <c r="E800" s="3"/>
      <c r="F800" s="3"/>
      <c r="G800" s="3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</row>
    <row r="801" ht="15.75" customHeight="1">
      <c r="A801" s="1"/>
      <c r="B801" s="1"/>
      <c r="C801" s="3"/>
      <c r="D801" s="3"/>
      <c r="E801" s="3"/>
      <c r="F801" s="3"/>
      <c r="G801" s="3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</row>
    <row r="802" ht="15.75" customHeight="1">
      <c r="A802" s="1"/>
      <c r="B802" s="1"/>
      <c r="C802" s="3"/>
      <c r="D802" s="3"/>
      <c r="E802" s="3"/>
      <c r="F802" s="3"/>
      <c r="G802" s="3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</row>
    <row r="803" ht="15.75" customHeight="1">
      <c r="A803" s="1"/>
      <c r="B803" s="1"/>
      <c r="C803" s="3"/>
      <c r="D803" s="3"/>
      <c r="E803" s="3"/>
      <c r="F803" s="3"/>
      <c r="G803" s="3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</row>
    <row r="804" ht="15.75" customHeight="1">
      <c r="A804" s="1"/>
      <c r="B804" s="1"/>
      <c r="C804" s="3"/>
      <c r="D804" s="3"/>
      <c r="E804" s="3"/>
      <c r="F804" s="3"/>
      <c r="G804" s="3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</row>
    <row r="805" ht="15.75" customHeight="1">
      <c r="A805" s="1"/>
      <c r="B805" s="1"/>
      <c r="C805" s="3"/>
      <c r="D805" s="3"/>
      <c r="E805" s="3"/>
      <c r="F805" s="3"/>
      <c r="G805" s="3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</row>
    <row r="806" ht="15.75" customHeight="1">
      <c r="A806" s="1"/>
      <c r="B806" s="1"/>
      <c r="C806" s="3"/>
      <c r="D806" s="3"/>
      <c r="E806" s="3"/>
      <c r="F806" s="3"/>
      <c r="G806" s="3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</row>
    <row r="807" ht="15.75" customHeight="1">
      <c r="A807" s="1"/>
      <c r="B807" s="1"/>
      <c r="C807" s="3"/>
      <c r="D807" s="3"/>
      <c r="E807" s="3"/>
      <c r="F807" s="3"/>
      <c r="G807" s="3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</row>
    <row r="808" ht="15.75" customHeight="1">
      <c r="A808" s="1"/>
      <c r="B808" s="1"/>
      <c r="C808" s="3"/>
      <c r="D808" s="3"/>
      <c r="E808" s="3"/>
      <c r="F808" s="3"/>
      <c r="G808" s="3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</row>
    <row r="809" ht="15.75" customHeight="1">
      <c r="A809" s="1"/>
      <c r="B809" s="1"/>
      <c r="C809" s="3"/>
      <c r="D809" s="3"/>
      <c r="E809" s="3"/>
      <c r="F809" s="3"/>
      <c r="G809" s="3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</row>
    <row r="810" ht="15.75" customHeight="1">
      <c r="A810" s="1"/>
      <c r="B810" s="1"/>
      <c r="C810" s="3"/>
      <c r="D810" s="3"/>
      <c r="E810" s="3"/>
      <c r="F810" s="3"/>
      <c r="G810" s="3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</row>
    <row r="811" ht="15.75" customHeight="1">
      <c r="A811" s="1"/>
      <c r="B811" s="1"/>
      <c r="C811" s="3"/>
      <c r="D811" s="3"/>
      <c r="E811" s="3"/>
      <c r="F811" s="3"/>
      <c r="G811" s="3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ht="15.75" customHeight="1">
      <c r="A812" s="1"/>
      <c r="B812" s="1"/>
      <c r="C812" s="3"/>
      <c r="D812" s="3"/>
      <c r="E812" s="3"/>
      <c r="F812" s="3"/>
      <c r="G812" s="3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ht="15.75" customHeight="1">
      <c r="A813" s="1"/>
      <c r="B813" s="1"/>
      <c r="C813" s="3"/>
      <c r="D813" s="3"/>
      <c r="E813" s="3"/>
      <c r="F813" s="3"/>
      <c r="G813" s="3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</row>
    <row r="814" ht="15.75" customHeight="1">
      <c r="A814" s="1"/>
      <c r="B814" s="1"/>
      <c r="C814" s="3"/>
      <c r="D814" s="3"/>
      <c r="E814" s="3"/>
      <c r="F814" s="3"/>
      <c r="G814" s="3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</row>
    <row r="815" ht="15.75" customHeight="1">
      <c r="A815" s="1"/>
      <c r="B815" s="1"/>
      <c r="C815" s="3"/>
      <c r="D815" s="3"/>
      <c r="E815" s="3"/>
      <c r="F815" s="3"/>
      <c r="G815" s="3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</row>
    <row r="816" ht="15.75" customHeight="1">
      <c r="A816" s="1"/>
      <c r="B816" s="1"/>
      <c r="C816" s="3"/>
      <c r="D816" s="3"/>
      <c r="E816" s="3"/>
      <c r="F816" s="3"/>
      <c r="G816" s="3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</row>
    <row r="817" ht="15.75" customHeight="1">
      <c r="A817" s="1"/>
      <c r="B817" s="1"/>
      <c r="C817" s="3"/>
      <c r="D817" s="3"/>
      <c r="E817" s="3"/>
      <c r="F817" s="3"/>
      <c r="G817" s="3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</row>
    <row r="818" ht="15.75" customHeight="1">
      <c r="A818" s="1"/>
      <c r="B818" s="1"/>
      <c r="C818" s="3"/>
      <c r="D818" s="3"/>
      <c r="E818" s="3"/>
      <c r="F818" s="3"/>
      <c r="G818" s="3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</row>
    <row r="819" ht="15.75" customHeight="1">
      <c r="A819" s="1"/>
      <c r="B819" s="1"/>
      <c r="C819" s="3"/>
      <c r="D819" s="3"/>
      <c r="E819" s="3"/>
      <c r="F819" s="3"/>
      <c r="G819" s="3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</row>
    <row r="820" ht="15.75" customHeight="1">
      <c r="A820" s="1"/>
      <c r="B820" s="1"/>
      <c r="C820" s="3"/>
      <c r="D820" s="3"/>
      <c r="E820" s="3"/>
      <c r="F820" s="3"/>
      <c r="G820" s="3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</row>
    <row r="821" ht="15.75" customHeight="1">
      <c r="A821" s="1"/>
      <c r="B821" s="1"/>
      <c r="C821" s="3"/>
      <c r="D821" s="3"/>
      <c r="E821" s="3"/>
      <c r="F821" s="3"/>
      <c r="G821" s="3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</row>
    <row r="822" ht="15.75" customHeight="1">
      <c r="A822" s="1"/>
      <c r="B822" s="1"/>
      <c r="C822" s="3"/>
      <c r="D822" s="3"/>
      <c r="E822" s="3"/>
      <c r="F822" s="3"/>
      <c r="G822" s="3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</row>
    <row r="823" ht="15.75" customHeight="1">
      <c r="A823" s="1"/>
      <c r="B823" s="1"/>
      <c r="C823" s="3"/>
      <c r="D823" s="3"/>
      <c r="E823" s="3"/>
      <c r="F823" s="3"/>
      <c r="G823" s="3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</row>
    <row r="824" ht="15.75" customHeight="1">
      <c r="A824" s="1"/>
      <c r="B824" s="1"/>
      <c r="C824" s="3"/>
      <c r="D824" s="3"/>
      <c r="E824" s="3"/>
      <c r="F824" s="3"/>
      <c r="G824" s="3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</row>
    <row r="825" ht="15.75" customHeight="1">
      <c r="A825" s="1"/>
      <c r="B825" s="1"/>
      <c r="C825" s="3"/>
      <c r="D825" s="3"/>
      <c r="E825" s="3"/>
      <c r="F825" s="3"/>
      <c r="G825" s="3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</row>
    <row r="826" ht="15.75" customHeight="1">
      <c r="A826" s="1"/>
      <c r="B826" s="1"/>
      <c r="C826" s="3"/>
      <c r="D826" s="3"/>
      <c r="E826" s="3"/>
      <c r="F826" s="3"/>
      <c r="G826" s="3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</row>
    <row r="827" ht="15.75" customHeight="1">
      <c r="A827" s="1"/>
      <c r="B827" s="1"/>
      <c r="C827" s="3"/>
      <c r="D827" s="3"/>
      <c r="E827" s="3"/>
      <c r="F827" s="3"/>
      <c r="G827" s="3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</row>
    <row r="828" ht="15.75" customHeight="1">
      <c r="A828" s="1"/>
      <c r="B828" s="1"/>
      <c r="C828" s="3"/>
      <c r="D828" s="3"/>
      <c r="E828" s="3"/>
      <c r="F828" s="3"/>
      <c r="G828" s="3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</row>
    <row r="829" ht="15.75" customHeight="1">
      <c r="A829" s="1"/>
      <c r="B829" s="1"/>
      <c r="C829" s="3"/>
      <c r="D829" s="3"/>
      <c r="E829" s="3"/>
      <c r="F829" s="3"/>
      <c r="G829" s="3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</row>
    <row r="830" ht="15.75" customHeight="1">
      <c r="A830" s="1"/>
      <c r="B830" s="1"/>
      <c r="C830" s="3"/>
      <c r="D830" s="3"/>
      <c r="E830" s="3"/>
      <c r="F830" s="3"/>
      <c r="G830" s="3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</row>
    <row r="831" ht="15.75" customHeight="1">
      <c r="A831" s="1"/>
      <c r="B831" s="1"/>
      <c r="C831" s="3"/>
      <c r="D831" s="3"/>
      <c r="E831" s="3"/>
      <c r="F831" s="3"/>
      <c r="G831" s="3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</row>
    <row r="832" ht="15.75" customHeight="1">
      <c r="A832" s="1"/>
      <c r="B832" s="1"/>
      <c r="C832" s="3"/>
      <c r="D832" s="3"/>
      <c r="E832" s="3"/>
      <c r="F832" s="3"/>
      <c r="G832" s="3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</row>
    <row r="833" ht="15.75" customHeight="1">
      <c r="A833" s="1"/>
      <c r="B833" s="1"/>
      <c r="C833" s="3"/>
      <c r="D833" s="3"/>
      <c r="E833" s="3"/>
      <c r="F833" s="3"/>
      <c r="G833" s="3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</row>
    <row r="834" ht="15.75" customHeight="1">
      <c r="A834" s="1"/>
      <c r="B834" s="1"/>
      <c r="C834" s="3"/>
      <c r="D834" s="3"/>
      <c r="E834" s="3"/>
      <c r="F834" s="3"/>
      <c r="G834" s="3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</row>
    <row r="835" ht="15.75" customHeight="1">
      <c r="A835" s="1"/>
      <c r="B835" s="1"/>
      <c r="C835" s="3"/>
      <c r="D835" s="3"/>
      <c r="E835" s="3"/>
      <c r="F835" s="3"/>
      <c r="G835" s="3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</row>
    <row r="836" ht="15.75" customHeight="1">
      <c r="A836" s="1"/>
      <c r="B836" s="1"/>
      <c r="C836" s="3"/>
      <c r="D836" s="3"/>
      <c r="E836" s="3"/>
      <c r="F836" s="3"/>
      <c r="G836" s="3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</row>
    <row r="837" ht="15.75" customHeight="1">
      <c r="A837" s="1"/>
      <c r="B837" s="1"/>
      <c r="C837" s="3"/>
      <c r="D837" s="3"/>
      <c r="E837" s="3"/>
      <c r="F837" s="3"/>
      <c r="G837" s="3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</row>
    <row r="838" ht="15.75" customHeight="1">
      <c r="A838" s="1"/>
      <c r="B838" s="1"/>
      <c r="C838" s="3"/>
      <c r="D838" s="3"/>
      <c r="E838" s="3"/>
      <c r="F838" s="3"/>
      <c r="G838" s="3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</row>
    <row r="839" ht="15.75" customHeight="1">
      <c r="A839" s="1"/>
      <c r="B839" s="1"/>
      <c r="C839" s="3"/>
      <c r="D839" s="3"/>
      <c r="E839" s="3"/>
      <c r="F839" s="3"/>
      <c r="G839" s="3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</row>
    <row r="840" ht="15.75" customHeight="1">
      <c r="A840" s="1"/>
      <c r="B840" s="1"/>
      <c r="C840" s="3"/>
      <c r="D840" s="3"/>
      <c r="E840" s="3"/>
      <c r="F840" s="3"/>
      <c r="G840" s="3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</row>
    <row r="841" ht="15.75" customHeight="1">
      <c r="A841" s="1"/>
      <c r="B841" s="1"/>
      <c r="C841" s="3"/>
      <c r="D841" s="3"/>
      <c r="E841" s="3"/>
      <c r="F841" s="3"/>
      <c r="G841" s="3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</row>
    <row r="842" ht="15.75" customHeight="1">
      <c r="A842" s="1"/>
      <c r="B842" s="1"/>
      <c r="C842" s="3"/>
      <c r="D842" s="3"/>
      <c r="E842" s="3"/>
      <c r="F842" s="3"/>
      <c r="G842" s="3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</row>
    <row r="843" ht="15.75" customHeight="1">
      <c r="A843" s="1"/>
      <c r="B843" s="1"/>
      <c r="C843" s="3"/>
      <c r="D843" s="3"/>
      <c r="E843" s="3"/>
      <c r="F843" s="3"/>
      <c r="G843" s="3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</row>
    <row r="844" ht="15.75" customHeight="1">
      <c r="A844" s="1"/>
      <c r="B844" s="1"/>
      <c r="C844" s="3"/>
      <c r="D844" s="3"/>
      <c r="E844" s="3"/>
      <c r="F844" s="3"/>
      <c r="G844" s="3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</row>
    <row r="845" ht="15.75" customHeight="1">
      <c r="A845" s="1"/>
      <c r="B845" s="1"/>
      <c r="C845" s="3"/>
      <c r="D845" s="3"/>
      <c r="E845" s="3"/>
      <c r="F845" s="3"/>
      <c r="G845" s="3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</row>
    <row r="846" ht="15.75" customHeight="1">
      <c r="A846" s="1"/>
      <c r="B846" s="1"/>
      <c r="C846" s="3"/>
      <c r="D846" s="3"/>
      <c r="E846" s="3"/>
      <c r="F846" s="3"/>
      <c r="G846" s="3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</row>
    <row r="847" ht="15.75" customHeight="1">
      <c r="A847" s="1"/>
      <c r="B847" s="1"/>
      <c r="C847" s="3"/>
      <c r="D847" s="3"/>
      <c r="E847" s="3"/>
      <c r="F847" s="3"/>
      <c r="G847" s="3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</row>
    <row r="848" ht="15.75" customHeight="1">
      <c r="A848" s="1"/>
      <c r="B848" s="1"/>
      <c r="C848" s="3"/>
      <c r="D848" s="3"/>
      <c r="E848" s="3"/>
      <c r="F848" s="3"/>
      <c r="G848" s="3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</row>
    <row r="849" ht="15.75" customHeight="1">
      <c r="A849" s="1"/>
      <c r="B849" s="1"/>
      <c r="C849" s="3"/>
      <c r="D849" s="3"/>
      <c r="E849" s="3"/>
      <c r="F849" s="3"/>
      <c r="G849" s="3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</row>
    <row r="850" ht="15.75" customHeight="1">
      <c r="A850" s="1"/>
      <c r="B850" s="1"/>
      <c r="C850" s="3"/>
      <c r="D850" s="3"/>
      <c r="E850" s="3"/>
      <c r="F850" s="3"/>
      <c r="G850" s="3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</row>
    <row r="851" ht="15.75" customHeight="1">
      <c r="A851" s="1"/>
      <c r="B851" s="1"/>
      <c r="C851" s="3"/>
      <c r="D851" s="3"/>
      <c r="E851" s="3"/>
      <c r="F851" s="3"/>
      <c r="G851" s="3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</row>
    <row r="852" ht="15.75" customHeight="1">
      <c r="A852" s="1"/>
      <c r="B852" s="1"/>
      <c r="C852" s="3"/>
      <c r="D852" s="3"/>
      <c r="E852" s="3"/>
      <c r="F852" s="3"/>
      <c r="G852" s="3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</row>
    <row r="853" ht="15.75" customHeight="1">
      <c r="A853" s="1"/>
      <c r="B853" s="1"/>
      <c r="C853" s="3"/>
      <c r="D853" s="3"/>
      <c r="E853" s="3"/>
      <c r="F853" s="3"/>
      <c r="G853" s="3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</row>
    <row r="854" ht="15.75" customHeight="1">
      <c r="A854" s="1"/>
      <c r="B854" s="1"/>
      <c r="C854" s="3"/>
      <c r="D854" s="3"/>
      <c r="E854" s="3"/>
      <c r="F854" s="3"/>
      <c r="G854" s="3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</row>
    <row r="855" ht="15.75" customHeight="1">
      <c r="A855" s="1"/>
      <c r="B855" s="1"/>
      <c r="C855" s="3"/>
      <c r="D855" s="3"/>
      <c r="E855" s="3"/>
      <c r="F855" s="3"/>
      <c r="G855" s="3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</row>
    <row r="856" ht="15.75" customHeight="1">
      <c r="A856" s="1"/>
      <c r="B856" s="1"/>
      <c r="C856" s="3"/>
      <c r="D856" s="3"/>
      <c r="E856" s="3"/>
      <c r="F856" s="3"/>
      <c r="G856" s="3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ht="15.75" customHeight="1">
      <c r="A857" s="1"/>
      <c r="B857" s="1"/>
      <c r="C857" s="3"/>
      <c r="D857" s="3"/>
      <c r="E857" s="3"/>
      <c r="F857" s="3"/>
      <c r="G857" s="3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ht="15.75" customHeight="1">
      <c r="A858" s="1"/>
      <c r="B858" s="1"/>
      <c r="C858" s="3"/>
      <c r="D858" s="3"/>
      <c r="E858" s="3"/>
      <c r="F858" s="3"/>
      <c r="G858" s="3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ht="15.75" customHeight="1">
      <c r="A859" s="1"/>
      <c r="B859" s="1"/>
      <c r="C859" s="3"/>
      <c r="D859" s="3"/>
      <c r="E859" s="3"/>
      <c r="F859" s="3"/>
      <c r="G859" s="3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</row>
    <row r="860" ht="15.75" customHeight="1">
      <c r="A860" s="1"/>
      <c r="B860" s="1"/>
      <c r="C860" s="3"/>
      <c r="D860" s="3"/>
      <c r="E860" s="3"/>
      <c r="F860" s="3"/>
      <c r="G860" s="3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</row>
    <row r="861" ht="15.75" customHeight="1">
      <c r="A861" s="1"/>
      <c r="B861" s="1"/>
      <c r="C861" s="3"/>
      <c r="D861" s="3"/>
      <c r="E861" s="3"/>
      <c r="F861" s="3"/>
      <c r="G861" s="3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</row>
    <row r="862" ht="15.75" customHeight="1">
      <c r="A862" s="1"/>
      <c r="B862" s="1"/>
      <c r="C862" s="3"/>
      <c r="D862" s="3"/>
      <c r="E862" s="3"/>
      <c r="F862" s="3"/>
      <c r="G862" s="3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</row>
    <row r="863" ht="15.75" customHeight="1">
      <c r="A863" s="1"/>
      <c r="B863" s="1"/>
      <c r="C863" s="3"/>
      <c r="D863" s="3"/>
      <c r="E863" s="3"/>
      <c r="F863" s="3"/>
      <c r="G863" s="3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</row>
    <row r="864" ht="15.75" customHeight="1">
      <c r="A864" s="1"/>
      <c r="B864" s="1"/>
      <c r="C864" s="3"/>
      <c r="D864" s="3"/>
      <c r="E864" s="3"/>
      <c r="F864" s="3"/>
      <c r="G864" s="3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</row>
    <row r="865" ht="15.75" customHeight="1">
      <c r="A865" s="1"/>
      <c r="B865" s="1"/>
      <c r="C865" s="3"/>
      <c r="D865" s="3"/>
      <c r="E865" s="3"/>
      <c r="F865" s="3"/>
      <c r="G865" s="3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</row>
    <row r="866" ht="15.75" customHeight="1">
      <c r="A866" s="1"/>
      <c r="B866" s="1"/>
      <c r="C866" s="3"/>
      <c r="D866" s="3"/>
      <c r="E866" s="3"/>
      <c r="F866" s="3"/>
      <c r="G866" s="3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</row>
    <row r="867" ht="15.75" customHeight="1">
      <c r="A867" s="1"/>
      <c r="B867" s="1"/>
      <c r="C867" s="3"/>
      <c r="D867" s="3"/>
      <c r="E867" s="3"/>
      <c r="F867" s="3"/>
      <c r="G867" s="3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</row>
    <row r="868" ht="15.75" customHeight="1">
      <c r="A868" s="1"/>
      <c r="B868" s="1"/>
      <c r="C868" s="3"/>
      <c r="D868" s="3"/>
      <c r="E868" s="3"/>
      <c r="F868" s="3"/>
      <c r="G868" s="3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</row>
    <row r="869" ht="15.75" customHeight="1">
      <c r="A869" s="1"/>
      <c r="B869" s="1"/>
      <c r="C869" s="3"/>
      <c r="D869" s="3"/>
      <c r="E869" s="3"/>
      <c r="F869" s="3"/>
      <c r="G869" s="3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</row>
    <row r="870" ht="15.75" customHeight="1">
      <c r="A870" s="1"/>
      <c r="B870" s="1"/>
      <c r="C870" s="3"/>
      <c r="D870" s="3"/>
      <c r="E870" s="3"/>
      <c r="F870" s="3"/>
      <c r="G870" s="3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</row>
    <row r="871" ht="15.75" customHeight="1">
      <c r="A871" s="1"/>
      <c r="B871" s="1"/>
      <c r="C871" s="3"/>
      <c r="D871" s="3"/>
      <c r="E871" s="3"/>
      <c r="F871" s="3"/>
      <c r="G871" s="3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ht="15.75" customHeight="1">
      <c r="A872" s="1"/>
      <c r="B872" s="1"/>
      <c r="C872" s="3"/>
      <c r="D872" s="3"/>
      <c r="E872" s="3"/>
      <c r="F872" s="3"/>
      <c r="G872" s="3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</row>
    <row r="873" ht="15.75" customHeight="1">
      <c r="A873" s="1"/>
      <c r="B873" s="1"/>
      <c r="C873" s="3"/>
      <c r="D873" s="3"/>
      <c r="E873" s="3"/>
      <c r="F873" s="3"/>
      <c r="G873" s="3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</row>
    <row r="874" ht="15.75" customHeight="1">
      <c r="A874" s="1"/>
      <c r="B874" s="1"/>
      <c r="C874" s="3"/>
      <c r="D874" s="3"/>
      <c r="E874" s="3"/>
      <c r="F874" s="3"/>
      <c r="G874" s="3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</row>
    <row r="875" ht="15.75" customHeight="1">
      <c r="A875" s="1"/>
      <c r="B875" s="1"/>
      <c r="C875" s="3"/>
      <c r="D875" s="3"/>
      <c r="E875" s="3"/>
      <c r="F875" s="3"/>
      <c r="G875" s="3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</row>
    <row r="876" ht="15.75" customHeight="1">
      <c r="A876" s="1"/>
      <c r="B876" s="1"/>
      <c r="C876" s="3"/>
      <c r="D876" s="3"/>
      <c r="E876" s="3"/>
      <c r="F876" s="3"/>
      <c r="G876" s="3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</row>
    <row r="877" ht="15.75" customHeight="1">
      <c r="A877" s="1"/>
      <c r="B877" s="1"/>
      <c r="C877" s="3"/>
      <c r="D877" s="3"/>
      <c r="E877" s="3"/>
      <c r="F877" s="3"/>
      <c r="G877" s="3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</row>
    <row r="878" ht="15.75" customHeight="1">
      <c r="A878" s="1"/>
      <c r="B878" s="1"/>
      <c r="C878" s="3"/>
      <c r="D878" s="3"/>
      <c r="E878" s="3"/>
      <c r="F878" s="3"/>
      <c r="G878" s="3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</row>
    <row r="879" ht="15.75" customHeight="1">
      <c r="A879" s="1"/>
      <c r="B879" s="1"/>
      <c r="C879" s="3"/>
      <c r="D879" s="3"/>
      <c r="E879" s="3"/>
      <c r="F879" s="3"/>
      <c r="G879" s="3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</row>
    <row r="880" ht="15.75" customHeight="1">
      <c r="A880" s="1"/>
      <c r="B880" s="1"/>
      <c r="C880" s="3"/>
      <c r="D880" s="3"/>
      <c r="E880" s="3"/>
      <c r="F880" s="3"/>
      <c r="G880" s="3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</row>
    <row r="881" ht="15.75" customHeight="1">
      <c r="A881" s="1"/>
      <c r="B881" s="1"/>
      <c r="C881" s="3"/>
      <c r="D881" s="3"/>
      <c r="E881" s="3"/>
      <c r="F881" s="3"/>
      <c r="G881" s="3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</row>
    <row r="882" ht="15.75" customHeight="1">
      <c r="A882" s="1"/>
      <c r="B882" s="1"/>
      <c r="C882" s="3"/>
      <c r="D882" s="3"/>
      <c r="E882" s="3"/>
      <c r="F882" s="3"/>
      <c r="G882" s="3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</row>
    <row r="883" ht="15.75" customHeight="1">
      <c r="A883" s="1"/>
      <c r="B883" s="1"/>
      <c r="C883" s="3"/>
      <c r="D883" s="3"/>
      <c r="E883" s="3"/>
      <c r="F883" s="3"/>
      <c r="G883" s="3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</row>
    <row r="884" ht="15.75" customHeight="1">
      <c r="A884" s="1"/>
      <c r="B884" s="1"/>
      <c r="C884" s="3"/>
      <c r="D884" s="3"/>
      <c r="E884" s="3"/>
      <c r="F884" s="3"/>
      <c r="G884" s="3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</row>
    <row r="885" ht="15.75" customHeight="1">
      <c r="A885" s="1"/>
      <c r="B885" s="1"/>
      <c r="C885" s="3"/>
      <c r="D885" s="3"/>
      <c r="E885" s="3"/>
      <c r="F885" s="3"/>
      <c r="G885" s="3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</row>
    <row r="886" ht="15.75" customHeight="1">
      <c r="A886" s="1"/>
      <c r="B886" s="1"/>
      <c r="C886" s="3"/>
      <c r="D886" s="3"/>
      <c r="E886" s="3"/>
      <c r="F886" s="3"/>
      <c r="G886" s="3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</row>
    <row r="887" ht="15.75" customHeight="1">
      <c r="A887" s="1"/>
      <c r="B887" s="1"/>
      <c r="C887" s="3"/>
      <c r="D887" s="3"/>
      <c r="E887" s="3"/>
      <c r="F887" s="3"/>
      <c r="G887" s="3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</row>
    <row r="888" ht="15.75" customHeight="1">
      <c r="A888" s="1"/>
      <c r="B888" s="1"/>
      <c r="C888" s="3"/>
      <c r="D888" s="3"/>
      <c r="E888" s="3"/>
      <c r="F888" s="3"/>
      <c r="G888" s="3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</row>
    <row r="889" ht="15.75" customHeight="1">
      <c r="A889" s="1"/>
      <c r="B889" s="1"/>
      <c r="C889" s="3"/>
      <c r="D889" s="3"/>
      <c r="E889" s="3"/>
      <c r="F889" s="3"/>
      <c r="G889" s="3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</row>
    <row r="890" ht="15.75" customHeight="1">
      <c r="A890" s="1"/>
      <c r="B890" s="1"/>
      <c r="C890" s="3"/>
      <c r="D890" s="3"/>
      <c r="E890" s="3"/>
      <c r="F890" s="3"/>
      <c r="G890" s="3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</row>
    <row r="891" ht="15.75" customHeight="1">
      <c r="A891" s="1"/>
      <c r="B891" s="1"/>
      <c r="C891" s="3"/>
      <c r="D891" s="3"/>
      <c r="E891" s="3"/>
      <c r="F891" s="3"/>
      <c r="G891" s="3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</row>
    <row r="892" ht="15.75" customHeight="1">
      <c r="A892" s="1"/>
      <c r="B892" s="1"/>
      <c r="C892" s="3"/>
      <c r="D892" s="3"/>
      <c r="E892" s="3"/>
      <c r="F892" s="3"/>
      <c r="G892" s="3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</row>
    <row r="893" ht="15.75" customHeight="1">
      <c r="A893" s="1"/>
      <c r="B893" s="1"/>
      <c r="C893" s="3"/>
      <c r="D893" s="3"/>
      <c r="E893" s="3"/>
      <c r="F893" s="3"/>
      <c r="G893" s="3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</row>
    <row r="894" ht="15.75" customHeight="1">
      <c r="A894" s="1"/>
      <c r="B894" s="1"/>
      <c r="C894" s="3"/>
      <c r="D894" s="3"/>
      <c r="E894" s="3"/>
      <c r="F894" s="3"/>
      <c r="G894" s="3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</row>
    <row r="895" ht="15.75" customHeight="1">
      <c r="A895" s="1"/>
      <c r="B895" s="1"/>
      <c r="C895" s="3"/>
      <c r="D895" s="3"/>
      <c r="E895" s="3"/>
      <c r="F895" s="3"/>
      <c r="G895" s="3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</row>
    <row r="896" ht="15.75" customHeight="1">
      <c r="A896" s="1"/>
      <c r="B896" s="1"/>
      <c r="C896" s="3"/>
      <c r="D896" s="3"/>
      <c r="E896" s="3"/>
      <c r="F896" s="3"/>
      <c r="G896" s="3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</row>
    <row r="897" ht="15.75" customHeight="1">
      <c r="A897" s="1"/>
      <c r="B897" s="1"/>
      <c r="C897" s="3"/>
      <c r="D897" s="3"/>
      <c r="E897" s="3"/>
      <c r="F897" s="3"/>
      <c r="G897" s="3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</row>
    <row r="898" ht="15.75" customHeight="1">
      <c r="A898" s="1"/>
      <c r="B898" s="1"/>
      <c r="C898" s="3"/>
      <c r="D898" s="3"/>
      <c r="E898" s="3"/>
      <c r="F898" s="3"/>
      <c r="G898" s="3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</row>
    <row r="899" ht="15.75" customHeight="1">
      <c r="A899" s="1"/>
      <c r="B899" s="1"/>
      <c r="C899" s="3"/>
      <c r="D899" s="3"/>
      <c r="E899" s="3"/>
      <c r="F899" s="3"/>
      <c r="G899" s="3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</row>
    <row r="900" ht="15.75" customHeight="1">
      <c r="A900" s="1"/>
      <c r="B900" s="1"/>
      <c r="C900" s="3"/>
      <c r="D900" s="3"/>
      <c r="E900" s="3"/>
      <c r="F900" s="3"/>
      <c r="G900" s="3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</row>
    <row r="901" ht="15.75" customHeight="1">
      <c r="A901" s="1"/>
      <c r="B901" s="1"/>
      <c r="C901" s="3"/>
      <c r="D901" s="3"/>
      <c r="E901" s="3"/>
      <c r="F901" s="3"/>
      <c r="G901" s="3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</row>
    <row r="902" ht="15.75" customHeight="1">
      <c r="A902" s="1"/>
      <c r="B902" s="1"/>
      <c r="C902" s="3"/>
      <c r="D902" s="3"/>
      <c r="E902" s="3"/>
      <c r="F902" s="3"/>
      <c r="G902" s="3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</row>
    <row r="903" ht="15.75" customHeight="1">
      <c r="A903" s="1"/>
      <c r="B903" s="1"/>
      <c r="C903" s="3"/>
      <c r="D903" s="3"/>
      <c r="E903" s="3"/>
      <c r="F903" s="3"/>
      <c r="G903" s="3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</row>
    <row r="904" ht="15.75" customHeight="1">
      <c r="A904" s="1"/>
      <c r="B904" s="1"/>
      <c r="C904" s="3"/>
      <c r="D904" s="3"/>
      <c r="E904" s="3"/>
      <c r="F904" s="3"/>
      <c r="G904" s="3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</row>
    <row r="905" ht="15.75" customHeight="1">
      <c r="A905" s="1"/>
      <c r="B905" s="1"/>
      <c r="C905" s="3"/>
      <c r="D905" s="3"/>
      <c r="E905" s="3"/>
      <c r="F905" s="3"/>
      <c r="G905" s="3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</row>
    <row r="906" ht="15.75" customHeight="1">
      <c r="A906" s="1"/>
      <c r="B906" s="1"/>
      <c r="C906" s="3"/>
      <c r="D906" s="3"/>
      <c r="E906" s="3"/>
      <c r="F906" s="3"/>
      <c r="G906" s="3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</row>
    <row r="907" ht="15.75" customHeight="1">
      <c r="A907" s="1"/>
      <c r="B907" s="1"/>
      <c r="C907" s="3"/>
      <c r="D907" s="3"/>
      <c r="E907" s="3"/>
      <c r="F907" s="3"/>
      <c r="G907" s="3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</row>
    <row r="908" ht="15.75" customHeight="1">
      <c r="A908" s="1"/>
      <c r="B908" s="1"/>
      <c r="C908" s="3"/>
      <c r="D908" s="3"/>
      <c r="E908" s="3"/>
      <c r="F908" s="3"/>
      <c r="G908" s="3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ht="15.75" customHeight="1">
      <c r="A909" s="1"/>
      <c r="B909" s="1"/>
      <c r="C909" s="3"/>
      <c r="D909" s="3"/>
      <c r="E909" s="3"/>
      <c r="F909" s="3"/>
      <c r="G909" s="3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</row>
    <row r="910" ht="15.75" customHeight="1">
      <c r="A910" s="1"/>
      <c r="B910" s="1"/>
      <c r="C910" s="3"/>
      <c r="D910" s="3"/>
      <c r="E910" s="3"/>
      <c r="F910" s="3"/>
      <c r="G910" s="3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</row>
    <row r="911" ht="15.75" customHeight="1">
      <c r="A911" s="1"/>
      <c r="B911" s="1"/>
      <c r="C911" s="3"/>
      <c r="D911" s="3"/>
      <c r="E911" s="3"/>
      <c r="F911" s="3"/>
      <c r="G911" s="3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</row>
    <row r="912" ht="15.75" customHeight="1">
      <c r="A912" s="1"/>
      <c r="B912" s="1"/>
      <c r="C912" s="3"/>
      <c r="D912" s="3"/>
      <c r="E912" s="3"/>
      <c r="F912" s="3"/>
      <c r="G912" s="3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</row>
    <row r="913" ht="15.75" customHeight="1">
      <c r="A913" s="1"/>
      <c r="B913" s="1"/>
      <c r="C913" s="3"/>
      <c r="D913" s="3"/>
      <c r="E913" s="3"/>
      <c r="F913" s="3"/>
      <c r="G913" s="3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</row>
    <row r="914" ht="15.75" customHeight="1">
      <c r="A914" s="1"/>
      <c r="B914" s="1"/>
      <c r="C914" s="3"/>
      <c r="D914" s="3"/>
      <c r="E914" s="3"/>
      <c r="F914" s="3"/>
      <c r="G914" s="3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</row>
    <row r="915" ht="15.75" customHeight="1">
      <c r="A915" s="1"/>
      <c r="B915" s="1"/>
      <c r="C915" s="3"/>
      <c r="D915" s="3"/>
      <c r="E915" s="3"/>
      <c r="F915" s="3"/>
      <c r="G915" s="3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</row>
    <row r="916" ht="15.75" customHeight="1">
      <c r="A916" s="1"/>
      <c r="B916" s="1"/>
      <c r="C916" s="3"/>
      <c r="D916" s="3"/>
      <c r="E916" s="3"/>
      <c r="F916" s="3"/>
      <c r="G916" s="3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</row>
    <row r="917" ht="15.75" customHeight="1">
      <c r="A917" s="1"/>
      <c r="B917" s="1"/>
      <c r="C917" s="3"/>
      <c r="D917" s="3"/>
      <c r="E917" s="3"/>
      <c r="F917" s="3"/>
      <c r="G917" s="3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</row>
    <row r="918" ht="15.75" customHeight="1">
      <c r="A918" s="1"/>
      <c r="B918" s="1"/>
      <c r="C918" s="3"/>
      <c r="D918" s="3"/>
      <c r="E918" s="3"/>
      <c r="F918" s="3"/>
      <c r="G918" s="3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</row>
    <row r="919" ht="15.75" customHeight="1">
      <c r="A919" s="1"/>
      <c r="B919" s="1"/>
      <c r="C919" s="3"/>
      <c r="D919" s="3"/>
      <c r="E919" s="3"/>
      <c r="F919" s="3"/>
      <c r="G919" s="3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</row>
    <row r="920" ht="15.75" customHeight="1">
      <c r="A920" s="1"/>
      <c r="B920" s="1"/>
      <c r="C920" s="3"/>
      <c r="D920" s="3"/>
      <c r="E920" s="3"/>
      <c r="F920" s="3"/>
      <c r="G920" s="3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</row>
    <row r="921" ht="15.75" customHeight="1">
      <c r="A921" s="1"/>
      <c r="B921" s="1"/>
      <c r="C921" s="3"/>
      <c r="D921" s="3"/>
      <c r="E921" s="3"/>
      <c r="F921" s="3"/>
      <c r="G921" s="3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</row>
    <row r="922" ht="15.75" customHeight="1">
      <c r="A922" s="1"/>
      <c r="B922" s="1"/>
      <c r="C922" s="3"/>
      <c r="D922" s="3"/>
      <c r="E922" s="3"/>
      <c r="F922" s="3"/>
      <c r="G922" s="3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</row>
    <row r="923" ht="15.75" customHeight="1">
      <c r="A923" s="1"/>
      <c r="B923" s="1"/>
      <c r="C923" s="3"/>
      <c r="D923" s="3"/>
      <c r="E923" s="3"/>
      <c r="F923" s="3"/>
      <c r="G923" s="3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</row>
    <row r="924" ht="15.75" customHeight="1">
      <c r="A924" s="1"/>
      <c r="B924" s="1"/>
      <c r="C924" s="3"/>
      <c r="D924" s="3"/>
      <c r="E924" s="3"/>
      <c r="F924" s="3"/>
      <c r="G924" s="3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</row>
    <row r="925" ht="15.75" customHeight="1">
      <c r="A925" s="1"/>
      <c r="B925" s="1"/>
      <c r="C925" s="3"/>
      <c r="D925" s="3"/>
      <c r="E925" s="3"/>
      <c r="F925" s="3"/>
      <c r="G925" s="3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</row>
    <row r="926" ht="15.75" customHeight="1">
      <c r="A926" s="1"/>
      <c r="B926" s="1"/>
      <c r="C926" s="3"/>
      <c r="D926" s="3"/>
      <c r="E926" s="3"/>
      <c r="F926" s="3"/>
      <c r="G926" s="3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</row>
    <row r="927" ht="15.75" customHeight="1">
      <c r="A927" s="1"/>
      <c r="B927" s="1"/>
      <c r="C927" s="3"/>
      <c r="D927" s="3"/>
      <c r="E927" s="3"/>
      <c r="F927" s="3"/>
      <c r="G927" s="3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</row>
    <row r="928" ht="15.75" customHeight="1">
      <c r="A928" s="1"/>
      <c r="B928" s="1"/>
      <c r="C928" s="3"/>
      <c r="D928" s="3"/>
      <c r="E928" s="3"/>
      <c r="F928" s="3"/>
      <c r="G928" s="3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</row>
    <row r="929" ht="15.75" customHeight="1">
      <c r="A929" s="1"/>
      <c r="B929" s="1"/>
      <c r="C929" s="3"/>
      <c r="D929" s="3"/>
      <c r="E929" s="3"/>
      <c r="F929" s="3"/>
      <c r="G929" s="3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</row>
    <row r="930" ht="15.75" customHeight="1">
      <c r="A930" s="1"/>
      <c r="B930" s="1"/>
      <c r="C930" s="3"/>
      <c r="D930" s="3"/>
      <c r="E930" s="3"/>
      <c r="F930" s="3"/>
      <c r="G930" s="3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</row>
    <row r="931" ht="15.75" customHeight="1">
      <c r="A931" s="1"/>
      <c r="B931" s="1"/>
      <c r="C931" s="3"/>
      <c r="D931" s="3"/>
      <c r="E931" s="3"/>
      <c r="F931" s="3"/>
      <c r="G931" s="3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</row>
    <row r="932" ht="15.75" customHeight="1">
      <c r="A932" s="1"/>
      <c r="B932" s="1"/>
      <c r="C932" s="3"/>
      <c r="D932" s="3"/>
      <c r="E932" s="3"/>
      <c r="F932" s="3"/>
      <c r="G932" s="3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</row>
    <row r="933" ht="15.75" customHeight="1">
      <c r="A933" s="1"/>
      <c r="B933" s="1"/>
      <c r="C933" s="3"/>
      <c r="D933" s="3"/>
      <c r="E933" s="3"/>
      <c r="F933" s="3"/>
      <c r="G933" s="3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</row>
    <row r="934" ht="15.75" customHeight="1">
      <c r="A934" s="1"/>
      <c r="B934" s="1"/>
      <c r="C934" s="3"/>
      <c r="D934" s="3"/>
      <c r="E934" s="3"/>
      <c r="F934" s="3"/>
      <c r="G934" s="3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</row>
    <row r="935" ht="15.75" customHeight="1">
      <c r="A935" s="1"/>
      <c r="B935" s="1"/>
      <c r="C935" s="3"/>
      <c r="D935" s="3"/>
      <c r="E935" s="3"/>
      <c r="F935" s="3"/>
      <c r="G935" s="3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</row>
    <row r="936" ht="15.75" customHeight="1">
      <c r="A936" s="1"/>
      <c r="B936" s="1"/>
      <c r="C936" s="3"/>
      <c r="D936" s="3"/>
      <c r="E936" s="3"/>
      <c r="F936" s="3"/>
      <c r="G936" s="3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</row>
    <row r="937" ht="15.75" customHeight="1">
      <c r="A937" s="1"/>
      <c r="B937" s="1"/>
      <c r="C937" s="3"/>
      <c r="D937" s="3"/>
      <c r="E937" s="3"/>
      <c r="F937" s="3"/>
      <c r="G937" s="3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</row>
    <row r="938" ht="15.75" customHeight="1">
      <c r="A938" s="1"/>
      <c r="B938" s="1"/>
      <c r="C938" s="3"/>
      <c r="D938" s="3"/>
      <c r="E938" s="3"/>
      <c r="F938" s="3"/>
      <c r="G938" s="3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</row>
    <row r="939" ht="15.75" customHeight="1">
      <c r="A939" s="1"/>
      <c r="B939" s="1"/>
      <c r="C939" s="3"/>
      <c r="D939" s="3"/>
      <c r="E939" s="3"/>
      <c r="F939" s="3"/>
      <c r="G939" s="3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</row>
    <row r="940" ht="15.75" customHeight="1">
      <c r="A940" s="1"/>
      <c r="B940" s="1"/>
      <c r="C940" s="3"/>
      <c r="D940" s="3"/>
      <c r="E940" s="3"/>
      <c r="F940" s="3"/>
      <c r="G940" s="3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</row>
    <row r="941" ht="15.75" customHeight="1">
      <c r="A941" s="1"/>
      <c r="B941" s="1"/>
      <c r="C941" s="3"/>
      <c r="D941" s="3"/>
      <c r="E941" s="3"/>
      <c r="F941" s="3"/>
      <c r="G941" s="3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</row>
    <row r="942" ht="15.75" customHeight="1">
      <c r="A942" s="1"/>
      <c r="B942" s="1"/>
      <c r="C942" s="3"/>
      <c r="D942" s="3"/>
      <c r="E942" s="3"/>
      <c r="F942" s="3"/>
      <c r="G942" s="3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</row>
    <row r="943" ht="15.75" customHeight="1">
      <c r="A943" s="1"/>
      <c r="B943" s="1"/>
      <c r="C943" s="3"/>
      <c r="D943" s="3"/>
      <c r="E943" s="3"/>
      <c r="F943" s="3"/>
      <c r="G943" s="3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</row>
    <row r="944" ht="15.75" customHeight="1">
      <c r="A944" s="1"/>
      <c r="B944" s="1"/>
      <c r="C944" s="3"/>
      <c r="D944" s="3"/>
      <c r="E944" s="3"/>
      <c r="F944" s="3"/>
      <c r="G944" s="3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</row>
    <row r="945" ht="15.75" customHeight="1">
      <c r="A945" s="1"/>
      <c r="B945" s="1"/>
      <c r="C945" s="3"/>
      <c r="D945" s="3"/>
      <c r="E945" s="3"/>
      <c r="F945" s="3"/>
      <c r="G945" s="3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</row>
    <row r="946" ht="15.75" customHeight="1">
      <c r="A946" s="1"/>
      <c r="B946" s="1"/>
      <c r="C946" s="3"/>
      <c r="D946" s="3"/>
      <c r="E946" s="3"/>
      <c r="F946" s="3"/>
      <c r="G946" s="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</row>
    <row r="947" ht="15.75" customHeight="1">
      <c r="A947" s="1"/>
      <c r="B947" s="1"/>
      <c r="C947" s="3"/>
      <c r="D947" s="3"/>
      <c r="E947" s="3"/>
      <c r="F947" s="3"/>
      <c r="G947" s="3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</row>
    <row r="948" ht="15.75" customHeight="1">
      <c r="A948" s="1"/>
      <c r="B948" s="1"/>
      <c r="C948" s="3"/>
      <c r="D948" s="3"/>
      <c r="E948" s="3"/>
      <c r="F948" s="3"/>
      <c r="G948" s="3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</row>
    <row r="949" ht="15.75" customHeight="1">
      <c r="A949" s="1"/>
      <c r="B949" s="1"/>
      <c r="C949" s="3"/>
      <c r="D949" s="3"/>
      <c r="E949" s="3"/>
      <c r="F949" s="3"/>
      <c r="G949" s="3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</row>
    <row r="950" ht="15.75" customHeight="1">
      <c r="A950" s="1"/>
      <c r="B950" s="1"/>
      <c r="C950" s="3"/>
      <c r="D950" s="3"/>
      <c r="E950" s="3"/>
      <c r="F950" s="3"/>
      <c r="G950" s="3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</row>
    <row r="951" ht="15.75" customHeight="1">
      <c r="A951" s="1"/>
      <c r="B951" s="1"/>
      <c r="C951" s="3"/>
      <c r="D951" s="3"/>
      <c r="E951" s="3"/>
      <c r="F951" s="3"/>
      <c r="G951" s="3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</row>
    <row r="952" ht="15.75" customHeight="1">
      <c r="A952" s="1"/>
      <c r="B952" s="1"/>
      <c r="C952" s="3"/>
      <c r="D952" s="3"/>
      <c r="E952" s="3"/>
      <c r="F952" s="3"/>
      <c r="G952" s="3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</row>
    <row r="953" ht="15.75" customHeight="1">
      <c r="A953" s="1"/>
      <c r="B953" s="1"/>
      <c r="C953" s="3"/>
      <c r="D953" s="3"/>
      <c r="E953" s="3"/>
      <c r="F953" s="3"/>
      <c r="G953" s="3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</row>
    <row r="954" ht="15.75" customHeight="1">
      <c r="A954" s="1"/>
      <c r="B954" s="1"/>
      <c r="C954" s="3"/>
      <c r="D954" s="3"/>
      <c r="E954" s="3"/>
      <c r="F954" s="3"/>
      <c r="G954" s="3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</row>
    <row r="955" ht="15.75" customHeight="1">
      <c r="A955" s="1"/>
      <c r="B955" s="1"/>
      <c r="C955" s="3"/>
      <c r="D955" s="3"/>
      <c r="E955" s="3"/>
      <c r="F955" s="3"/>
      <c r="G955" s="3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</row>
    <row r="956" ht="15.75" customHeight="1">
      <c r="A956" s="1"/>
      <c r="B956" s="1"/>
      <c r="C956" s="3"/>
      <c r="D956" s="3"/>
      <c r="E956" s="3"/>
      <c r="F956" s="3"/>
      <c r="G956" s="3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</row>
    <row r="957" ht="15.75" customHeight="1">
      <c r="A957" s="1"/>
      <c r="B957" s="1"/>
      <c r="C957" s="3"/>
      <c r="D957" s="3"/>
      <c r="E957" s="3"/>
      <c r="F957" s="3"/>
      <c r="G957" s="3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</row>
    <row r="958" ht="15.75" customHeight="1">
      <c r="A958" s="1"/>
      <c r="B958" s="1"/>
      <c r="C958" s="3"/>
      <c r="D958" s="3"/>
      <c r="E958" s="3"/>
      <c r="F958" s="3"/>
      <c r="G958" s="3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</row>
    <row r="959" ht="15.75" customHeight="1">
      <c r="A959" s="1"/>
      <c r="B959" s="1"/>
      <c r="C959" s="3"/>
      <c r="D959" s="3"/>
      <c r="E959" s="3"/>
      <c r="F959" s="3"/>
      <c r="G959" s="3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</row>
    <row r="960" ht="15.75" customHeight="1">
      <c r="A960" s="1"/>
      <c r="B960" s="1"/>
      <c r="C960" s="3"/>
      <c r="D960" s="3"/>
      <c r="E960" s="3"/>
      <c r="F960" s="3"/>
      <c r="G960" s="3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</row>
    <row r="961" ht="15.75" customHeight="1">
      <c r="A961" s="1"/>
      <c r="B961" s="1"/>
      <c r="C961" s="3"/>
      <c r="D961" s="3"/>
      <c r="E961" s="3"/>
      <c r="F961" s="3"/>
      <c r="G961" s="3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</row>
    <row r="962" ht="15.75" customHeight="1">
      <c r="A962" s="1"/>
      <c r="B962" s="1"/>
      <c r="C962" s="3"/>
      <c r="D962" s="3"/>
      <c r="E962" s="3"/>
      <c r="F962" s="3"/>
      <c r="G962" s="3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</row>
    <row r="963" ht="15.75" customHeight="1">
      <c r="A963" s="1"/>
      <c r="B963" s="1"/>
      <c r="C963" s="3"/>
      <c r="D963" s="3"/>
      <c r="E963" s="3"/>
      <c r="F963" s="3"/>
      <c r="G963" s="3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</row>
    <row r="964" ht="15.75" customHeight="1">
      <c r="A964" s="1"/>
      <c r="B964" s="1"/>
      <c r="C964" s="3"/>
      <c r="D964" s="3"/>
      <c r="E964" s="3"/>
      <c r="F964" s="3"/>
      <c r="G964" s="3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ht="15.75" customHeight="1">
      <c r="A965" s="1"/>
      <c r="B965" s="1"/>
      <c r="C965" s="3"/>
      <c r="D965" s="3"/>
      <c r="E965" s="3"/>
      <c r="F965" s="3"/>
      <c r="G965" s="3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ht="15.75" customHeight="1">
      <c r="A966" s="1"/>
      <c r="B966" s="1"/>
      <c r="C966" s="3"/>
      <c r="D966" s="3"/>
      <c r="E966" s="3"/>
      <c r="F966" s="3"/>
      <c r="G966" s="3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</row>
    <row r="967" ht="15.75" customHeight="1">
      <c r="A967" s="1"/>
      <c r="B967" s="1"/>
      <c r="C967" s="3"/>
      <c r="D967" s="3"/>
      <c r="E967" s="3"/>
      <c r="F967" s="3"/>
      <c r="G967" s="3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</row>
    <row r="968" ht="15.75" customHeight="1">
      <c r="A968" s="1"/>
      <c r="B968" s="1"/>
      <c r="C968" s="3"/>
      <c r="D968" s="3"/>
      <c r="E968" s="3"/>
      <c r="F968" s="3"/>
      <c r="G968" s="3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ht="15.75" customHeight="1">
      <c r="A969" s="1"/>
      <c r="B969" s="1"/>
      <c r="C969" s="3"/>
      <c r="D969" s="3"/>
      <c r="E969" s="3"/>
      <c r="F969" s="3"/>
      <c r="G969" s="3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ht="15.75" customHeight="1">
      <c r="A970" s="1"/>
      <c r="B970" s="1"/>
      <c r="C970" s="3"/>
      <c r="D970" s="3"/>
      <c r="E970" s="3"/>
      <c r="F970" s="3"/>
      <c r="G970" s="3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</row>
    <row r="971" ht="15.75" customHeight="1">
      <c r="A971" s="1"/>
      <c r="B971" s="1"/>
      <c r="C971" s="3"/>
      <c r="D971" s="3"/>
      <c r="E971" s="3"/>
      <c r="F971" s="3"/>
      <c r="G971" s="3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</row>
    <row r="972" ht="15.75" customHeight="1">
      <c r="A972" s="1"/>
      <c r="B972" s="1"/>
      <c r="C972" s="3"/>
      <c r="D972" s="3"/>
      <c r="E972" s="3"/>
      <c r="F972" s="3"/>
      <c r="G972" s="3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</row>
    <row r="973" ht="15.75" customHeight="1">
      <c r="A973" s="1"/>
      <c r="B973" s="1"/>
      <c r="C973" s="3"/>
      <c r="D973" s="3"/>
      <c r="E973" s="3"/>
      <c r="F973" s="3"/>
      <c r="G973" s="3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</row>
    <row r="974" ht="15.75" customHeight="1">
      <c r="A974" s="1"/>
      <c r="B974" s="1"/>
      <c r="C974" s="3"/>
      <c r="D974" s="3"/>
      <c r="E974" s="3"/>
      <c r="F974" s="3"/>
      <c r="G974" s="3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</row>
    <row r="975" ht="15.75" customHeight="1">
      <c r="A975" s="1"/>
      <c r="B975" s="1"/>
      <c r="C975" s="3"/>
      <c r="D975" s="3"/>
      <c r="E975" s="3"/>
      <c r="F975" s="3"/>
      <c r="G975" s="3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ht="15.75" customHeight="1">
      <c r="A976" s="1"/>
      <c r="B976" s="1"/>
      <c r="C976" s="3"/>
      <c r="D976" s="3"/>
      <c r="E976" s="3"/>
      <c r="F976" s="3"/>
      <c r="G976" s="3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ht="15.75" customHeight="1">
      <c r="A977" s="1"/>
      <c r="B977" s="1"/>
      <c r="C977" s="3"/>
      <c r="D977" s="3"/>
      <c r="E977" s="3"/>
      <c r="F977" s="3"/>
      <c r="G977" s="3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ht="15.75" customHeight="1">
      <c r="A978" s="1"/>
      <c r="B978" s="1"/>
      <c r="C978" s="3"/>
      <c r="D978" s="3"/>
      <c r="E978" s="3"/>
      <c r="F978" s="3"/>
      <c r="G978" s="3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</row>
    <row r="979" ht="15.75" customHeight="1">
      <c r="A979" s="1"/>
      <c r="B979" s="1"/>
      <c r="C979" s="3"/>
      <c r="D979" s="3"/>
      <c r="E979" s="3"/>
      <c r="F979" s="3"/>
      <c r="G979" s="3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</row>
    <row r="980" ht="15.75" customHeight="1">
      <c r="A980" s="1"/>
      <c r="B980" s="1"/>
      <c r="C980" s="3"/>
      <c r="D980" s="3"/>
      <c r="E980" s="3"/>
      <c r="F980" s="3"/>
      <c r="G980" s="3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</row>
    <row r="981" ht="15.75" customHeight="1">
      <c r="A981" s="1"/>
      <c r="B981" s="1"/>
      <c r="C981" s="3"/>
      <c r="D981" s="3"/>
      <c r="E981" s="3"/>
      <c r="F981" s="3"/>
      <c r="G981" s="3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</row>
    <row r="982" ht="15.75" customHeight="1">
      <c r="A982" s="1"/>
      <c r="B982" s="1"/>
      <c r="C982" s="3"/>
      <c r="D982" s="3"/>
      <c r="E982" s="3"/>
      <c r="F982" s="3"/>
      <c r="G982" s="3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</row>
    <row r="983" ht="15.75" customHeight="1">
      <c r="A983" s="1"/>
      <c r="B983" s="1"/>
      <c r="C983" s="3"/>
      <c r="D983" s="3"/>
      <c r="E983" s="3"/>
      <c r="F983" s="3"/>
      <c r="G983" s="3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</row>
    <row r="984" ht="15.75" customHeight="1">
      <c r="A984" s="1"/>
      <c r="B984" s="1"/>
      <c r="C984" s="3"/>
      <c r="D984" s="3"/>
      <c r="E984" s="3"/>
      <c r="F984" s="3"/>
      <c r="G984" s="3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</row>
    <row r="985" ht="15.75" customHeight="1">
      <c r="A985" s="1"/>
      <c r="B985" s="1"/>
      <c r="C985" s="3"/>
      <c r="D985" s="3"/>
      <c r="E985" s="3"/>
      <c r="F985" s="3"/>
      <c r="G985" s="3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</row>
    <row r="986" ht="15.75" customHeight="1">
      <c r="A986" s="1"/>
      <c r="B986" s="1"/>
      <c r="C986" s="3"/>
      <c r="D986" s="3"/>
      <c r="E986" s="3"/>
      <c r="F986" s="3"/>
      <c r="G986" s="3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</row>
    <row r="987" ht="15.75" customHeight="1">
      <c r="A987" s="1"/>
      <c r="B987" s="1"/>
      <c r="C987" s="3"/>
      <c r="D987" s="3"/>
      <c r="E987" s="3"/>
      <c r="F987" s="3"/>
      <c r="G987" s="3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</row>
    <row r="988" ht="15.75" customHeight="1">
      <c r="A988" s="1"/>
      <c r="B988" s="1"/>
      <c r="C988" s="3"/>
      <c r="D988" s="3"/>
      <c r="E988" s="3"/>
      <c r="F988" s="3"/>
      <c r="G988" s="3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</row>
    <row r="989" ht="15.75" customHeight="1">
      <c r="A989" s="1"/>
      <c r="B989" s="1"/>
      <c r="C989" s="3"/>
      <c r="D989" s="3"/>
      <c r="E989" s="3"/>
      <c r="F989" s="3"/>
      <c r="G989" s="3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</row>
    <row r="990" ht="15.75" customHeight="1">
      <c r="A990" s="1"/>
      <c r="B990" s="1"/>
      <c r="C990" s="3"/>
      <c r="D990" s="3"/>
      <c r="E990" s="3"/>
      <c r="F990" s="3"/>
      <c r="G990" s="3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</row>
    <row r="991" ht="15.75" customHeight="1">
      <c r="A991" s="1"/>
      <c r="B991" s="1"/>
      <c r="C991" s="3"/>
      <c r="D991" s="3"/>
      <c r="E991" s="3"/>
      <c r="F991" s="3"/>
      <c r="G991" s="3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</row>
    <row r="992" ht="15.75" customHeight="1">
      <c r="A992" s="1"/>
      <c r="B992" s="1"/>
      <c r="C992" s="3"/>
      <c r="D992" s="3"/>
      <c r="E992" s="3"/>
      <c r="F992" s="3"/>
      <c r="G992" s="3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</row>
    <row r="993" ht="15.75" customHeight="1">
      <c r="A993" s="1"/>
      <c r="B993" s="1"/>
      <c r="C993" s="3"/>
      <c r="D993" s="3"/>
      <c r="E993" s="3"/>
      <c r="F993" s="3"/>
      <c r="G993" s="3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</row>
    <row r="994" ht="15.75" customHeight="1">
      <c r="A994" s="1"/>
      <c r="B994" s="1"/>
      <c r="C994" s="3"/>
      <c r="D994" s="3"/>
      <c r="E994" s="3"/>
      <c r="F994" s="3"/>
      <c r="G994" s="3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</row>
    <row r="995" ht="15.75" customHeight="1">
      <c r="A995" s="1"/>
      <c r="B995" s="1"/>
      <c r="C995" s="3"/>
      <c r="D995" s="3"/>
      <c r="E995" s="3"/>
      <c r="F995" s="3"/>
      <c r="G995" s="3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</row>
    <row r="996" ht="15.75" customHeight="1">
      <c r="A996" s="1"/>
      <c r="B996" s="1"/>
      <c r="C996" s="3"/>
      <c r="D996" s="3"/>
      <c r="E996" s="3"/>
      <c r="F996" s="3"/>
      <c r="G996" s="3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</row>
    <row r="997" ht="15.75" customHeight="1">
      <c r="A997" s="1"/>
      <c r="B997" s="1"/>
      <c r="C997" s="3"/>
      <c r="D997" s="3"/>
      <c r="E997" s="3"/>
      <c r="F997" s="3"/>
      <c r="G997" s="3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</row>
    <row r="998" ht="15.75" customHeight="1">
      <c r="A998" s="1"/>
      <c r="B998" s="1"/>
      <c r="C998" s="3"/>
      <c r="D998" s="3"/>
      <c r="E998" s="3"/>
      <c r="F998" s="3"/>
      <c r="G998" s="3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</row>
    <row r="999" ht="15.75" customHeight="1">
      <c r="A999" s="1"/>
      <c r="B999" s="1"/>
      <c r="C999" s="3"/>
      <c r="D999" s="3"/>
      <c r="E999" s="3"/>
      <c r="F999" s="3"/>
      <c r="G999" s="3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</row>
    <row r="1000" ht="15.75" customHeight="1">
      <c r="A1000" s="1"/>
      <c r="B1000" s="1"/>
      <c r="C1000" s="3"/>
      <c r="D1000" s="3"/>
      <c r="E1000" s="3"/>
      <c r="F1000" s="3"/>
      <c r="G1000" s="3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</row>
  </sheetData>
  <mergeCells count="44">
    <mergeCell ref="AH8:AL8"/>
    <mergeCell ref="AM8:AQ8"/>
    <mergeCell ref="AO39:AR39"/>
    <mergeCell ref="AR8:AV8"/>
    <mergeCell ref="AW8:BA8"/>
    <mergeCell ref="AQ52:BB52"/>
    <mergeCell ref="AI54:BJ54"/>
    <mergeCell ref="AI60:AN60"/>
    <mergeCell ref="AR60:AZ60"/>
    <mergeCell ref="BA60:BJ60"/>
    <mergeCell ref="AI62:AN62"/>
    <mergeCell ref="X8:AB8"/>
    <mergeCell ref="AC8:AG8"/>
    <mergeCell ref="BB8:BF8"/>
    <mergeCell ref="BG8:BK8"/>
    <mergeCell ref="A4:BK4"/>
    <mergeCell ref="A5:BK5"/>
    <mergeCell ref="A7:A9"/>
    <mergeCell ref="B7:C9"/>
    <mergeCell ref="D7:BK7"/>
    <mergeCell ref="D8:H8"/>
    <mergeCell ref="I8:M8"/>
    <mergeCell ref="N8:R8"/>
    <mergeCell ref="S8:W8"/>
    <mergeCell ref="A10:A14"/>
    <mergeCell ref="B10:B14"/>
    <mergeCell ref="C10:C12"/>
    <mergeCell ref="B15:B21"/>
    <mergeCell ref="A16:A21"/>
    <mergeCell ref="C27:C29"/>
    <mergeCell ref="C31:C33"/>
    <mergeCell ref="B49:S49"/>
    <mergeCell ref="D54:U54"/>
    <mergeCell ref="I60:P60"/>
    <mergeCell ref="F61:R61"/>
    <mergeCell ref="C15:C17"/>
    <mergeCell ref="C19:C21"/>
    <mergeCell ref="A22:A26"/>
    <mergeCell ref="B22:B26"/>
    <mergeCell ref="C22:C24"/>
    <mergeCell ref="A27:A33"/>
    <mergeCell ref="B27:B33"/>
    <mergeCell ref="AI61:AN61"/>
    <mergeCell ref="AO61:BB61"/>
  </mergeCells>
  <printOptions horizontalCentered="1"/>
  <pageMargins bottom="0.1968503937007874" footer="0.0" header="0.0" left="0.3937007874015748" right="0.1968503937007874" top="0.5905511811023623"/>
  <pageSetup paperSize="8" scale="71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2" width="25.0"/>
    <col customWidth="1" min="3" max="3" width="2.88"/>
    <col customWidth="1" min="4" max="4" width="5.63"/>
    <col customWidth="1" min="5" max="5" width="1.88"/>
    <col customWidth="1" min="6" max="6" width="2.38"/>
    <col customWidth="1" min="7" max="7" width="17.5"/>
    <col customWidth="1" min="8" max="8" width="11.88"/>
    <col customWidth="1" min="9" max="9" width="3.75"/>
    <col customWidth="1" min="10" max="10" width="3.13"/>
    <col customWidth="1" min="11" max="26" width="7.63"/>
  </cols>
  <sheetData>
    <row r="2">
      <c r="A2" s="962" t="s">
        <v>310</v>
      </c>
    </row>
    <row r="3">
      <c r="A3" s="963" t="s">
        <v>311</v>
      </c>
      <c r="B3" s="964" t="s">
        <v>312</v>
      </c>
      <c r="C3" s="965" t="s">
        <v>313</v>
      </c>
      <c r="D3" s="966"/>
      <c r="E3" s="963"/>
      <c r="F3" s="963"/>
      <c r="G3" s="965" t="s">
        <v>314</v>
      </c>
      <c r="H3" s="966"/>
      <c r="I3" s="965" t="s">
        <v>315</v>
      </c>
      <c r="J3" s="966"/>
    </row>
    <row r="4">
      <c r="A4" s="3">
        <v>1.0</v>
      </c>
      <c r="B4" s="967" t="s">
        <v>316</v>
      </c>
      <c r="C4" s="968">
        <v>72.0</v>
      </c>
      <c r="D4" s="968" t="s">
        <v>317</v>
      </c>
      <c r="E4" s="969">
        <v>1.0</v>
      </c>
      <c r="F4" s="970" t="s">
        <v>318</v>
      </c>
      <c r="G4" s="971" t="s">
        <v>319</v>
      </c>
      <c r="H4" s="972" t="s">
        <v>320</v>
      </c>
      <c r="I4" s="973">
        <v>0.6</v>
      </c>
      <c r="J4" s="974" t="s">
        <v>109</v>
      </c>
    </row>
    <row r="5">
      <c r="A5" s="3">
        <v>2.0</v>
      </c>
      <c r="B5" s="967" t="s">
        <v>321</v>
      </c>
      <c r="C5" s="968">
        <v>4.0</v>
      </c>
      <c r="D5" s="968" t="s">
        <v>317</v>
      </c>
      <c r="E5" s="969">
        <v>1.0</v>
      </c>
      <c r="F5" s="970" t="s">
        <v>318</v>
      </c>
      <c r="G5" s="971" t="s">
        <v>319</v>
      </c>
      <c r="H5" s="972" t="s">
        <v>322</v>
      </c>
      <c r="I5" s="973">
        <v>0.6</v>
      </c>
      <c r="J5" s="974" t="s">
        <v>109</v>
      </c>
    </row>
    <row r="6">
      <c r="A6" s="3">
        <v>3.0</v>
      </c>
      <c r="B6" s="967" t="s">
        <v>323</v>
      </c>
      <c r="C6" s="968">
        <v>2.0</v>
      </c>
      <c r="D6" s="968" t="s">
        <v>317</v>
      </c>
      <c r="E6" s="969">
        <v>1.0</v>
      </c>
      <c r="F6" s="970" t="s">
        <v>318</v>
      </c>
      <c r="G6" s="971" t="s">
        <v>319</v>
      </c>
      <c r="H6" s="972" t="s">
        <v>322</v>
      </c>
      <c r="I6" s="973">
        <v>0.6</v>
      </c>
      <c r="J6" s="974" t="s">
        <v>109</v>
      </c>
    </row>
    <row r="7">
      <c r="A7" s="3">
        <v>4.0</v>
      </c>
      <c r="B7" s="967" t="s">
        <v>324</v>
      </c>
      <c r="C7" s="968">
        <v>2.0</v>
      </c>
      <c r="D7" s="968" t="s">
        <v>317</v>
      </c>
      <c r="E7" s="969">
        <v>1.0</v>
      </c>
      <c r="F7" s="970" t="s">
        <v>318</v>
      </c>
      <c r="G7" s="971" t="s">
        <v>319</v>
      </c>
      <c r="H7" s="972" t="s">
        <v>322</v>
      </c>
      <c r="I7" s="973">
        <v>0.6</v>
      </c>
      <c r="J7" s="974" t="s">
        <v>109</v>
      </c>
    </row>
    <row r="8">
      <c r="A8" s="3">
        <v>5.0</v>
      </c>
      <c r="B8" s="967" t="s">
        <v>325</v>
      </c>
      <c r="C8" s="968">
        <v>6.0</v>
      </c>
      <c r="D8" s="968" t="s">
        <v>317</v>
      </c>
      <c r="E8" s="969">
        <v>1.0</v>
      </c>
      <c r="F8" s="970" t="s">
        <v>318</v>
      </c>
      <c r="G8" s="971" t="s">
        <v>319</v>
      </c>
      <c r="H8" s="972" t="s">
        <v>322</v>
      </c>
      <c r="I8" s="973">
        <v>0.6</v>
      </c>
      <c r="J8" s="974" t="s">
        <v>109</v>
      </c>
    </row>
    <row r="9">
      <c r="A9" s="3">
        <v>6.0</v>
      </c>
      <c r="B9" s="967" t="s">
        <v>326</v>
      </c>
      <c r="C9" s="968">
        <v>2.0</v>
      </c>
      <c r="D9" s="968" t="s">
        <v>317</v>
      </c>
      <c r="E9" s="969">
        <v>1.0</v>
      </c>
      <c r="F9" s="970" t="s">
        <v>318</v>
      </c>
      <c r="G9" s="971" t="s">
        <v>319</v>
      </c>
      <c r="H9" s="972" t="s">
        <v>322</v>
      </c>
      <c r="I9" s="973">
        <v>0.6</v>
      </c>
      <c r="J9" s="974" t="s">
        <v>109</v>
      </c>
    </row>
    <row r="10">
      <c r="A10" s="3"/>
      <c r="B10" s="975"/>
      <c r="C10" s="3"/>
      <c r="D10" s="3"/>
      <c r="E10" s="976"/>
      <c r="F10" s="976"/>
      <c r="G10" s="976"/>
      <c r="H10" s="977"/>
      <c r="I10" s="977"/>
      <c r="J10" s="978"/>
    </row>
    <row r="11">
      <c r="A11" s="3"/>
      <c r="B11" s="975"/>
      <c r="C11" s="3"/>
      <c r="D11" s="3"/>
      <c r="E11" s="976"/>
      <c r="F11" s="976"/>
      <c r="G11" s="976"/>
      <c r="H11" s="977"/>
      <c r="I11" s="977"/>
      <c r="J11" s="978"/>
    </row>
    <row r="12">
      <c r="A12" s="979" t="s">
        <v>327</v>
      </c>
    </row>
    <row r="13">
      <c r="A13" s="964" t="s">
        <v>311</v>
      </c>
      <c r="B13" s="964" t="s">
        <v>312</v>
      </c>
      <c r="C13" s="964" t="s">
        <v>313</v>
      </c>
      <c r="E13" s="964"/>
      <c r="F13" s="964"/>
      <c r="G13" s="964" t="s">
        <v>328</v>
      </c>
      <c r="I13" s="964" t="s">
        <v>315</v>
      </c>
    </row>
    <row r="14">
      <c r="A14" s="437">
        <v>1.0</v>
      </c>
      <c r="B14" s="393" t="s">
        <v>329</v>
      </c>
      <c r="C14" s="393">
        <v>2.0</v>
      </c>
      <c r="D14" s="393" t="s">
        <v>317</v>
      </c>
      <c r="E14" s="393">
        <v>1.0</v>
      </c>
      <c r="F14" s="393" t="s">
        <v>330</v>
      </c>
      <c r="G14" s="393" t="s">
        <v>319</v>
      </c>
      <c r="H14" s="393" t="s">
        <v>320</v>
      </c>
      <c r="I14" s="393">
        <v>0.6</v>
      </c>
      <c r="J14" s="393" t="s">
        <v>109</v>
      </c>
    </row>
    <row r="15">
      <c r="A15" s="437">
        <v>2.0</v>
      </c>
      <c r="B15" s="393" t="s">
        <v>331</v>
      </c>
      <c r="C15" s="393">
        <v>8.0</v>
      </c>
      <c r="D15" s="393" t="s">
        <v>317</v>
      </c>
      <c r="E15" s="393">
        <v>1.0</v>
      </c>
      <c r="F15" s="393" t="s">
        <v>330</v>
      </c>
      <c r="G15" s="393" t="s">
        <v>319</v>
      </c>
      <c r="H15" s="393" t="s">
        <v>320</v>
      </c>
      <c r="I15" s="393">
        <v>0.6</v>
      </c>
      <c r="J15" s="393" t="s">
        <v>109</v>
      </c>
    </row>
    <row r="16">
      <c r="A16" s="437">
        <v>3.0</v>
      </c>
      <c r="B16" s="393" t="s">
        <v>332</v>
      </c>
      <c r="C16" s="393">
        <v>6.0</v>
      </c>
      <c r="D16" s="393" t="s">
        <v>317</v>
      </c>
      <c r="E16" s="393">
        <v>1.0</v>
      </c>
      <c r="F16" s="393" t="s">
        <v>330</v>
      </c>
      <c r="G16" s="393" t="s">
        <v>319</v>
      </c>
      <c r="H16" s="393" t="s">
        <v>320</v>
      </c>
      <c r="I16" s="393">
        <v>0.6</v>
      </c>
      <c r="J16" s="393" t="s">
        <v>109</v>
      </c>
    </row>
    <row r="17">
      <c r="A17" s="437">
        <v>4.0</v>
      </c>
      <c r="B17" s="393" t="s">
        <v>333</v>
      </c>
      <c r="C17" s="393">
        <v>4.0</v>
      </c>
      <c r="D17" s="393" t="s">
        <v>317</v>
      </c>
      <c r="E17" s="393">
        <v>1.0</v>
      </c>
      <c r="F17" s="393" t="s">
        <v>330</v>
      </c>
      <c r="G17" s="393" t="s">
        <v>334</v>
      </c>
    </row>
    <row r="18">
      <c r="A18" s="437">
        <v>5.0</v>
      </c>
      <c r="B18" s="393" t="s">
        <v>335</v>
      </c>
      <c r="C18" s="393">
        <v>2.0</v>
      </c>
      <c r="D18" s="393" t="s">
        <v>317</v>
      </c>
      <c r="E18" s="393">
        <v>1.0</v>
      </c>
      <c r="F18" s="393" t="s">
        <v>330</v>
      </c>
      <c r="G18" s="393" t="s">
        <v>334</v>
      </c>
    </row>
    <row r="19">
      <c r="A19" s="437">
        <v>6.0</v>
      </c>
      <c r="B19" s="393" t="s">
        <v>336</v>
      </c>
      <c r="C19" s="393">
        <v>4.0</v>
      </c>
      <c r="D19" s="393" t="s">
        <v>317</v>
      </c>
      <c r="E19" s="393">
        <v>1.0</v>
      </c>
      <c r="F19" s="393" t="s">
        <v>330</v>
      </c>
      <c r="G19" s="393" t="s">
        <v>319</v>
      </c>
      <c r="H19" s="393" t="s">
        <v>322</v>
      </c>
      <c r="I19" s="393">
        <v>0.6</v>
      </c>
      <c r="J19" s="393" t="s">
        <v>109</v>
      </c>
    </row>
    <row r="20">
      <c r="A20" s="437">
        <v>7.0</v>
      </c>
      <c r="B20" s="393" t="s">
        <v>337</v>
      </c>
      <c r="C20" s="393">
        <v>2.0</v>
      </c>
      <c r="D20" s="393" t="s">
        <v>317</v>
      </c>
      <c r="E20" s="393">
        <v>1.0</v>
      </c>
      <c r="F20" s="393" t="s">
        <v>330</v>
      </c>
      <c r="G20" s="393" t="s">
        <v>319</v>
      </c>
      <c r="H20" s="393" t="s">
        <v>322</v>
      </c>
      <c r="I20" s="393">
        <v>0.6</v>
      </c>
      <c r="J20" s="393" t="s">
        <v>109</v>
      </c>
    </row>
    <row r="21" ht="15.75" customHeight="1">
      <c r="A21" s="437">
        <v>8.0</v>
      </c>
      <c r="B21" s="393" t="s">
        <v>338</v>
      </c>
      <c r="C21" s="393">
        <v>8.0</v>
      </c>
      <c r="D21" s="393" t="s">
        <v>317</v>
      </c>
      <c r="E21" s="393">
        <v>1.0</v>
      </c>
      <c r="F21" s="393" t="s">
        <v>330</v>
      </c>
      <c r="G21" s="393" t="s">
        <v>319</v>
      </c>
      <c r="H21" s="393" t="s">
        <v>322</v>
      </c>
      <c r="I21" s="393">
        <v>0.6</v>
      </c>
      <c r="J21" s="393" t="s">
        <v>109</v>
      </c>
    </row>
    <row r="22" ht="15.75" customHeight="1">
      <c r="A22" s="437">
        <v>9.0</v>
      </c>
      <c r="B22" s="393" t="s">
        <v>339</v>
      </c>
      <c r="C22" s="393">
        <v>2.0</v>
      </c>
      <c r="D22" s="393" t="s">
        <v>340</v>
      </c>
      <c r="E22" s="393">
        <v>1.0</v>
      </c>
      <c r="F22" s="393" t="s">
        <v>330</v>
      </c>
      <c r="G22" s="393" t="s">
        <v>319</v>
      </c>
      <c r="H22" s="393" t="s">
        <v>322</v>
      </c>
      <c r="I22" s="393">
        <v>0.6</v>
      </c>
      <c r="J22" s="393" t="s">
        <v>109</v>
      </c>
    </row>
    <row r="23" ht="15.75" customHeight="1">
      <c r="A23" s="437">
        <v>10.0</v>
      </c>
      <c r="B23" s="393" t="s">
        <v>341</v>
      </c>
      <c r="C23" s="393">
        <v>6.0</v>
      </c>
      <c r="D23" s="393" t="s">
        <v>317</v>
      </c>
      <c r="E23" s="393">
        <v>1.0</v>
      </c>
      <c r="F23" s="393" t="s">
        <v>330</v>
      </c>
      <c r="G23" s="393" t="s">
        <v>319</v>
      </c>
      <c r="H23" s="393" t="s">
        <v>322</v>
      </c>
      <c r="I23" s="393">
        <v>0.6</v>
      </c>
      <c r="J23" s="393" t="s">
        <v>109</v>
      </c>
    </row>
    <row r="24" ht="15.75" customHeight="1">
      <c r="A24" s="437">
        <v>11.0</v>
      </c>
      <c r="B24" s="393" t="s">
        <v>342</v>
      </c>
      <c r="C24" s="393">
        <v>8.0</v>
      </c>
      <c r="D24" s="393" t="s">
        <v>317</v>
      </c>
      <c r="E24" s="393">
        <v>1.0</v>
      </c>
      <c r="F24" s="393" t="s">
        <v>330</v>
      </c>
      <c r="G24" s="393" t="s">
        <v>319</v>
      </c>
      <c r="H24" s="393" t="s">
        <v>322</v>
      </c>
      <c r="I24" s="393">
        <v>0.6</v>
      </c>
      <c r="J24" s="393" t="s">
        <v>109</v>
      </c>
    </row>
    <row r="25" ht="15.75" customHeight="1">
      <c r="A25" s="437">
        <v>12.0</v>
      </c>
      <c r="B25" s="393" t="s">
        <v>343</v>
      </c>
      <c r="C25" s="393">
        <v>8.0</v>
      </c>
      <c r="D25" s="393" t="s">
        <v>317</v>
      </c>
      <c r="E25" s="393">
        <v>1.0</v>
      </c>
      <c r="F25" s="393" t="s">
        <v>330</v>
      </c>
      <c r="G25" s="393" t="s">
        <v>319</v>
      </c>
      <c r="H25" s="393" t="s">
        <v>322</v>
      </c>
      <c r="I25" s="393">
        <v>0.6</v>
      </c>
      <c r="J25" s="393" t="s">
        <v>109</v>
      </c>
    </row>
    <row r="26" ht="15.75" customHeight="1">
      <c r="A26" s="437">
        <v>13.0</v>
      </c>
      <c r="B26" s="393" t="s">
        <v>343</v>
      </c>
      <c r="C26" s="393">
        <v>4.0</v>
      </c>
      <c r="D26" s="393" t="s">
        <v>317</v>
      </c>
      <c r="E26" s="393">
        <v>1.0</v>
      </c>
      <c r="F26" s="393" t="s">
        <v>330</v>
      </c>
      <c r="G26" s="393" t="s">
        <v>319</v>
      </c>
      <c r="H26" s="393" t="s">
        <v>322</v>
      </c>
      <c r="I26" s="393">
        <v>0.6</v>
      </c>
      <c r="J26" s="393" t="s">
        <v>109</v>
      </c>
    </row>
    <row r="27" ht="15.75" customHeight="1">
      <c r="A27" s="437">
        <v>14.0</v>
      </c>
      <c r="B27" s="393" t="s">
        <v>344</v>
      </c>
      <c r="C27" s="393">
        <v>4.0</v>
      </c>
      <c r="D27" s="393" t="s">
        <v>317</v>
      </c>
      <c r="E27" s="393">
        <v>1.0</v>
      </c>
      <c r="F27" s="393" t="s">
        <v>330</v>
      </c>
      <c r="G27" s="393" t="s">
        <v>345</v>
      </c>
      <c r="H27" s="393" t="s">
        <v>346</v>
      </c>
    </row>
    <row r="28" ht="15.75" customHeight="1">
      <c r="A28" s="437">
        <v>15.0</v>
      </c>
      <c r="B28" s="393" t="s">
        <v>347</v>
      </c>
      <c r="C28" s="393">
        <v>1.0</v>
      </c>
      <c r="D28" s="393" t="s">
        <v>340</v>
      </c>
      <c r="E28" s="393">
        <v>1.0</v>
      </c>
      <c r="F28" s="393" t="s">
        <v>330</v>
      </c>
      <c r="G28" s="393" t="s">
        <v>319</v>
      </c>
      <c r="H28" s="393" t="s">
        <v>322</v>
      </c>
      <c r="I28" s="393">
        <v>0.6</v>
      </c>
      <c r="J28" s="393" t="s">
        <v>109</v>
      </c>
    </row>
    <row r="29" ht="15.75" customHeight="1"/>
    <row r="30" ht="15.75" customHeight="1"/>
    <row r="31" ht="15.75" customHeight="1">
      <c r="A31" s="979" t="s">
        <v>348</v>
      </c>
    </row>
    <row r="32" ht="15.75" customHeight="1">
      <c r="A32" s="964" t="s">
        <v>311</v>
      </c>
      <c r="B32" s="964" t="s">
        <v>312</v>
      </c>
      <c r="C32" s="964" t="s">
        <v>313</v>
      </c>
      <c r="E32" s="964"/>
      <c r="F32" s="964"/>
      <c r="G32" s="964" t="s">
        <v>328</v>
      </c>
      <c r="I32" s="964" t="s">
        <v>315</v>
      </c>
    </row>
    <row r="33" ht="15.75" customHeight="1">
      <c r="A33" s="437">
        <v>1.0</v>
      </c>
      <c r="B33" s="393" t="s">
        <v>349</v>
      </c>
      <c r="C33" s="393">
        <v>80.0</v>
      </c>
      <c r="D33" s="393" t="s">
        <v>317</v>
      </c>
      <c r="E33" s="393">
        <v>3.0</v>
      </c>
      <c r="F33" s="393" t="s">
        <v>330</v>
      </c>
      <c r="G33" s="393" t="s">
        <v>319</v>
      </c>
      <c r="H33" s="393" t="s">
        <v>320</v>
      </c>
      <c r="I33" s="393">
        <v>0.6</v>
      </c>
      <c r="J33" s="393" t="s">
        <v>109</v>
      </c>
    </row>
    <row r="34" ht="15.75" customHeight="1">
      <c r="A34" s="437">
        <v>2.0</v>
      </c>
      <c r="B34" s="393" t="s">
        <v>350</v>
      </c>
      <c r="C34" s="393">
        <v>28.0</v>
      </c>
      <c r="D34" s="393" t="s">
        <v>317</v>
      </c>
      <c r="E34" s="393">
        <v>3.0</v>
      </c>
      <c r="F34" s="393" t="s">
        <v>330</v>
      </c>
      <c r="G34" s="393" t="s">
        <v>319</v>
      </c>
      <c r="H34" s="393" t="s">
        <v>320</v>
      </c>
      <c r="I34" s="393">
        <v>0.6</v>
      </c>
      <c r="J34" s="393" t="s">
        <v>109</v>
      </c>
    </row>
    <row r="35" ht="15.75" customHeight="1">
      <c r="A35" s="437">
        <v>3.0</v>
      </c>
      <c r="B35" s="393" t="s">
        <v>351</v>
      </c>
      <c r="C35" s="393">
        <v>2.0</v>
      </c>
      <c r="D35" s="393" t="s">
        <v>317</v>
      </c>
      <c r="E35" s="393">
        <v>3.0</v>
      </c>
      <c r="F35" s="393" t="s">
        <v>330</v>
      </c>
      <c r="G35" s="393" t="s">
        <v>319</v>
      </c>
      <c r="H35" s="393" t="s">
        <v>320</v>
      </c>
      <c r="I35" s="393">
        <v>0.6</v>
      </c>
      <c r="J35" s="393" t="s">
        <v>109</v>
      </c>
    </row>
    <row r="36" ht="15.75" customHeight="1">
      <c r="A36" s="437">
        <v>4.0</v>
      </c>
      <c r="B36" s="393" t="s">
        <v>352</v>
      </c>
      <c r="C36" s="393">
        <v>4.0</v>
      </c>
      <c r="D36" s="393" t="s">
        <v>317</v>
      </c>
      <c r="E36" s="393">
        <v>3.0</v>
      </c>
      <c r="F36" s="393" t="s">
        <v>330</v>
      </c>
      <c r="G36" s="393" t="s">
        <v>319</v>
      </c>
      <c r="H36" s="393" t="s">
        <v>320</v>
      </c>
      <c r="I36" s="393">
        <v>0.6</v>
      </c>
      <c r="J36" s="393" t="s">
        <v>109</v>
      </c>
    </row>
    <row r="37" ht="15.75" customHeight="1">
      <c r="A37" s="437">
        <v>5.0</v>
      </c>
      <c r="B37" s="393" t="s">
        <v>353</v>
      </c>
      <c r="C37" s="393">
        <v>2.0</v>
      </c>
      <c r="D37" s="393" t="s">
        <v>317</v>
      </c>
      <c r="E37" s="393">
        <v>3.0</v>
      </c>
      <c r="F37" s="393" t="s">
        <v>330</v>
      </c>
      <c r="G37" s="393" t="s">
        <v>319</v>
      </c>
      <c r="H37" s="393" t="s">
        <v>320</v>
      </c>
      <c r="I37" s="393">
        <v>0.6</v>
      </c>
      <c r="J37" s="393" t="s">
        <v>109</v>
      </c>
    </row>
    <row r="38" ht="15.75" customHeight="1">
      <c r="A38" s="437">
        <v>6.0</v>
      </c>
      <c r="B38" s="393" t="s">
        <v>354</v>
      </c>
      <c r="C38" s="393">
        <v>1.0</v>
      </c>
      <c r="D38" s="393" t="s">
        <v>340</v>
      </c>
      <c r="E38" s="393">
        <v>3.0</v>
      </c>
      <c r="F38" s="393" t="s">
        <v>330</v>
      </c>
      <c r="G38" s="393" t="s">
        <v>319</v>
      </c>
      <c r="H38" s="393" t="s">
        <v>322</v>
      </c>
      <c r="I38" s="393">
        <v>0.6</v>
      </c>
      <c r="J38" s="393" t="s">
        <v>109</v>
      </c>
    </row>
    <row r="39" ht="15.75" customHeight="1">
      <c r="A39" s="437">
        <v>7.0</v>
      </c>
      <c r="B39" s="393" t="s">
        <v>355</v>
      </c>
      <c r="C39" s="393">
        <v>2.0</v>
      </c>
      <c r="D39" s="393" t="s">
        <v>317</v>
      </c>
      <c r="E39" s="393">
        <v>3.0</v>
      </c>
      <c r="F39" s="393" t="s">
        <v>330</v>
      </c>
      <c r="G39" s="393" t="s">
        <v>319</v>
      </c>
      <c r="H39" s="393" t="s">
        <v>322</v>
      </c>
      <c r="I39" s="393">
        <v>0.6</v>
      </c>
      <c r="J39" s="393" t="s">
        <v>109</v>
      </c>
    </row>
    <row r="40" ht="15.75" customHeight="1">
      <c r="A40" s="437">
        <v>8.0</v>
      </c>
      <c r="B40" s="393" t="s">
        <v>356</v>
      </c>
      <c r="C40" s="393">
        <v>1.0</v>
      </c>
      <c r="D40" s="393" t="s">
        <v>340</v>
      </c>
      <c r="E40" s="393">
        <v>3.0</v>
      </c>
      <c r="F40" s="393" t="s">
        <v>330</v>
      </c>
      <c r="G40" s="393" t="s">
        <v>319</v>
      </c>
      <c r="H40" s="393" t="s">
        <v>322</v>
      </c>
      <c r="I40" s="393">
        <v>0.6</v>
      </c>
      <c r="J40" s="393" t="s">
        <v>109</v>
      </c>
    </row>
    <row r="41" ht="15.75" customHeight="1">
      <c r="A41" s="437">
        <v>9.0</v>
      </c>
      <c r="B41" s="393" t="s">
        <v>357</v>
      </c>
      <c r="C41" s="393">
        <v>4.0</v>
      </c>
      <c r="D41" s="393" t="s">
        <v>317</v>
      </c>
      <c r="E41" s="393">
        <v>3.0</v>
      </c>
      <c r="F41" s="393" t="s">
        <v>330</v>
      </c>
      <c r="G41" s="393" t="s">
        <v>319</v>
      </c>
      <c r="H41" s="393" t="s">
        <v>320</v>
      </c>
      <c r="I41" s="393">
        <v>0.6</v>
      </c>
    </row>
    <row r="42" ht="15.75" customHeight="1">
      <c r="A42" s="437">
        <v>10.0</v>
      </c>
      <c r="B42" s="393" t="s">
        <v>358</v>
      </c>
      <c r="C42" s="393">
        <v>2.0</v>
      </c>
      <c r="D42" s="393" t="s">
        <v>340</v>
      </c>
      <c r="E42" s="393">
        <v>3.0</v>
      </c>
      <c r="F42" s="393" t="s">
        <v>330</v>
      </c>
      <c r="G42" s="393" t="s">
        <v>319</v>
      </c>
      <c r="H42" s="393" t="s">
        <v>322</v>
      </c>
      <c r="I42" s="393">
        <v>0.6</v>
      </c>
      <c r="J42" s="393" t="s">
        <v>109</v>
      </c>
    </row>
    <row r="43" ht="15.75" customHeight="1">
      <c r="A43" s="437">
        <v>11.0</v>
      </c>
      <c r="B43" s="393" t="s">
        <v>359</v>
      </c>
      <c r="C43" s="393">
        <v>2.0</v>
      </c>
      <c r="D43" s="393" t="s">
        <v>317</v>
      </c>
      <c r="E43" s="393">
        <v>3.0</v>
      </c>
      <c r="F43" s="393" t="s">
        <v>330</v>
      </c>
      <c r="G43" s="393" t="s">
        <v>319</v>
      </c>
      <c r="H43" s="393" t="s">
        <v>322</v>
      </c>
      <c r="I43" s="393">
        <v>0.6</v>
      </c>
      <c r="J43" s="393" t="s">
        <v>109</v>
      </c>
    </row>
    <row r="44" ht="15.75" customHeight="1">
      <c r="A44" s="437">
        <v>12.0</v>
      </c>
      <c r="B44" s="393" t="s">
        <v>360</v>
      </c>
      <c r="C44" s="393">
        <v>2.0</v>
      </c>
      <c r="D44" s="393" t="s">
        <v>317</v>
      </c>
      <c r="E44" s="393">
        <v>3.0</v>
      </c>
      <c r="F44" s="393" t="s">
        <v>330</v>
      </c>
      <c r="G44" s="393" t="s">
        <v>319</v>
      </c>
      <c r="H44" s="393" t="s">
        <v>322</v>
      </c>
      <c r="I44" s="393">
        <v>0.6</v>
      </c>
      <c r="J44" s="393" t="s">
        <v>109</v>
      </c>
    </row>
    <row r="45" ht="15.75" customHeight="1">
      <c r="A45" s="437">
        <v>13.0</v>
      </c>
      <c r="B45" s="393" t="s">
        <v>361</v>
      </c>
      <c r="C45" s="393">
        <v>4.0</v>
      </c>
      <c r="D45" s="393" t="s">
        <v>317</v>
      </c>
      <c r="E45" s="393">
        <v>3.0</v>
      </c>
      <c r="F45" s="393" t="s">
        <v>330</v>
      </c>
      <c r="G45" s="393" t="s">
        <v>319</v>
      </c>
      <c r="H45" s="393" t="s">
        <v>322</v>
      </c>
      <c r="I45" s="393">
        <v>0.6</v>
      </c>
      <c r="J45" s="393" t="s">
        <v>109</v>
      </c>
    </row>
    <row r="46" ht="15.75" customHeight="1">
      <c r="A46" s="437">
        <v>14.0</v>
      </c>
      <c r="B46" s="393" t="s">
        <v>362</v>
      </c>
      <c r="C46" s="393">
        <v>2.0</v>
      </c>
      <c r="D46" s="393" t="s">
        <v>317</v>
      </c>
      <c r="E46" s="393">
        <v>3.0</v>
      </c>
      <c r="F46" s="393" t="s">
        <v>330</v>
      </c>
      <c r="G46" s="393" t="s">
        <v>319</v>
      </c>
      <c r="H46" s="393" t="s">
        <v>322</v>
      </c>
      <c r="I46" s="393">
        <v>0.6</v>
      </c>
      <c r="J46" s="393" t="s">
        <v>109</v>
      </c>
    </row>
    <row r="47" ht="15.75" customHeight="1">
      <c r="A47" s="437">
        <v>15.0</v>
      </c>
      <c r="B47" s="393" t="s">
        <v>363</v>
      </c>
      <c r="C47" s="393">
        <v>2.0</v>
      </c>
      <c r="D47" s="393" t="s">
        <v>317</v>
      </c>
      <c r="E47" s="393">
        <v>3.0</v>
      </c>
      <c r="F47" s="393" t="s">
        <v>330</v>
      </c>
      <c r="G47" s="393" t="s">
        <v>319</v>
      </c>
      <c r="H47" s="393" t="s">
        <v>322</v>
      </c>
      <c r="I47" s="393">
        <v>0.6</v>
      </c>
      <c r="J47" s="393" t="s">
        <v>109</v>
      </c>
    </row>
    <row r="48" ht="15.75" customHeight="1"/>
    <row r="49" ht="15.75" customHeight="1"/>
    <row r="50" ht="15.75" customHeight="1">
      <c r="A50" s="979" t="s">
        <v>364</v>
      </c>
    </row>
    <row r="51" ht="15.75" customHeight="1">
      <c r="A51" s="964" t="s">
        <v>311</v>
      </c>
      <c r="B51" s="964" t="s">
        <v>312</v>
      </c>
      <c r="C51" s="964" t="s">
        <v>313</v>
      </c>
      <c r="E51" s="964"/>
      <c r="F51" s="964"/>
      <c r="G51" s="964" t="s">
        <v>328</v>
      </c>
      <c r="I51" s="964" t="s">
        <v>315</v>
      </c>
    </row>
    <row r="52" ht="15.75" customHeight="1">
      <c r="A52" s="393">
        <v>3.0</v>
      </c>
      <c r="B52" s="393" t="s">
        <v>365</v>
      </c>
      <c r="C52" s="393">
        <v>28.0</v>
      </c>
      <c r="D52" s="393" t="s">
        <v>317</v>
      </c>
      <c r="E52" s="393">
        <v>6.0</v>
      </c>
      <c r="F52" s="393" t="s">
        <v>330</v>
      </c>
      <c r="G52" s="393" t="s">
        <v>366</v>
      </c>
      <c r="H52" s="393" t="s">
        <v>367</v>
      </c>
      <c r="I52" s="393">
        <v>574.0</v>
      </c>
      <c r="J52" s="393" t="s">
        <v>269</v>
      </c>
    </row>
    <row r="53" ht="15.75" customHeight="1">
      <c r="A53" s="393">
        <v>4.0</v>
      </c>
      <c r="B53" s="393" t="s">
        <v>368</v>
      </c>
      <c r="C53" s="393">
        <v>4.0</v>
      </c>
      <c r="D53" s="393" t="s">
        <v>317</v>
      </c>
      <c r="E53" s="393">
        <v>6.0</v>
      </c>
      <c r="F53" s="393" t="s">
        <v>330</v>
      </c>
      <c r="G53" s="393" t="s">
        <v>369</v>
      </c>
      <c r="H53" s="393" t="s">
        <v>370</v>
      </c>
      <c r="I53" s="393">
        <v>20.0</v>
      </c>
      <c r="J53" s="393" t="s">
        <v>269</v>
      </c>
    </row>
    <row r="54" ht="15.75" customHeight="1">
      <c r="A54" s="393">
        <v>1.0</v>
      </c>
      <c r="B54" s="393" t="s">
        <v>371</v>
      </c>
      <c r="C54" s="393">
        <v>2.0</v>
      </c>
      <c r="D54" s="393" t="s">
        <v>317</v>
      </c>
      <c r="E54" s="393">
        <v>6.0</v>
      </c>
      <c r="F54" s="393" t="s">
        <v>330</v>
      </c>
      <c r="G54" s="393" t="s">
        <v>369</v>
      </c>
      <c r="H54" s="393" t="s">
        <v>372</v>
      </c>
      <c r="I54" s="393">
        <v>40.0</v>
      </c>
      <c r="J54" s="393" t="s">
        <v>269</v>
      </c>
    </row>
    <row r="55" ht="15.75" customHeight="1">
      <c r="A55" s="393">
        <v>3.0</v>
      </c>
      <c r="B55" s="393" t="s">
        <v>373</v>
      </c>
      <c r="C55" s="393">
        <v>4.0</v>
      </c>
      <c r="D55" s="393" t="s">
        <v>317</v>
      </c>
      <c r="E55" s="393">
        <v>6.0</v>
      </c>
      <c r="F55" s="393" t="s">
        <v>330</v>
      </c>
      <c r="G55" s="393" t="s">
        <v>319</v>
      </c>
      <c r="H55" s="393" t="s">
        <v>320</v>
      </c>
      <c r="I55" s="393">
        <v>0.6</v>
      </c>
      <c r="J55" s="393" t="s">
        <v>109</v>
      </c>
    </row>
    <row r="56" ht="15.75" customHeight="1">
      <c r="A56" s="393">
        <v>4.0</v>
      </c>
      <c r="B56" s="393" t="s">
        <v>374</v>
      </c>
      <c r="C56" s="393">
        <v>1.0</v>
      </c>
      <c r="D56" s="393" t="s">
        <v>340</v>
      </c>
      <c r="E56" s="393">
        <v>6.0</v>
      </c>
      <c r="F56" s="393" t="s">
        <v>330</v>
      </c>
      <c r="G56" s="393" t="s">
        <v>375</v>
      </c>
      <c r="H56" s="393" t="s">
        <v>376</v>
      </c>
      <c r="I56" s="393">
        <v>430.0</v>
      </c>
      <c r="J56" s="393" t="s">
        <v>269</v>
      </c>
    </row>
    <row r="57" ht="15.75" customHeight="1">
      <c r="A57" s="393">
        <v>7.0</v>
      </c>
      <c r="B57" s="393" t="s">
        <v>377</v>
      </c>
      <c r="C57" s="393">
        <v>2.0</v>
      </c>
      <c r="D57" s="393" t="s">
        <v>317</v>
      </c>
      <c r="E57" s="393">
        <v>6.0</v>
      </c>
      <c r="F57" s="393" t="s">
        <v>330</v>
      </c>
      <c r="G57" s="393" t="s">
        <v>369</v>
      </c>
      <c r="H57" s="393" t="s">
        <v>372</v>
      </c>
      <c r="I57" s="393">
        <v>40.0</v>
      </c>
      <c r="J57" s="393" t="s">
        <v>269</v>
      </c>
    </row>
    <row r="58" ht="15.75" customHeight="1">
      <c r="A58" s="393">
        <v>11.0</v>
      </c>
      <c r="B58" s="393" t="s">
        <v>378</v>
      </c>
      <c r="C58" s="393">
        <v>1.0</v>
      </c>
      <c r="D58" s="393" t="s">
        <v>317</v>
      </c>
      <c r="E58" s="393">
        <v>6.0</v>
      </c>
      <c r="F58" s="393" t="s">
        <v>330</v>
      </c>
      <c r="G58" s="393" t="s">
        <v>375</v>
      </c>
      <c r="H58" s="393" t="s">
        <v>376</v>
      </c>
      <c r="I58" s="393">
        <v>325.0</v>
      </c>
      <c r="J58" s="393" t="s">
        <v>269</v>
      </c>
    </row>
    <row r="59" ht="15.75" customHeight="1">
      <c r="A59" s="393">
        <v>14.0</v>
      </c>
      <c r="B59" s="393" t="s">
        <v>379</v>
      </c>
      <c r="C59" s="393">
        <v>1.0</v>
      </c>
      <c r="D59" s="393" t="s">
        <v>340</v>
      </c>
      <c r="E59" s="393">
        <v>6.0</v>
      </c>
      <c r="F59" s="393" t="s">
        <v>330</v>
      </c>
      <c r="G59" s="393" t="s">
        <v>319</v>
      </c>
      <c r="H59" s="393" t="s">
        <v>322</v>
      </c>
      <c r="I59" s="393">
        <v>0.6</v>
      </c>
      <c r="J59" s="393" t="s">
        <v>109</v>
      </c>
    </row>
    <row r="60" ht="15.75" customHeight="1">
      <c r="A60" s="393">
        <v>4.0</v>
      </c>
      <c r="B60" s="393" t="s">
        <v>374</v>
      </c>
      <c r="C60" s="393">
        <v>1.0</v>
      </c>
      <c r="D60" s="393" t="s">
        <v>340</v>
      </c>
      <c r="E60" s="393">
        <v>6.0</v>
      </c>
      <c r="F60" s="393" t="s">
        <v>330</v>
      </c>
      <c r="G60" s="393" t="s">
        <v>369</v>
      </c>
      <c r="H60" s="393" t="s">
        <v>372</v>
      </c>
      <c r="I60" s="393">
        <v>200.0</v>
      </c>
      <c r="J60" s="393" t="s">
        <v>269</v>
      </c>
    </row>
    <row r="61" ht="15.75" customHeight="1">
      <c r="A61" s="393">
        <v>5.0</v>
      </c>
      <c r="B61" s="393" t="s">
        <v>380</v>
      </c>
      <c r="C61" s="393">
        <v>2.0</v>
      </c>
      <c r="D61" s="393" t="s">
        <v>317</v>
      </c>
      <c r="E61" s="393">
        <v>6.0</v>
      </c>
      <c r="F61" s="393" t="s">
        <v>330</v>
      </c>
      <c r="G61" s="393" t="s">
        <v>319</v>
      </c>
      <c r="H61" s="393" t="s">
        <v>322</v>
      </c>
      <c r="I61" s="393">
        <v>0.6</v>
      </c>
      <c r="J61" s="393" t="s">
        <v>109</v>
      </c>
    </row>
    <row r="62" ht="15.75" customHeight="1">
      <c r="A62" s="393">
        <v>3.0</v>
      </c>
      <c r="B62" s="393" t="s">
        <v>381</v>
      </c>
      <c r="C62" s="393">
        <v>4.0</v>
      </c>
      <c r="D62" s="393" t="s">
        <v>317</v>
      </c>
      <c r="E62" s="393">
        <v>6.0</v>
      </c>
      <c r="F62" s="393" t="s">
        <v>330</v>
      </c>
      <c r="G62" s="393" t="s">
        <v>369</v>
      </c>
      <c r="H62" s="393" t="s">
        <v>372</v>
      </c>
      <c r="I62" s="393">
        <v>20.0</v>
      </c>
      <c r="J62" s="393" t="s">
        <v>269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A2:J2"/>
    <mergeCell ref="C3:D3"/>
    <mergeCell ref="G3:H3"/>
    <mergeCell ref="I3:J3"/>
    <mergeCell ref="A12:J12"/>
    <mergeCell ref="C13:D13"/>
    <mergeCell ref="G13:H13"/>
    <mergeCell ref="G51:H51"/>
    <mergeCell ref="I51:J51"/>
    <mergeCell ref="I13:J13"/>
    <mergeCell ref="A31:J31"/>
    <mergeCell ref="C32:D32"/>
    <mergeCell ref="G32:H32"/>
    <mergeCell ref="I32:J32"/>
    <mergeCell ref="A50:J50"/>
    <mergeCell ref="C51:D51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23.0"/>
    <col customWidth="1" min="4" max="26" width="7.63"/>
  </cols>
  <sheetData>
    <row r="1">
      <c r="A1" s="486" t="s">
        <v>1</v>
      </c>
      <c r="B1" s="769" t="s">
        <v>48</v>
      </c>
      <c r="C1" s="980" t="s">
        <v>382</v>
      </c>
      <c r="D1" s="437" t="s">
        <v>383</v>
      </c>
      <c r="I1" s="437" t="s">
        <v>79</v>
      </c>
    </row>
    <row r="2">
      <c r="A2" s="242"/>
      <c r="B2" s="242"/>
      <c r="C2" s="490"/>
      <c r="D2" s="981" t="s">
        <v>29</v>
      </c>
      <c r="E2" s="982" t="s">
        <v>34</v>
      </c>
      <c r="F2" s="981" t="s">
        <v>35</v>
      </c>
      <c r="G2" s="982" t="s">
        <v>31</v>
      </c>
      <c r="H2" s="981" t="s">
        <v>32</v>
      </c>
      <c r="I2" s="437" t="s">
        <v>315</v>
      </c>
      <c r="J2" s="437" t="s">
        <v>384</v>
      </c>
    </row>
    <row r="3">
      <c r="A3" s="247"/>
      <c r="B3" s="247"/>
      <c r="C3" s="490"/>
      <c r="D3" s="983"/>
      <c r="E3" s="984"/>
      <c r="F3" s="983"/>
      <c r="G3" s="984"/>
      <c r="H3" s="983"/>
      <c r="I3" s="437"/>
      <c r="J3" s="437"/>
    </row>
    <row r="4" ht="14.25" customHeight="1">
      <c r="A4" s="324">
        <v>1.0</v>
      </c>
      <c r="B4" s="324" t="s">
        <v>187</v>
      </c>
      <c r="C4" s="985" t="s">
        <v>385</v>
      </c>
      <c r="D4" s="986">
        <f>(2*8)+(2*2)+(2*2)</f>
        <v>24</v>
      </c>
      <c r="E4" s="987">
        <f>(1*8)+(1*2)+(1*2)</f>
        <v>12</v>
      </c>
      <c r="F4" s="986">
        <v>0.0</v>
      </c>
      <c r="G4" s="987">
        <v>3.0</v>
      </c>
      <c r="H4" s="986">
        <v>0.0</v>
      </c>
      <c r="I4" s="437">
        <f t="shared" ref="I4:I8" si="1">SUM(D4:H4)</f>
        <v>39</v>
      </c>
      <c r="J4" s="437" t="s">
        <v>386</v>
      </c>
    </row>
    <row r="5" ht="14.25" customHeight="1">
      <c r="A5" s="242"/>
      <c r="B5" s="242"/>
      <c r="C5" s="985" t="s">
        <v>243</v>
      </c>
      <c r="D5" s="988">
        <f>HOIST!F66</f>
        <v>96</v>
      </c>
      <c r="E5" s="989">
        <f>TROLLEY!BP36</f>
        <v>80</v>
      </c>
      <c r="F5" s="988">
        <f>GANTRY!BQ40</f>
        <v>84</v>
      </c>
      <c r="G5" s="989">
        <f>BOOM!BQ42</f>
        <v>22.5</v>
      </c>
      <c r="H5" s="988">
        <f>SPREADER!BQ35</f>
        <v>52</v>
      </c>
      <c r="I5" s="437">
        <f t="shared" si="1"/>
        <v>334.5</v>
      </c>
      <c r="J5" s="437" t="s">
        <v>109</v>
      </c>
    </row>
    <row r="6" ht="14.25" customHeight="1">
      <c r="A6" s="242"/>
      <c r="B6" s="242"/>
      <c r="C6" s="985" t="str">
        <f>TROLLEY!BL37</f>
        <v>Rored 90</v>
      </c>
      <c r="D6" s="988">
        <f>HOIST!F67</f>
        <v>430</v>
      </c>
      <c r="E6" s="989">
        <f>TROLLEY!BP37</f>
        <v>92</v>
      </c>
      <c r="F6" s="988">
        <f>GANTRY!BQ42</f>
        <v>410</v>
      </c>
      <c r="G6" s="989">
        <f>BOOM!BQ44</f>
        <v>490</v>
      </c>
      <c r="H6" s="988">
        <v>0.0</v>
      </c>
      <c r="I6" s="437">
        <f t="shared" si="1"/>
        <v>1422</v>
      </c>
      <c r="J6" s="437" t="s">
        <v>131</v>
      </c>
    </row>
    <row r="7" ht="14.25" customHeight="1">
      <c r="A7" s="242"/>
      <c r="B7" s="242"/>
      <c r="C7" s="985" t="str">
        <f>GANTRY!BM41</f>
        <v>ISO VG 32~46</v>
      </c>
      <c r="D7" s="988">
        <v>20.0</v>
      </c>
      <c r="E7" s="989">
        <v>200.0</v>
      </c>
      <c r="F7" s="988">
        <v>40.0</v>
      </c>
      <c r="G7" s="989">
        <v>20.0</v>
      </c>
      <c r="H7" s="988">
        <v>80.0</v>
      </c>
      <c r="I7" s="437">
        <f t="shared" si="1"/>
        <v>360</v>
      </c>
      <c r="J7" s="437" t="s">
        <v>131</v>
      </c>
    </row>
    <row r="8" ht="14.25" customHeight="1">
      <c r="A8" s="242"/>
      <c r="B8" s="242"/>
      <c r="C8" s="985" t="s">
        <v>387</v>
      </c>
      <c r="D8" s="988">
        <v>0.0</v>
      </c>
      <c r="E8" s="989">
        <v>0.0</v>
      </c>
      <c r="F8" s="988">
        <v>0.0</v>
      </c>
      <c r="G8" s="989"/>
      <c r="H8" s="988">
        <v>6.5</v>
      </c>
      <c r="I8" s="437">
        <f t="shared" si="1"/>
        <v>6.5</v>
      </c>
      <c r="J8" s="437" t="s">
        <v>131</v>
      </c>
    </row>
    <row r="9" ht="14.25" customHeight="1">
      <c r="A9" s="242"/>
      <c r="B9" s="242"/>
      <c r="C9" s="990" t="s">
        <v>388</v>
      </c>
      <c r="I9" s="437" t="s">
        <v>389</v>
      </c>
      <c r="J9" s="437" t="s">
        <v>390</v>
      </c>
    </row>
    <row r="10" ht="14.25" customHeight="1">
      <c r="A10" s="242"/>
      <c r="B10" s="242"/>
      <c r="C10" s="990" t="s">
        <v>391</v>
      </c>
      <c r="I10" s="437">
        <v>2.0</v>
      </c>
      <c r="J10" s="437" t="s">
        <v>386</v>
      </c>
    </row>
    <row r="11" ht="14.25" customHeight="1">
      <c r="A11" s="247"/>
      <c r="B11" s="247"/>
      <c r="C11" s="217"/>
      <c r="I11" s="437"/>
      <c r="J11" s="43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A3"/>
    <mergeCell ref="B1:B3"/>
    <mergeCell ref="C1:C3"/>
    <mergeCell ref="D1:H1"/>
    <mergeCell ref="I1:J1"/>
    <mergeCell ref="A4:A11"/>
    <mergeCell ref="B4:B11"/>
  </mergeCells>
  <printOptions/>
  <pageMargins bottom="0.75" footer="0.0" header="0.0" left="0.7" right="0.7" top="0.75"/>
  <pageSetup orientation="portrait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9.25"/>
    <col customWidth="1" min="3" max="3" width="7.63"/>
    <col customWidth="1" min="4" max="4" width="9.25"/>
    <col customWidth="1" min="5" max="6" width="7.63"/>
    <col customWidth="1" min="7" max="7" width="9.5"/>
    <col customWidth="1" min="8" max="8" width="7.63"/>
    <col customWidth="1" min="9" max="9" width="11.25"/>
    <col customWidth="1" min="10" max="11" width="7.63"/>
    <col customWidth="1" min="12" max="12" width="9.25"/>
    <col customWidth="1" min="13" max="13" width="7.63"/>
    <col customWidth="1" min="14" max="14" width="9.88"/>
    <col customWidth="1" min="15" max="16" width="7.63"/>
    <col customWidth="1" min="17" max="17" width="9.88"/>
    <col customWidth="1" min="18" max="18" width="7.63"/>
    <col customWidth="1" min="19" max="19" width="10.25"/>
    <col customWidth="1" min="20" max="26" width="7.63"/>
  </cols>
  <sheetData>
    <row r="1" ht="16.5" customHeight="1">
      <c r="A1" s="991" t="s">
        <v>392</v>
      </c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3"/>
    </row>
    <row r="2">
      <c r="A2" s="992" t="s">
        <v>393</v>
      </c>
      <c r="B2" s="993"/>
      <c r="C2" s="993"/>
      <c r="D2" s="994"/>
      <c r="F2" s="995" t="s">
        <v>394</v>
      </c>
      <c r="G2" s="995" t="s">
        <v>394</v>
      </c>
      <c r="H2" s="995"/>
      <c r="I2" s="995"/>
      <c r="K2" s="995" t="s">
        <v>395</v>
      </c>
      <c r="L2" s="995" t="s">
        <v>394</v>
      </c>
      <c r="M2" s="995"/>
      <c r="N2" s="995"/>
    </row>
    <row r="3">
      <c r="A3" s="996" t="s">
        <v>396</v>
      </c>
      <c r="B3" s="997">
        <f>DATE(2021,3,4)</f>
        <v>44259</v>
      </c>
      <c r="C3" s="998" t="s">
        <v>397</v>
      </c>
      <c r="D3" s="997">
        <f>B3+C8</f>
        <v>44285</v>
      </c>
      <c r="F3" s="996" t="s">
        <v>396</v>
      </c>
      <c r="G3" s="997">
        <f>DATE(2021,3,4)</f>
        <v>44259</v>
      </c>
      <c r="H3" s="998" t="s">
        <v>397</v>
      </c>
      <c r="I3" s="997">
        <f>G3+H8</f>
        <v>44272</v>
      </c>
      <c r="K3" s="996" t="s">
        <v>396</v>
      </c>
      <c r="L3" s="997">
        <f>DATE(2021,3,4)</f>
        <v>44259</v>
      </c>
      <c r="M3" s="998" t="s">
        <v>397</v>
      </c>
      <c r="N3" s="997">
        <f>L3+M8</f>
        <v>44263</v>
      </c>
    </row>
    <row r="4">
      <c r="A4" s="999"/>
      <c r="B4" s="999" t="s">
        <v>398</v>
      </c>
      <c r="C4" s="999">
        <v>43.0</v>
      </c>
      <c r="D4" s="999"/>
      <c r="F4" s="999"/>
      <c r="G4" s="999" t="s">
        <v>398</v>
      </c>
      <c r="H4" s="999">
        <v>147.0</v>
      </c>
      <c r="I4" s="999"/>
      <c r="K4" s="999"/>
      <c r="L4" s="999" t="s">
        <v>398</v>
      </c>
      <c r="M4" s="999">
        <v>222.0</v>
      </c>
      <c r="N4" s="999"/>
    </row>
    <row r="5">
      <c r="A5" s="999"/>
      <c r="B5" s="999" t="s">
        <v>399</v>
      </c>
      <c r="C5" s="999">
        <v>250.0</v>
      </c>
      <c r="D5" s="999"/>
      <c r="F5" s="999"/>
      <c r="G5" s="999" t="s">
        <v>399</v>
      </c>
      <c r="H5" s="999">
        <v>250.0</v>
      </c>
      <c r="I5" s="999"/>
      <c r="K5" s="999"/>
      <c r="L5" s="999" t="s">
        <v>399</v>
      </c>
      <c r="M5" s="999">
        <v>250.0</v>
      </c>
      <c r="N5" s="999"/>
    </row>
    <row r="6">
      <c r="A6" s="999"/>
      <c r="B6" s="1000" t="s">
        <v>400</v>
      </c>
      <c r="C6" s="999">
        <f>C5-C4</f>
        <v>207</v>
      </c>
      <c r="D6" s="999"/>
      <c r="F6" s="999"/>
      <c r="G6" s="1000" t="s">
        <v>400</v>
      </c>
      <c r="H6" s="999">
        <f>H5-H4</f>
        <v>103</v>
      </c>
      <c r="I6" s="999"/>
      <c r="K6" s="999"/>
      <c r="L6" s="1000" t="s">
        <v>400</v>
      </c>
      <c r="M6" s="999">
        <f>M5-M4</f>
        <v>28</v>
      </c>
      <c r="N6" s="999"/>
    </row>
    <row r="7">
      <c r="A7" s="999"/>
      <c r="B7" s="999"/>
      <c r="C7" s="999">
        <f>C6/8</f>
        <v>25.875</v>
      </c>
      <c r="D7" s="999"/>
      <c r="F7" s="999"/>
      <c r="G7" s="999"/>
      <c r="H7" s="999">
        <f>H6/8</f>
        <v>12.875</v>
      </c>
      <c r="I7" s="999"/>
      <c r="K7" s="999"/>
      <c r="L7" s="999"/>
      <c r="M7" s="999">
        <f>M6/8</f>
        <v>3.5</v>
      </c>
      <c r="N7" s="999"/>
    </row>
    <row r="8">
      <c r="A8" s="999"/>
      <c r="B8" s="999"/>
      <c r="C8" s="999">
        <f>ROUNDUP(C7,0)</f>
        <v>26</v>
      </c>
      <c r="D8" s="999"/>
      <c r="F8" s="999"/>
      <c r="G8" s="999"/>
      <c r="H8" s="999">
        <f>ROUNDUP(H7,0)</f>
        <v>13</v>
      </c>
      <c r="I8" s="999"/>
      <c r="K8" s="999"/>
      <c r="L8" s="999"/>
      <c r="M8" s="999">
        <f>ROUNDUP(M7,0)</f>
        <v>4</v>
      </c>
      <c r="N8" s="999"/>
    </row>
    <row r="9" ht="21.0" customHeight="1">
      <c r="A9" s="999"/>
      <c r="B9" s="999"/>
      <c r="C9" s="999"/>
      <c r="D9" s="999"/>
    </row>
    <row r="10">
      <c r="A10" s="991" t="s">
        <v>401</v>
      </c>
      <c r="B10" s="232"/>
      <c r="C10" s="232"/>
      <c r="D10" s="232"/>
      <c r="E10" s="232"/>
      <c r="F10" s="232"/>
      <c r="G10" s="232"/>
      <c r="H10" s="232"/>
      <c r="I10" s="232"/>
      <c r="J10" s="232"/>
      <c r="K10" s="232"/>
      <c r="L10" s="232"/>
      <c r="M10" s="232"/>
      <c r="N10" s="233"/>
    </row>
    <row r="11">
      <c r="A11" s="992" t="s">
        <v>402</v>
      </c>
      <c r="B11" s="993"/>
      <c r="C11" s="993"/>
      <c r="D11" s="994"/>
      <c r="F11" s="992" t="s">
        <v>403</v>
      </c>
      <c r="G11" s="993"/>
      <c r="H11" s="993"/>
      <c r="I11" s="994"/>
      <c r="K11" s="992" t="s">
        <v>404</v>
      </c>
      <c r="L11" s="993"/>
      <c r="M11" s="993"/>
      <c r="N11" s="994"/>
      <c r="P11" s="992" t="s">
        <v>404</v>
      </c>
      <c r="Q11" s="993"/>
      <c r="R11" s="993"/>
      <c r="S11" s="994"/>
    </row>
    <row r="12">
      <c r="A12" s="996" t="s">
        <v>396</v>
      </c>
      <c r="B12" s="997">
        <f>DATE(2021,3,4)</f>
        <v>44259</v>
      </c>
      <c r="C12" s="998" t="s">
        <v>397</v>
      </c>
      <c r="D12" s="997">
        <f>B12+C17</f>
        <v>44287</v>
      </c>
      <c r="F12" s="996" t="s">
        <v>396</v>
      </c>
      <c r="G12" s="997">
        <f>DATE(2021,3,4)</f>
        <v>44259</v>
      </c>
      <c r="H12" s="998" t="s">
        <v>397</v>
      </c>
      <c r="I12" s="997">
        <f>G12+H17</f>
        <v>44272</v>
      </c>
      <c r="K12" s="996" t="s">
        <v>396</v>
      </c>
      <c r="L12" s="997">
        <f>DATE(2021,3,4)</f>
        <v>44259</v>
      </c>
      <c r="M12" s="998" t="s">
        <v>397</v>
      </c>
      <c r="N12" s="997">
        <f>L12+M17</f>
        <v>44263</v>
      </c>
      <c r="P12" s="996" t="s">
        <v>396</v>
      </c>
      <c r="Q12" s="997">
        <f>DATE(2021,3,4)</f>
        <v>44259</v>
      </c>
      <c r="R12" s="998" t="s">
        <v>397</v>
      </c>
      <c r="S12" s="997">
        <f>Q12+R17</f>
        <v>44266</v>
      </c>
    </row>
    <row r="13">
      <c r="A13" s="999"/>
      <c r="B13" s="999" t="s">
        <v>398</v>
      </c>
      <c r="C13" s="999">
        <v>31.0</v>
      </c>
      <c r="D13" s="999"/>
      <c r="F13" s="999"/>
      <c r="G13" s="999" t="s">
        <v>398</v>
      </c>
      <c r="H13" s="999">
        <v>147.0</v>
      </c>
      <c r="I13" s="999"/>
      <c r="K13" s="999"/>
      <c r="L13" s="999" t="s">
        <v>398</v>
      </c>
      <c r="M13" s="999">
        <v>222.0</v>
      </c>
      <c r="N13" s="999"/>
      <c r="P13" s="999"/>
      <c r="Q13" s="999" t="s">
        <v>398</v>
      </c>
      <c r="R13" s="999">
        <v>194.0</v>
      </c>
      <c r="S13" s="999"/>
    </row>
    <row r="14">
      <c r="A14" s="999"/>
      <c r="B14" s="999" t="s">
        <v>399</v>
      </c>
      <c r="C14" s="999">
        <v>250.0</v>
      </c>
      <c r="D14" s="999"/>
      <c r="F14" s="999"/>
      <c r="G14" s="999" t="s">
        <v>399</v>
      </c>
      <c r="H14" s="999">
        <v>250.0</v>
      </c>
      <c r="I14" s="999"/>
      <c r="K14" s="999"/>
      <c r="L14" s="999" t="s">
        <v>399</v>
      </c>
      <c r="M14" s="999">
        <v>250.0</v>
      </c>
      <c r="N14" s="999"/>
      <c r="P14" s="999"/>
      <c r="Q14" s="999" t="s">
        <v>399</v>
      </c>
      <c r="R14" s="999">
        <v>250.0</v>
      </c>
      <c r="S14" s="999"/>
    </row>
    <row r="15">
      <c r="A15" s="999"/>
      <c r="B15" s="1000" t="s">
        <v>400</v>
      </c>
      <c r="C15" s="999">
        <f>C14-C13</f>
        <v>219</v>
      </c>
      <c r="D15" s="999"/>
      <c r="F15" s="999"/>
      <c r="G15" s="1000" t="s">
        <v>400</v>
      </c>
      <c r="H15" s="999">
        <f>H14-H13</f>
        <v>103</v>
      </c>
      <c r="I15" s="999"/>
      <c r="K15" s="999"/>
      <c r="L15" s="1000" t="s">
        <v>400</v>
      </c>
      <c r="M15" s="999">
        <f>M14-M13</f>
        <v>28</v>
      </c>
      <c r="N15" s="999"/>
      <c r="P15" s="999"/>
      <c r="Q15" s="1000" t="s">
        <v>400</v>
      </c>
      <c r="R15" s="999">
        <f>R14-R13</f>
        <v>56</v>
      </c>
      <c r="S15" s="999"/>
    </row>
    <row r="16">
      <c r="A16" s="999"/>
      <c r="B16" s="999"/>
      <c r="C16" s="999">
        <f>C15/8</f>
        <v>27.375</v>
      </c>
      <c r="D16" s="999"/>
      <c r="F16" s="999"/>
      <c r="G16" s="999"/>
      <c r="H16" s="999">
        <f>H15/8</f>
        <v>12.875</v>
      </c>
      <c r="I16" s="999"/>
      <c r="K16" s="999"/>
      <c r="L16" s="999"/>
      <c r="M16" s="999">
        <f>M15/8</f>
        <v>3.5</v>
      </c>
      <c r="N16" s="999"/>
      <c r="P16" s="999"/>
      <c r="Q16" s="999"/>
      <c r="R16" s="999">
        <f>R15/8</f>
        <v>7</v>
      </c>
      <c r="S16" s="999"/>
    </row>
    <row r="17">
      <c r="A17" s="999"/>
      <c r="B17" s="999"/>
      <c r="C17" s="999">
        <f>ROUNDUP(C16,0)</f>
        <v>28</v>
      </c>
      <c r="D17" s="999"/>
      <c r="F17" s="999"/>
      <c r="G17" s="999"/>
      <c r="H17" s="999">
        <f>ROUNDUP(H16,0)</f>
        <v>13</v>
      </c>
      <c r="I17" s="999"/>
      <c r="K17" s="999"/>
      <c r="L17" s="999"/>
      <c r="M17" s="999">
        <f>ROUNDUP(M16,0)</f>
        <v>4</v>
      </c>
      <c r="N17" s="999"/>
      <c r="P17" s="999"/>
      <c r="Q17" s="999"/>
      <c r="R17" s="999">
        <f>ROUNDUP(R16,0)</f>
        <v>7</v>
      </c>
      <c r="S17" s="999"/>
    </row>
    <row r="20">
      <c r="A20" s="991" t="s">
        <v>405</v>
      </c>
      <c r="B20" s="232"/>
      <c r="C20" s="232"/>
      <c r="D20" s="232"/>
      <c r="E20" s="232"/>
      <c r="F20" s="232"/>
      <c r="G20" s="232"/>
      <c r="H20" s="232"/>
      <c r="I20" s="232"/>
      <c r="J20" s="232"/>
      <c r="K20" s="232"/>
      <c r="L20" s="232"/>
      <c r="M20" s="232"/>
      <c r="N20" s="232"/>
      <c r="O20" s="232"/>
      <c r="P20" s="232"/>
      <c r="Q20" s="232"/>
      <c r="R20" s="232"/>
      <c r="S20" s="233"/>
    </row>
    <row r="21" ht="15.75" customHeight="1">
      <c r="A21" s="992" t="s">
        <v>406</v>
      </c>
      <c r="B21" s="993"/>
      <c r="C21" s="993"/>
      <c r="D21" s="994"/>
      <c r="F21" s="992" t="s">
        <v>407</v>
      </c>
      <c r="G21" s="993"/>
      <c r="H21" s="993"/>
      <c r="I21" s="994"/>
      <c r="K21" s="992" t="s">
        <v>408</v>
      </c>
      <c r="L21" s="993"/>
      <c r="M21" s="993"/>
      <c r="N21" s="994"/>
      <c r="P21" s="992" t="s">
        <v>408</v>
      </c>
      <c r="Q21" s="993"/>
      <c r="R21" s="993"/>
      <c r="S21" s="994"/>
    </row>
    <row r="22" ht="15.75" customHeight="1">
      <c r="A22" s="996" t="s">
        <v>396</v>
      </c>
      <c r="B22" s="997">
        <f>DATE(2021,3,4)</f>
        <v>44259</v>
      </c>
      <c r="C22" s="998" t="s">
        <v>397</v>
      </c>
      <c r="D22" s="997">
        <f>B22+C27</f>
        <v>44289</v>
      </c>
      <c r="F22" s="996" t="s">
        <v>396</v>
      </c>
      <c r="G22" s="997">
        <f>DATE(2021,3,4)</f>
        <v>44259</v>
      </c>
      <c r="H22" s="998" t="s">
        <v>397</v>
      </c>
      <c r="I22" s="997">
        <f>G22+H27</f>
        <v>44289</v>
      </c>
      <c r="K22" s="996" t="s">
        <v>396</v>
      </c>
      <c r="L22" s="997">
        <f>DATE(2021,3,4)</f>
        <v>44259</v>
      </c>
      <c r="M22" s="998" t="s">
        <v>397</v>
      </c>
      <c r="N22" s="997">
        <f>L22+M27</f>
        <v>44288</v>
      </c>
      <c r="P22" s="996" t="s">
        <v>396</v>
      </c>
      <c r="Q22" s="997">
        <f>DATE(2021,3,4)</f>
        <v>44259</v>
      </c>
      <c r="R22" s="998" t="s">
        <v>397</v>
      </c>
      <c r="S22" s="997">
        <f>Q22+R27</f>
        <v>44288</v>
      </c>
    </row>
    <row r="23" ht="15.75" customHeight="1">
      <c r="A23" s="999"/>
      <c r="B23" s="999" t="s">
        <v>398</v>
      </c>
      <c r="C23" s="999">
        <v>15.0</v>
      </c>
      <c r="D23" s="999"/>
      <c r="F23" s="999"/>
      <c r="G23" s="999" t="s">
        <v>398</v>
      </c>
      <c r="H23" s="999">
        <v>16.0</v>
      </c>
      <c r="I23" s="999"/>
      <c r="K23" s="999"/>
      <c r="L23" s="999" t="s">
        <v>398</v>
      </c>
      <c r="M23" s="999">
        <v>24.0</v>
      </c>
      <c r="N23" s="999"/>
      <c r="P23" s="999"/>
      <c r="Q23" s="999" t="s">
        <v>398</v>
      </c>
      <c r="R23" s="999">
        <v>24.0</v>
      </c>
      <c r="S23" s="999"/>
    </row>
    <row r="24" ht="15.75" customHeight="1">
      <c r="A24" s="999"/>
      <c r="B24" s="999" t="s">
        <v>399</v>
      </c>
      <c r="C24" s="999">
        <v>250.0</v>
      </c>
      <c r="D24" s="999"/>
      <c r="F24" s="999"/>
      <c r="G24" s="999" t="s">
        <v>399</v>
      </c>
      <c r="H24" s="999">
        <v>250.0</v>
      </c>
      <c r="I24" s="999"/>
      <c r="K24" s="999"/>
      <c r="L24" s="999" t="s">
        <v>399</v>
      </c>
      <c r="M24" s="999">
        <v>250.0</v>
      </c>
      <c r="N24" s="999"/>
      <c r="P24" s="999"/>
      <c r="Q24" s="999" t="s">
        <v>399</v>
      </c>
      <c r="R24" s="999">
        <v>250.0</v>
      </c>
      <c r="S24" s="999"/>
    </row>
    <row r="25" ht="15.75" customHeight="1">
      <c r="A25" s="999"/>
      <c r="B25" s="1000" t="s">
        <v>400</v>
      </c>
      <c r="C25" s="999">
        <f>C24-C23</f>
        <v>235</v>
      </c>
      <c r="D25" s="999"/>
      <c r="F25" s="999"/>
      <c r="G25" s="1000" t="s">
        <v>400</v>
      </c>
      <c r="H25" s="999">
        <f>H24-H23</f>
        <v>234</v>
      </c>
      <c r="I25" s="999"/>
      <c r="K25" s="999"/>
      <c r="L25" s="1000" t="s">
        <v>400</v>
      </c>
      <c r="M25" s="999">
        <f>M24-M23</f>
        <v>226</v>
      </c>
      <c r="N25" s="999"/>
      <c r="P25" s="999"/>
      <c r="Q25" s="1000" t="s">
        <v>400</v>
      </c>
      <c r="R25" s="999">
        <f>R24-R23</f>
        <v>226</v>
      </c>
      <c r="S25" s="999"/>
    </row>
    <row r="26" ht="15.75" customHeight="1">
      <c r="A26" s="999"/>
      <c r="B26" s="999"/>
      <c r="C26" s="999">
        <f>C25/8</f>
        <v>29.375</v>
      </c>
      <c r="D26" s="999"/>
      <c r="F26" s="999"/>
      <c r="G26" s="999"/>
      <c r="H26" s="999">
        <f>H25/8</f>
        <v>29.25</v>
      </c>
      <c r="I26" s="999"/>
      <c r="K26" s="999"/>
      <c r="L26" s="999"/>
      <c r="M26" s="999">
        <f>M25/8</f>
        <v>28.25</v>
      </c>
      <c r="N26" s="999"/>
      <c r="P26" s="999"/>
      <c r="Q26" s="999"/>
      <c r="R26" s="999">
        <f>R25/8</f>
        <v>28.25</v>
      </c>
      <c r="S26" s="999"/>
    </row>
    <row r="27" ht="15.75" customHeight="1">
      <c r="A27" s="999"/>
      <c r="B27" s="999"/>
      <c r="C27" s="999">
        <f>ROUNDUP(C26,0)</f>
        <v>30</v>
      </c>
      <c r="D27" s="999"/>
      <c r="F27" s="999"/>
      <c r="G27" s="999"/>
      <c r="H27" s="999">
        <f>ROUNDUP(H26,0)</f>
        <v>30</v>
      </c>
      <c r="I27" s="999"/>
      <c r="K27" s="999"/>
      <c r="L27" s="999"/>
      <c r="M27" s="999">
        <f>ROUNDUP(M26,0)</f>
        <v>29</v>
      </c>
      <c r="N27" s="999"/>
      <c r="P27" s="999"/>
      <c r="Q27" s="999"/>
      <c r="R27" s="999">
        <f>ROUNDUP(R26,0)</f>
        <v>29</v>
      </c>
      <c r="S27" s="999"/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A20:S20"/>
    <mergeCell ref="A21:D21"/>
    <mergeCell ref="F21:I21"/>
    <mergeCell ref="K21:N21"/>
    <mergeCell ref="P21:S21"/>
    <mergeCell ref="A1:N1"/>
    <mergeCell ref="A2:D2"/>
    <mergeCell ref="A10:N10"/>
    <mergeCell ref="A11:D11"/>
    <mergeCell ref="F11:I11"/>
    <mergeCell ref="K11:N11"/>
    <mergeCell ref="P11:S1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2017-02-16T10:28:51Z</dcterms:created>
  <dc:creator>USER</dc:creator>
</cp:coreProperties>
</file>