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an Pajak 2022\PPh 21\Mei\"/>
    </mc:Choice>
  </mc:AlternateContent>
  <xr:revisionPtr revIDLastSave="0" documentId="13_ncr:1_{75E24FD5-91B4-4623-8EF0-52138D4DC483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R">'[7].'!$J$5</definedName>
    <definedName name="MAY">'[3].'!$J$7</definedName>
    <definedName name="_xlnm.Print_Area" localSheetId="0">Sheet1!$AM$3:$AR$54</definedName>
    <definedName name="SEP">'[5].'!$J$11</definedName>
    <definedName name="taw">'[1].'!$F$17</definedName>
  </definedNames>
  <calcPr calcId="179021"/>
</workbook>
</file>

<file path=xl/calcChain.xml><?xml version="1.0" encoding="utf-8"?>
<calcChain xmlns="http://schemas.openxmlformats.org/spreadsheetml/2006/main">
  <c r="BW21" i="1" l="1"/>
  <c r="BV61" i="1"/>
  <c r="AO61" i="1"/>
  <c r="AM61" i="1"/>
  <c r="AO63" i="1"/>
  <c r="AO62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59" i="1"/>
  <c r="A60" i="1" s="1"/>
  <c r="AR6" i="1"/>
  <c r="BW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R8" i="1"/>
  <c r="AR7" i="1"/>
  <c r="BW61" i="1" l="1"/>
  <c r="AO64" i="1"/>
  <c r="AO65" i="1" s="1"/>
  <c r="AR61" i="1"/>
  <c r="AO5" i="1" l="1"/>
  <c r="AM5" i="1" l="1"/>
  <c r="AR5" i="1" l="1"/>
</calcChain>
</file>

<file path=xl/sharedStrings.xml><?xml version="1.0" encoding="utf-8"?>
<sst xmlns="http://schemas.openxmlformats.org/spreadsheetml/2006/main" count="174" uniqueCount="155">
  <si>
    <t>Adhyasa Yutono</t>
  </si>
  <si>
    <t>Agus Wilarso</t>
  </si>
  <si>
    <t>Pandapotan Pulungan</t>
  </si>
  <si>
    <t>Fridolin Siahaan</t>
  </si>
  <si>
    <t>Ifsan Rosady</t>
  </si>
  <si>
    <t>M Fikri Al Hakim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</si>
  <si>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</si>
  <si>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</si>
  <si>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</si>
  <si>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</si>
  <si>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</si>
  <si>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</si>
  <si>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</si>
  <si>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</si>
  <si>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</si>
  <si>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</si>
  <si>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</si>
  <si>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</si>
  <si>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</si>
  <si>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</si>
  <si>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</si>
  <si>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</si>
  <si>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</si>
  <si>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</si>
  <si>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</si>
  <si>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</si>
  <si>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</si>
  <si>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</si>
  <si>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</si>
  <si>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</si>
  <si>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</si>
  <si>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</si>
  <si>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</si>
  <si>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</si>
  <si>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</si>
  <si>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</si>
  <si>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</si>
  <si>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</si>
  <si>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</si>
  <si>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</si>
  <si>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</si>
  <si>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</si>
  <si>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</si>
  <si>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</si>
  <si>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</si>
  <si>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</si>
  <si>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</si>
  <si>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</si>
  <si>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</si>
  <si>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</si>
  <si>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</si>
  <si>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</si>
  <si>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</si>
  <si>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</si>
  <si>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</si>
  <si>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</si>
  <si>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</si>
  <si>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</si>
  <si>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</si>
  <si>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</si>
  <si>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</si>
  <si>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</si>
  <si>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</si>
  <si>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</si>
  <si>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</si>
  <si>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</si>
  <si>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</si>
  <si>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</si>
  <si>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</si>
  <si>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</si>
  <si>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</si>
  <si>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</si>
  <si>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</si>
  <si>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</si>
  <si>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</si>
  <si>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</si>
  <si>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</si>
  <si>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</si>
  <si>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</si>
  <si>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</si>
  <si>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</si>
  <si>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</si>
  <si>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</si>
  <si>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</si>
  <si>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</si>
  <si>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</si>
  <si>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</si>
  <si>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</si>
  <si>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</si>
  <si>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</si>
  <si>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</si>
  <si>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</si>
  <si>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</si>
  <si>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</si>
  <si>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</si>
  <si>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</si>
  <si>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</si>
  <si>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</si>
  <si>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</si>
  <si>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</si>
  <si>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</si>
  <si>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</si>
  <si>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</si>
  <si>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</si>
  <si>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</si>
  <si>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</si>
  <si>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</si>
  <si>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</si>
  <si>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</si>
  <si>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</si>
  <si>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</si>
  <si>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</si>
  <si>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</si>
  <si>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</si>
  <si>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</si>
  <si>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</si>
  <si>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</si>
  <si>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</si>
  <si>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</si>
  <si>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</si>
  <si>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</si>
  <si>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</si>
  <si>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</si>
  <si>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</si>
  <si>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</si>
  <si>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</si>
  <si>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</si>
  <si>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</si>
  <si>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</si>
  <si>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</si>
  <si>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</si>
  <si>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</si>
  <si>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</si>
  <si>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</si>
  <si>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</si>
  <si>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</si>
  <si>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</si>
  <si>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</si>
  <si>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</si>
  <si>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</si>
  <si>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Nursan</t>
  </si>
  <si>
    <t>Ahmad Yani</t>
  </si>
  <si>
    <t>Masa Pajak :  JANUARI   2022</t>
  </si>
  <si>
    <t xml:space="preserve">Pegawai </t>
  </si>
  <si>
    <t>TOTAL</t>
  </si>
  <si>
    <t xml:space="preserve"> </t>
  </si>
  <si>
    <t>PPh 21 dibayar perusahaan</t>
  </si>
  <si>
    <t>PPh 21 Tantiem</t>
  </si>
  <si>
    <t>Anis Anjayani</t>
  </si>
  <si>
    <t>Ridwan Sani Siregar</t>
  </si>
  <si>
    <t>Ekwan Hadyanto</t>
  </si>
  <si>
    <t>Mokhtar</t>
  </si>
  <si>
    <t>Prasetyo ( Mantan Pegawai )</t>
  </si>
  <si>
    <t>Nur Sodiq ( Mantan Pegawai )</t>
  </si>
  <si>
    <t>Rizki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</si>
</sst>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15" fontId="3" fillId="0" borderId="0" xfId="0" applyNumberFormat="1" applyFont="1" applyFill="1" applyBorder="1" applyAlignment="1" applyProtection="1">
      <alignment vertical="center"/>
      <protection hidden="1"/>
    </xf>
    <xf numFmtId="166" fontId="3" fillId="0" borderId="0" xfId="2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Continuous" vertical="center"/>
      <protection locked="0"/>
    </xf>
    <xf numFmtId="166" fontId="3" fillId="0" borderId="2" xfId="2" applyNumberFormat="1" applyFont="1" applyFill="1" applyBorder="1" applyAlignment="1" applyProtection="1">
      <alignment horizontal="centerContinuous" vertical="center"/>
      <protection locked="0"/>
    </xf>
    <xf numFmtId="166" fontId="3" fillId="0" borderId="3" xfId="2" applyNumberFormat="1" applyFont="1" applyFill="1" applyBorder="1" applyAlignment="1" applyProtection="1">
      <alignment horizontal="centerContinuous" vertical="center"/>
      <protection hidden="1"/>
    </xf>
    <xf numFmtId="0" fontId="3" fillId="0" borderId="4" xfId="0" applyFont="1" applyFill="1" applyBorder="1" applyAlignment="1" applyProtection="1">
      <alignment vertical="center"/>
      <protection hidden="1"/>
    </xf>
    <xf numFmtId="164" fontId="3" fillId="0" borderId="5" xfId="3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3" fillId="0" borderId="5" xfId="0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 vertical="center"/>
      <protection locked="0"/>
    </xf>
    <xf numFmtId="0" fontId="3" fillId="0" borderId="3" xfId="0" applyFont="1" applyFill="1" applyBorder="1" applyAlignment="1" applyProtection="1">
      <alignment vertical="center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Continuous" vertical="center"/>
      <protection hidden="1"/>
    </xf>
    <xf numFmtId="0" fontId="3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3" applyNumberFormat="1" applyFont="1" applyFill="1" applyBorder="1" applyAlignment="1" applyProtection="1">
      <alignment vertical="center"/>
      <protection hidden="1"/>
    </xf>
    <xf numFmtId="164" fontId="2" fillId="0" borderId="4" xfId="3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2" applyNumberFormat="1" applyFont="1" applyFill="1" applyBorder="1" applyAlignment="1" applyProtection="1">
      <alignment horizontal="center" vertical="center"/>
      <protection hidden="1"/>
    </xf>
    <xf numFmtId="164" fontId="3" fillId="0" borderId="4" xfId="3" applyFont="1" applyFill="1" applyBorder="1" applyAlignment="1" applyProtection="1">
      <alignment horizontal="center" vertical="center" wrapText="1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164" fontId="2" fillId="0" borderId="0" xfId="3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3" fillId="0" borderId="4" xfId="0" applyNumberFormat="1" applyFont="1" applyFill="1" applyBorder="1" applyAlignment="1" applyProtection="1">
      <alignment horizontal="center" vertical="top"/>
      <protection hidden="1"/>
    </xf>
    <xf numFmtId="166" fontId="3" fillId="0" borderId="4" xfId="2" applyNumberFormat="1" applyFont="1" applyFill="1" applyBorder="1" applyAlignment="1" applyProtection="1">
      <alignment horizontal="center" vertical="top" wrapText="1"/>
      <protection hidden="1"/>
    </xf>
    <xf numFmtId="0" fontId="3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3" fillId="0" borderId="4" xfId="2" applyNumberFormat="1" applyFont="1" applyFill="1" applyBorder="1" applyAlignment="1" applyProtection="1">
      <alignment horizontal="center" vertical="top"/>
      <protection locked="0"/>
    </xf>
    <xf numFmtId="0" fontId="3" fillId="0" borderId="4" xfId="2" quotePrefix="1" applyNumberFormat="1" applyFont="1" applyFill="1" applyBorder="1" applyAlignment="1" applyProtection="1">
      <alignment horizontal="center" vertical="top"/>
      <protection locked="0"/>
    </xf>
    <xf numFmtId="0" fontId="3" fillId="0" borderId="4" xfId="2" applyNumberFormat="1" applyFont="1" applyFill="1" applyBorder="1" applyAlignment="1" applyProtection="1">
      <alignment horizontal="center" vertical="top"/>
      <protection hidden="1"/>
    </xf>
    <xf numFmtId="0" fontId="3" fillId="0" borderId="7" xfId="2" applyNumberFormat="1" applyFont="1" applyFill="1" applyBorder="1" applyAlignment="1" applyProtection="1">
      <alignment horizontal="center" vertical="center"/>
      <protection hidden="1"/>
    </xf>
    <xf numFmtId="164" fontId="3" fillId="0" borderId="4" xfId="3" applyFont="1" applyFill="1" applyBorder="1" applyAlignment="1" applyProtection="1">
      <alignment horizontal="center" vertical="center"/>
      <protection locked="0"/>
    </xf>
    <xf numFmtId="0" fontId="3" fillId="0" borderId="4" xfId="2" applyNumberFormat="1" applyFont="1" applyFill="1" applyBorder="1" applyAlignment="1" applyProtection="1">
      <alignment horizontal="center" vertical="center"/>
      <protection locked="0"/>
    </xf>
    <xf numFmtId="0" fontId="3" fillId="0" borderId="4" xfId="2" applyNumberFormat="1" applyFont="1" applyFill="1" applyBorder="1" applyAlignment="1" applyProtection="1">
      <alignment horizontal="center" vertical="center"/>
      <protection hidden="1"/>
    </xf>
    <xf numFmtId="0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top"/>
      <protection hidden="1"/>
    </xf>
    <xf numFmtId="0" fontId="3" fillId="0" borderId="7" xfId="0" applyFont="1" applyFill="1" applyBorder="1" applyAlignment="1" applyProtection="1">
      <alignment horizontal="center"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5" xfId="2" applyNumberFormat="1" applyFont="1" applyFill="1" applyBorder="1" applyAlignment="1" applyProtection="1">
      <alignment horizontal="centerContinuous" vertical="center"/>
      <protection hidden="1"/>
    </xf>
    <xf numFmtId="0" fontId="3" fillId="0" borderId="3" xfId="2" applyNumberFormat="1" applyFont="1" applyFill="1" applyBorder="1" applyAlignment="1" applyProtection="1">
      <alignment horizontal="centerContinuous" vertical="center"/>
      <protection hidden="1"/>
    </xf>
    <xf numFmtId="0" fontId="2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7" xfId="2" applyNumberFormat="1" applyFont="1" applyFill="1" applyBorder="1" applyAlignment="1" applyProtection="1">
      <alignment horizontal="center" vertical="center"/>
      <protection hidden="1"/>
    </xf>
    <xf numFmtId="37" fontId="2" fillId="0" borderId="7" xfId="3" applyNumberFormat="1" applyFont="1" applyFill="1" applyBorder="1" applyAlignment="1" applyProtection="1">
      <alignment horizontal="center" vertical="center"/>
      <protection hidden="1"/>
    </xf>
    <xf numFmtId="164" fontId="2" fillId="0" borderId="7" xfId="3" applyFont="1" applyFill="1" applyBorder="1" applyAlignment="1" applyProtection="1">
      <alignment horizontal="center" vertical="center"/>
      <protection hidden="1"/>
    </xf>
    <xf numFmtId="167" fontId="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2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3" applyFont="1" applyFill="1" applyBorder="1" applyAlignment="1" applyProtection="1">
      <alignment vertical="top"/>
      <protection hidden="1"/>
    </xf>
    <xf numFmtId="164" fontId="2" fillId="0" borderId="0" xfId="3" applyFont="1" applyFill="1" applyBorder="1" applyAlignment="1" applyProtection="1">
      <alignment horizontal="center" vertical="center"/>
      <protection hidden="1"/>
    </xf>
    <xf numFmtId="0" fontId="3" fillId="0" borderId="8" xfId="0" applyFont="1" applyFill="1" applyBorder="1" applyAlignment="1" applyProtection="1">
      <alignment horizontal="center" vertical="top"/>
      <protection hidden="1"/>
    </xf>
    <xf numFmtId="15" fontId="3" fillId="0" borderId="8" xfId="0" applyNumberFormat="1" applyFont="1" applyFill="1" applyBorder="1" applyAlignment="1" applyProtection="1">
      <alignment horizontal="center" vertical="top"/>
      <protection hidden="1"/>
    </xf>
    <xf numFmtId="15" fontId="3" fillId="0" borderId="7" xfId="0" applyNumberFormat="1" applyFont="1" applyFill="1" applyBorder="1" applyAlignment="1" applyProtection="1">
      <alignment horizontal="center" vertical="top"/>
      <protection hidden="1"/>
    </xf>
    <xf numFmtId="166" fontId="3" fillId="0" borderId="7" xfId="2" applyNumberFormat="1" applyFont="1" applyFill="1" applyBorder="1" applyAlignment="1" applyProtection="1">
      <alignment horizontal="center" vertical="top"/>
      <protection hidden="1"/>
    </xf>
    <xf numFmtId="166" fontId="3" fillId="0" borderId="7" xfId="2" applyNumberFormat="1" applyFont="1" applyFill="1" applyBorder="1" applyAlignment="1" applyProtection="1">
      <alignment horizontal="center" vertical="top"/>
      <protection locked="0"/>
    </xf>
    <xf numFmtId="166" fontId="3" fillId="0" borderId="7" xfId="2" quotePrefix="1" applyNumberFormat="1" applyFont="1" applyFill="1" applyBorder="1" applyAlignment="1" applyProtection="1">
      <alignment horizontal="center" vertical="top"/>
      <protection locked="0"/>
    </xf>
    <xf numFmtId="37" fontId="3" fillId="0" borderId="7" xfId="2" applyNumberFormat="1" applyFont="1" applyFill="1" applyBorder="1" applyAlignment="1" applyProtection="1">
      <alignment horizontal="center" vertical="top"/>
      <protection hidden="1"/>
    </xf>
    <xf numFmtId="164" fontId="3" fillId="0" borderId="7" xfId="3" applyFont="1" applyFill="1" applyBorder="1" applyAlignment="1" applyProtection="1">
      <alignment horizontal="left" vertical="top"/>
      <protection locked="0"/>
    </xf>
    <xf numFmtId="164" fontId="3" fillId="0" borderId="7" xfId="3" quotePrefix="1" applyFont="1" applyFill="1" applyBorder="1" applyAlignment="1" applyProtection="1">
      <alignment horizontal="left" vertical="top"/>
      <protection locked="0"/>
    </xf>
    <xf numFmtId="37" fontId="3" fillId="0" borderId="7" xfId="2" applyNumberFormat="1" applyFont="1" applyFill="1" applyBorder="1" applyAlignment="1" applyProtection="1">
      <alignment horizontal="center" vertical="top"/>
      <protection locked="0"/>
    </xf>
    <xf numFmtId="37" fontId="3" fillId="0" borderId="7" xfId="2" applyNumberFormat="1" applyFont="1" applyFill="1" applyBorder="1" applyAlignment="1" applyProtection="1">
      <alignment horizontal="left" vertical="top"/>
      <protection hidden="1"/>
    </xf>
    <xf numFmtId="0" fontId="3" fillId="0" borderId="8" xfId="0" applyFont="1" applyFill="1" applyBorder="1" applyAlignment="1" applyProtection="1">
      <alignment horizontal="left" vertical="top"/>
      <protection hidden="1"/>
    </xf>
    <xf numFmtId="0" fontId="3" fillId="0" borderId="7" xfId="0" applyFont="1" applyFill="1" applyBorder="1" applyAlignment="1" applyProtection="1">
      <alignment horizontal="left" vertical="top"/>
      <protection hidden="1"/>
    </xf>
    <xf numFmtId="0" fontId="2" fillId="0" borderId="7" xfId="0" applyFont="1" applyFill="1" applyBorder="1" applyAlignment="1" applyProtection="1">
      <alignment horizontal="center" vertical="top"/>
      <protection hidden="1"/>
    </xf>
    <xf numFmtId="37" fontId="2" fillId="0" borderId="7" xfId="3" applyNumberFormat="1" applyFont="1" applyFill="1" applyBorder="1" applyAlignment="1" applyProtection="1">
      <alignment horizontal="center" vertical="top"/>
      <protection hidden="1"/>
    </xf>
    <xf numFmtId="167" fontId="3" fillId="0" borderId="7" xfId="0" applyNumberFormat="1" applyFont="1" applyFill="1" applyBorder="1" applyAlignment="1" applyProtection="1">
      <alignment horizontal="left" vertical="top"/>
      <protection hidden="1"/>
    </xf>
    <xf numFmtId="0" fontId="2" fillId="0" borderId="7" xfId="2" applyNumberFormat="1" applyFont="1" applyFill="1" applyBorder="1" applyAlignment="1" applyProtection="1">
      <alignment horizontal="center" vertical="top" wrapText="1"/>
      <protection hidden="1"/>
    </xf>
    <xf numFmtId="164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0" fontId="3" fillId="0" borderId="9" xfId="0" applyNumberFormat="1" applyFont="1" applyFill="1" applyBorder="1" applyAlignment="1" applyProtection="1">
      <alignment horizontal="center" vertical="center"/>
      <protection hidden="1"/>
    </xf>
    <xf numFmtId="0" fontId="0" fillId="0" borderId="10" xfId="0" applyFill="1" applyBorder="1"/>
    <xf numFmtId="0" fontId="0" fillId="0" borderId="11" xfId="0" applyFill="1" applyBorder="1"/>
    <xf numFmtId="17" fontId="3" fillId="0" borderId="2" xfId="0" applyNumberFormat="1" applyFont="1" applyFill="1" applyBorder="1" applyAlignment="1" applyProtection="1">
      <alignment horizontal="centerContinuous" vertical="center"/>
      <protection hidden="1"/>
    </xf>
    <xf numFmtId="0" fontId="0" fillId="0" borderId="0" xfId="0" applyFill="1"/>
    <xf numFmtId="164" fontId="0" fillId="0" borderId="0" xfId="0" applyNumberFormat="1" applyFill="1"/>
    <xf numFmtId="168" fontId="4" fillId="0" borderId="12" xfId="2" quotePrefix="1" applyNumberFormat="1" applyFont="1" applyFill="1" applyBorder="1" applyAlignment="1" applyProtection="1">
      <alignment horizontal="center"/>
      <protection locked="0"/>
    </xf>
    <xf numFmtId="43" fontId="0" fillId="0" borderId="0" xfId="6" applyFont="1" applyFill="1"/>
    <xf numFmtId="166" fontId="0" fillId="0" borderId="0" xfId="6" applyNumberFormat="1" applyFont="1" applyFill="1"/>
    <xf numFmtId="168" fontId="4" fillId="2" borderId="12" xfId="2" applyNumberFormat="1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4" xfId="2" applyNumberFormat="1" applyFont="1" applyFill="1" applyBorder="1" applyAlignment="1" applyProtection="1">
      <alignment horizontal="center" vertical="center" wrapText="1"/>
      <protection hidden="1"/>
    </xf>
    <xf numFmtId="0" fontId="3" fillId="0" borderId="7" xfId="2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/>
    <xf numFmtId="168" fontId="4" fillId="0" borderId="0" xfId="2" quotePrefix="1" applyNumberFormat="1" applyFont="1" applyFill="1" applyBorder="1" applyAlignment="1" applyProtection="1">
      <alignment horizontal="center"/>
      <protection locked="0"/>
    </xf>
    <xf numFmtId="168" fontId="4" fillId="2" borderId="0" xfId="2" applyNumberFormat="1" applyFont="1" applyFill="1" applyBorder="1" applyAlignment="1" applyProtection="1">
      <alignment horizontal="center"/>
      <protection locked="0"/>
    </xf>
    <xf numFmtId="0" fontId="5" fillId="0" borderId="12" xfId="5" applyFont="1" applyFill="1" applyBorder="1" applyAlignment="1">
      <alignment horizontal="left" vertical="top" wrapText="1"/>
    </xf>
    <xf numFmtId="0" fontId="5" fillId="0" borderId="12" xfId="5" applyFont="1" applyFill="1" applyBorder="1" applyAlignment="1"/>
    <xf numFmtId="0" fontId="5" fillId="0" borderId="13" xfId="5" applyFont="1" applyFill="1" applyBorder="1" applyAlignment="1">
      <alignment horizontal="left" vertical="top" wrapText="1"/>
    </xf>
    <xf numFmtId="0" fontId="5" fillId="0" borderId="14" xfId="5" applyFont="1" applyFill="1" applyBorder="1" applyAlignment="1">
      <alignment horizontal="left" vertical="top" wrapText="1"/>
    </xf>
    <xf numFmtId="166" fontId="0" fillId="0" borderId="0" xfId="6" applyNumberFormat="1" applyFont="1"/>
  </cellXfs>
  <cellStyles count="7">
    <cellStyle name="Comma" xfId="6" builtinId="3"/>
    <cellStyle name="Comma [0] 2" xfId="3" xr:uid="{00000000-0005-0000-0000-000002000000}"/>
    <cellStyle name="Comma [0] 2 3" xfId="4" xr:uid="{00000000-0005-0000-0000-000003000000}"/>
    <cellStyle name="Comma 10" xfId="1" xr:uid="{00000000-0005-0000-0000-000004000000}"/>
    <cellStyle name="Comma 2" xfId="2" xr:uid="{00000000-0005-0000-0000-000005000000}"/>
    <cellStyle name="Normal" xfId="0" builtinId="0"/>
    <cellStyle name="Normal 2" xfId="5" xr:uid="{00000000-0005-0000-0000-000007000000}"/>
  </cellStyles>
  <dxfs count="8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ckup\D\Laporan%20Pajak\PAJAK%202021\PPh%2021\Agustus\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D\Laporan%20Pajak\PAJAK%202021\PPh%2021\September\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Pajak%202022/PPh%2021/April/PPh%2021%20tahun%202022%20Per%203%20April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J5">
            <v>43921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W65"/>
  <sheetViews>
    <sheetView tabSelected="1" topLeftCell="A52" zoomScaleNormal="100" workbookViewId="0">
      <selection activeCell="AL3" sqref="AL3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4" width="26.140625" customWidth="1"/>
    <col min="75" max="75" width="25.140625" bestFit="1" customWidth="1"/>
    <col min="78" max="78" width="11.5703125" bestFit="1" customWidth="1"/>
  </cols>
  <sheetData>
    <row r="2" spans="1:75" x14ac:dyDescent="0.25">
      <c r="A2" s="1" t="s">
        <v>142</v>
      </c>
      <c r="B2" s="3"/>
      <c r="C2" s="3"/>
      <c r="D2" s="2"/>
      <c r="E2" s="4"/>
      <c r="F2" s="5"/>
      <c r="G2" s="6" t="s">
        <v>16</v>
      </c>
      <c r="H2" s="7"/>
      <c r="I2" s="7"/>
      <c r="J2" s="7"/>
      <c r="K2" s="7"/>
      <c r="L2" s="7"/>
      <c r="M2" s="8"/>
      <c r="N2" s="9"/>
      <c r="O2" s="9"/>
      <c r="P2" s="9"/>
      <c r="Q2" s="10" t="s">
        <v>17</v>
      </c>
      <c r="R2" s="11"/>
      <c r="S2" s="12"/>
      <c r="T2" s="9"/>
      <c r="U2" s="9"/>
      <c r="V2" s="13" t="s">
        <v>18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19</v>
      </c>
      <c r="AJ2" s="18"/>
      <c r="AK2" s="18"/>
      <c r="AL2" s="82">
        <v>44682</v>
      </c>
      <c r="AM2" s="19" t="s">
        <v>20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89" t="s">
        <v>21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</row>
    <row r="3" spans="1:75" ht="38.25" x14ac:dyDescent="0.25">
      <c r="A3" s="30" t="s">
        <v>22</v>
      </c>
      <c r="B3" s="30" t="s">
        <v>25</v>
      </c>
      <c r="C3" s="31" t="s">
        <v>26</v>
      </c>
      <c r="D3" s="31" t="s">
        <v>27</v>
      </c>
      <c r="E3" s="32" t="s">
        <v>28</v>
      </c>
      <c r="F3" s="33" t="s">
        <v>29</v>
      </c>
      <c r="G3" s="34" t="s">
        <v>30</v>
      </c>
      <c r="H3" s="34" t="s">
        <v>31</v>
      </c>
      <c r="I3" s="34" t="s">
        <v>32</v>
      </c>
      <c r="J3" s="34" t="s">
        <v>33</v>
      </c>
      <c r="K3" s="34" t="s">
        <v>34</v>
      </c>
      <c r="L3" s="35" t="s">
        <v>35</v>
      </c>
      <c r="M3" s="36" t="s">
        <v>36</v>
      </c>
      <c r="N3" s="37" t="s">
        <v>37</v>
      </c>
      <c r="O3" s="37" t="s">
        <v>36</v>
      </c>
      <c r="P3" s="37" t="s">
        <v>38</v>
      </c>
      <c r="Q3" s="38" t="s">
        <v>39</v>
      </c>
      <c r="R3" s="39" t="s">
        <v>40</v>
      </c>
      <c r="S3" s="40" t="s">
        <v>36</v>
      </c>
      <c r="T3" s="37" t="s">
        <v>36</v>
      </c>
      <c r="U3" s="37" t="s">
        <v>41</v>
      </c>
      <c r="V3" s="40" t="s">
        <v>42</v>
      </c>
      <c r="W3" s="40" t="s">
        <v>43</v>
      </c>
      <c r="X3" s="41" t="s">
        <v>44</v>
      </c>
      <c r="Y3" s="91" t="s">
        <v>45</v>
      </c>
      <c r="Z3" s="91" t="s">
        <v>46</v>
      </c>
      <c r="AA3" s="40" t="s">
        <v>47</v>
      </c>
      <c r="AB3" s="36" t="s">
        <v>36</v>
      </c>
      <c r="AC3" s="42" t="s">
        <v>48</v>
      </c>
      <c r="AD3" s="43" t="s">
        <v>48</v>
      </c>
      <c r="AE3" s="44" t="s">
        <v>49</v>
      </c>
      <c r="AF3" s="44" t="s">
        <v>50</v>
      </c>
      <c r="AG3" s="37" t="s">
        <v>51</v>
      </c>
      <c r="AH3" s="37" t="s">
        <v>52</v>
      </c>
      <c r="AI3" s="45" t="s">
        <v>53</v>
      </c>
      <c r="AJ3" s="46" t="s">
        <v>54</v>
      </c>
      <c r="AK3" s="46" t="s">
        <v>55</v>
      </c>
      <c r="AL3" s="79"/>
      <c r="AM3" s="47" t="s">
        <v>56</v>
      </c>
      <c r="AN3" s="48"/>
      <c r="AO3" s="40" t="s">
        <v>57</v>
      </c>
      <c r="AP3" s="40"/>
      <c r="AQ3" s="40" t="s">
        <v>52</v>
      </c>
      <c r="AR3" s="40" t="s">
        <v>58</v>
      </c>
      <c r="AS3" s="49" t="s">
        <v>59</v>
      </c>
      <c r="AT3" s="50" t="s">
        <v>58</v>
      </c>
      <c r="AU3" s="51" t="s">
        <v>60</v>
      </c>
      <c r="AV3" s="51" t="s">
        <v>61</v>
      </c>
      <c r="AW3" s="51" t="s">
        <v>62</v>
      </c>
      <c r="AX3" s="52" t="s">
        <v>63</v>
      </c>
      <c r="AY3" s="52" t="s">
        <v>52</v>
      </c>
      <c r="AZ3" s="53" t="s">
        <v>64</v>
      </c>
      <c r="BA3" s="54" t="s">
        <v>65</v>
      </c>
      <c r="BB3" s="54" t="s">
        <v>44</v>
      </c>
      <c r="BC3" s="55" t="s">
        <v>66</v>
      </c>
      <c r="BD3" s="50" t="s">
        <v>67</v>
      </c>
      <c r="BE3" s="49" t="s">
        <v>68</v>
      </c>
      <c r="BF3" s="49" t="s">
        <v>69</v>
      </c>
      <c r="BG3" s="90"/>
      <c r="BH3" s="56"/>
      <c r="BI3" s="57" t="s">
        <v>70</v>
      </c>
      <c r="BJ3" s="57" t="s">
        <v>71</v>
      </c>
      <c r="BK3" s="57"/>
      <c r="BL3" s="57" t="s">
        <v>72</v>
      </c>
      <c r="BM3" s="57"/>
      <c r="BN3" s="57"/>
      <c r="BO3" s="57"/>
      <c r="BP3" s="58"/>
      <c r="BQ3" s="58"/>
      <c r="BR3" s="58"/>
      <c r="BS3" s="58"/>
      <c r="BT3" s="56"/>
      <c r="BU3" s="56"/>
    </row>
    <row r="4" spans="1:75" ht="25.5" x14ac:dyDescent="0.25">
      <c r="A4" s="59"/>
      <c r="B4" s="60"/>
      <c r="C4" s="61"/>
      <c r="D4" s="43"/>
      <c r="E4" s="62" t="s">
        <v>73</v>
      </c>
      <c r="F4" s="43" t="s">
        <v>74</v>
      </c>
      <c r="G4" s="63"/>
      <c r="H4" s="63"/>
      <c r="I4" s="63" t="s">
        <v>75</v>
      </c>
      <c r="J4" s="63" t="s">
        <v>76</v>
      </c>
      <c r="K4" s="63"/>
      <c r="L4" s="64"/>
      <c r="M4" s="65" t="s">
        <v>77</v>
      </c>
      <c r="N4" s="65" t="s">
        <v>78</v>
      </c>
      <c r="O4" s="65" t="s">
        <v>79</v>
      </c>
      <c r="P4" s="65" t="s">
        <v>80</v>
      </c>
      <c r="Q4" s="66"/>
      <c r="R4" s="67"/>
      <c r="S4" s="65" t="s">
        <v>81</v>
      </c>
      <c r="T4" s="65" t="s">
        <v>59</v>
      </c>
      <c r="U4" s="65" t="s">
        <v>82</v>
      </c>
      <c r="V4" s="65" t="s">
        <v>83</v>
      </c>
      <c r="W4" s="65" t="s">
        <v>83</v>
      </c>
      <c r="X4" s="68" t="s">
        <v>84</v>
      </c>
      <c r="Y4" s="92"/>
      <c r="Z4" s="92"/>
      <c r="AA4" s="69"/>
      <c r="AB4" s="65" t="s">
        <v>85</v>
      </c>
      <c r="AC4" s="69" t="s">
        <v>78</v>
      </c>
      <c r="AD4" s="65" t="s">
        <v>86</v>
      </c>
      <c r="AE4" s="69"/>
      <c r="AF4" s="69"/>
      <c r="AG4" s="65" t="s">
        <v>87</v>
      </c>
      <c r="AH4" s="65" t="s">
        <v>88</v>
      </c>
      <c r="AI4" s="70"/>
      <c r="AJ4" s="71"/>
      <c r="AK4" s="71"/>
      <c r="AL4" s="71"/>
      <c r="AM4" s="43" t="s">
        <v>79</v>
      </c>
      <c r="AN4" s="65" t="s">
        <v>89</v>
      </c>
      <c r="AO4" s="69"/>
      <c r="AP4" s="43" t="s">
        <v>79</v>
      </c>
      <c r="AQ4" s="43" t="s">
        <v>78</v>
      </c>
      <c r="AR4" s="69"/>
      <c r="AS4" s="72" t="s">
        <v>90</v>
      </c>
      <c r="AT4" s="72" t="s">
        <v>91</v>
      </c>
      <c r="AU4" s="73" t="s">
        <v>91</v>
      </c>
      <c r="AV4" s="73" t="s">
        <v>91</v>
      </c>
      <c r="AW4" s="73" t="s">
        <v>92</v>
      </c>
      <c r="AX4" s="73" t="s">
        <v>92</v>
      </c>
      <c r="AY4" s="73" t="s">
        <v>93</v>
      </c>
      <c r="AZ4" s="74" t="s">
        <v>94</v>
      </c>
      <c r="BA4" s="75" t="s">
        <v>95</v>
      </c>
      <c r="BB4" s="69" t="s">
        <v>96</v>
      </c>
      <c r="BC4" s="69" t="s">
        <v>78</v>
      </c>
      <c r="BD4" s="43" t="s">
        <v>97</v>
      </c>
      <c r="BE4" s="72" t="s">
        <v>98</v>
      </c>
      <c r="BF4" s="72"/>
      <c r="BG4" s="90"/>
      <c r="BH4" s="56" t="s">
        <v>99</v>
      </c>
      <c r="BI4" s="57"/>
      <c r="BJ4" s="57"/>
      <c r="BK4" s="57" t="s">
        <v>100</v>
      </c>
      <c r="BL4" s="57"/>
      <c r="BM4" s="57" t="s">
        <v>101</v>
      </c>
      <c r="BN4" s="57" t="s">
        <v>102</v>
      </c>
      <c r="BO4" s="57" t="s">
        <v>103</v>
      </c>
      <c r="BP4" s="58" t="s">
        <v>24</v>
      </c>
      <c r="BQ4" s="58" t="s">
        <v>23</v>
      </c>
      <c r="BR4" s="58" t="s">
        <v>104</v>
      </c>
      <c r="BS4" s="58" t="s">
        <v>105</v>
      </c>
      <c r="BT4" s="56" t="s">
        <v>106</v>
      </c>
      <c r="BU4" s="56" t="s">
        <v>107</v>
      </c>
      <c r="BV4" t="s">
        <v>147</v>
      </c>
      <c r="BW4" t="s">
        <v>146</v>
      </c>
    </row>
    <row r="5" spans="1:75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4">
        <f>SUM(AM7:AM54)</f>
        <v>93566570</v>
      </c>
      <c r="AN5" s="83"/>
      <c r="AO5" s="84">
        <f>SUM(AO7:AO54)</f>
        <v>102936548</v>
      </c>
      <c r="AP5" s="83"/>
      <c r="AQ5" s="83"/>
      <c r="AR5" s="84">
        <f>SUM(AR7:AR54)</f>
        <v>196503118</v>
      </c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 t="s">
        <v>145</v>
      </c>
    </row>
    <row r="6" spans="1:75" x14ac:dyDescent="0.25">
      <c r="A6" s="77">
        <v>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1" t="s">
        <v>154</v>
      </c>
      <c r="AM6" s="84">
        <v>2894375</v>
      </c>
      <c r="AN6" s="83"/>
      <c r="AO6" s="84"/>
      <c r="AP6" s="83"/>
      <c r="AQ6" s="83"/>
      <c r="AR6" s="78">
        <f t="shared" ref="AR6:AR60" si="0">AM6+AO6</f>
        <v>2894375</v>
      </c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>
        <f>AR6-BV6</f>
        <v>2894375</v>
      </c>
    </row>
    <row r="7" spans="1:75" x14ac:dyDescent="0.25">
      <c r="A7" s="77">
        <f>A6+1</f>
        <v>2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0"/>
      <c r="AL7" s="81" t="s">
        <v>110</v>
      </c>
      <c r="AM7" s="85">
        <v>2718750</v>
      </c>
      <c r="AN7" s="77">
        <v>2756250</v>
      </c>
      <c r="AO7" s="88">
        <v>2756250</v>
      </c>
      <c r="AP7" s="77"/>
      <c r="AQ7" s="77"/>
      <c r="AR7" s="78">
        <f t="shared" si="0"/>
        <v>5475000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87">
        <v>580269</v>
      </c>
      <c r="BW7" s="84">
        <f t="shared" ref="BW7:BW60" si="1">AR7-BV7</f>
        <v>4894731</v>
      </c>
    </row>
    <row r="8" spans="1:75" x14ac:dyDescent="0.25">
      <c r="A8" s="77">
        <f t="shared" ref="A8:A60" si="2">A7+1</f>
        <v>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80"/>
      <c r="AL8" s="80" t="s">
        <v>0</v>
      </c>
      <c r="AM8" s="85">
        <v>3352500</v>
      </c>
      <c r="AN8" s="77">
        <v>12062750</v>
      </c>
      <c r="AO8" s="88">
        <v>12062750</v>
      </c>
      <c r="AP8" s="77"/>
      <c r="AQ8" s="77"/>
      <c r="AR8" s="78">
        <f t="shared" si="0"/>
        <v>15415250</v>
      </c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87">
        <v>2539532.0778750004</v>
      </c>
      <c r="BW8" s="84">
        <f t="shared" si="1"/>
        <v>12875717.922125001</v>
      </c>
    </row>
    <row r="9" spans="1:75" x14ac:dyDescent="0.25">
      <c r="A9" s="77">
        <f t="shared" si="2"/>
        <v>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80"/>
      <c r="AL9" s="80" t="s">
        <v>138</v>
      </c>
      <c r="AM9" s="85">
        <v>3258750</v>
      </c>
      <c r="AN9" s="77">
        <v>0</v>
      </c>
      <c r="AO9" s="88">
        <v>0</v>
      </c>
      <c r="AP9" s="77"/>
      <c r="AQ9" s="77"/>
      <c r="AR9" s="78">
        <f t="shared" si="0"/>
        <v>3258750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83"/>
      <c r="BW9" s="84">
        <f t="shared" si="1"/>
        <v>3258750</v>
      </c>
    </row>
    <row r="10" spans="1:75" x14ac:dyDescent="0.25">
      <c r="A10" s="77">
        <f t="shared" si="2"/>
        <v>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80"/>
      <c r="AL10" s="80" t="s">
        <v>111</v>
      </c>
      <c r="AM10" s="88">
        <v>16603016</v>
      </c>
      <c r="AN10" s="77">
        <v>8364600</v>
      </c>
      <c r="AO10" s="88">
        <v>24967616</v>
      </c>
      <c r="AP10" s="77"/>
      <c r="AQ10" s="77"/>
      <c r="AR10" s="78">
        <f t="shared" si="0"/>
        <v>41570632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87">
        <v>1467467.6424731184</v>
      </c>
      <c r="BW10" s="84">
        <f t="shared" si="1"/>
        <v>40103164.357526883</v>
      </c>
    </row>
    <row r="11" spans="1:75" x14ac:dyDescent="0.25">
      <c r="A11" s="77">
        <f t="shared" si="2"/>
        <v>6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80"/>
      <c r="AL11" s="80" t="s">
        <v>1</v>
      </c>
      <c r="AM11" s="85">
        <v>12882441</v>
      </c>
      <c r="AN11" s="77">
        <v>34562400</v>
      </c>
      <c r="AO11" s="88">
        <v>47444841</v>
      </c>
      <c r="AP11" s="77"/>
      <c r="AQ11" s="77"/>
      <c r="AR11" s="78">
        <f t="shared" si="0"/>
        <v>60327282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87">
        <v>11922010.477777777</v>
      </c>
      <c r="BW11" s="84">
        <f t="shared" si="1"/>
        <v>48405271.522222221</v>
      </c>
    </row>
    <row r="12" spans="1:75" x14ac:dyDescent="0.25">
      <c r="A12" s="77">
        <f t="shared" si="2"/>
        <v>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80"/>
      <c r="AL12" s="80" t="s">
        <v>137</v>
      </c>
      <c r="AM12" s="85">
        <v>13174591</v>
      </c>
      <c r="AN12" s="77">
        <v>0</v>
      </c>
      <c r="AO12" s="88">
        <v>13174591</v>
      </c>
      <c r="AP12" s="77"/>
      <c r="AQ12" s="77"/>
      <c r="AR12" s="78">
        <f t="shared" si="0"/>
        <v>26349182</v>
      </c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83"/>
      <c r="BW12" s="84">
        <f t="shared" si="1"/>
        <v>26349182</v>
      </c>
    </row>
    <row r="13" spans="1:75" x14ac:dyDescent="0.25">
      <c r="A13" s="77">
        <f t="shared" si="2"/>
        <v>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80"/>
      <c r="AL13" s="80" t="s">
        <v>2</v>
      </c>
      <c r="AM13" s="85">
        <v>4978958</v>
      </c>
      <c r="AN13" s="77">
        <v>11299500</v>
      </c>
      <c r="AO13" s="88"/>
      <c r="AP13" s="77"/>
      <c r="AQ13" s="77"/>
      <c r="AR13" s="78">
        <f t="shared" si="0"/>
        <v>4978958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83"/>
      <c r="BW13" s="84">
        <f t="shared" si="1"/>
        <v>4978958</v>
      </c>
    </row>
    <row r="14" spans="1:75" x14ac:dyDescent="0.25">
      <c r="A14" s="77">
        <f t="shared" si="2"/>
        <v>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80"/>
      <c r="AL14" s="80" t="s">
        <v>112</v>
      </c>
      <c r="AM14" s="85">
        <v>5002145</v>
      </c>
      <c r="AN14" s="77">
        <v>10763250</v>
      </c>
      <c r="AO14" s="88"/>
      <c r="AP14" s="77"/>
      <c r="AQ14" s="77"/>
      <c r="AR14" s="78">
        <f t="shared" si="0"/>
        <v>5002145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83"/>
      <c r="BW14" s="84">
        <f t="shared" si="1"/>
        <v>5002145</v>
      </c>
    </row>
    <row r="15" spans="1:75" x14ac:dyDescent="0.25">
      <c r="A15" s="77">
        <f t="shared" si="2"/>
        <v>10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80"/>
      <c r="AL15" s="80" t="s">
        <v>113</v>
      </c>
      <c r="AM15" s="85">
        <v>4123604</v>
      </c>
      <c r="AN15" s="77">
        <v>3136250</v>
      </c>
      <c r="AO15" s="88"/>
      <c r="AP15" s="77"/>
      <c r="AQ15" s="77"/>
      <c r="AR15" s="78">
        <f t="shared" si="0"/>
        <v>4123604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83"/>
      <c r="BW15" s="84">
        <f t="shared" si="1"/>
        <v>4123604</v>
      </c>
    </row>
    <row r="16" spans="1:75" x14ac:dyDescent="0.25">
      <c r="A16" s="77">
        <f t="shared" si="2"/>
        <v>11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80"/>
      <c r="AL16" s="80" t="s">
        <v>114</v>
      </c>
      <c r="AM16" s="85">
        <v>4964729</v>
      </c>
      <c r="AN16" s="77">
        <v>10221750</v>
      </c>
      <c r="AO16" s="88"/>
      <c r="AP16" s="77"/>
      <c r="AQ16" s="77"/>
      <c r="AR16" s="78">
        <f t="shared" si="0"/>
        <v>4964729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83"/>
      <c r="BW16" s="84">
        <f t="shared" si="1"/>
        <v>4964729</v>
      </c>
    </row>
    <row r="17" spans="1:75" x14ac:dyDescent="0.25">
      <c r="A17" s="77">
        <f t="shared" si="2"/>
        <v>12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80"/>
      <c r="AL17" s="80" t="s">
        <v>115</v>
      </c>
      <c r="AM17" s="85">
        <v>4534312</v>
      </c>
      <c r="AN17" s="77">
        <v>10221750</v>
      </c>
      <c r="AO17" s="88"/>
      <c r="AP17" s="77"/>
      <c r="AQ17" s="77"/>
      <c r="AR17" s="78">
        <f t="shared" si="0"/>
        <v>4534312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83"/>
      <c r="BW17" s="84">
        <f t="shared" si="1"/>
        <v>4534312</v>
      </c>
    </row>
    <row r="18" spans="1:75" x14ac:dyDescent="0.25">
      <c r="A18" s="77">
        <f t="shared" si="2"/>
        <v>13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80"/>
      <c r="AL18" s="80" t="s">
        <v>3</v>
      </c>
      <c r="AM18" s="85">
        <v>4174229</v>
      </c>
      <c r="AN18" s="77">
        <v>3041250</v>
      </c>
      <c r="AO18" s="88"/>
      <c r="AP18" s="77"/>
      <c r="AQ18" s="77"/>
      <c r="AR18" s="78">
        <f t="shared" si="0"/>
        <v>4174229</v>
      </c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83"/>
      <c r="BW18" s="84">
        <f t="shared" si="1"/>
        <v>4174229</v>
      </c>
    </row>
    <row r="19" spans="1:75" x14ac:dyDescent="0.25">
      <c r="A19" s="77">
        <f t="shared" si="2"/>
        <v>14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0"/>
      <c r="AL19" s="80" t="s">
        <v>4</v>
      </c>
      <c r="AM19" s="85">
        <v>2133870</v>
      </c>
      <c r="AN19" s="77">
        <v>4964400</v>
      </c>
      <c r="AO19" s="88"/>
      <c r="AP19" s="77"/>
      <c r="AQ19" s="77"/>
      <c r="AR19" s="78">
        <f t="shared" si="0"/>
        <v>2133870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83"/>
      <c r="BW19" s="84">
        <f t="shared" si="1"/>
        <v>2133870</v>
      </c>
    </row>
    <row r="20" spans="1:75" x14ac:dyDescent="0.25">
      <c r="A20" s="77">
        <f t="shared" si="2"/>
        <v>15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80"/>
      <c r="AL20" s="80" t="s">
        <v>5</v>
      </c>
      <c r="AM20" s="85">
        <v>1898258</v>
      </c>
      <c r="AN20" s="77">
        <v>4403700</v>
      </c>
      <c r="AO20" s="88"/>
      <c r="AP20" s="77"/>
      <c r="AQ20" s="77"/>
      <c r="AR20" s="78">
        <f t="shared" si="0"/>
        <v>1898258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83"/>
      <c r="BW20" s="84">
        <f t="shared" si="1"/>
        <v>1898258</v>
      </c>
    </row>
    <row r="21" spans="1:75" x14ac:dyDescent="0.25">
      <c r="A21" s="77">
        <f t="shared" si="2"/>
        <v>16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80"/>
      <c r="AL21" s="80" t="s">
        <v>140</v>
      </c>
      <c r="AM21" s="85">
        <v>1897170</v>
      </c>
      <c r="AN21" s="77">
        <v>2996700</v>
      </c>
      <c r="AO21" s="88">
        <v>2530500</v>
      </c>
      <c r="AP21" s="77"/>
      <c r="AQ21" s="77"/>
      <c r="AR21" s="78">
        <f t="shared" si="0"/>
        <v>4427670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83">
        <v>887900</v>
      </c>
      <c r="BW21" s="84">
        <f>AR21-BV21</f>
        <v>3539770</v>
      </c>
    </row>
    <row r="22" spans="1:75" x14ac:dyDescent="0.25">
      <c r="A22" s="77">
        <f t="shared" si="2"/>
        <v>17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80"/>
      <c r="AL22" s="80" t="s">
        <v>116</v>
      </c>
      <c r="AM22" s="85">
        <v>2320070</v>
      </c>
      <c r="AN22" s="77">
        <v>5168700</v>
      </c>
      <c r="AO22" s="88"/>
      <c r="AP22" s="77"/>
      <c r="AQ22" s="77"/>
      <c r="AR22" s="78">
        <f t="shared" si="0"/>
        <v>2320070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83"/>
      <c r="BW22" s="84">
        <f t="shared" si="1"/>
        <v>2320070</v>
      </c>
    </row>
    <row r="23" spans="1:75" x14ac:dyDescent="0.25">
      <c r="A23" s="77">
        <f t="shared" si="2"/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80"/>
      <c r="AL23" s="80" t="s">
        <v>141</v>
      </c>
      <c r="AM23" s="85">
        <v>2276145</v>
      </c>
      <c r="AN23" s="77">
        <v>3723300</v>
      </c>
      <c r="AO23" s="88"/>
      <c r="AP23" s="77"/>
      <c r="AQ23" s="77"/>
      <c r="AR23" s="78">
        <f t="shared" si="0"/>
        <v>2276145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83"/>
      <c r="BW23" s="84">
        <f t="shared" si="1"/>
        <v>2276145</v>
      </c>
    </row>
    <row r="24" spans="1:75" x14ac:dyDescent="0.25">
      <c r="A24" s="77">
        <f t="shared" si="2"/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80"/>
      <c r="AL24" s="80" t="s">
        <v>6</v>
      </c>
      <c r="AM24" s="85">
        <v>415708</v>
      </c>
      <c r="AN24" s="77">
        <v>3634500</v>
      </c>
      <c r="AO24" s="88"/>
      <c r="AP24" s="77"/>
      <c r="AQ24" s="77"/>
      <c r="AR24" s="78">
        <f t="shared" si="0"/>
        <v>415708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87"/>
      <c r="BW24" s="84">
        <f t="shared" si="1"/>
        <v>415708</v>
      </c>
    </row>
    <row r="25" spans="1:75" x14ac:dyDescent="0.25">
      <c r="A25" s="77">
        <f t="shared" si="2"/>
        <v>20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0"/>
      <c r="AL25" s="80" t="s">
        <v>7</v>
      </c>
      <c r="AM25" s="85">
        <v>470070</v>
      </c>
      <c r="AN25" s="77">
        <v>3634500</v>
      </c>
      <c r="AO25" s="88"/>
      <c r="AP25" s="77"/>
      <c r="AQ25" s="77"/>
      <c r="AR25" s="78">
        <f t="shared" si="0"/>
        <v>470070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87"/>
      <c r="BW25" s="84">
        <f t="shared" si="1"/>
        <v>470070</v>
      </c>
    </row>
    <row r="26" spans="1:75" x14ac:dyDescent="0.25">
      <c r="A26" s="77">
        <f t="shared" si="2"/>
        <v>21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80"/>
      <c r="AL26" s="80" t="s">
        <v>8</v>
      </c>
      <c r="AM26" s="85">
        <v>51004</v>
      </c>
      <c r="AN26" s="77">
        <v>1107650</v>
      </c>
      <c r="AO26" s="88"/>
      <c r="AP26" s="77"/>
      <c r="AQ26" s="77"/>
      <c r="AR26" s="78">
        <f t="shared" si="0"/>
        <v>51004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87"/>
      <c r="BW26" s="84">
        <f t="shared" si="1"/>
        <v>51004</v>
      </c>
    </row>
    <row r="27" spans="1:75" x14ac:dyDescent="0.25">
      <c r="A27" s="77">
        <f t="shared" si="2"/>
        <v>22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80"/>
      <c r="AL27" s="80" t="s">
        <v>9</v>
      </c>
      <c r="AM27" s="85">
        <v>89529</v>
      </c>
      <c r="AN27" s="77">
        <v>293800</v>
      </c>
      <c r="AO27" s="88"/>
      <c r="AP27" s="77"/>
      <c r="AQ27" s="77"/>
      <c r="AR27" s="78">
        <f t="shared" si="0"/>
        <v>89529</v>
      </c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87"/>
      <c r="BW27" s="84">
        <f t="shared" si="1"/>
        <v>89529</v>
      </c>
    </row>
    <row r="28" spans="1:75" x14ac:dyDescent="0.25">
      <c r="A28" s="77">
        <f t="shared" si="2"/>
        <v>23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80"/>
      <c r="AL28" s="80" t="s">
        <v>10</v>
      </c>
      <c r="AM28" s="85">
        <v>883933</v>
      </c>
      <c r="AN28" s="77">
        <v>3590100</v>
      </c>
      <c r="AO28" s="88"/>
      <c r="AP28" s="77"/>
      <c r="AQ28" s="77"/>
      <c r="AR28" s="78">
        <f t="shared" si="0"/>
        <v>883933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87"/>
      <c r="BW28" s="84">
        <f t="shared" si="1"/>
        <v>883933</v>
      </c>
    </row>
    <row r="29" spans="1:75" x14ac:dyDescent="0.25">
      <c r="A29" s="77">
        <f t="shared" si="2"/>
        <v>24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80"/>
      <c r="AL29" s="80" t="s">
        <v>11</v>
      </c>
      <c r="AM29" s="85">
        <v>816470</v>
      </c>
      <c r="AN29" s="77">
        <v>1196700</v>
      </c>
      <c r="AO29" s="88"/>
      <c r="AP29" s="77"/>
      <c r="AQ29" s="77"/>
      <c r="AR29" s="78">
        <f t="shared" si="0"/>
        <v>816470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87"/>
      <c r="BW29" s="84">
        <f t="shared" si="1"/>
        <v>816470</v>
      </c>
    </row>
    <row r="30" spans="1:75" x14ac:dyDescent="0.25">
      <c r="A30" s="77">
        <f t="shared" si="2"/>
        <v>25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80"/>
      <c r="AL30" s="80" t="s">
        <v>12</v>
      </c>
      <c r="AM30" s="85">
        <v>54116</v>
      </c>
      <c r="AN30" s="77">
        <v>280450</v>
      </c>
      <c r="AO30" s="88"/>
      <c r="AP30" s="77"/>
      <c r="AQ30" s="77"/>
      <c r="AR30" s="78">
        <f t="shared" si="0"/>
        <v>54116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87"/>
      <c r="BW30" s="84">
        <f t="shared" si="1"/>
        <v>54116</v>
      </c>
    </row>
    <row r="31" spans="1:75" x14ac:dyDescent="0.25">
      <c r="A31" s="77">
        <f t="shared" si="2"/>
        <v>26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80"/>
      <c r="AL31" s="80" t="s">
        <v>13</v>
      </c>
      <c r="AM31" s="85">
        <v>101954</v>
      </c>
      <c r="AN31" s="77">
        <v>280400</v>
      </c>
      <c r="AO31" s="88"/>
      <c r="AP31" s="77"/>
      <c r="AQ31" s="77"/>
      <c r="AR31" s="78">
        <f t="shared" si="0"/>
        <v>101954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87"/>
      <c r="BW31" s="84">
        <f t="shared" si="1"/>
        <v>101954</v>
      </c>
    </row>
    <row r="32" spans="1:75" x14ac:dyDescent="0.25">
      <c r="A32" s="77">
        <f t="shared" si="2"/>
        <v>27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0"/>
      <c r="AL32" s="80" t="s">
        <v>139</v>
      </c>
      <c r="AM32" s="85">
        <v>105208</v>
      </c>
      <c r="AN32" s="77">
        <v>841300</v>
      </c>
      <c r="AO32" s="88"/>
      <c r="AP32" s="77"/>
      <c r="AQ32" s="77"/>
      <c r="AR32" s="78">
        <f t="shared" si="0"/>
        <v>105208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87"/>
      <c r="BW32" s="84">
        <f t="shared" si="1"/>
        <v>105208</v>
      </c>
    </row>
    <row r="33" spans="1:75" x14ac:dyDescent="0.25">
      <c r="A33" s="77">
        <f t="shared" si="2"/>
        <v>28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80"/>
      <c r="AL33" s="80" t="s">
        <v>117</v>
      </c>
      <c r="AM33" s="85">
        <v>62912</v>
      </c>
      <c r="AN33" s="77">
        <v>841250</v>
      </c>
      <c r="AO33" s="88"/>
      <c r="AP33" s="77"/>
      <c r="AQ33" s="77"/>
      <c r="AR33" s="78">
        <f t="shared" si="0"/>
        <v>62912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87"/>
      <c r="BW33" s="84">
        <f t="shared" si="1"/>
        <v>62912</v>
      </c>
    </row>
    <row r="34" spans="1:75" x14ac:dyDescent="0.25">
      <c r="A34" s="77">
        <f t="shared" si="2"/>
        <v>29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80"/>
      <c r="AL34" s="80" t="s">
        <v>14</v>
      </c>
      <c r="AM34" s="85">
        <v>32654</v>
      </c>
      <c r="AN34" s="77">
        <v>841250</v>
      </c>
      <c r="AO34" s="88"/>
      <c r="AP34" s="77"/>
      <c r="AQ34" s="77"/>
      <c r="AR34" s="78">
        <f t="shared" si="0"/>
        <v>32654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87"/>
      <c r="BW34" s="84">
        <f t="shared" si="1"/>
        <v>32654</v>
      </c>
    </row>
    <row r="35" spans="1:75" x14ac:dyDescent="0.25">
      <c r="A35" s="77">
        <f t="shared" si="2"/>
        <v>30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80"/>
      <c r="AL35" s="80" t="s">
        <v>118</v>
      </c>
      <c r="AM35" s="85">
        <v>58837</v>
      </c>
      <c r="AN35" s="77">
        <v>1107700</v>
      </c>
      <c r="AO35" s="88"/>
      <c r="AP35" s="77"/>
      <c r="AQ35" s="77"/>
      <c r="AR35" s="78">
        <f t="shared" si="0"/>
        <v>58837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87"/>
      <c r="BW35" s="84">
        <f t="shared" si="1"/>
        <v>58837</v>
      </c>
    </row>
    <row r="36" spans="1:75" x14ac:dyDescent="0.25">
      <c r="A36" s="77">
        <f t="shared" si="2"/>
        <v>31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80"/>
      <c r="AL36" s="80" t="s">
        <v>15</v>
      </c>
      <c r="AM36" s="85">
        <v>90329</v>
      </c>
      <c r="AN36" s="77">
        <v>841250</v>
      </c>
      <c r="AO36" s="88"/>
      <c r="AP36" s="77"/>
      <c r="AQ36" s="77"/>
      <c r="AR36" s="78">
        <f t="shared" si="0"/>
        <v>90329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83"/>
      <c r="BW36" s="84">
        <f t="shared" si="1"/>
        <v>90329</v>
      </c>
    </row>
    <row r="37" spans="1:75" x14ac:dyDescent="0.25">
      <c r="A37" s="77">
        <f t="shared" si="2"/>
        <v>32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80"/>
      <c r="AL37" s="80" t="s">
        <v>119</v>
      </c>
      <c r="AM37" s="85">
        <v>0</v>
      </c>
      <c r="AN37" s="77">
        <v>0</v>
      </c>
      <c r="AO37" s="88"/>
      <c r="AP37" s="77"/>
      <c r="AQ37" s="77"/>
      <c r="AR37" s="78">
        <f t="shared" si="0"/>
        <v>0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86"/>
      <c r="BW37" s="84">
        <f t="shared" si="1"/>
        <v>0</v>
      </c>
    </row>
    <row r="38" spans="1:75" x14ac:dyDescent="0.25">
      <c r="A38" s="77">
        <f t="shared" si="2"/>
        <v>33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80"/>
      <c r="AL38" s="80" t="s">
        <v>120</v>
      </c>
      <c r="AM38" s="85">
        <v>0</v>
      </c>
      <c r="AN38" s="77">
        <v>0</v>
      </c>
      <c r="AO38" s="88"/>
      <c r="AP38" s="77"/>
      <c r="AQ38" s="77"/>
      <c r="AR38" s="78">
        <f t="shared" si="0"/>
        <v>0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86"/>
      <c r="BW38" s="84">
        <f t="shared" si="1"/>
        <v>0</v>
      </c>
    </row>
    <row r="39" spans="1:75" x14ac:dyDescent="0.25">
      <c r="A39" s="77">
        <f t="shared" si="2"/>
        <v>34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80"/>
      <c r="AL39" s="80" t="s">
        <v>121</v>
      </c>
      <c r="AM39" s="85">
        <v>0</v>
      </c>
      <c r="AN39" s="77">
        <v>0</v>
      </c>
      <c r="AO39" s="88"/>
      <c r="AP39" s="77"/>
      <c r="AQ39" s="77"/>
      <c r="AR39" s="78">
        <f t="shared" si="0"/>
        <v>0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86"/>
      <c r="BW39" s="84">
        <f t="shared" si="1"/>
        <v>0</v>
      </c>
    </row>
    <row r="40" spans="1:75" x14ac:dyDescent="0.25">
      <c r="A40" s="77">
        <f t="shared" si="2"/>
        <v>35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80"/>
      <c r="AL40" s="80" t="s">
        <v>122</v>
      </c>
      <c r="AM40" s="85">
        <v>0</v>
      </c>
      <c r="AN40" s="77">
        <v>224450</v>
      </c>
      <c r="AO40" s="88"/>
      <c r="AP40" s="77"/>
      <c r="AQ40" s="77"/>
      <c r="AR40" s="78">
        <f t="shared" si="0"/>
        <v>0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86"/>
      <c r="BW40" s="84">
        <f t="shared" si="1"/>
        <v>0</v>
      </c>
    </row>
    <row r="41" spans="1:75" x14ac:dyDescent="0.25">
      <c r="A41" s="77">
        <f t="shared" si="2"/>
        <v>36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80"/>
      <c r="AL41" s="80" t="s">
        <v>123</v>
      </c>
      <c r="AM41" s="85">
        <v>0</v>
      </c>
      <c r="AN41" s="77">
        <v>207350</v>
      </c>
      <c r="AO41" s="88"/>
      <c r="AP41" s="77"/>
      <c r="AQ41" s="77"/>
      <c r="AR41" s="78">
        <f t="shared" si="0"/>
        <v>0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86"/>
      <c r="BW41" s="84">
        <f t="shared" si="1"/>
        <v>0</v>
      </c>
    </row>
    <row r="42" spans="1:75" ht="14.25" customHeight="1" x14ac:dyDescent="0.25">
      <c r="A42" s="77">
        <f t="shared" si="2"/>
        <v>37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80"/>
      <c r="AL42" s="80" t="s">
        <v>124</v>
      </c>
      <c r="AM42" s="85">
        <v>0</v>
      </c>
      <c r="AN42" s="77">
        <v>0</v>
      </c>
      <c r="AO42" s="88"/>
      <c r="AP42" s="77"/>
      <c r="AQ42" s="77"/>
      <c r="AR42" s="78">
        <f t="shared" si="0"/>
        <v>0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86"/>
      <c r="BW42" s="84">
        <f t="shared" si="1"/>
        <v>0</v>
      </c>
    </row>
    <row r="43" spans="1:75" x14ac:dyDescent="0.25">
      <c r="A43" s="77">
        <f t="shared" si="2"/>
        <v>38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80"/>
      <c r="AL43" s="80" t="s">
        <v>125</v>
      </c>
      <c r="AM43" s="85">
        <v>0</v>
      </c>
      <c r="AN43" s="77">
        <v>0</v>
      </c>
      <c r="AO43" s="88"/>
      <c r="AP43" s="77"/>
      <c r="AQ43" s="77"/>
      <c r="AR43" s="78">
        <f t="shared" si="0"/>
        <v>0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86"/>
      <c r="BW43" s="84">
        <f t="shared" si="1"/>
        <v>0</v>
      </c>
    </row>
    <row r="44" spans="1:75" x14ac:dyDescent="0.25">
      <c r="A44" s="77">
        <f t="shared" si="2"/>
        <v>39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80"/>
      <c r="AL44" s="80" t="s">
        <v>126</v>
      </c>
      <c r="AM44" s="85">
        <v>0</v>
      </c>
      <c r="AN44" s="77">
        <v>241550</v>
      </c>
      <c r="AO44" s="88"/>
      <c r="AP44" s="77"/>
      <c r="AQ44" s="77"/>
      <c r="AR44" s="78">
        <f t="shared" si="0"/>
        <v>0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86"/>
      <c r="BW44" s="84">
        <f t="shared" si="1"/>
        <v>0</v>
      </c>
    </row>
    <row r="45" spans="1:75" x14ac:dyDescent="0.25">
      <c r="A45" s="77">
        <f t="shared" si="2"/>
        <v>40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80"/>
      <c r="AL45" s="80" t="s">
        <v>127</v>
      </c>
      <c r="AM45" s="85">
        <v>0</v>
      </c>
      <c r="AN45" s="77">
        <v>207350</v>
      </c>
      <c r="AO45" s="88"/>
      <c r="AP45" s="77"/>
      <c r="AQ45" s="77"/>
      <c r="AR45" s="78">
        <f t="shared" si="0"/>
        <v>0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86"/>
      <c r="BW45" s="84">
        <f t="shared" si="1"/>
        <v>0</v>
      </c>
    </row>
    <row r="46" spans="1:75" x14ac:dyDescent="0.25">
      <c r="A46" s="77">
        <f t="shared" si="2"/>
        <v>41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80"/>
      <c r="AL46" s="80" t="s">
        <v>128</v>
      </c>
      <c r="AM46" s="85">
        <v>0</v>
      </c>
      <c r="AN46" s="77">
        <v>50750</v>
      </c>
      <c r="AO46" s="88"/>
      <c r="AP46" s="77"/>
      <c r="AQ46" s="77"/>
      <c r="AR46" s="78">
        <f t="shared" si="0"/>
        <v>0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86"/>
      <c r="BW46" s="84">
        <f t="shared" si="1"/>
        <v>0</v>
      </c>
    </row>
    <row r="47" spans="1:75" x14ac:dyDescent="0.25">
      <c r="A47" s="77">
        <f t="shared" si="2"/>
        <v>42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80"/>
      <c r="AL47" s="80" t="s">
        <v>129</v>
      </c>
      <c r="AM47" s="85">
        <v>0</v>
      </c>
      <c r="AN47" s="77">
        <v>156050</v>
      </c>
      <c r="AO47" s="88"/>
      <c r="AP47" s="77"/>
      <c r="AQ47" s="77"/>
      <c r="AR47" s="78">
        <f t="shared" si="0"/>
        <v>0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86"/>
      <c r="BW47" s="84">
        <f t="shared" si="1"/>
        <v>0</v>
      </c>
    </row>
    <row r="48" spans="1:75" x14ac:dyDescent="0.25">
      <c r="A48" s="77">
        <f t="shared" si="2"/>
        <v>43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 t="s">
        <v>130</v>
      </c>
      <c r="AM48" s="85">
        <v>0</v>
      </c>
      <c r="AN48" s="77">
        <v>0</v>
      </c>
      <c r="AO48" s="88"/>
      <c r="AP48" s="77"/>
      <c r="AQ48" s="77"/>
      <c r="AR48" s="78">
        <f t="shared" si="0"/>
        <v>0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86"/>
      <c r="BW48" s="84">
        <f t="shared" si="1"/>
        <v>0</v>
      </c>
    </row>
    <row r="49" spans="1:75" x14ac:dyDescent="0.25">
      <c r="A49" s="77">
        <f t="shared" si="2"/>
        <v>44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 t="s">
        <v>131</v>
      </c>
      <c r="AM49" s="85">
        <v>0</v>
      </c>
      <c r="AN49" s="77">
        <v>0</v>
      </c>
      <c r="AO49" s="88"/>
      <c r="AP49" s="77"/>
      <c r="AQ49" s="77"/>
      <c r="AR49" s="78">
        <f t="shared" si="0"/>
        <v>0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86"/>
      <c r="BW49" s="84">
        <f t="shared" si="1"/>
        <v>0</v>
      </c>
    </row>
    <row r="50" spans="1:75" x14ac:dyDescent="0.25">
      <c r="A50" s="77">
        <f t="shared" si="2"/>
        <v>45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 t="s">
        <v>132</v>
      </c>
      <c r="AM50" s="85">
        <v>0</v>
      </c>
      <c r="AN50" s="77">
        <v>105050</v>
      </c>
      <c r="AO50" s="88"/>
      <c r="AP50" s="77"/>
      <c r="AQ50" s="77"/>
      <c r="AR50" s="78">
        <f t="shared" si="0"/>
        <v>0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86"/>
      <c r="BW50" s="84">
        <f t="shared" si="1"/>
        <v>0</v>
      </c>
    </row>
    <row r="51" spans="1:75" x14ac:dyDescent="0.25">
      <c r="A51" s="77">
        <f t="shared" si="2"/>
        <v>46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 t="s">
        <v>133</v>
      </c>
      <c r="AM51" s="85">
        <v>16229</v>
      </c>
      <c r="AN51" s="77">
        <v>494820</v>
      </c>
      <c r="AO51" s="88"/>
      <c r="AP51" s="77"/>
      <c r="AQ51" s="77"/>
      <c r="AR51" s="78">
        <f t="shared" si="0"/>
        <v>16229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87"/>
      <c r="BW51" s="84">
        <f t="shared" si="1"/>
        <v>16229</v>
      </c>
    </row>
    <row r="52" spans="1:75" x14ac:dyDescent="0.25">
      <c r="A52" s="77">
        <f t="shared" si="2"/>
        <v>47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 t="s">
        <v>134</v>
      </c>
      <c r="AM52" s="85">
        <v>0</v>
      </c>
      <c r="AN52" s="77">
        <v>272940</v>
      </c>
      <c r="AO52" s="88"/>
      <c r="AP52" s="77"/>
      <c r="AQ52" s="77"/>
      <c r="AR52" s="78">
        <f t="shared" si="0"/>
        <v>0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83"/>
      <c r="BW52" s="84">
        <f t="shared" si="1"/>
        <v>0</v>
      </c>
    </row>
    <row r="53" spans="1:75" x14ac:dyDescent="0.25">
      <c r="A53" s="77">
        <f t="shared" si="2"/>
        <v>48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 t="s">
        <v>135</v>
      </c>
      <c r="AM53" s="85">
        <v>14804</v>
      </c>
      <c r="AN53" s="77">
        <v>0</v>
      </c>
      <c r="AO53" s="88"/>
      <c r="AP53" s="77"/>
      <c r="AQ53" s="77"/>
      <c r="AR53" s="78">
        <f t="shared" si="0"/>
        <v>14804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87"/>
      <c r="BW53" s="84">
        <f t="shared" si="1"/>
        <v>14804</v>
      </c>
    </row>
    <row r="54" spans="1:75" x14ac:dyDescent="0.25">
      <c r="A54" s="77">
        <f t="shared" si="2"/>
        <v>49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 t="s">
        <v>136</v>
      </c>
      <c r="AM54" s="85">
        <v>9275</v>
      </c>
      <c r="AN54" s="77">
        <v>502080</v>
      </c>
      <c r="AO54" s="88"/>
      <c r="AP54" s="77"/>
      <c r="AQ54" s="77"/>
      <c r="AR54" s="78">
        <f t="shared" si="0"/>
        <v>9275</v>
      </c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83"/>
      <c r="BW54" s="84">
        <f t="shared" si="1"/>
        <v>9275</v>
      </c>
    </row>
    <row r="55" spans="1:75" x14ac:dyDescent="0.25">
      <c r="A55" s="77">
        <f t="shared" si="2"/>
        <v>50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96" t="s">
        <v>153</v>
      </c>
      <c r="AM55" s="94">
        <v>2022219.9879375005</v>
      </c>
      <c r="AN55" s="93"/>
      <c r="AO55" s="95"/>
      <c r="AP55" s="93"/>
      <c r="AQ55" s="93"/>
      <c r="AR55" s="78">
        <f t="shared" si="0"/>
        <v>2022219.9879375005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83"/>
      <c r="BW55" s="84">
        <f t="shared" si="1"/>
        <v>2022219.9879375005</v>
      </c>
    </row>
    <row r="56" spans="1:75" x14ac:dyDescent="0.25">
      <c r="A56" s="77">
        <f t="shared" si="2"/>
        <v>51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96" t="s">
        <v>152</v>
      </c>
      <c r="AM56" s="94">
        <v>799482.3208125002</v>
      </c>
      <c r="AN56" s="93"/>
      <c r="AO56" s="95"/>
      <c r="AP56" s="93"/>
      <c r="AQ56" s="93"/>
      <c r="AR56" s="78">
        <f t="shared" si="0"/>
        <v>799482.3208125002</v>
      </c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83"/>
      <c r="BW56" s="84">
        <f t="shared" si="1"/>
        <v>799482.3208125002</v>
      </c>
    </row>
    <row r="57" spans="1:75" x14ac:dyDescent="0.25">
      <c r="A57" s="77">
        <f t="shared" si="2"/>
        <v>52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97" t="s">
        <v>148</v>
      </c>
      <c r="AM57" s="94">
        <v>1959262.6514788307</v>
      </c>
      <c r="AN57" s="93"/>
      <c r="AO57" s="95"/>
      <c r="AP57" s="93"/>
      <c r="AQ57" s="93"/>
      <c r="AR57" s="78">
        <f t="shared" si="0"/>
        <v>1959262.6514788307</v>
      </c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83"/>
      <c r="BW57" s="84">
        <f t="shared" si="1"/>
        <v>1959262.6514788307</v>
      </c>
    </row>
    <row r="58" spans="1:75" x14ac:dyDescent="0.25">
      <c r="A58" s="77">
        <f t="shared" si="2"/>
        <v>53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98" t="s">
        <v>149</v>
      </c>
      <c r="AM58" s="94">
        <v>4573699.3499999996</v>
      </c>
      <c r="AN58" s="93"/>
      <c r="AO58" s="95"/>
      <c r="AP58" s="93"/>
      <c r="AQ58" s="93"/>
      <c r="AR58" s="78">
        <f t="shared" si="0"/>
        <v>4573699.3499999996</v>
      </c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83"/>
      <c r="BW58" s="84">
        <f t="shared" si="1"/>
        <v>4573699.3499999996</v>
      </c>
    </row>
    <row r="59" spans="1:75" x14ac:dyDescent="0.25">
      <c r="A59" s="77">
        <f t="shared" si="2"/>
        <v>54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96" t="s">
        <v>150</v>
      </c>
      <c r="AM59" s="84">
        <v>1950806.5344444448</v>
      </c>
      <c r="AN59" s="83"/>
      <c r="AO59" s="84"/>
      <c r="AP59" s="83"/>
      <c r="AQ59" s="83"/>
      <c r="AR59" s="78">
        <f t="shared" si="0"/>
        <v>1950806.5344444448</v>
      </c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4"/>
      <c r="BW59" s="84">
        <f t="shared" si="1"/>
        <v>1950806.5344444448</v>
      </c>
    </row>
    <row r="60" spans="1:75" ht="15.75" thickBot="1" x14ac:dyDescent="0.3">
      <c r="A60" s="77">
        <f t="shared" si="2"/>
        <v>55</v>
      </c>
      <c r="AL60" s="99" t="s">
        <v>151</v>
      </c>
      <c r="AM60" s="100">
        <v>6958929.1500000004</v>
      </c>
      <c r="AR60" s="78">
        <f t="shared" si="0"/>
        <v>6958929.1500000004</v>
      </c>
      <c r="BW60" s="84">
        <f t="shared" si="1"/>
        <v>6958929.1500000004</v>
      </c>
    </row>
    <row r="61" spans="1:75" x14ac:dyDescent="0.25">
      <c r="AM61" s="84">
        <f>SUM(AM6:AM60)</f>
        <v>114725344.99467327</v>
      </c>
      <c r="AN61" s="83"/>
      <c r="AO61" s="84">
        <f>SUM(AO6:AO60)</f>
        <v>102936548</v>
      </c>
      <c r="AP61" s="83"/>
      <c r="AQ61" s="83"/>
      <c r="AR61" s="84">
        <f>SUM(AR6:AR60)</f>
        <v>217661892.99467328</v>
      </c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4">
        <f>SUM(BV6:BV60)</f>
        <v>17397179.198125895</v>
      </c>
      <c r="BW61" s="84">
        <f>SUM(BW6:BW60)</f>
        <v>200264713.79654738</v>
      </c>
    </row>
    <row r="62" spans="1:75" x14ac:dyDescent="0.25">
      <c r="AM62" t="s">
        <v>109</v>
      </c>
      <c r="AO62" s="76">
        <f>SUM(BW6:BW9)</f>
        <v>23923573.922125001</v>
      </c>
    </row>
    <row r="63" spans="1:75" x14ac:dyDescent="0.25">
      <c r="AM63" t="s">
        <v>108</v>
      </c>
      <c r="AO63" s="76">
        <f>SUM(BW10:BW12)</f>
        <v>114857617.8797491</v>
      </c>
    </row>
    <row r="64" spans="1:75" x14ac:dyDescent="0.25">
      <c r="AM64" t="s">
        <v>143</v>
      </c>
      <c r="AO64" s="76">
        <f>SUM(BW13:BW60)</f>
        <v>61483521.994673274</v>
      </c>
    </row>
    <row r="65" spans="39:41" x14ac:dyDescent="0.25">
      <c r="AM65" t="s">
        <v>144</v>
      </c>
      <c r="AO65" s="76">
        <f>SUM(AO62:AO64)</f>
        <v>200264713.79654738</v>
      </c>
    </row>
  </sheetData>
  <mergeCells count="3">
    <mergeCell ref="BG2:BG4"/>
    <mergeCell ref="Y3:Y4"/>
    <mergeCell ref="Z3:Z4"/>
  </mergeCells>
  <conditionalFormatting sqref="AM7:AM9 AM11:AM58">
    <cfRule type="expression" dxfId="7" priority="8">
      <formula>#REF!="X"</formula>
    </cfRule>
  </conditionalFormatting>
  <conditionalFormatting sqref="AM7:AM9 AM11:AM58">
    <cfRule type="expression" dxfId="6" priority="7">
      <formula>MAR=""</formula>
    </cfRule>
  </conditionalFormatting>
  <conditionalFormatting sqref="AO7:AO58">
    <cfRule type="expression" dxfId="5" priority="6">
      <formula>#REF!="X"</formula>
    </cfRule>
  </conditionalFormatting>
  <conditionalFormatting sqref="AO7:AO58">
    <cfRule type="expression" dxfId="4" priority="5">
      <formula>APR=""</formula>
    </cfRule>
  </conditionalFormatting>
  <conditionalFormatting sqref="AM10">
    <cfRule type="expression" dxfId="3" priority="4">
      <formula>#REF!="X"</formula>
    </cfRule>
  </conditionalFormatting>
  <conditionalFormatting sqref="AM10">
    <cfRule type="expression" dxfId="2" priority="3">
      <formula>MAY=""</formula>
    </cfRule>
  </conditionalFormatting>
  <conditionalFormatting sqref="AM10">
    <cfRule type="expression" dxfId="1" priority="2">
      <formula>MAY=""</formula>
    </cfRule>
  </conditionalFormatting>
  <conditionalFormatting sqref="AM10">
    <cfRule type="expression" dxfId="0" priority="1">
      <formula>MAY=""</formula>
    </cfRule>
  </conditionalFormatting>
  <dataValidations disablePrompts="1"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2022-06-04T13:43:40Z</dcterms:modified>
</cp:coreProperties>
</file>