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F9064EC2-1CD5-46B6-AF2D-5626BF1C68B0}" xr6:coauthVersionLast="37" xr6:coauthVersionMax="37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</externalReferences>
  <definedNames>
    <definedName name="_MPT12">'[1].'!$E$14</definedName>
    <definedName name="_MPT3">'[1].'!$E$5</definedName>
    <definedName name="_MpT4">'[2].'!$E$6</definedName>
    <definedName name="_MPT5">'[3].'!$E$7</definedName>
    <definedName name="_MPT6">'[4].'!$E$8</definedName>
    <definedName name="_MPT8">'[1].'!$E$10</definedName>
    <definedName name="_MPT9">'[5].'!$E$11</definedName>
    <definedName name="_TaxYear">'[2].'!$B$115</definedName>
    <definedName name="AGU">'[1].'!$J$10</definedName>
    <definedName name="APR">'[2].'!$J$6</definedName>
    <definedName name="CV">'[1].'!$E$17</definedName>
    <definedName name="JUL">'[6].'!$J$9</definedName>
    <definedName name="JUN">'[4].'!$J$8</definedName>
    <definedName name="MAY">'[3].'!$J$7</definedName>
    <definedName name="_xlnm.Print_Area" localSheetId="0">Sheet1!$AM$3:$AR$53</definedName>
    <definedName name="SEP">'[5].'!$J$11</definedName>
    <definedName name="taw">'[1].'!$F$17</definedName>
  </definedNames>
  <calcPr calcId="179021" iterate="1"/>
</workbook>
</file>

<file path=xl/calcChain.xml><?xml version="1.0" encoding="utf-8"?>
<calcChain xmlns="http://schemas.openxmlformats.org/spreadsheetml/2006/main">
  <c r="CE73" i="1" l="1"/>
  <c r="CE72" i="1"/>
  <c r="CE71" i="1"/>
  <c r="CE70" i="1"/>
  <c r="CE69" i="1"/>
  <c r="CE68" i="1"/>
  <c r="CE67" i="1"/>
  <c r="CE66" i="1"/>
  <c r="CE65" i="1"/>
  <c r="CE64" i="1"/>
  <c r="CE63" i="1"/>
  <c r="CE62" i="1"/>
  <c r="CE61" i="1"/>
  <c r="CE60" i="1"/>
  <c r="CE59" i="1"/>
  <c r="CE58" i="1"/>
  <c r="CE57" i="1"/>
  <c r="CE56" i="1"/>
  <c r="CE55" i="1"/>
  <c r="CE54" i="1"/>
  <c r="CE53" i="1"/>
  <c r="CE52" i="1"/>
  <c r="CE51" i="1"/>
  <c r="CE50" i="1"/>
  <c r="CE49" i="1"/>
  <c r="CE48" i="1"/>
  <c r="CE47" i="1"/>
  <c r="CE46" i="1"/>
  <c r="CE45" i="1"/>
  <c r="CE44" i="1"/>
  <c r="CE43" i="1"/>
  <c r="CE42" i="1"/>
  <c r="CE41" i="1"/>
  <c r="CE40" i="1"/>
  <c r="CE39" i="1"/>
  <c r="CE38" i="1"/>
  <c r="CE37" i="1"/>
  <c r="CE36" i="1"/>
  <c r="CE35" i="1"/>
  <c r="CE34" i="1"/>
  <c r="CE33" i="1"/>
  <c r="CE32" i="1"/>
  <c r="CE31" i="1"/>
  <c r="CE30" i="1"/>
  <c r="CE29" i="1"/>
  <c r="CE28" i="1"/>
  <c r="CE27" i="1"/>
  <c r="CE26" i="1"/>
  <c r="CE25" i="1"/>
  <c r="CE24" i="1"/>
  <c r="CE23" i="1"/>
  <c r="CE22" i="1"/>
  <c r="CE21" i="1"/>
  <c r="CE20" i="1"/>
  <c r="CE19" i="1"/>
  <c r="CE18" i="1"/>
  <c r="CE17" i="1"/>
  <c r="CE16" i="1"/>
  <c r="CE15" i="1"/>
  <c r="CE14" i="1"/>
  <c r="CE13" i="1"/>
  <c r="CE12" i="1"/>
  <c r="CE11" i="1"/>
  <c r="CE10" i="1"/>
  <c r="CE9" i="1"/>
  <c r="CE8" i="1"/>
  <c r="CE7" i="1"/>
  <c r="CE6" i="1"/>
  <c r="AR74" i="1"/>
  <c r="BX74" i="1"/>
  <c r="CE74" i="1" s="1"/>
  <c r="BY82" i="1" s="1"/>
  <c r="BW74" i="1"/>
  <c r="AO74" i="1"/>
  <c r="AM74" i="1" l="1"/>
  <c r="AM5" i="1"/>
  <c r="AR57" i="1"/>
  <c r="AR56" i="1"/>
  <c r="AR55" i="1"/>
  <c r="AR54" i="1"/>
  <c r="BY80" i="1" s="1"/>
  <c r="AR53" i="1"/>
  <c r="AR52" i="1"/>
  <c r="AR51" i="1"/>
  <c r="AR50" i="1"/>
  <c r="AR49" i="1"/>
  <c r="AR48" i="1"/>
  <c r="AR47" i="1"/>
  <c r="AR46" i="1"/>
  <c r="AR45" i="1"/>
  <c r="AR44" i="1"/>
  <c r="AR43" i="1"/>
  <c r="AR42" i="1"/>
  <c r="AR41" i="1"/>
  <c r="AR40" i="1"/>
  <c r="AR39" i="1"/>
  <c r="AR38" i="1"/>
  <c r="AR37" i="1"/>
  <c r="AR36" i="1"/>
  <c r="AR35" i="1"/>
  <c r="AR34" i="1"/>
  <c r="AR33" i="1"/>
  <c r="AR32" i="1"/>
  <c r="AR31" i="1"/>
  <c r="AR30" i="1"/>
  <c r="AR29" i="1"/>
  <c r="AR28" i="1"/>
  <c r="AR27" i="1"/>
  <c r="AR26" i="1"/>
  <c r="AR25" i="1"/>
  <c r="AR24" i="1"/>
  <c r="AR23" i="1"/>
  <c r="AR22" i="1"/>
  <c r="AR21" i="1"/>
  <c r="AR20" i="1"/>
  <c r="AR19" i="1"/>
  <c r="AR18" i="1"/>
  <c r="AR17" i="1"/>
  <c r="AR16" i="1"/>
  <c r="AR15" i="1"/>
  <c r="AR14" i="1"/>
  <c r="AR13" i="1"/>
  <c r="AR12" i="1"/>
  <c r="AR11" i="1"/>
  <c r="AR10" i="1"/>
  <c r="AR9" i="1"/>
  <c r="AR8" i="1"/>
  <c r="AR7" i="1"/>
  <c r="AR6" i="1"/>
  <c r="AO5" i="1"/>
  <c r="BY79" i="1" l="1"/>
  <c r="BY81" i="1" s="1"/>
  <c r="AR5" i="1"/>
  <c r="CB55" i="1"/>
  <c r="CB56" i="1" l="1"/>
  <c r="CB57" i="1"/>
  <c r="CB58" i="1" s="1"/>
  <c r="A9" i="1" l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</calcChain>
</file>

<file path=xl/sharedStrings.xml><?xml version="1.0" encoding="utf-8"?>
<sst xmlns="http://schemas.openxmlformats.org/spreadsheetml/2006/main" count="194" uniqueCount="171">
  <si>
    <t>Adhyasa Yutono</t>
  </si>
  <si>
    <t>Agus Wilarso</t>
  </si>
  <si>
    <t>Pandapotan Pulungan</t>
  </si>
  <si>
    <t>Fridolin Siahaan</t>
  </si>
  <si>
    <t>Ifsan Rosady</t>
  </si>
  <si>
    <t>M Fikri Al Hakim</t>
  </si>
  <si>
    <t>Handy Fajar Riyanto</t>
  </si>
  <si>
    <t>Adinda Surya Putri</t>
  </si>
  <si>
    <t>Ade Hasdina</t>
  </si>
  <si>
    <t>Surya Darma</t>
  </si>
  <si>
    <t>Marihot PH Simarmata</t>
  </si>
  <si>
    <t>Faris Hilman</t>
  </si>
  <si>
    <t>Augusto Dwifa Daniel</t>
  </si>
  <si>
    <t>Andareas Siagian</t>
  </si>
  <si>
    <t>Yolanda Evans Simorangkir</t>
  </si>
  <si>
    <t>Wahyu Maulana</t>
  </si>
  <si>
    <t>Fahmi Idris Sitompul</t>
  </si>
  <si>
    <t>PENGH TERATUR BULAN INI</t>
  </si>
  <si>
    <t>PENGH TDK TERATUR BLN INI</t>
  </si>
  <si>
    <t>PENGURANGAN</t>
  </si>
  <si>
    <t>PPh 21 PENGH TERATUR SATU TAHUN</t>
  </si>
  <si>
    <t>PPH BULAN INI</t>
  </si>
  <si>
    <t>Batas copy</t>
  </si>
  <si>
    <t>No</t>
  </si>
  <si>
    <t>Nama</t>
  </si>
  <si>
    <t>NPWP</t>
  </si>
  <si>
    <t>Mulai Kerja</t>
  </si>
  <si>
    <t>Akhir Kerja</t>
  </si>
  <si>
    <t>Keterangan</t>
  </si>
  <si>
    <t xml:space="preserve">MK </t>
  </si>
  <si>
    <t xml:space="preserve">Masa </t>
  </si>
  <si>
    <t>Gaji</t>
  </si>
  <si>
    <t>Tunj Pjk 1</t>
  </si>
  <si>
    <t xml:space="preserve">Tunj lain, </t>
  </si>
  <si>
    <t>Honor/</t>
  </si>
  <si>
    <t>Asuransi</t>
  </si>
  <si>
    <t>Natura</t>
  </si>
  <si>
    <t>Jumlah</t>
  </si>
  <si>
    <t>Ph Teratur</t>
  </si>
  <si>
    <t xml:space="preserve">Jumlah Ph </t>
  </si>
  <si>
    <t>Bonus, THR</t>
  </si>
  <si>
    <t>Tunj Pjk2</t>
  </si>
  <si>
    <t>Ph Bruto</t>
  </si>
  <si>
    <t>Biy. Jab.</t>
  </si>
  <si>
    <t>Biy. Jab. Tdk</t>
  </si>
  <si>
    <t xml:space="preserve">Iuran </t>
  </si>
  <si>
    <t>Iuran Pensiun s.d. Bln ini</t>
  </si>
  <si>
    <t>IP pindahan s.d. bl ini</t>
  </si>
  <si>
    <t>IP 1 th</t>
  </si>
  <si>
    <t>Ph Neto</t>
  </si>
  <si>
    <t>PTKP</t>
  </si>
  <si>
    <t>PKP</t>
  </si>
  <si>
    <t>PhKP</t>
  </si>
  <si>
    <t>PPh 21</t>
  </si>
  <si>
    <t>Ph neto</t>
  </si>
  <si>
    <t>PKP_trt</t>
  </si>
  <si>
    <t>PKP_bulat</t>
  </si>
  <si>
    <t>21_Trtr</t>
  </si>
  <si>
    <t>21_Tdk Trtr</t>
  </si>
  <si>
    <t>21_Bln ini</t>
  </si>
  <si>
    <t>S.d. Bln ini</t>
  </si>
  <si>
    <t>S.d. Bln lalu</t>
  </si>
  <si>
    <t>S.d. Bln Ini</t>
  </si>
  <si>
    <t>PPh 21 Bulan ini</t>
  </si>
  <si>
    <t>PPh 21 s.d. Bl ini</t>
  </si>
  <si>
    <t xml:space="preserve">Mulai kerja Th ini </t>
  </si>
  <si>
    <t xml:space="preserve">Ph Teratur </t>
  </si>
  <si>
    <t xml:space="preserve">PH NETO </t>
  </si>
  <si>
    <t>PPh Tempat</t>
  </si>
  <si>
    <t xml:space="preserve">Jml </t>
  </si>
  <si>
    <t>Pensiun</t>
  </si>
  <si>
    <t>urut20</t>
  </si>
  <si>
    <t>halaman</t>
  </si>
  <si>
    <t>nourut</t>
  </si>
  <si>
    <t>Perhitungan</t>
  </si>
  <si>
    <t>Kerja</t>
  </si>
  <si>
    <t>Lembur</t>
  </si>
  <si>
    <t>Imb Lain</t>
  </si>
  <si>
    <t>Bulan ini</t>
  </si>
  <si>
    <t>Tempat Sblmnya</t>
  </si>
  <si>
    <t>S.d. Bl ini</t>
  </si>
  <si>
    <t>Teratur Setahun</t>
  </si>
  <si>
    <t>Bln Ini</t>
  </si>
  <si>
    <t>Setahun</t>
  </si>
  <si>
    <t>Teratur</t>
  </si>
  <si>
    <t>Pensiun (IP)</t>
  </si>
  <si>
    <t>Pengurang</t>
  </si>
  <si>
    <t>Satu Tahun</t>
  </si>
  <si>
    <t>(Dibulatkan)</t>
  </si>
  <si>
    <t>1 Thn</t>
  </si>
  <si>
    <t>Bln ini</t>
  </si>
  <si>
    <t>Dummy</t>
  </si>
  <si>
    <t>Seharusnya</t>
  </si>
  <si>
    <t>Dibayar</t>
  </si>
  <si>
    <t>DTP</t>
  </si>
  <si>
    <t>di tempat sebelumnya</t>
  </si>
  <si>
    <t>Tempat Sblmya</t>
  </si>
  <si>
    <t>Pensiun pindahan</t>
  </si>
  <si>
    <t>Sblmnya</t>
  </si>
  <si>
    <t>Peg tetap</t>
  </si>
  <si>
    <t>ph ptkp</t>
  </si>
  <si>
    <t>key</t>
  </si>
  <si>
    <t>Masa Pajak</t>
  </si>
  <si>
    <t>Tahun Pajak</t>
  </si>
  <si>
    <t>Pembetulan</t>
  </si>
  <si>
    <t>Kode Pajak</t>
  </si>
  <si>
    <t>Jumlah Bruto</t>
  </si>
  <si>
    <t>Jumlah PPh</t>
  </si>
  <si>
    <t>Kode Negara</t>
  </si>
  <si>
    <t>Direksi</t>
  </si>
  <si>
    <t>Komisaris</t>
  </si>
  <si>
    <t>Pegawai</t>
  </si>
  <si>
    <t>Yuliandi</t>
  </si>
  <si>
    <t>Sandhy Wijaya</t>
  </si>
  <si>
    <t>Trisna Wardani</t>
  </si>
  <si>
    <t>Hotma Tambunan</t>
  </si>
  <si>
    <t>Samsu Rizal</t>
  </si>
  <si>
    <t>Ruschan</t>
  </si>
  <si>
    <t>Yusuf Sudarsono</t>
  </si>
  <si>
    <t>Billy Az Zahri</t>
  </si>
  <si>
    <t>M Ridho Fakhrozi</t>
  </si>
  <si>
    <t>Aditya Nugroho</t>
  </si>
  <si>
    <t>Bey Arif Habibie</t>
  </si>
  <si>
    <t>Chandra Syahputra</t>
  </si>
  <si>
    <t>Dimas Akbar Ramadhan</t>
  </si>
  <si>
    <t>Doli Parlindungan Hsb</t>
  </si>
  <si>
    <t>Goloman Batubara</t>
  </si>
  <si>
    <t>Muhammad Sarjono Triwidodo</t>
  </si>
  <si>
    <t>M Dandi Aulia Nugraha</t>
  </si>
  <si>
    <t>Mhd Arya Nugraha</t>
  </si>
  <si>
    <t>Muhammad Arifin Noer</t>
  </si>
  <si>
    <t>Muhammad Fikri</t>
  </si>
  <si>
    <t>Muhammad Zulham Jeri</t>
  </si>
  <si>
    <t>Parningotan Manurung</t>
  </si>
  <si>
    <t>Firmasnyah Alam</t>
  </si>
  <si>
    <t>Ikhsan Halomoan</t>
  </si>
  <si>
    <t>Mohammad Farhan Aris</t>
  </si>
  <si>
    <t>Nico Charolus Barus</t>
  </si>
  <si>
    <t>Karina Cita Lestari</t>
  </si>
  <si>
    <t>Rafdinal</t>
  </si>
  <si>
    <t>Basuki Soleh</t>
  </si>
  <si>
    <t>Reza Al Kautsar Lubisa</t>
  </si>
  <si>
    <t>Joko Noerhuda</t>
  </si>
  <si>
    <t>Nursan</t>
  </si>
  <si>
    <t>PPh 21 Uang makan</t>
  </si>
  <si>
    <t>Total</t>
  </si>
  <si>
    <t>PPh 21 Pegawai</t>
  </si>
  <si>
    <t>Defi Rahmawati</t>
  </si>
  <si>
    <t>Syahmenan Tarmizi</t>
  </si>
  <si>
    <t>Ahmad Yani</t>
  </si>
  <si>
    <t>M,Nirwan</t>
  </si>
  <si>
    <t>Epo Sembiring</t>
  </si>
  <si>
    <t>Feriyanto</t>
  </si>
  <si>
    <t>Sindy Novita Haryati</t>
  </si>
  <si>
    <t>Hamzah Ali</t>
  </si>
  <si>
    <t>Rahmad Adel Maulana</t>
  </si>
  <si>
    <t>Pratia Febriansyah</t>
  </si>
  <si>
    <t>Hardian Saputra Nasution</t>
  </si>
  <si>
    <t>Rudi Sucipto</t>
  </si>
  <si>
    <t>Suriono</t>
  </si>
  <si>
    <t>Charles Sitompul</t>
  </si>
  <si>
    <t>Rengganathan</t>
  </si>
  <si>
    <t>Handy Fajar Riyanto ( Mantan )</t>
  </si>
  <si>
    <t>PPh 21 Lembur Kapal3</t>
  </si>
  <si>
    <t>PPh 21 Hari Idul Adha</t>
  </si>
  <si>
    <t>PPh 21 Hari Islam</t>
  </si>
  <si>
    <t>PPh 21 Bonus</t>
  </si>
  <si>
    <t>PPh 21 Idul Adha</t>
  </si>
  <si>
    <t>PPh 21 TJ CUTI dan Rapel Gaji</t>
  </si>
  <si>
    <t>Masa Pajak :  SEPTEMBER  2021</t>
  </si>
  <si>
    <t>PPh 21 Lunsum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</si>
</sst>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-* #,##0_-;\-* #,##0_-;_-* &quot;-&quot;??_-;_-@_-"/>
    <numFmt numFmtId="167" formatCode="[$-409]d\-mmm\-yy;@"/>
    <numFmt numFmtId="168" formatCode="_(* #,##0_);_(* \(#,##0\);_(* &quot;-&quot;??_);_(@_)"/>
  </numFmts>
  <fonts count="10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0"/>
      <name val="Times New Roman"/>
      <family val="1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 style="hair">
        <color auto="1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2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5" fillId="0" borderId="0" xfId="0" applyFont="1" applyFill="1" applyBorder="1" applyAlignment="1" applyProtection="1">
      <alignment horizontal="left" vertical="center"/>
      <protection hidden="1"/>
    </xf>
    <xf numFmtId="0" fontId="5" fillId="0" borderId="0" xfId="0" applyFont="1" applyFill="1" applyBorder="1" applyAlignment="1" applyProtection="1">
      <alignment vertical="center"/>
      <protection hidden="1"/>
    </xf>
    <xf numFmtId="15" fontId="5" fillId="0" borderId="0" xfId="0" applyNumberFormat="1" applyFont="1" applyFill="1" applyBorder="1" applyAlignment="1" applyProtection="1">
      <alignment vertical="center"/>
      <protection hidden="1"/>
    </xf>
    <xf numFmtId="166" fontId="5" fillId="0" borderId="0" xfId="3" applyNumberFormat="1" applyFont="1" applyFill="1" applyBorder="1" applyAlignment="1" applyProtection="1">
      <alignment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Continuous" vertical="center"/>
      <protection locked="0"/>
    </xf>
    <xf numFmtId="166" fontId="5" fillId="0" borderId="2" xfId="3" applyNumberFormat="1" applyFont="1" applyFill="1" applyBorder="1" applyAlignment="1" applyProtection="1">
      <alignment horizontal="centerContinuous" vertical="center"/>
      <protection locked="0"/>
    </xf>
    <xf numFmtId="166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5" fillId="0" borderId="4" xfId="0" applyFont="1" applyFill="1" applyBorder="1" applyAlignment="1" applyProtection="1">
      <alignment vertical="center"/>
      <protection hidden="1"/>
    </xf>
    <xf numFmtId="164" fontId="5" fillId="0" borderId="5" xfId="4" applyFont="1" applyFill="1" applyBorder="1" applyAlignment="1" applyProtection="1">
      <alignment horizontal="centerContinuous" vertical="center"/>
      <protection locked="0"/>
    </xf>
    <xf numFmtId="0" fontId="2" fillId="0" borderId="2" xfId="0" applyFont="1" applyFill="1" applyBorder="1" applyAlignment="1" applyProtection="1">
      <alignment horizontal="centerContinuous"/>
      <protection locked="0"/>
    </xf>
    <xf numFmtId="0" fontId="2" fillId="0" borderId="3" xfId="0" applyFont="1" applyFill="1" applyBorder="1" applyAlignment="1" applyProtection="1">
      <alignment horizontal="centerContinuous"/>
      <protection hidden="1"/>
    </xf>
    <xf numFmtId="0" fontId="5" fillId="0" borderId="5" xfId="0" applyFont="1" applyFill="1" applyBorder="1" applyAlignment="1" applyProtection="1">
      <alignment horizontal="centerContinuous" vertical="center"/>
      <protection locked="0"/>
    </xf>
    <xf numFmtId="0" fontId="5" fillId="0" borderId="2" xfId="0" applyFont="1" applyFill="1" applyBorder="1" applyAlignment="1" applyProtection="1">
      <alignment horizontal="centerContinuous" vertical="center"/>
      <protection locked="0"/>
    </xf>
    <xf numFmtId="0" fontId="5" fillId="0" borderId="3" xfId="0" applyFont="1" applyFill="1" applyBorder="1" applyAlignment="1" applyProtection="1">
      <alignment vertical="center"/>
      <protection hidden="1"/>
    </xf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4" xfId="0" applyFont="1" applyFill="1" applyBorder="1" applyAlignment="1" applyProtection="1">
      <alignment horizontal="center" vertical="center"/>
      <protection hidden="1"/>
    </xf>
    <xf numFmtId="0" fontId="5" fillId="0" borderId="2" xfId="0" applyFont="1" applyFill="1" applyBorder="1" applyAlignment="1" applyProtection="1">
      <alignment horizontal="centerContinuous" vertical="center"/>
      <protection hidden="1"/>
    </xf>
    <xf numFmtId="0" fontId="5" fillId="0" borderId="5" xfId="0" applyFont="1" applyFill="1" applyBorder="1" applyAlignment="1" applyProtection="1">
      <alignment horizontal="centerContinuous" vertical="center"/>
      <protection hidden="1"/>
    </xf>
    <xf numFmtId="0" fontId="2" fillId="0" borderId="2" xfId="0" applyFont="1" applyFill="1" applyBorder="1" applyAlignment="1" applyProtection="1">
      <alignment horizontal="centerContinuous"/>
      <protection hidden="1"/>
    </xf>
    <xf numFmtId="0" fontId="2" fillId="0" borderId="4" xfId="0" applyFont="1" applyFill="1" applyBorder="1" applyAlignment="1" applyProtection="1">
      <alignment vertical="center"/>
      <protection hidden="1"/>
    </xf>
    <xf numFmtId="37" fontId="2" fillId="0" borderId="4" xfId="4" applyNumberFormat="1" applyFont="1" applyFill="1" applyBorder="1" applyAlignment="1" applyProtection="1">
      <alignment vertical="center"/>
      <protection hidden="1"/>
    </xf>
    <xf numFmtId="164" fontId="2" fillId="0" borderId="4" xfId="4" applyFont="1" applyFill="1" applyBorder="1" applyAlignment="1" applyProtection="1">
      <alignment vertical="center"/>
      <protection hidden="1"/>
    </xf>
    <xf numFmtId="167" fontId="2" fillId="0" borderId="4" xfId="0" applyNumberFormat="1" applyFont="1" applyFill="1" applyBorder="1" applyAlignment="1" applyProtection="1">
      <alignment vertical="center"/>
      <protection hidden="1"/>
    </xf>
    <xf numFmtId="166" fontId="2" fillId="0" borderId="4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 wrapText="1"/>
      <protection hidden="1"/>
    </xf>
    <xf numFmtId="164" fontId="2" fillId="0" borderId="0" xfId="5" applyFont="1" applyFill="1" applyBorder="1" applyAlignment="1" applyProtection="1">
      <alignment vertical="center"/>
      <protection hidden="1"/>
    </xf>
    <xf numFmtId="164" fontId="2" fillId="0" borderId="0" xfId="4" applyFont="1" applyFill="1" applyBorder="1" applyAlignment="1" applyProtection="1">
      <alignment vertical="center"/>
      <protection hidden="1"/>
    </xf>
    <xf numFmtId="0" fontId="2" fillId="0" borderId="0" xfId="0" applyFont="1" applyFill="1" applyBorder="1" applyAlignment="1" applyProtection="1">
      <alignment vertical="center"/>
      <protection hidden="1"/>
    </xf>
    <xf numFmtId="0" fontId="4" fillId="0" borderId="0" xfId="0" applyFont="1" applyFill="1" applyBorder="1" applyAlignment="1" applyProtection="1">
      <alignment horizontal="center"/>
      <protection hidden="1"/>
    </xf>
    <xf numFmtId="0" fontId="5" fillId="0" borderId="7" xfId="0" applyNumberFormat="1" applyFont="1" applyFill="1" applyBorder="1" applyAlignment="1" applyProtection="1">
      <alignment horizontal="center" vertical="top"/>
      <protection hidden="1"/>
    </xf>
    <xf numFmtId="0" fontId="5" fillId="0" borderId="4" xfId="0" applyNumberFormat="1" applyFont="1" applyFill="1" applyBorder="1" applyAlignment="1" applyProtection="1">
      <alignment horizontal="center" vertical="top"/>
      <protection hidden="1"/>
    </xf>
    <xf numFmtId="166" fontId="5" fillId="0" borderId="4" xfId="3" applyNumberFormat="1" applyFont="1" applyFill="1" applyBorder="1" applyAlignment="1" applyProtection="1">
      <alignment horizontal="center" vertical="top" wrapText="1"/>
      <protection hidden="1"/>
    </xf>
    <xf numFmtId="0" fontId="5" fillId="0" borderId="4" xfId="0" quotePrefix="1" applyNumberFormat="1" applyFont="1" applyFill="1" applyBorder="1" applyAlignment="1" applyProtection="1">
      <alignment horizontal="center" vertical="top"/>
      <protection hidden="1"/>
    </xf>
    <xf numFmtId="0" fontId="5" fillId="0" borderId="4" xfId="3" applyNumberFormat="1" applyFont="1" applyFill="1" applyBorder="1" applyAlignment="1" applyProtection="1">
      <alignment horizontal="center" vertical="top"/>
      <protection locked="0"/>
    </xf>
    <xf numFmtId="0" fontId="5" fillId="0" borderId="4" xfId="3" quotePrefix="1" applyNumberFormat="1" applyFont="1" applyFill="1" applyBorder="1" applyAlignment="1" applyProtection="1">
      <alignment horizontal="center" vertical="top"/>
      <protection locked="0"/>
    </xf>
    <xf numFmtId="0" fontId="5" fillId="0" borderId="4" xfId="3" applyNumberFormat="1" applyFont="1" applyFill="1" applyBorder="1" applyAlignment="1" applyProtection="1">
      <alignment horizontal="center" vertical="top"/>
      <protection hidden="1"/>
    </xf>
    <xf numFmtId="0" fontId="5" fillId="0" borderId="8" xfId="3" applyNumberFormat="1" applyFont="1" applyFill="1" applyBorder="1" applyAlignment="1" applyProtection="1">
      <alignment horizontal="center" vertical="center"/>
      <protection hidden="1"/>
    </xf>
    <xf numFmtId="164" fontId="5" fillId="0" borderId="4" xfId="4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locked="0"/>
    </xf>
    <xf numFmtId="0" fontId="5" fillId="0" borderId="4" xfId="3" applyNumberFormat="1" applyFont="1" applyFill="1" applyBorder="1" applyAlignment="1" applyProtection="1">
      <alignment horizontal="center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locked="0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top"/>
      <protection hidden="1"/>
    </xf>
    <xf numFmtId="0" fontId="5" fillId="0" borderId="8" xfId="0" applyFont="1" applyFill="1" applyBorder="1" applyAlignment="1" applyProtection="1">
      <alignment horizontal="center" vertical="center"/>
      <protection hidden="1"/>
    </xf>
    <xf numFmtId="0" fontId="5" fillId="0" borderId="7" xfId="0" applyNumberFormat="1" applyFont="1" applyFill="1" applyBorder="1" applyAlignment="1" applyProtection="1">
      <alignment horizontal="center" vertical="center"/>
      <protection hidden="1"/>
    </xf>
    <xf numFmtId="0" fontId="5" fillId="0" borderId="4" xfId="0" applyNumberFormat="1" applyFont="1" applyFill="1" applyBorder="1" applyAlignment="1" applyProtection="1">
      <alignment horizontal="center" vertical="center"/>
      <protection hidden="1"/>
    </xf>
    <xf numFmtId="0" fontId="5" fillId="0" borderId="5" xfId="3" applyNumberFormat="1" applyFont="1" applyFill="1" applyBorder="1" applyAlignment="1" applyProtection="1">
      <alignment horizontal="centerContinuous" vertical="center"/>
      <protection hidden="1"/>
    </xf>
    <xf numFmtId="0" fontId="5" fillId="0" borderId="3" xfId="3" applyNumberFormat="1" applyFont="1" applyFill="1" applyBorder="1" applyAlignment="1" applyProtection="1">
      <alignment horizontal="centerContinuous" vertical="center"/>
      <protection hidden="1"/>
    </xf>
    <xf numFmtId="0" fontId="2" fillId="0" borderId="8" xfId="0" applyNumberFormat="1" applyFont="1" applyFill="1" applyBorder="1" applyAlignment="1" applyProtection="1">
      <alignment horizontal="center" vertical="center"/>
      <protection hidden="1"/>
    </xf>
    <xf numFmtId="0" fontId="2" fillId="0" borderId="8" xfId="3" applyNumberFormat="1" applyFont="1" applyFill="1" applyBorder="1" applyAlignment="1" applyProtection="1">
      <alignment horizontal="center" vertical="center"/>
      <protection hidden="1"/>
    </xf>
    <xf numFmtId="37" fontId="2" fillId="0" borderId="8" xfId="4" applyNumberFormat="1" applyFont="1" applyFill="1" applyBorder="1" applyAlignment="1" applyProtection="1">
      <alignment horizontal="center" vertical="center"/>
      <protection hidden="1"/>
    </xf>
    <xf numFmtId="164" fontId="2" fillId="0" borderId="8" xfId="4" applyFont="1" applyFill="1" applyBorder="1" applyAlignment="1" applyProtection="1">
      <alignment horizontal="center" vertical="center"/>
      <protection hidden="1"/>
    </xf>
    <xf numFmtId="167" fontId="2" fillId="0" borderId="8" xfId="0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3" applyNumberFormat="1" applyFont="1" applyFill="1" applyBorder="1" applyAlignment="1" applyProtection="1">
      <alignment horizontal="center"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  <protection hidden="1"/>
    </xf>
    <xf numFmtId="0" fontId="2" fillId="0" borderId="0" xfId="0" applyNumberFormat="1" applyFont="1" applyFill="1" applyBorder="1" applyAlignment="1" applyProtection="1">
      <alignment horizontal="center" vertical="center"/>
      <protection hidden="1"/>
    </xf>
    <xf numFmtId="164" fontId="2" fillId="0" borderId="0" xfId="4" applyFont="1" applyFill="1" applyBorder="1" applyAlignment="1" applyProtection="1">
      <alignment vertical="top"/>
      <protection hidden="1"/>
    </xf>
    <xf numFmtId="164" fontId="2" fillId="0" borderId="0" xfId="4" applyFont="1" applyFill="1" applyBorder="1" applyAlignment="1" applyProtection="1">
      <alignment horizontal="center" vertical="center"/>
      <protection hidden="1"/>
    </xf>
    <xf numFmtId="0" fontId="5" fillId="0" borderId="9" xfId="0" applyFont="1" applyFill="1" applyBorder="1" applyAlignment="1" applyProtection="1">
      <alignment horizontal="center" vertical="top"/>
      <protection hidden="1"/>
    </xf>
    <xf numFmtId="15" fontId="5" fillId="0" borderId="9" xfId="0" applyNumberFormat="1" applyFont="1" applyFill="1" applyBorder="1" applyAlignment="1" applyProtection="1">
      <alignment horizontal="center" vertical="top"/>
      <protection hidden="1"/>
    </xf>
    <xf numFmtId="15" fontId="5" fillId="0" borderId="8" xfId="0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hidden="1"/>
    </xf>
    <xf numFmtId="166" fontId="5" fillId="0" borderId="8" xfId="3" applyNumberFormat="1" applyFont="1" applyFill="1" applyBorder="1" applyAlignment="1" applyProtection="1">
      <alignment horizontal="center" vertical="top"/>
      <protection locked="0"/>
    </xf>
    <xf numFmtId="166" fontId="5" fillId="0" borderId="8" xfId="3" quotePrefix="1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hidden="1"/>
    </xf>
    <xf numFmtId="164" fontId="5" fillId="0" borderId="8" xfId="4" applyFont="1" applyFill="1" applyBorder="1" applyAlignment="1" applyProtection="1">
      <alignment horizontal="left" vertical="top"/>
      <protection locked="0"/>
    </xf>
    <xf numFmtId="164" fontId="5" fillId="0" borderId="8" xfId="4" quotePrefix="1" applyFont="1" applyFill="1" applyBorder="1" applyAlignment="1" applyProtection="1">
      <alignment horizontal="left" vertical="top"/>
      <protection locked="0"/>
    </xf>
    <xf numFmtId="37" fontId="5" fillId="0" borderId="8" xfId="3" applyNumberFormat="1" applyFont="1" applyFill="1" applyBorder="1" applyAlignment="1" applyProtection="1">
      <alignment horizontal="center" vertical="top"/>
      <protection locked="0"/>
    </xf>
    <xf numFmtId="37" fontId="5" fillId="0" borderId="8" xfId="3" applyNumberFormat="1" applyFont="1" applyFill="1" applyBorder="1" applyAlignment="1" applyProtection="1">
      <alignment horizontal="left" vertical="top"/>
      <protection hidden="1"/>
    </xf>
    <xf numFmtId="0" fontId="5" fillId="0" borderId="9" xfId="0" applyFont="1" applyFill="1" applyBorder="1" applyAlignment="1" applyProtection="1">
      <alignment horizontal="left" vertical="top"/>
      <protection hidden="1"/>
    </xf>
    <xf numFmtId="0" fontId="5" fillId="0" borderId="8" xfId="0" applyFont="1" applyFill="1" applyBorder="1" applyAlignment="1" applyProtection="1">
      <alignment horizontal="left" vertical="top"/>
      <protection hidden="1"/>
    </xf>
    <xf numFmtId="0" fontId="2" fillId="0" borderId="8" xfId="0" applyFont="1" applyFill="1" applyBorder="1" applyAlignment="1" applyProtection="1">
      <alignment horizontal="center" vertical="top"/>
      <protection hidden="1"/>
    </xf>
    <xf numFmtId="37" fontId="2" fillId="0" borderId="8" xfId="4" applyNumberFormat="1" applyFont="1" applyFill="1" applyBorder="1" applyAlignment="1" applyProtection="1">
      <alignment horizontal="center" vertical="top"/>
      <protection hidden="1"/>
    </xf>
    <xf numFmtId="167" fontId="5" fillId="0" borderId="8" xfId="0" applyNumberFormat="1" applyFont="1" applyFill="1" applyBorder="1" applyAlignment="1" applyProtection="1">
      <alignment horizontal="left" vertical="top"/>
      <protection hidden="1"/>
    </xf>
    <xf numFmtId="0" fontId="2" fillId="0" borderId="8" xfId="3" applyNumberFormat="1" applyFont="1" applyFill="1" applyBorder="1" applyAlignment="1" applyProtection="1">
      <alignment horizontal="center" vertical="top" wrapText="1"/>
      <protection hidden="1"/>
    </xf>
    <xf numFmtId="0" fontId="4" fillId="0" borderId="0" xfId="0" applyFont="1" applyFill="1" applyBorder="1" applyAlignment="1" applyProtection="1">
      <alignment horizontal="center" vertical="top"/>
      <protection hidden="1"/>
    </xf>
    <xf numFmtId="164" fontId="0" fillId="0" borderId="0" xfId="1" applyFont="1"/>
    <xf numFmtId="164" fontId="0" fillId="0" borderId="0" xfId="0" applyNumberFormat="1"/>
    <xf numFmtId="0" fontId="0" fillId="0" borderId="1" xfId="0" applyFill="1" applyBorder="1"/>
    <xf numFmtId="164" fontId="0" fillId="0" borderId="1" xfId="1" applyFont="1" applyFill="1" applyBorder="1"/>
    <xf numFmtId="164" fontId="0" fillId="0" borderId="1" xfId="0" applyNumberFormat="1" applyFill="1" applyBorder="1"/>
    <xf numFmtId="166" fontId="0" fillId="0" borderId="0" xfId="7" applyNumberFormat="1" applyFont="1"/>
    <xf numFmtId="166" fontId="0" fillId="0" borderId="1" xfId="7" applyNumberFormat="1" applyFont="1" applyFill="1" applyBorder="1"/>
    <xf numFmtId="0" fontId="0" fillId="0" borderId="1" xfId="0" applyBorder="1"/>
    <xf numFmtId="0" fontId="5" fillId="0" borderId="10" xfId="0" applyNumberFormat="1" applyFont="1" applyFill="1" applyBorder="1" applyAlignment="1" applyProtection="1">
      <alignment horizontal="center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164" fontId="6" fillId="0" borderId="1" xfId="0" applyNumberFormat="1" applyFont="1" applyFill="1" applyBorder="1"/>
    <xf numFmtId="0" fontId="0" fillId="0" borderId="11" xfId="0" applyFill="1" applyBorder="1"/>
    <xf numFmtId="0" fontId="0" fillId="0" borderId="11" xfId="0" applyBorder="1"/>
    <xf numFmtId="168" fontId="8" fillId="0" borderId="1" xfId="3" applyNumberFormat="1" applyFont="1" applyFill="1" applyBorder="1" applyAlignment="1" applyProtection="1">
      <alignment horizontal="center"/>
      <protection locked="0"/>
    </xf>
    <xf numFmtId="166" fontId="0" fillId="0" borderId="1" xfId="0" applyNumberFormat="1" applyFill="1" applyBorder="1"/>
    <xf numFmtId="168" fontId="8" fillId="0" borderId="13" xfId="3" applyNumberFormat="1" applyFont="1" applyFill="1" applyBorder="1" applyAlignment="1" applyProtection="1">
      <alignment horizontal="center"/>
      <protection locked="0"/>
    </xf>
    <xf numFmtId="168" fontId="7" fillId="0" borderId="1" xfId="2" applyNumberFormat="1" applyFont="1" applyFill="1" applyBorder="1" applyAlignment="1" applyProtection="1">
      <alignment vertical="center" shrinkToFit="1"/>
    </xf>
    <xf numFmtId="0" fontId="0" fillId="0" borderId="12" xfId="0" applyFill="1" applyBorder="1"/>
    <xf numFmtId="168" fontId="3" fillId="0" borderId="1" xfId="2" applyNumberFormat="1" applyFont="1" applyFill="1" applyBorder="1" applyAlignment="1" applyProtection="1">
      <alignment vertical="center" shrinkToFit="1"/>
    </xf>
    <xf numFmtId="164" fontId="9" fillId="0" borderId="1" xfId="1" applyFont="1" applyFill="1" applyBorder="1"/>
    <xf numFmtId="164" fontId="0" fillId="0" borderId="0" xfId="7" applyNumberFormat="1" applyFont="1"/>
    <xf numFmtId="166" fontId="0" fillId="2" borderId="1" xfId="7" applyNumberFormat="1" applyFont="1" applyFill="1" applyBorder="1"/>
    <xf numFmtId="0" fontId="5" fillId="0" borderId="4" xfId="0" applyFont="1" applyFill="1" applyBorder="1" applyAlignment="1" applyProtection="1">
      <alignment horizontal="center" vertical="center" wrapText="1"/>
      <protection hidden="1"/>
    </xf>
    <xf numFmtId="0" fontId="5" fillId="0" borderId="8" xfId="0" applyFont="1" applyFill="1" applyBorder="1" applyAlignment="1" applyProtection="1">
      <alignment horizontal="center" vertical="center" wrapText="1"/>
      <protection hidden="1"/>
    </xf>
    <xf numFmtId="164" fontId="5" fillId="0" borderId="6" xfId="1" applyFont="1" applyFill="1" applyBorder="1" applyAlignment="1" applyProtection="1">
      <alignment horizontal="left" vertical="center"/>
      <protection hidden="1"/>
    </xf>
    <xf numFmtId="164" fontId="5" fillId="0" borderId="0" xfId="1" applyFont="1" applyFill="1" applyBorder="1" applyAlignment="1" applyProtection="1">
      <alignment horizontal="left" vertical="center"/>
      <protection hidden="1"/>
    </xf>
    <xf numFmtId="0" fontId="5" fillId="0" borderId="4" xfId="3" applyNumberFormat="1" applyFont="1" applyFill="1" applyBorder="1" applyAlignment="1" applyProtection="1">
      <alignment horizontal="center" vertical="center" wrapText="1"/>
      <protection hidden="1"/>
    </xf>
    <xf numFmtId="0" fontId="5" fillId="0" borderId="8" xfId="3" applyNumberFormat="1" applyFont="1" applyFill="1" applyBorder="1" applyAlignment="1" applyProtection="1">
      <alignment horizontal="center" vertical="center" wrapText="1"/>
      <protection hidden="1"/>
    </xf>
  </cellXfs>
  <cellStyles count="8">
    <cellStyle name="Comma" xfId="7" builtinId="3"/>
    <cellStyle name="Comma [0]" xfId="1" builtinId="6"/>
    <cellStyle name="Comma [0] 2" xfId="4" xr:uid="{00000000-0005-0000-0000-000002000000}"/>
    <cellStyle name="Comma [0] 2 3" xfId="5" xr:uid="{00000000-0005-0000-0000-000003000000}"/>
    <cellStyle name="Comma 10" xfId="2" xr:uid="{00000000-0005-0000-0000-000004000000}"/>
    <cellStyle name="Comma 2" xfId="3" xr:uid="{00000000-0005-0000-0000-000005000000}"/>
    <cellStyle name="Normal" xfId="0" builtinId="0"/>
    <cellStyle name="Normal 2" xfId="6" xr:uid="{00000000-0005-0000-0000-000007000000}"/>
  </cellStyles>
  <dxfs count="11"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numFmt numFmtId="0" formatCode="General"/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14996795556505021"/>
      </font>
      <numFmt numFmtId="169" formatCode="&quot;*&quot;;&quot;*&quot;;&quot;*&quot;;&quot;*&quot;"/>
      <fill>
        <patternFill>
          <bgColor theme="0" tint="-0.1499679555650502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Agustus\of%20PPh%2021%20Per%202%20September%20202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PPh%2021%20Per%20%2004%20Mei%20%202021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Backup\D\Laporan%20Pajak\PAJAK%202021\PPh%2021\Mei\PPh%2021%204%20Juni%202021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AppData/Local/Temp/PP%20h21%2002%20Juli%202021%20pakai%20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Backup\D\Laporan%20Pajak\PAJAK%202021\PPh%2021\September\PPh%2021%20Per%203%20Oktober%202021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opy%20of%20PP%20h21%2002%20agst%202021%20pakai%20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5">
          <cell r="E5">
            <v>43921</v>
          </cell>
        </row>
        <row r="10">
          <cell r="E10">
            <v>44074</v>
          </cell>
          <cell r="J10">
            <v>44074</v>
          </cell>
        </row>
        <row r="14">
          <cell r="E14">
            <v>44196</v>
          </cell>
        </row>
        <row r="17">
          <cell r="E17">
            <v>2325</v>
          </cell>
          <cell r="F17">
            <v>2325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 refreshError="1"/>
      <sheetData sheetId="1" refreshError="1"/>
      <sheetData sheetId="2" refreshError="1">
        <row r="6">
          <cell r="E6">
            <v>43951</v>
          </cell>
          <cell r="J6">
            <v>43951</v>
          </cell>
        </row>
        <row r="115">
          <cell r="B115">
            <v>2020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7">
          <cell r="E7">
            <v>43982</v>
          </cell>
          <cell r="J7">
            <v>43982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8">
          <cell r="E8">
            <v>44012</v>
          </cell>
          <cell r="J8">
            <v>44012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11">
          <cell r="E11">
            <v>44104</v>
          </cell>
          <cell r="J11">
            <v>44104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tting Ph"/>
      <sheetName val="SN (2)"/>
      <sheetName val="."/>
      <sheetName val="ID-WP"/>
      <sheetName val="#NonPT"/>
      <sheetName val="dt peg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#MPT"/>
      <sheetName val="sum"/>
      <sheetName val="P1"/>
      <sheetName val="SSP-Pbk"/>
      <sheetName val="SPM-1"/>
      <sheetName val="SPM-2"/>
      <sheetName val="I"/>
      <sheetName val="II"/>
      <sheetName val="III"/>
      <sheetName val="IV"/>
      <sheetName val="V"/>
      <sheetName val="VI"/>
      <sheetName val="VII"/>
      <sheetName val="SSP"/>
      <sheetName val="A1"/>
      <sheetName val="buat csv"/>
      <sheetName val="e-ref-Partner"/>
      <sheetName val="e-ref-NPT"/>
      <sheetName val="e-ref-PT"/>
      <sheetName val="ems-PT"/>
      <sheetName val="e-VI"/>
      <sheetName val="e-VII"/>
      <sheetName val="e-IV"/>
      <sheetName val="e-ref-A1"/>
      <sheetName val="e-I"/>
      <sheetName val="ems-TF"/>
      <sheetName val="e-th"/>
      <sheetName val="ems-F"/>
      <sheetName val="e-A1"/>
      <sheetName val="CSV"/>
      <sheetName val="KODE-NGR"/>
      <sheetName val="FORM"/>
      <sheetName val="eSPT"/>
      <sheetName val="e-ssp"/>
      <sheetName val="CTTN"/>
    </sheetNames>
    <sheetDataSet>
      <sheetData sheetId="0"/>
      <sheetData sheetId="1"/>
      <sheetData sheetId="2">
        <row r="9">
          <cell r="J9">
            <v>44043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E82"/>
  <sheetViews>
    <sheetView tabSelected="1" topLeftCell="AL34" zoomScale="106" zoomScaleNormal="106" workbookViewId="0">
      <selection activeCell="BV68" sqref="BV68"/>
    </sheetView>
  </sheetViews>
  <sheetFormatPr defaultRowHeight="15" x14ac:dyDescent="0.25"/>
  <cols>
    <col min="1" max="1" width="5.42578125" customWidth="1"/>
    <col min="2" max="37" width="0" hidden="1" customWidth="1"/>
    <col min="38" max="38" width="29" customWidth="1"/>
    <col min="39" max="39" width="13.28515625" customWidth="1"/>
    <col min="40" max="40" width="0" hidden="1" customWidth="1"/>
    <col min="41" max="41" width="13.42578125" customWidth="1"/>
    <col min="42" max="43" width="0" hidden="1" customWidth="1"/>
    <col min="44" max="44" width="13.140625" bestFit="1" customWidth="1"/>
    <col min="45" max="73" width="0" hidden="1" customWidth="1"/>
    <col min="74" max="75" width="14.140625" style="78" customWidth="1"/>
    <col min="76" max="76" width="20.5703125" style="83" bestFit="1" customWidth="1"/>
    <col min="77" max="79" width="20.5703125" style="83" customWidth="1"/>
    <col min="80" max="80" width="23.85546875" customWidth="1"/>
    <col min="81" max="81" width="14.7109375" bestFit="1" customWidth="1"/>
    <col min="82" max="82" width="14.7109375" customWidth="1"/>
    <col min="83" max="83" width="13.140625" bestFit="1" customWidth="1"/>
  </cols>
  <sheetData>
    <row r="2" spans="1:83" x14ac:dyDescent="0.25">
      <c r="A2" s="1" t="s">
        <v>169</v>
      </c>
      <c r="B2" s="3"/>
      <c r="C2" s="3"/>
      <c r="D2" s="2"/>
      <c r="E2" s="4"/>
      <c r="F2" s="5"/>
      <c r="G2" s="6" t="s">
        <v>17</v>
      </c>
      <c r="H2" s="7"/>
      <c r="I2" s="7"/>
      <c r="J2" s="7"/>
      <c r="K2" s="7"/>
      <c r="L2" s="7"/>
      <c r="M2" s="8"/>
      <c r="N2" s="9"/>
      <c r="O2" s="9"/>
      <c r="P2" s="9"/>
      <c r="Q2" s="10" t="s">
        <v>18</v>
      </c>
      <c r="R2" s="11"/>
      <c r="S2" s="12"/>
      <c r="T2" s="9"/>
      <c r="U2" s="9"/>
      <c r="V2" s="13" t="s">
        <v>19</v>
      </c>
      <c r="W2" s="14"/>
      <c r="X2" s="14"/>
      <c r="Y2" s="14"/>
      <c r="Z2" s="14"/>
      <c r="AA2" s="14"/>
      <c r="AB2" s="15"/>
      <c r="AC2" s="16"/>
      <c r="AD2" s="9"/>
      <c r="AE2" s="17"/>
      <c r="AF2" s="17"/>
      <c r="AG2" s="17"/>
      <c r="AH2" s="17"/>
      <c r="AI2" s="18" t="s">
        <v>20</v>
      </c>
      <c r="AJ2" s="18"/>
      <c r="AK2" s="18"/>
      <c r="AL2" s="18"/>
      <c r="AM2" s="19" t="s">
        <v>21</v>
      </c>
      <c r="AN2" s="18"/>
      <c r="AO2" s="20"/>
      <c r="AP2" s="20"/>
      <c r="AQ2" s="20"/>
      <c r="AR2" s="12"/>
      <c r="AS2" s="21"/>
      <c r="AT2" s="21"/>
      <c r="AU2" s="22"/>
      <c r="AV2" s="22"/>
      <c r="AW2" s="22"/>
      <c r="AX2" s="23"/>
      <c r="AY2" s="23"/>
      <c r="AZ2" s="24"/>
      <c r="BA2" s="25"/>
      <c r="BB2" s="21"/>
      <c r="BC2" s="21"/>
      <c r="BD2" s="21"/>
      <c r="BE2" s="26"/>
      <c r="BF2" s="16"/>
      <c r="BG2" s="102" t="s">
        <v>22</v>
      </c>
      <c r="BH2" s="27">
        <v>20</v>
      </c>
      <c r="BI2" s="28">
        <v>22</v>
      </c>
      <c r="BJ2" s="28">
        <v>1</v>
      </c>
      <c r="BK2" s="28"/>
      <c r="BL2" s="28"/>
      <c r="BM2" s="28"/>
      <c r="BN2" s="28"/>
      <c r="BO2" s="28"/>
      <c r="BP2" s="28"/>
      <c r="BQ2" s="28"/>
      <c r="BR2" s="28"/>
      <c r="BS2" s="28"/>
      <c r="BT2" s="29"/>
      <c r="BU2" s="29"/>
      <c r="BV2" s="104" t="s">
        <v>146</v>
      </c>
      <c r="BW2" s="104" t="s">
        <v>168</v>
      </c>
      <c r="BX2" s="104" t="s">
        <v>144</v>
      </c>
      <c r="BY2" s="87"/>
      <c r="BZ2" s="87"/>
      <c r="CA2" s="87"/>
      <c r="CB2" s="30"/>
    </row>
    <row r="3" spans="1:83" ht="38.25" x14ac:dyDescent="0.25">
      <c r="A3" s="31" t="s">
        <v>23</v>
      </c>
      <c r="B3" s="31" t="s">
        <v>26</v>
      </c>
      <c r="C3" s="32" t="s">
        <v>27</v>
      </c>
      <c r="D3" s="32" t="s">
        <v>28</v>
      </c>
      <c r="E3" s="33" t="s">
        <v>29</v>
      </c>
      <c r="F3" s="34" t="s">
        <v>30</v>
      </c>
      <c r="G3" s="35" t="s">
        <v>31</v>
      </c>
      <c r="H3" s="35" t="s">
        <v>32</v>
      </c>
      <c r="I3" s="35" t="s">
        <v>33</v>
      </c>
      <c r="J3" s="35" t="s">
        <v>34</v>
      </c>
      <c r="K3" s="35" t="s">
        <v>35</v>
      </c>
      <c r="L3" s="36" t="s">
        <v>36</v>
      </c>
      <c r="M3" s="37" t="s">
        <v>37</v>
      </c>
      <c r="N3" s="38" t="s">
        <v>38</v>
      </c>
      <c r="O3" s="38" t="s">
        <v>37</v>
      </c>
      <c r="P3" s="38" t="s">
        <v>39</v>
      </c>
      <c r="Q3" s="39" t="s">
        <v>40</v>
      </c>
      <c r="R3" s="40" t="s">
        <v>41</v>
      </c>
      <c r="S3" s="41" t="s">
        <v>37</v>
      </c>
      <c r="T3" s="38" t="s">
        <v>37</v>
      </c>
      <c r="U3" s="38" t="s">
        <v>42</v>
      </c>
      <c r="V3" s="41" t="s">
        <v>43</v>
      </c>
      <c r="W3" s="41" t="s">
        <v>44</v>
      </c>
      <c r="X3" s="42" t="s">
        <v>45</v>
      </c>
      <c r="Y3" s="106" t="s">
        <v>46</v>
      </c>
      <c r="Z3" s="106" t="s">
        <v>47</v>
      </c>
      <c r="AA3" s="41" t="s">
        <v>48</v>
      </c>
      <c r="AB3" s="37" t="s">
        <v>37</v>
      </c>
      <c r="AC3" s="43" t="s">
        <v>49</v>
      </c>
      <c r="AD3" s="44" t="s">
        <v>49</v>
      </c>
      <c r="AE3" s="45" t="s">
        <v>50</v>
      </c>
      <c r="AF3" s="45" t="s">
        <v>51</v>
      </c>
      <c r="AG3" s="38" t="s">
        <v>52</v>
      </c>
      <c r="AH3" s="38" t="s">
        <v>53</v>
      </c>
      <c r="AI3" s="46" t="s">
        <v>54</v>
      </c>
      <c r="AJ3" s="47" t="s">
        <v>55</v>
      </c>
      <c r="AK3" s="47" t="s">
        <v>56</v>
      </c>
      <c r="AL3" s="86"/>
      <c r="AM3" s="48" t="s">
        <v>57</v>
      </c>
      <c r="AN3" s="49"/>
      <c r="AO3" s="41" t="s">
        <v>58</v>
      </c>
      <c r="AP3" s="41"/>
      <c r="AQ3" s="41" t="s">
        <v>53</v>
      </c>
      <c r="AR3" s="41" t="s">
        <v>59</v>
      </c>
      <c r="AS3" s="50" t="s">
        <v>60</v>
      </c>
      <c r="AT3" s="51" t="s">
        <v>59</v>
      </c>
      <c r="AU3" s="52" t="s">
        <v>61</v>
      </c>
      <c r="AV3" s="52" t="s">
        <v>62</v>
      </c>
      <c r="AW3" s="52" t="s">
        <v>63</v>
      </c>
      <c r="AX3" s="53" t="s">
        <v>64</v>
      </c>
      <c r="AY3" s="53" t="s">
        <v>53</v>
      </c>
      <c r="AZ3" s="54" t="s">
        <v>65</v>
      </c>
      <c r="BA3" s="55" t="s">
        <v>66</v>
      </c>
      <c r="BB3" s="55" t="s">
        <v>45</v>
      </c>
      <c r="BC3" s="56" t="s">
        <v>67</v>
      </c>
      <c r="BD3" s="51" t="s">
        <v>68</v>
      </c>
      <c r="BE3" s="50" t="s">
        <v>69</v>
      </c>
      <c r="BF3" s="50" t="s">
        <v>70</v>
      </c>
      <c r="BG3" s="103"/>
      <c r="BH3" s="57"/>
      <c r="BI3" s="58" t="s">
        <v>71</v>
      </c>
      <c r="BJ3" s="58" t="s">
        <v>72</v>
      </c>
      <c r="BK3" s="58"/>
      <c r="BL3" s="58" t="s">
        <v>73</v>
      </c>
      <c r="BM3" s="58"/>
      <c r="BN3" s="58"/>
      <c r="BO3" s="58"/>
      <c r="BP3" s="59"/>
      <c r="BQ3" s="59"/>
      <c r="BR3" s="59"/>
      <c r="BS3" s="59"/>
      <c r="BT3" s="57"/>
      <c r="BU3" s="57"/>
      <c r="BV3" s="105"/>
      <c r="BW3" s="105"/>
      <c r="BX3" s="105"/>
      <c r="BY3" s="87" t="s">
        <v>163</v>
      </c>
      <c r="BZ3" s="87" t="s">
        <v>164</v>
      </c>
      <c r="CA3" s="87" t="s">
        <v>165</v>
      </c>
      <c r="CB3" s="88" t="s">
        <v>167</v>
      </c>
      <c r="CC3" s="88" t="s">
        <v>166</v>
      </c>
      <c r="CD3" s="89" t="s">
        <v>170</v>
      </c>
      <c r="CE3" s="89" t="s">
        <v>53</v>
      </c>
    </row>
    <row r="4" spans="1:83" ht="25.5" x14ac:dyDescent="0.25">
      <c r="A4" s="60"/>
      <c r="B4" s="61"/>
      <c r="C4" s="62"/>
      <c r="D4" s="44"/>
      <c r="E4" s="63" t="s">
        <v>74</v>
      </c>
      <c r="F4" s="44" t="s">
        <v>75</v>
      </c>
      <c r="G4" s="64"/>
      <c r="H4" s="64"/>
      <c r="I4" s="64" t="s">
        <v>76</v>
      </c>
      <c r="J4" s="64" t="s">
        <v>77</v>
      </c>
      <c r="K4" s="64"/>
      <c r="L4" s="65"/>
      <c r="M4" s="66" t="s">
        <v>78</v>
      </c>
      <c r="N4" s="66" t="s">
        <v>79</v>
      </c>
      <c r="O4" s="66" t="s">
        <v>80</v>
      </c>
      <c r="P4" s="66" t="s">
        <v>81</v>
      </c>
      <c r="Q4" s="67"/>
      <c r="R4" s="68"/>
      <c r="S4" s="66" t="s">
        <v>82</v>
      </c>
      <c r="T4" s="66" t="s">
        <v>60</v>
      </c>
      <c r="U4" s="66" t="s">
        <v>83</v>
      </c>
      <c r="V4" s="66" t="s">
        <v>84</v>
      </c>
      <c r="W4" s="66" t="s">
        <v>84</v>
      </c>
      <c r="X4" s="69" t="s">
        <v>85</v>
      </c>
      <c r="Y4" s="107"/>
      <c r="Z4" s="107"/>
      <c r="AA4" s="70"/>
      <c r="AB4" s="66" t="s">
        <v>86</v>
      </c>
      <c r="AC4" s="70" t="s">
        <v>79</v>
      </c>
      <c r="AD4" s="66" t="s">
        <v>87</v>
      </c>
      <c r="AE4" s="70"/>
      <c r="AF4" s="70"/>
      <c r="AG4" s="66" t="s">
        <v>88</v>
      </c>
      <c r="AH4" s="66" t="s">
        <v>89</v>
      </c>
      <c r="AI4" s="71"/>
      <c r="AJ4" s="72"/>
      <c r="AK4" s="72"/>
      <c r="AL4" s="72"/>
      <c r="AM4" s="44" t="s">
        <v>80</v>
      </c>
      <c r="AN4" s="66" t="s">
        <v>90</v>
      </c>
      <c r="AO4" s="70"/>
      <c r="AP4" s="44" t="s">
        <v>80</v>
      </c>
      <c r="AQ4" s="44" t="s">
        <v>79</v>
      </c>
      <c r="AR4" s="70"/>
      <c r="AS4" s="73" t="s">
        <v>91</v>
      </c>
      <c r="AT4" s="73" t="s">
        <v>92</v>
      </c>
      <c r="AU4" s="74" t="s">
        <v>92</v>
      </c>
      <c r="AV4" s="74" t="s">
        <v>92</v>
      </c>
      <c r="AW4" s="74" t="s">
        <v>93</v>
      </c>
      <c r="AX4" s="74" t="s">
        <v>93</v>
      </c>
      <c r="AY4" s="74" t="s">
        <v>94</v>
      </c>
      <c r="AZ4" s="75" t="s">
        <v>95</v>
      </c>
      <c r="BA4" s="76" t="s">
        <v>96</v>
      </c>
      <c r="BB4" s="70" t="s">
        <v>97</v>
      </c>
      <c r="BC4" s="70" t="s">
        <v>79</v>
      </c>
      <c r="BD4" s="44" t="s">
        <v>98</v>
      </c>
      <c r="BE4" s="73" t="s">
        <v>99</v>
      </c>
      <c r="BF4" s="73"/>
      <c r="BG4" s="103"/>
      <c r="BH4" s="57" t="s">
        <v>100</v>
      </c>
      <c r="BI4" s="58"/>
      <c r="BJ4" s="58"/>
      <c r="BK4" s="58" t="s">
        <v>101</v>
      </c>
      <c r="BL4" s="58"/>
      <c r="BM4" s="58" t="s">
        <v>102</v>
      </c>
      <c r="BN4" s="58" t="s">
        <v>103</v>
      </c>
      <c r="BO4" s="58" t="s">
        <v>104</v>
      </c>
      <c r="BP4" s="59" t="s">
        <v>25</v>
      </c>
      <c r="BQ4" s="59" t="s">
        <v>24</v>
      </c>
      <c r="BR4" s="59" t="s">
        <v>105</v>
      </c>
      <c r="BS4" s="59" t="s">
        <v>106</v>
      </c>
      <c r="BT4" s="57" t="s">
        <v>107</v>
      </c>
      <c r="BU4" s="57" t="s">
        <v>108</v>
      </c>
      <c r="BV4" s="105"/>
      <c r="BW4" s="105"/>
      <c r="BX4" s="105"/>
      <c r="BY4" s="87"/>
      <c r="BZ4" s="87"/>
      <c r="CA4" s="87"/>
      <c r="CB4" s="77"/>
    </row>
    <row r="5" spans="1:83" x14ac:dyDescent="0.25">
      <c r="AM5" s="79">
        <f>SUM(AM6:AM57)</f>
        <v>110171494</v>
      </c>
      <c r="AO5" s="79">
        <f>SUM(AO6:AO57)</f>
        <v>55218950</v>
      </c>
      <c r="AR5" s="79">
        <f>SUM(AR6:AR57)</f>
        <v>165390444</v>
      </c>
    </row>
    <row r="6" spans="1:83" x14ac:dyDescent="0.25">
      <c r="A6" s="80">
        <v>1</v>
      </c>
      <c r="B6" s="80"/>
      <c r="C6" s="80"/>
      <c r="D6" s="80"/>
      <c r="E6" s="80"/>
      <c r="F6" s="80"/>
      <c r="G6" s="80"/>
      <c r="H6" s="80"/>
      <c r="I6" s="80"/>
      <c r="J6" s="80"/>
      <c r="K6" s="80"/>
      <c r="L6" s="80"/>
      <c r="M6" s="80"/>
      <c r="N6" s="80"/>
      <c r="O6" s="80"/>
      <c r="P6" s="80"/>
      <c r="Q6" s="80"/>
      <c r="R6" s="80"/>
      <c r="S6" s="80"/>
      <c r="T6" s="80"/>
      <c r="U6" s="80"/>
      <c r="V6" s="80"/>
      <c r="W6" s="80"/>
      <c r="X6" s="80"/>
      <c r="Y6" s="80"/>
      <c r="Z6" s="80"/>
      <c r="AA6" s="80"/>
      <c r="AB6" s="80"/>
      <c r="AC6" s="80"/>
      <c r="AD6" s="80"/>
      <c r="AE6" s="80"/>
      <c r="AF6" s="80"/>
      <c r="AG6" s="80"/>
      <c r="AH6" s="80"/>
      <c r="AI6" s="80"/>
      <c r="AJ6" s="80"/>
      <c r="AK6" s="91"/>
      <c r="AL6" s="97" t="s">
        <v>112</v>
      </c>
      <c r="AM6" s="81">
        <v>3258750</v>
      </c>
      <c r="AN6" s="80"/>
      <c r="AO6" s="95">
        <v>0</v>
      </c>
      <c r="AP6" s="80"/>
      <c r="AQ6" s="80"/>
      <c r="AR6" s="82">
        <f>AM6+AO6</f>
        <v>3258750</v>
      </c>
      <c r="AS6" s="80"/>
      <c r="AT6" s="80"/>
      <c r="AU6" s="80"/>
      <c r="AV6" s="80"/>
      <c r="AW6" s="80"/>
      <c r="AX6" s="80"/>
      <c r="AY6" s="80"/>
      <c r="AZ6" s="80"/>
      <c r="BA6" s="80"/>
      <c r="BB6" s="80"/>
      <c r="BC6" s="80"/>
      <c r="BD6" s="80"/>
      <c r="BE6" s="80"/>
      <c r="BF6" s="80"/>
      <c r="BG6" s="80"/>
      <c r="BH6" s="80"/>
      <c r="BI6" s="80"/>
      <c r="BJ6" s="80"/>
      <c r="BK6" s="80"/>
      <c r="BL6" s="80"/>
      <c r="BM6" s="80"/>
      <c r="BN6" s="80"/>
      <c r="BO6" s="80"/>
      <c r="BP6" s="80"/>
      <c r="BQ6" s="80"/>
      <c r="BR6" s="80"/>
      <c r="BS6" s="80"/>
      <c r="BT6" s="80"/>
      <c r="BU6" s="80"/>
      <c r="BV6" s="81"/>
      <c r="BW6" s="81"/>
      <c r="BX6" s="84"/>
      <c r="BY6" s="84"/>
      <c r="BZ6" s="84"/>
      <c r="CA6" s="84"/>
      <c r="CB6" s="82"/>
      <c r="CE6" s="79">
        <f t="shared" ref="CE6:CE28" si="0">AR6-BV6-BW6-BX6-BY6-BZ6-CA6-CB6-CC6-CD6</f>
        <v>3258750</v>
      </c>
    </row>
    <row r="7" spans="1:83" x14ac:dyDescent="0.25">
      <c r="A7" s="80">
        <v>2</v>
      </c>
      <c r="B7" s="80"/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  <c r="AB7" s="80"/>
      <c r="AC7" s="80"/>
      <c r="AD7" s="80"/>
      <c r="AE7" s="80"/>
      <c r="AF7" s="80"/>
      <c r="AG7" s="80"/>
      <c r="AH7" s="80"/>
      <c r="AI7" s="80"/>
      <c r="AJ7" s="80"/>
      <c r="AK7" s="91"/>
      <c r="AL7" s="91" t="s">
        <v>0</v>
      </c>
      <c r="AM7" s="81">
        <v>3352500</v>
      </c>
      <c r="AN7" s="80"/>
      <c r="AO7" s="93">
        <v>0</v>
      </c>
      <c r="AP7" s="80"/>
      <c r="AQ7" s="80"/>
      <c r="AR7" s="82">
        <f t="shared" ref="AR7:AR57" si="1">AM7+AO7</f>
        <v>3352500</v>
      </c>
      <c r="AS7" s="80"/>
      <c r="AT7" s="80"/>
      <c r="AU7" s="80"/>
      <c r="AV7" s="80"/>
      <c r="AW7" s="80"/>
      <c r="AX7" s="80"/>
      <c r="AY7" s="80"/>
      <c r="AZ7" s="80"/>
      <c r="BA7" s="80"/>
      <c r="BB7" s="80"/>
      <c r="BC7" s="80"/>
      <c r="BD7" s="80"/>
      <c r="BE7" s="80"/>
      <c r="BF7" s="80"/>
      <c r="BG7" s="80"/>
      <c r="BH7" s="80"/>
      <c r="BI7" s="80"/>
      <c r="BJ7" s="80"/>
      <c r="BK7" s="80"/>
      <c r="BL7" s="80"/>
      <c r="BM7" s="80"/>
      <c r="BN7" s="80"/>
      <c r="BO7" s="80"/>
      <c r="BP7" s="80"/>
      <c r="BQ7" s="80"/>
      <c r="BR7" s="80"/>
      <c r="BS7" s="80"/>
      <c r="BT7" s="80"/>
      <c r="BU7" s="80"/>
      <c r="BV7" s="81"/>
      <c r="BW7" s="81"/>
      <c r="BX7" s="84"/>
      <c r="BY7" s="84"/>
      <c r="BZ7" s="84"/>
      <c r="CA7" s="84"/>
      <c r="CB7" s="82"/>
      <c r="CE7" s="79">
        <f t="shared" si="0"/>
        <v>3352500</v>
      </c>
    </row>
    <row r="8" spans="1:83" x14ac:dyDescent="0.25">
      <c r="A8" s="80">
        <v>3</v>
      </c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91"/>
      <c r="AL8" s="91" t="s">
        <v>113</v>
      </c>
      <c r="AM8" s="81">
        <v>16186566</v>
      </c>
      <c r="AN8" s="80"/>
      <c r="AO8" s="93">
        <v>0</v>
      </c>
      <c r="AP8" s="80"/>
      <c r="AQ8" s="80"/>
      <c r="AR8" s="82">
        <f t="shared" si="1"/>
        <v>16186566</v>
      </c>
      <c r="AS8" s="80"/>
      <c r="AT8" s="80"/>
      <c r="AU8" s="80"/>
      <c r="AV8" s="80"/>
      <c r="AW8" s="80"/>
      <c r="AX8" s="80"/>
      <c r="AY8" s="80"/>
      <c r="AZ8" s="80"/>
      <c r="BA8" s="80"/>
      <c r="BB8" s="80"/>
      <c r="BC8" s="80"/>
      <c r="BD8" s="80"/>
      <c r="BE8" s="80"/>
      <c r="BF8" s="80"/>
      <c r="BG8" s="80"/>
      <c r="BH8" s="80"/>
      <c r="BI8" s="80"/>
      <c r="BJ8" s="80"/>
      <c r="BK8" s="80"/>
      <c r="BL8" s="80"/>
      <c r="BM8" s="80"/>
      <c r="BN8" s="80"/>
      <c r="BO8" s="80"/>
      <c r="BP8" s="80"/>
      <c r="BQ8" s="80"/>
      <c r="BR8" s="80"/>
      <c r="BS8" s="80"/>
      <c r="BT8" s="80"/>
      <c r="BU8" s="80"/>
      <c r="BV8" s="96"/>
      <c r="BW8" s="96"/>
      <c r="BX8" s="84"/>
      <c r="BY8" s="84"/>
      <c r="BZ8" s="84"/>
      <c r="CA8" s="84"/>
      <c r="CB8" s="82"/>
      <c r="CE8" s="79">
        <f t="shared" si="0"/>
        <v>16186566</v>
      </c>
    </row>
    <row r="9" spans="1:83" x14ac:dyDescent="0.25">
      <c r="A9" s="80">
        <f t="shared" ref="A9:A72" si="2">A8+1</f>
        <v>4</v>
      </c>
      <c r="B9" s="80"/>
      <c r="C9" s="80"/>
      <c r="D9" s="80"/>
      <c r="E9" s="80"/>
      <c r="F9" s="80"/>
      <c r="G9" s="80"/>
      <c r="H9" s="80"/>
      <c r="I9" s="80"/>
      <c r="J9" s="80"/>
      <c r="K9" s="80"/>
      <c r="L9" s="80"/>
      <c r="M9" s="80"/>
      <c r="N9" s="80"/>
      <c r="O9" s="80"/>
      <c r="P9" s="80"/>
      <c r="Q9" s="80"/>
      <c r="R9" s="80"/>
      <c r="S9" s="80"/>
      <c r="T9" s="80"/>
      <c r="U9" s="80"/>
      <c r="V9" s="80"/>
      <c r="W9" s="80"/>
      <c r="X9" s="80"/>
      <c r="Y9" s="80"/>
      <c r="Z9" s="80"/>
      <c r="AA9" s="80"/>
      <c r="AB9" s="80"/>
      <c r="AC9" s="80"/>
      <c r="AD9" s="80"/>
      <c r="AE9" s="80"/>
      <c r="AF9" s="80"/>
      <c r="AG9" s="80"/>
      <c r="AH9" s="80"/>
      <c r="AI9" s="80"/>
      <c r="AJ9" s="80"/>
      <c r="AK9" s="91"/>
      <c r="AL9" s="91" t="s">
        <v>1</v>
      </c>
      <c r="AM9" s="81">
        <v>12918091</v>
      </c>
      <c r="AN9" s="80"/>
      <c r="AO9" s="93">
        <v>0</v>
      </c>
      <c r="AP9" s="80"/>
      <c r="AQ9" s="80"/>
      <c r="AR9" s="82">
        <f t="shared" si="1"/>
        <v>12918091</v>
      </c>
      <c r="AS9" s="80"/>
      <c r="AT9" s="80"/>
      <c r="AU9" s="80"/>
      <c r="AV9" s="80"/>
      <c r="AW9" s="80"/>
      <c r="AX9" s="80"/>
      <c r="AY9" s="80"/>
      <c r="AZ9" s="80"/>
      <c r="BA9" s="80"/>
      <c r="BB9" s="80"/>
      <c r="BC9" s="80"/>
      <c r="BD9" s="80"/>
      <c r="BE9" s="80"/>
      <c r="BF9" s="80"/>
      <c r="BG9" s="80"/>
      <c r="BH9" s="80"/>
      <c r="BI9" s="80"/>
      <c r="BJ9" s="80"/>
      <c r="BK9" s="80"/>
      <c r="BL9" s="80"/>
      <c r="BM9" s="80"/>
      <c r="BN9" s="80"/>
      <c r="BO9" s="80"/>
      <c r="BP9" s="80"/>
      <c r="BQ9" s="80"/>
      <c r="BR9" s="80"/>
      <c r="BS9" s="80"/>
      <c r="BT9" s="80"/>
      <c r="BU9" s="80"/>
      <c r="BV9" s="96"/>
      <c r="BW9" s="96"/>
      <c r="BX9" s="84"/>
      <c r="BY9" s="84"/>
      <c r="BZ9" s="84"/>
      <c r="CA9" s="84"/>
      <c r="CB9" s="82"/>
      <c r="CE9" s="79">
        <f t="shared" si="0"/>
        <v>12918091</v>
      </c>
    </row>
    <row r="10" spans="1:83" x14ac:dyDescent="0.25">
      <c r="A10" s="80">
        <f t="shared" si="2"/>
        <v>5</v>
      </c>
      <c r="B10" s="80"/>
      <c r="C10" s="80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80"/>
      <c r="O10" s="80"/>
      <c r="P10" s="80"/>
      <c r="Q10" s="80"/>
      <c r="R10" s="80"/>
      <c r="S10" s="80"/>
      <c r="T10" s="80"/>
      <c r="U10" s="80"/>
      <c r="V10" s="80"/>
      <c r="W10" s="80"/>
      <c r="X10" s="80"/>
      <c r="Y10" s="80"/>
      <c r="Z10" s="80"/>
      <c r="AA10" s="80"/>
      <c r="AB10" s="80"/>
      <c r="AC10" s="80"/>
      <c r="AD10" s="80"/>
      <c r="AE10" s="80"/>
      <c r="AF10" s="80"/>
      <c r="AG10" s="80"/>
      <c r="AH10" s="80"/>
      <c r="AI10" s="80"/>
      <c r="AJ10" s="80"/>
      <c r="AK10" s="91"/>
      <c r="AL10" s="91" t="s">
        <v>2</v>
      </c>
      <c r="AM10" s="81">
        <v>4866479</v>
      </c>
      <c r="AN10" s="80"/>
      <c r="AO10" s="93">
        <v>5412250</v>
      </c>
      <c r="AP10" s="80"/>
      <c r="AQ10" s="80"/>
      <c r="AR10" s="82">
        <f t="shared" si="1"/>
        <v>10278729</v>
      </c>
      <c r="AS10" s="80"/>
      <c r="AT10" s="80"/>
      <c r="AU10" s="80"/>
      <c r="AV10" s="80"/>
      <c r="AW10" s="80"/>
      <c r="AX10" s="80"/>
      <c r="AY10" s="80"/>
      <c r="AZ10" s="80"/>
      <c r="BA10" s="80"/>
      <c r="BB10" s="80"/>
      <c r="BC10" s="80"/>
      <c r="BD10" s="80"/>
      <c r="BE10" s="80"/>
      <c r="BF10" s="80"/>
      <c r="BG10" s="80"/>
      <c r="BH10" s="80"/>
      <c r="BI10" s="80"/>
      <c r="BJ10" s="80"/>
      <c r="BK10" s="80"/>
      <c r="BL10" s="80"/>
      <c r="BM10" s="80"/>
      <c r="BN10" s="80"/>
      <c r="BO10" s="80"/>
      <c r="BP10" s="80"/>
      <c r="BQ10" s="80"/>
      <c r="BR10" s="80"/>
      <c r="BS10" s="80"/>
      <c r="BT10" s="80"/>
      <c r="BU10" s="80"/>
      <c r="BV10" s="98">
        <v>1300600</v>
      </c>
      <c r="BW10" s="81"/>
      <c r="BX10" s="101">
        <v>27000</v>
      </c>
      <c r="BY10" s="84"/>
      <c r="BZ10" s="84"/>
      <c r="CA10" s="84"/>
      <c r="CB10" s="82"/>
      <c r="CE10" s="79">
        <f t="shared" si="0"/>
        <v>8951129</v>
      </c>
    </row>
    <row r="11" spans="1:83" x14ac:dyDescent="0.25">
      <c r="A11" s="80">
        <f t="shared" si="2"/>
        <v>6</v>
      </c>
      <c r="B11" s="80"/>
      <c r="C11" s="80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  <c r="X11" s="80"/>
      <c r="Y11" s="80"/>
      <c r="Z11" s="80"/>
      <c r="AA11" s="80"/>
      <c r="AB11" s="80"/>
      <c r="AC11" s="80"/>
      <c r="AD11" s="80"/>
      <c r="AE11" s="80"/>
      <c r="AF11" s="80"/>
      <c r="AG11" s="80"/>
      <c r="AH11" s="80"/>
      <c r="AI11" s="80"/>
      <c r="AJ11" s="80"/>
      <c r="AK11" s="91"/>
      <c r="AL11" s="91" t="s">
        <v>114</v>
      </c>
      <c r="AM11" s="81">
        <v>5075937</v>
      </c>
      <c r="AN11" s="80"/>
      <c r="AO11" s="93">
        <v>0</v>
      </c>
      <c r="AP11" s="80"/>
      <c r="AQ11" s="80"/>
      <c r="AR11" s="82">
        <f t="shared" si="1"/>
        <v>5075937</v>
      </c>
      <c r="AS11" s="80"/>
      <c r="AT11" s="80"/>
      <c r="AU11" s="80"/>
      <c r="AV11" s="80"/>
      <c r="AW11" s="80"/>
      <c r="AX11" s="80"/>
      <c r="AY11" s="80"/>
      <c r="AZ11" s="80"/>
      <c r="BA11" s="80"/>
      <c r="BB11" s="80"/>
      <c r="BC11" s="80"/>
      <c r="BD11" s="80"/>
      <c r="BE11" s="80"/>
      <c r="BF11" s="80"/>
      <c r="BG11" s="80"/>
      <c r="BH11" s="80"/>
      <c r="BI11" s="80"/>
      <c r="BJ11" s="80"/>
      <c r="BK11" s="80"/>
      <c r="BL11" s="80"/>
      <c r="BM11" s="80"/>
      <c r="BN11" s="80"/>
      <c r="BO11" s="80"/>
      <c r="BP11" s="80"/>
      <c r="BQ11" s="80"/>
      <c r="BR11" s="80"/>
      <c r="BS11" s="80"/>
      <c r="BT11" s="80"/>
      <c r="BU11" s="80"/>
      <c r="BV11" s="98">
        <v>1300600</v>
      </c>
      <c r="BW11" s="81"/>
      <c r="BX11" s="84">
        <v>30000</v>
      </c>
      <c r="BY11" s="84"/>
      <c r="BZ11" s="84"/>
      <c r="CA11" s="84"/>
      <c r="CB11" s="82"/>
      <c r="CE11" s="79">
        <f t="shared" si="0"/>
        <v>3745337</v>
      </c>
    </row>
    <row r="12" spans="1:83" x14ac:dyDescent="0.25">
      <c r="A12" s="80">
        <f t="shared" si="2"/>
        <v>7</v>
      </c>
      <c r="B12" s="80"/>
      <c r="C12" s="80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80"/>
      <c r="O12" s="80"/>
      <c r="P12" s="80"/>
      <c r="Q12" s="80"/>
      <c r="R12" s="80"/>
      <c r="S12" s="80"/>
      <c r="T12" s="80"/>
      <c r="U12" s="80"/>
      <c r="V12" s="80"/>
      <c r="W12" s="80"/>
      <c r="X12" s="80"/>
      <c r="Y12" s="80"/>
      <c r="Z12" s="80"/>
      <c r="AA12" s="80"/>
      <c r="AB12" s="80"/>
      <c r="AC12" s="80"/>
      <c r="AD12" s="80"/>
      <c r="AE12" s="80"/>
      <c r="AF12" s="80"/>
      <c r="AG12" s="80"/>
      <c r="AH12" s="80"/>
      <c r="AI12" s="80"/>
      <c r="AJ12" s="80"/>
      <c r="AK12" s="91"/>
      <c r="AL12" s="91" t="s">
        <v>115</v>
      </c>
      <c r="AM12" s="81">
        <v>4465583</v>
      </c>
      <c r="AN12" s="80"/>
      <c r="AO12" s="93">
        <v>0</v>
      </c>
      <c r="AP12" s="80"/>
      <c r="AQ12" s="80"/>
      <c r="AR12" s="82">
        <f t="shared" si="1"/>
        <v>4465583</v>
      </c>
      <c r="AS12" s="80"/>
      <c r="AT12" s="80"/>
      <c r="AU12" s="80"/>
      <c r="AV12" s="80"/>
      <c r="AW12" s="80"/>
      <c r="AX12" s="80"/>
      <c r="AY12" s="80"/>
      <c r="AZ12" s="80"/>
      <c r="BA12" s="80"/>
      <c r="BB12" s="80"/>
      <c r="BC12" s="80"/>
      <c r="BD12" s="80"/>
      <c r="BE12" s="80"/>
      <c r="BF12" s="80"/>
      <c r="BG12" s="80"/>
      <c r="BH12" s="80"/>
      <c r="BI12" s="80"/>
      <c r="BJ12" s="80"/>
      <c r="BK12" s="80"/>
      <c r="BL12" s="80"/>
      <c r="BM12" s="80"/>
      <c r="BN12" s="80"/>
      <c r="BO12" s="80"/>
      <c r="BP12" s="80"/>
      <c r="BQ12" s="80"/>
      <c r="BR12" s="80"/>
      <c r="BS12" s="80"/>
      <c r="BT12" s="80"/>
      <c r="BU12" s="80"/>
      <c r="BV12" s="99">
        <v>1287100</v>
      </c>
      <c r="BW12" s="81"/>
      <c r="BX12" s="101">
        <v>30000</v>
      </c>
      <c r="BY12" s="84"/>
      <c r="BZ12" s="84"/>
      <c r="CA12" s="84"/>
      <c r="CB12" s="82"/>
      <c r="CE12" s="79">
        <f t="shared" si="0"/>
        <v>3148483</v>
      </c>
    </row>
    <row r="13" spans="1:83" x14ac:dyDescent="0.25">
      <c r="A13" s="80">
        <f t="shared" si="2"/>
        <v>8</v>
      </c>
      <c r="B13" s="80"/>
      <c r="C13" s="80"/>
      <c r="D13" s="80"/>
      <c r="E13" s="80"/>
      <c r="F13" s="80"/>
      <c r="G13" s="80"/>
      <c r="H13" s="80"/>
      <c r="I13" s="80"/>
      <c r="J13" s="80"/>
      <c r="K13" s="80"/>
      <c r="L13" s="80"/>
      <c r="M13" s="80"/>
      <c r="N13" s="80"/>
      <c r="O13" s="80"/>
      <c r="P13" s="80"/>
      <c r="Q13" s="80"/>
      <c r="R13" s="80"/>
      <c r="S13" s="80"/>
      <c r="T13" s="80"/>
      <c r="U13" s="80"/>
      <c r="V13" s="80"/>
      <c r="W13" s="80"/>
      <c r="X13" s="80"/>
      <c r="Y13" s="80"/>
      <c r="Z13" s="80"/>
      <c r="AA13" s="80"/>
      <c r="AB13" s="80"/>
      <c r="AC13" s="80"/>
      <c r="AD13" s="80"/>
      <c r="AE13" s="80"/>
      <c r="AF13" s="80"/>
      <c r="AG13" s="80"/>
      <c r="AH13" s="80"/>
      <c r="AI13" s="80"/>
      <c r="AJ13" s="80"/>
      <c r="AK13" s="91"/>
      <c r="AL13" s="91" t="s">
        <v>116</v>
      </c>
      <c r="AM13" s="81">
        <v>3371020</v>
      </c>
      <c r="AN13" s="80"/>
      <c r="AO13" s="93">
        <v>0</v>
      </c>
      <c r="AP13" s="80"/>
      <c r="AQ13" s="80"/>
      <c r="AR13" s="82">
        <f t="shared" si="1"/>
        <v>3371020</v>
      </c>
      <c r="AS13" s="80"/>
      <c r="AT13" s="80"/>
      <c r="AU13" s="80"/>
      <c r="AV13" s="80"/>
      <c r="AW13" s="80"/>
      <c r="AX13" s="80"/>
      <c r="AY13" s="80"/>
      <c r="AZ13" s="80"/>
      <c r="BA13" s="80"/>
      <c r="BB13" s="80"/>
      <c r="BC13" s="80"/>
      <c r="BD13" s="80"/>
      <c r="BE13" s="80"/>
      <c r="BF13" s="80"/>
      <c r="BG13" s="80"/>
      <c r="BH13" s="80"/>
      <c r="BI13" s="80"/>
      <c r="BJ13" s="80"/>
      <c r="BK13" s="80"/>
      <c r="BL13" s="80"/>
      <c r="BM13" s="80"/>
      <c r="BN13" s="80"/>
      <c r="BO13" s="80"/>
      <c r="BP13" s="80"/>
      <c r="BQ13" s="80"/>
      <c r="BR13" s="80"/>
      <c r="BS13" s="80"/>
      <c r="BT13" s="80"/>
      <c r="BU13" s="80"/>
      <c r="BV13" s="99">
        <v>1300600</v>
      </c>
      <c r="BW13" s="81"/>
      <c r="BX13" s="101">
        <v>30000</v>
      </c>
      <c r="BY13" s="84"/>
      <c r="BZ13" s="84"/>
      <c r="CA13" s="84"/>
      <c r="CB13" s="82"/>
      <c r="CE13" s="79">
        <f t="shared" si="0"/>
        <v>2040420</v>
      </c>
    </row>
    <row r="14" spans="1:83" x14ac:dyDescent="0.25">
      <c r="A14" s="80">
        <f t="shared" si="2"/>
        <v>9</v>
      </c>
      <c r="B14" s="80"/>
      <c r="C14" s="80"/>
      <c r="D14" s="80"/>
      <c r="E14" s="80"/>
      <c r="F14" s="80"/>
      <c r="G14" s="80"/>
      <c r="H14" s="80"/>
      <c r="I14" s="80"/>
      <c r="J14" s="80"/>
      <c r="K14" s="80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91"/>
      <c r="AL14" s="91" t="s">
        <v>117</v>
      </c>
      <c r="AM14" s="81">
        <v>3260666</v>
      </c>
      <c r="AN14" s="80"/>
      <c r="AO14" s="93">
        <v>0</v>
      </c>
      <c r="AP14" s="80"/>
      <c r="AQ14" s="80"/>
      <c r="AR14" s="82">
        <f t="shared" si="1"/>
        <v>3260666</v>
      </c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0"/>
      <c r="BG14" s="80"/>
      <c r="BH14" s="80"/>
      <c r="BI14" s="80"/>
      <c r="BJ14" s="80"/>
      <c r="BK14" s="80"/>
      <c r="BL14" s="80"/>
      <c r="BM14" s="80"/>
      <c r="BN14" s="80"/>
      <c r="BO14" s="80"/>
      <c r="BP14" s="80"/>
      <c r="BQ14" s="80"/>
      <c r="BR14" s="80"/>
      <c r="BS14" s="80"/>
      <c r="BT14" s="80"/>
      <c r="BU14" s="80"/>
      <c r="BV14" s="81">
        <v>1300600</v>
      </c>
      <c r="BW14" s="81"/>
      <c r="BX14" s="84">
        <v>27000</v>
      </c>
      <c r="BY14" s="84"/>
      <c r="BZ14" s="84"/>
      <c r="CA14" s="84"/>
      <c r="CB14" s="82"/>
      <c r="CE14" s="79">
        <f t="shared" si="0"/>
        <v>1933066</v>
      </c>
    </row>
    <row r="15" spans="1:83" x14ac:dyDescent="0.25">
      <c r="A15" s="80">
        <f t="shared" si="2"/>
        <v>10</v>
      </c>
      <c r="B15" s="80"/>
      <c r="C15" s="80"/>
      <c r="D15" s="80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80"/>
      <c r="P15" s="80"/>
      <c r="Q15" s="80"/>
      <c r="R15" s="80"/>
      <c r="S15" s="80"/>
      <c r="T15" s="80"/>
      <c r="U15" s="80"/>
      <c r="V15" s="80"/>
      <c r="W15" s="80"/>
      <c r="X15" s="80"/>
      <c r="Y15" s="80"/>
      <c r="Z15" s="80"/>
      <c r="AA15" s="80"/>
      <c r="AB15" s="80"/>
      <c r="AC15" s="80"/>
      <c r="AD15" s="80"/>
      <c r="AE15" s="80"/>
      <c r="AF15" s="80"/>
      <c r="AG15" s="80"/>
      <c r="AH15" s="80"/>
      <c r="AI15" s="80"/>
      <c r="AJ15" s="80"/>
      <c r="AK15" s="91"/>
      <c r="AL15" s="91" t="s">
        <v>3</v>
      </c>
      <c r="AM15" s="81">
        <v>4102166</v>
      </c>
      <c r="AN15" s="80"/>
      <c r="AO15" s="93">
        <v>4650750</v>
      </c>
      <c r="AP15" s="80"/>
      <c r="AQ15" s="80"/>
      <c r="AR15" s="82">
        <f t="shared" si="1"/>
        <v>8752916</v>
      </c>
      <c r="AS15" s="80"/>
      <c r="AT15" s="80"/>
      <c r="AU15" s="80"/>
      <c r="AV15" s="80"/>
      <c r="AW15" s="80"/>
      <c r="AX15" s="80"/>
      <c r="AY15" s="80"/>
      <c r="AZ15" s="80"/>
      <c r="BA15" s="80"/>
      <c r="BB15" s="80"/>
      <c r="BC15" s="80"/>
      <c r="BD15" s="80"/>
      <c r="BE15" s="80"/>
      <c r="BF15" s="80"/>
      <c r="BG15" s="80"/>
      <c r="BH15" s="80"/>
      <c r="BI15" s="80"/>
      <c r="BJ15" s="80"/>
      <c r="BK15" s="80"/>
      <c r="BL15" s="80"/>
      <c r="BM15" s="80"/>
      <c r="BN15" s="80"/>
      <c r="BO15" s="80"/>
      <c r="BP15" s="80"/>
      <c r="BQ15" s="80"/>
      <c r="BR15" s="80"/>
      <c r="BS15" s="80"/>
      <c r="BT15" s="80"/>
      <c r="BU15" s="80"/>
      <c r="BV15" s="81">
        <v>1275700</v>
      </c>
      <c r="BW15" s="81"/>
      <c r="BX15" s="101">
        <v>30000</v>
      </c>
      <c r="BY15" s="84"/>
      <c r="BZ15" s="84"/>
      <c r="CA15" s="84"/>
      <c r="CB15" s="82"/>
      <c r="CE15" s="79">
        <f t="shared" si="0"/>
        <v>7447216</v>
      </c>
    </row>
    <row r="16" spans="1:83" x14ac:dyDescent="0.25">
      <c r="A16" s="80">
        <f t="shared" si="2"/>
        <v>11</v>
      </c>
      <c r="B16" s="80"/>
      <c r="C16" s="80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80"/>
      <c r="O16" s="80"/>
      <c r="P16" s="80"/>
      <c r="Q16" s="80"/>
      <c r="R16" s="80"/>
      <c r="S16" s="80"/>
      <c r="T16" s="80"/>
      <c r="U16" s="80"/>
      <c r="V16" s="80"/>
      <c r="W16" s="80"/>
      <c r="X16" s="80"/>
      <c r="Y16" s="80"/>
      <c r="Z16" s="80"/>
      <c r="AA16" s="80"/>
      <c r="AB16" s="80"/>
      <c r="AC16" s="80"/>
      <c r="AD16" s="80"/>
      <c r="AE16" s="80"/>
      <c r="AF16" s="80"/>
      <c r="AG16" s="80"/>
      <c r="AH16" s="80"/>
      <c r="AI16" s="80"/>
      <c r="AJ16" s="80"/>
      <c r="AK16" s="91"/>
      <c r="AL16" s="91" t="s">
        <v>4</v>
      </c>
      <c r="AM16" s="81">
        <v>2660983</v>
      </c>
      <c r="AN16" s="80"/>
      <c r="AO16" s="93">
        <v>5664700</v>
      </c>
      <c r="AP16" s="80"/>
      <c r="AQ16" s="80"/>
      <c r="AR16" s="82">
        <f t="shared" si="1"/>
        <v>8325683</v>
      </c>
      <c r="AS16" s="80"/>
      <c r="AT16" s="80"/>
      <c r="AU16" s="80"/>
      <c r="AV16" s="80"/>
      <c r="AW16" s="80"/>
      <c r="AX16" s="80"/>
      <c r="AY16" s="80"/>
      <c r="AZ16" s="80"/>
      <c r="BA16" s="80"/>
      <c r="BB16" s="80"/>
      <c r="BC16" s="80"/>
      <c r="BD16" s="80"/>
      <c r="BE16" s="80"/>
      <c r="BF16" s="80"/>
      <c r="BG16" s="80"/>
      <c r="BH16" s="80"/>
      <c r="BI16" s="80"/>
      <c r="BJ16" s="80"/>
      <c r="BK16" s="80"/>
      <c r="BL16" s="80"/>
      <c r="BM16" s="80"/>
      <c r="BN16" s="80"/>
      <c r="BO16" s="80"/>
      <c r="BP16" s="80"/>
      <c r="BQ16" s="80"/>
      <c r="BR16" s="80"/>
      <c r="BS16" s="80"/>
      <c r="BT16" s="80"/>
      <c r="BU16" s="80"/>
      <c r="BV16" s="81">
        <v>853200</v>
      </c>
      <c r="BW16" s="81"/>
      <c r="BX16" s="101">
        <v>10500</v>
      </c>
      <c r="BY16" s="84"/>
      <c r="BZ16" s="84"/>
      <c r="CA16" s="84"/>
      <c r="CB16" s="82"/>
      <c r="CE16" s="79">
        <f t="shared" si="0"/>
        <v>7461983</v>
      </c>
    </row>
    <row r="17" spans="1:83" x14ac:dyDescent="0.25">
      <c r="A17" s="80">
        <f t="shared" si="2"/>
        <v>12</v>
      </c>
      <c r="B17" s="80"/>
      <c r="C17" s="80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80"/>
      <c r="O17" s="80"/>
      <c r="P17" s="80"/>
      <c r="Q17" s="80"/>
      <c r="R17" s="80"/>
      <c r="S17" s="80"/>
      <c r="T17" s="80"/>
      <c r="U17" s="80"/>
      <c r="V17" s="80"/>
      <c r="W17" s="80"/>
      <c r="X17" s="80"/>
      <c r="Y17" s="80"/>
      <c r="Z17" s="80"/>
      <c r="AA17" s="80"/>
      <c r="AB17" s="80"/>
      <c r="AC17" s="80"/>
      <c r="AD17" s="80"/>
      <c r="AE17" s="80"/>
      <c r="AF17" s="80"/>
      <c r="AG17" s="80"/>
      <c r="AH17" s="80"/>
      <c r="AI17" s="80"/>
      <c r="AJ17" s="80"/>
      <c r="AK17" s="91"/>
      <c r="AL17" s="91" t="s">
        <v>5</v>
      </c>
      <c r="AM17" s="81">
        <v>2422020</v>
      </c>
      <c r="AN17" s="80"/>
      <c r="AO17" s="93">
        <v>1727850</v>
      </c>
      <c r="AP17" s="80"/>
      <c r="AQ17" s="80"/>
      <c r="AR17" s="82">
        <f t="shared" si="1"/>
        <v>4149870</v>
      </c>
      <c r="AS17" s="80"/>
      <c r="AT17" s="80"/>
      <c r="AU17" s="80"/>
      <c r="AV17" s="80"/>
      <c r="AW17" s="80"/>
      <c r="AX17" s="80"/>
      <c r="AY17" s="80"/>
      <c r="AZ17" s="80"/>
      <c r="BA17" s="80"/>
      <c r="BB17" s="80"/>
      <c r="BC17" s="80"/>
      <c r="BD17" s="80"/>
      <c r="BE17" s="80"/>
      <c r="BF17" s="80"/>
      <c r="BG17" s="80"/>
      <c r="BH17" s="80"/>
      <c r="BI17" s="80"/>
      <c r="BJ17" s="80"/>
      <c r="BK17" s="80"/>
      <c r="BL17" s="80"/>
      <c r="BM17" s="80"/>
      <c r="BN17" s="80"/>
      <c r="BO17" s="80"/>
      <c r="BP17" s="80"/>
      <c r="BQ17" s="80"/>
      <c r="BR17" s="80"/>
      <c r="BS17" s="80"/>
      <c r="BT17" s="80"/>
      <c r="BU17" s="80"/>
      <c r="BV17" s="81">
        <v>843450</v>
      </c>
      <c r="BW17" s="84"/>
      <c r="BX17" s="101">
        <v>25500</v>
      </c>
      <c r="BY17" s="84"/>
      <c r="BZ17" s="84"/>
      <c r="CA17" s="84"/>
      <c r="CB17" s="82"/>
      <c r="CE17" s="79">
        <f t="shared" si="0"/>
        <v>3280920</v>
      </c>
    </row>
    <row r="18" spans="1:83" x14ac:dyDescent="0.25">
      <c r="A18" s="80">
        <f t="shared" si="2"/>
        <v>13</v>
      </c>
      <c r="B18" s="80"/>
      <c r="C18" s="80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80"/>
      <c r="O18" s="80"/>
      <c r="P18" s="80"/>
      <c r="Q18" s="80"/>
      <c r="R18" s="80"/>
      <c r="S18" s="80"/>
      <c r="T18" s="80"/>
      <c r="U18" s="80"/>
      <c r="V18" s="80"/>
      <c r="W18" s="80"/>
      <c r="X18" s="80"/>
      <c r="Y18" s="80"/>
      <c r="Z18" s="80"/>
      <c r="AA18" s="80"/>
      <c r="AB18" s="80"/>
      <c r="AC18" s="80"/>
      <c r="AD18" s="80"/>
      <c r="AE18" s="80"/>
      <c r="AF18" s="80"/>
      <c r="AG18" s="80"/>
      <c r="AH18" s="80"/>
      <c r="AI18" s="80"/>
      <c r="AJ18" s="80"/>
      <c r="AK18" s="91"/>
      <c r="AL18" s="91" t="s">
        <v>147</v>
      </c>
      <c r="AM18" s="81">
        <v>0</v>
      </c>
      <c r="AN18" s="80"/>
      <c r="AO18" s="93">
        <v>0</v>
      </c>
      <c r="AP18" s="80"/>
      <c r="AQ18" s="80"/>
      <c r="AR18" s="82">
        <f t="shared" si="1"/>
        <v>0</v>
      </c>
      <c r="AS18" s="80"/>
      <c r="AT18" s="80"/>
      <c r="AU18" s="80"/>
      <c r="AV18" s="80"/>
      <c r="AW18" s="80"/>
      <c r="AX18" s="80"/>
      <c r="AY18" s="80"/>
      <c r="AZ18" s="80"/>
      <c r="BA18" s="80"/>
      <c r="BB18" s="80"/>
      <c r="BC18" s="80"/>
      <c r="BD18" s="80"/>
      <c r="BE18" s="80"/>
      <c r="BF18" s="80"/>
      <c r="BG18" s="80"/>
      <c r="BH18" s="80"/>
      <c r="BI18" s="80"/>
      <c r="BJ18" s="80"/>
      <c r="BK18" s="80"/>
      <c r="BL18" s="80"/>
      <c r="BM18" s="80"/>
      <c r="BN18" s="80"/>
      <c r="BO18" s="80"/>
      <c r="BP18" s="80"/>
      <c r="BQ18" s="80"/>
      <c r="BR18" s="80"/>
      <c r="BS18" s="80"/>
      <c r="BT18" s="80"/>
      <c r="BU18" s="80"/>
      <c r="BV18" s="81"/>
      <c r="BW18" s="81"/>
      <c r="BX18" s="84"/>
      <c r="BY18" s="84"/>
      <c r="BZ18" s="84"/>
      <c r="CA18" s="84"/>
      <c r="CB18" s="82"/>
      <c r="CE18" s="79">
        <f t="shared" si="0"/>
        <v>0</v>
      </c>
    </row>
    <row r="19" spans="1:83" x14ac:dyDescent="0.25">
      <c r="A19" s="80">
        <f t="shared" si="2"/>
        <v>14</v>
      </c>
      <c r="B19" s="80"/>
      <c r="C19" s="80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80"/>
      <c r="O19" s="80"/>
      <c r="P19" s="80"/>
      <c r="Q19" s="80"/>
      <c r="R19" s="80"/>
      <c r="S19" s="80"/>
      <c r="T19" s="80"/>
      <c r="U19" s="80"/>
      <c r="V19" s="80"/>
      <c r="W19" s="80"/>
      <c r="X19" s="80"/>
      <c r="Y19" s="80"/>
      <c r="Z19" s="80"/>
      <c r="AA19" s="80"/>
      <c r="AB19" s="80"/>
      <c r="AC19" s="80"/>
      <c r="AD19" s="80"/>
      <c r="AE19" s="80"/>
      <c r="AF19" s="80"/>
      <c r="AG19" s="80"/>
      <c r="AH19" s="80"/>
      <c r="AI19" s="80"/>
      <c r="AJ19" s="80"/>
      <c r="AK19" s="91"/>
      <c r="AL19" s="91" t="s">
        <v>118</v>
      </c>
      <c r="AM19" s="81">
        <v>2988187</v>
      </c>
      <c r="AN19" s="80"/>
      <c r="AO19" s="93">
        <v>0</v>
      </c>
      <c r="AP19" s="80"/>
      <c r="AQ19" s="80"/>
      <c r="AR19" s="82">
        <f t="shared" si="1"/>
        <v>2988187</v>
      </c>
      <c r="AS19" s="80"/>
      <c r="AT19" s="80"/>
      <c r="AU19" s="80"/>
      <c r="AV19" s="80"/>
      <c r="AW19" s="80"/>
      <c r="AX19" s="80"/>
      <c r="AY19" s="80"/>
      <c r="AZ19" s="80"/>
      <c r="BA19" s="80"/>
      <c r="BB19" s="80"/>
      <c r="BC19" s="80"/>
      <c r="BD19" s="80"/>
      <c r="BE19" s="80"/>
      <c r="BF19" s="80"/>
      <c r="BG19" s="80"/>
      <c r="BH19" s="80"/>
      <c r="BI19" s="80"/>
      <c r="BJ19" s="80"/>
      <c r="BK19" s="80"/>
      <c r="BL19" s="80"/>
      <c r="BM19" s="80"/>
      <c r="BN19" s="80"/>
      <c r="BO19" s="80"/>
      <c r="BP19" s="80"/>
      <c r="BQ19" s="80"/>
      <c r="BR19" s="80"/>
      <c r="BS19" s="80"/>
      <c r="BT19" s="80"/>
      <c r="BU19" s="80"/>
      <c r="BV19" s="81">
        <v>853200</v>
      </c>
      <c r="BW19" s="81"/>
      <c r="BX19" s="84">
        <v>31500</v>
      </c>
      <c r="BY19" s="84"/>
      <c r="BZ19" s="84"/>
      <c r="CA19" s="84"/>
      <c r="CB19" s="82"/>
      <c r="CE19" s="79">
        <f t="shared" si="0"/>
        <v>2103487</v>
      </c>
    </row>
    <row r="20" spans="1:83" x14ac:dyDescent="0.25">
      <c r="A20" s="80">
        <f t="shared" si="2"/>
        <v>15</v>
      </c>
      <c r="B20" s="80"/>
      <c r="C20" s="80"/>
      <c r="D20" s="80"/>
      <c r="E20" s="80"/>
      <c r="F20" s="80"/>
      <c r="G20" s="80"/>
      <c r="H20" s="80"/>
      <c r="I20" s="80"/>
      <c r="J20" s="80"/>
      <c r="K20" s="80"/>
      <c r="L20" s="80"/>
      <c r="M20" s="80"/>
      <c r="N20" s="80"/>
      <c r="O20" s="80"/>
      <c r="P20" s="80"/>
      <c r="Q20" s="80"/>
      <c r="R20" s="80"/>
      <c r="S20" s="80"/>
      <c r="T20" s="80"/>
      <c r="U20" s="80"/>
      <c r="V20" s="80"/>
      <c r="W20" s="80"/>
      <c r="X20" s="80"/>
      <c r="Y20" s="80"/>
      <c r="Z20" s="80"/>
      <c r="AA20" s="80"/>
      <c r="AB20" s="80"/>
      <c r="AC20" s="80"/>
      <c r="AD20" s="80"/>
      <c r="AE20" s="80"/>
      <c r="AF20" s="80"/>
      <c r="AG20" s="80"/>
      <c r="AH20" s="80"/>
      <c r="AI20" s="80"/>
      <c r="AJ20" s="80"/>
      <c r="AK20" s="91"/>
      <c r="AL20" s="91" t="s">
        <v>6</v>
      </c>
      <c r="AM20" s="81">
        <v>0</v>
      </c>
      <c r="AN20" s="80"/>
      <c r="AO20" s="93">
        <v>0</v>
      </c>
      <c r="AP20" s="80"/>
      <c r="AQ20" s="80"/>
      <c r="AR20" s="82">
        <f t="shared" si="1"/>
        <v>0</v>
      </c>
      <c r="AS20" s="80"/>
      <c r="AT20" s="80"/>
      <c r="AU20" s="80"/>
      <c r="AV20" s="80"/>
      <c r="AW20" s="80"/>
      <c r="AX20" s="80"/>
      <c r="AY20" s="80"/>
      <c r="AZ20" s="80"/>
      <c r="BA20" s="80"/>
      <c r="BB20" s="80"/>
      <c r="BC20" s="80"/>
      <c r="BD20" s="80"/>
      <c r="BE20" s="80"/>
      <c r="BF20" s="80"/>
      <c r="BG20" s="80"/>
      <c r="BH20" s="80"/>
      <c r="BI20" s="80"/>
      <c r="BJ20" s="80"/>
      <c r="BK20" s="80"/>
      <c r="BL20" s="80"/>
      <c r="BM20" s="80"/>
      <c r="BN20" s="80"/>
      <c r="BO20" s="80"/>
      <c r="BP20" s="80"/>
      <c r="BQ20" s="80"/>
      <c r="BR20" s="80"/>
      <c r="BS20" s="80"/>
      <c r="BT20" s="80"/>
      <c r="BU20" s="80"/>
      <c r="BV20" s="84"/>
      <c r="BW20" s="81"/>
      <c r="BX20" s="84"/>
      <c r="BY20" s="84"/>
      <c r="BZ20" s="84"/>
      <c r="CA20" s="84"/>
      <c r="CB20" s="82"/>
      <c r="CE20" s="79">
        <f t="shared" si="0"/>
        <v>0</v>
      </c>
    </row>
    <row r="21" spans="1:83" x14ac:dyDescent="0.25">
      <c r="A21" s="80">
        <f t="shared" si="2"/>
        <v>16</v>
      </c>
      <c r="B21" s="80"/>
      <c r="C21" s="80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  <c r="AA21" s="80"/>
      <c r="AB21" s="80"/>
      <c r="AC21" s="80"/>
      <c r="AD21" s="80"/>
      <c r="AE21" s="80"/>
      <c r="AF21" s="80"/>
      <c r="AG21" s="80"/>
      <c r="AH21" s="80"/>
      <c r="AI21" s="80"/>
      <c r="AJ21" s="80"/>
      <c r="AK21" s="91"/>
      <c r="AL21" s="91" t="s">
        <v>7</v>
      </c>
      <c r="AM21" s="81">
        <v>466708</v>
      </c>
      <c r="AN21" s="80"/>
      <c r="AO21" s="93">
        <v>1900200</v>
      </c>
      <c r="AP21" s="80"/>
      <c r="AQ21" s="80"/>
      <c r="AR21" s="82">
        <f t="shared" si="1"/>
        <v>2366908</v>
      </c>
      <c r="AS21" s="80"/>
      <c r="AT21" s="80"/>
      <c r="AU21" s="80"/>
      <c r="AV21" s="80"/>
      <c r="AW21" s="80"/>
      <c r="AX21" s="80"/>
      <c r="AY21" s="80"/>
      <c r="AZ21" s="80"/>
      <c r="BA21" s="80"/>
      <c r="BB21" s="80"/>
      <c r="BC21" s="80"/>
      <c r="BD21" s="80"/>
      <c r="BE21" s="80"/>
      <c r="BF21" s="80"/>
      <c r="BG21" s="80"/>
      <c r="BH21" s="80"/>
      <c r="BI21" s="80"/>
      <c r="BJ21" s="80"/>
      <c r="BK21" s="80"/>
      <c r="BL21" s="80"/>
      <c r="BM21" s="80"/>
      <c r="BN21" s="80"/>
      <c r="BO21" s="80"/>
      <c r="BP21" s="80"/>
      <c r="BQ21" s="80"/>
      <c r="BR21" s="80"/>
      <c r="BS21" s="80"/>
      <c r="BT21" s="80"/>
      <c r="BU21" s="80"/>
      <c r="BV21" s="81">
        <v>373050</v>
      </c>
      <c r="BW21" s="81"/>
      <c r="BX21" s="101">
        <v>21000</v>
      </c>
      <c r="BY21" s="84"/>
      <c r="BZ21" s="84"/>
      <c r="CA21" s="84"/>
      <c r="CB21" s="82"/>
      <c r="CE21" s="79">
        <f t="shared" si="0"/>
        <v>1972858</v>
      </c>
    </row>
    <row r="22" spans="1:83" x14ac:dyDescent="0.25">
      <c r="A22" s="80">
        <f t="shared" si="2"/>
        <v>17</v>
      </c>
      <c r="B22" s="80"/>
      <c r="C22" s="80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80"/>
      <c r="O22" s="80"/>
      <c r="P22" s="80"/>
      <c r="Q22" s="80"/>
      <c r="R22" s="80"/>
      <c r="S22" s="80"/>
      <c r="T22" s="80"/>
      <c r="U22" s="80"/>
      <c r="V22" s="80"/>
      <c r="W22" s="80"/>
      <c r="X22" s="80"/>
      <c r="Y22" s="80"/>
      <c r="Z22" s="80"/>
      <c r="AA22" s="80"/>
      <c r="AB22" s="80"/>
      <c r="AC22" s="80"/>
      <c r="AD22" s="80"/>
      <c r="AE22" s="80"/>
      <c r="AF22" s="80"/>
      <c r="AG22" s="80"/>
      <c r="AH22" s="80"/>
      <c r="AI22" s="80"/>
      <c r="AJ22" s="80"/>
      <c r="AK22" s="91"/>
      <c r="AL22" s="91" t="s">
        <v>8</v>
      </c>
      <c r="AM22" s="81">
        <v>493708</v>
      </c>
      <c r="AN22" s="80"/>
      <c r="AO22" s="93">
        <v>1900200</v>
      </c>
      <c r="AP22" s="80"/>
      <c r="AQ22" s="80"/>
      <c r="AR22" s="82">
        <f t="shared" si="1"/>
        <v>2393908</v>
      </c>
      <c r="AS22" s="80"/>
      <c r="AT22" s="80"/>
      <c r="AU22" s="80"/>
      <c r="AV22" s="80"/>
      <c r="AW22" s="80"/>
      <c r="AX22" s="80"/>
      <c r="AY22" s="80"/>
      <c r="AZ22" s="80"/>
      <c r="BA22" s="80"/>
      <c r="BB22" s="80"/>
      <c r="BC22" s="80"/>
      <c r="BD22" s="80"/>
      <c r="BE22" s="80"/>
      <c r="BF22" s="80"/>
      <c r="BG22" s="80"/>
      <c r="BH22" s="80"/>
      <c r="BI22" s="80"/>
      <c r="BJ22" s="80"/>
      <c r="BK22" s="80"/>
      <c r="BL22" s="80"/>
      <c r="BM22" s="80"/>
      <c r="BN22" s="80"/>
      <c r="BO22" s="80"/>
      <c r="BP22" s="80"/>
      <c r="BQ22" s="80"/>
      <c r="BR22" s="80"/>
      <c r="BS22" s="80"/>
      <c r="BT22" s="80"/>
      <c r="BU22" s="80"/>
      <c r="BV22" s="81">
        <v>153000</v>
      </c>
      <c r="BW22" s="81"/>
      <c r="BX22" s="101">
        <v>30000</v>
      </c>
      <c r="BY22" s="84"/>
      <c r="BZ22" s="84"/>
      <c r="CA22" s="84"/>
      <c r="CB22" s="82"/>
      <c r="CE22" s="79">
        <f t="shared" si="0"/>
        <v>2210908</v>
      </c>
    </row>
    <row r="23" spans="1:83" x14ac:dyDescent="0.25">
      <c r="A23" s="80">
        <f t="shared" si="2"/>
        <v>18</v>
      </c>
      <c r="B23" s="80"/>
      <c r="C23" s="80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80"/>
      <c r="O23" s="80"/>
      <c r="P23" s="80"/>
      <c r="Q23" s="80"/>
      <c r="R23" s="80"/>
      <c r="S23" s="80"/>
      <c r="T23" s="80"/>
      <c r="U23" s="80"/>
      <c r="V23" s="80"/>
      <c r="W23" s="80"/>
      <c r="X23" s="80"/>
      <c r="Y23" s="80"/>
      <c r="Z23" s="80"/>
      <c r="AA23" s="80"/>
      <c r="AB23" s="80"/>
      <c r="AC23" s="80"/>
      <c r="AD23" s="80"/>
      <c r="AE23" s="80"/>
      <c r="AF23" s="80"/>
      <c r="AG23" s="80"/>
      <c r="AH23" s="80"/>
      <c r="AI23" s="80"/>
      <c r="AJ23" s="80"/>
      <c r="AK23" s="91"/>
      <c r="AL23" s="91" t="s">
        <v>9</v>
      </c>
      <c r="AM23" s="81">
        <v>87379</v>
      </c>
      <c r="AN23" s="80"/>
      <c r="AO23" s="93">
        <v>574150</v>
      </c>
      <c r="AP23" s="80"/>
      <c r="AQ23" s="80"/>
      <c r="AR23" s="82">
        <f t="shared" si="1"/>
        <v>661529</v>
      </c>
      <c r="AS23" s="80"/>
      <c r="AT23" s="80"/>
      <c r="AU23" s="80"/>
      <c r="AV23" s="80"/>
      <c r="AW23" s="80"/>
      <c r="AX23" s="80"/>
      <c r="AY23" s="80"/>
      <c r="AZ23" s="80"/>
      <c r="BA23" s="80"/>
      <c r="BB23" s="80"/>
      <c r="BC23" s="80"/>
      <c r="BD23" s="80"/>
      <c r="BE23" s="80"/>
      <c r="BF23" s="80"/>
      <c r="BG23" s="80"/>
      <c r="BH23" s="80"/>
      <c r="BI23" s="80"/>
      <c r="BJ23" s="80"/>
      <c r="BK23" s="80"/>
      <c r="BL23" s="80"/>
      <c r="BM23" s="80"/>
      <c r="BN23" s="80"/>
      <c r="BO23" s="80"/>
      <c r="BP23" s="80"/>
      <c r="BQ23" s="80"/>
      <c r="BR23" s="80"/>
      <c r="BS23" s="80"/>
      <c r="BT23" s="80"/>
      <c r="BU23" s="80"/>
      <c r="BV23" s="81">
        <v>187950</v>
      </c>
      <c r="BW23" s="81"/>
      <c r="BX23" s="101">
        <v>30000</v>
      </c>
      <c r="BY23" s="84"/>
      <c r="BZ23" s="84"/>
      <c r="CA23" s="84"/>
      <c r="CB23" s="82"/>
      <c r="CE23" s="79">
        <f t="shared" si="0"/>
        <v>443579</v>
      </c>
    </row>
    <row r="24" spans="1:83" x14ac:dyDescent="0.25">
      <c r="A24" s="80">
        <f t="shared" si="2"/>
        <v>19</v>
      </c>
      <c r="B24" s="80"/>
      <c r="C24" s="80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80"/>
      <c r="O24" s="80"/>
      <c r="P24" s="80"/>
      <c r="Q24" s="80"/>
      <c r="R24" s="80"/>
      <c r="S24" s="80"/>
      <c r="T24" s="80"/>
      <c r="U24" s="80"/>
      <c r="V24" s="80"/>
      <c r="W24" s="80"/>
      <c r="X24" s="80"/>
      <c r="Y24" s="80"/>
      <c r="Z24" s="80"/>
      <c r="AA24" s="80"/>
      <c r="AB24" s="80"/>
      <c r="AC24" s="80"/>
      <c r="AD24" s="80"/>
      <c r="AE24" s="80"/>
      <c r="AF24" s="80"/>
      <c r="AG24" s="80"/>
      <c r="AH24" s="80"/>
      <c r="AI24" s="80"/>
      <c r="AJ24" s="80"/>
      <c r="AK24" s="91"/>
      <c r="AL24" s="91" t="s">
        <v>10</v>
      </c>
      <c r="AM24" s="81">
        <v>136212</v>
      </c>
      <c r="AN24" s="80"/>
      <c r="AO24" s="93">
        <v>574100</v>
      </c>
      <c r="AP24" s="80"/>
      <c r="AQ24" s="80"/>
      <c r="AR24" s="82">
        <f t="shared" si="1"/>
        <v>710312</v>
      </c>
      <c r="AS24" s="80"/>
      <c r="AT24" s="80"/>
      <c r="AU24" s="80"/>
      <c r="AV24" s="80"/>
      <c r="AW24" s="80"/>
      <c r="AX24" s="80"/>
      <c r="AY24" s="80"/>
      <c r="AZ24" s="80"/>
      <c r="BA24" s="80"/>
      <c r="BB24" s="80"/>
      <c r="BC24" s="80"/>
      <c r="BD24" s="80"/>
      <c r="BE24" s="80"/>
      <c r="BF24" s="80"/>
      <c r="BG24" s="80"/>
      <c r="BH24" s="80"/>
      <c r="BI24" s="80"/>
      <c r="BJ24" s="80"/>
      <c r="BK24" s="80"/>
      <c r="BL24" s="80"/>
      <c r="BM24" s="80"/>
      <c r="BN24" s="80"/>
      <c r="BO24" s="80"/>
      <c r="BP24" s="80"/>
      <c r="BQ24" s="80"/>
      <c r="BR24" s="80"/>
      <c r="BS24" s="80"/>
      <c r="BT24" s="80"/>
      <c r="BU24" s="80"/>
      <c r="BV24" s="81">
        <v>471750</v>
      </c>
      <c r="BW24" s="81">
        <v>34950</v>
      </c>
      <c r="BX24" s="101">
        <v>33000</v>
      </c>
      <c r="BY24" s="84"/>
      <c r="BZ24" s="84"/>
      <c r="CA24" s="84"/>
      <c r="CB24" s="82"/>
      <c r="CE24" s="79">
        <f t="shared" si="0"/>
        <v>170612</v>
      </c>
    </row>
    <row r="25" spans="1:83" x14ac:dyDescent="0.25">
      <c r="A25" s="80">
        <f t="shared" si="2"/>
        <v>20</v>
      </c>
      <c r="B25" s="80"/>
      <c r="C25" s="80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80"/>
      <c r="O25" s="80"/>
      <c r="P25" s="80"/>
      <c r="Q25" s="80"/>
      <c r="R25" s="80"/>
      <c r="S25" s="80"/>
      <c r="T25" s="80"/>
      <c r="U25" s="80"/>
      <c r="V25" s="80"/>
      <c r="W25" s="80"/>
      <c r="X25" s="80"/>
      <c r="Y25" s="80"/>
      <c r="Z25" s="80"/>
      <c r="AA25" s="80"/>
      <c r="AB25" s="80"/>
      <c r="AC25" s="80"/>
      <c r="AD25" s="80"/>
      <c r="AE25" s="80"/>
      <c r="AF25" s="80"/>
      <c r="AG25" s="80"/>
      <c r="AH25" s="80"/>
      <c r="AI25" s="80"/>
      <c r="AJ25" s="80"/>
      <c r="AK25" s="91"/>
      <c r="AL25" s="91" t="s">
        <v>11</v>
      </c>
      <c r="AM25" s="81">
        <v>1659920</v>
      </c>
      <c r="AN25" s="80"/>
      <c r="AO25" s="93">
        <v>6893700</v>
      </c>
      <c r="AP25" s="80"/>
      <c r="AQ25" s="80"/>
      <c r="AR25" s="82">
        <f t="shared" si="1"/>
        <v>8553620</v>
      </c>
      <c r="AS25" s="80"/>
      <c r="AT25" s="80"/>
      <c r="AU25" s="80"/>
      <c r="AV25" s="80"/>
      <c r="AW25" s="80"/>
      <c r="AX25" s="80"/>
      <c r="AY25" s="80"/>
      <c r="AZ25" s="80"/>
      <c r="BA25" s="80"/>
      <c r="BB25" s="80"/>
      <c r="BC25" s="80"/>
      <c r="BD25" s="80"/>
      <c r="BE25" s="80"/>
      <c r="BF25" s="80"/>
      <c r="BG25" s="80"/>
      <c r="BH25" s="80"/>
      <c r="BI25" s="80"/>
      <c r="BJ25" s="80"/>
      <c r="BK25" s="80"/>
      <c r="BL25" s="80"/>
      <c r="BM25" s="80"/>
      <c r="BN25" s="80"/>
      <c r="BO25" s="80"/>
      <c r="BP25" s="80"/>
      <c r="BQ25" s="80"/>
      <c r="BR25" s="80"/>
      <c r="BS25" s="80"/>
      <c r="BT25" s="80"/>
      <c r="BU25" s="80"/>
      <c r="BV25" s="81">
        <v>471750</v>
      </c>
      <c r="BW25" s="81">
        <v>390650</v>
      </c>
      <c r="BX25" s="101">
        <v>31500</v>
      </c>
      <c r="BY25" s="84"/>
      <c r="BZ25" s="84"/>
      <c r="CA25" s="84"/>
      <c r="CB25" s="82"/>
      <c r="CE25" s="79">
        <f t="shared" si="0"/>
        <v>7659720</v>
      </c>
    </row>
    <row r="26" spans="1:83" x14ac:dyDescent="0.25">
      <c r="A26" s="80">
        <f t="shared" si="2"/>
        <v>21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80"/>
      <c r="O26" s="80"/>
      <c r="P26" s="80"/>
      <c r="Q26" s="80"/>
      <c r="R26" s="80"/>
      <c r="S26" s="80"/>
      <c r="T26" s="80"/>
      <c r="U26" s="80"/>
      <c r="V26" s="80"/>
      <c r="W26" s="80"/>
      <c r="X26" s="80"/>
      <c r="Y26" s="80"/>
      <c r="Z26" s="80"/>
      <c r="AA26" s="80"/>
      <c r="AB26" s="80"/>
      <c r="AC26" s="80"/>
      <c r="AD26" s="80"/>
      <c r="AE26" s="80"/>
      <c r="AF26" s="80"/>
      <c r="AG26" s="80"/>
      <c r="AH26" s="80"/>
      <c r="AI26" s="80"/>
      <c r="AJ26" s="80"/>
      <c r="AK26" s="91"/>
      <c r="AL26" s="91" t="s">
        <v>12</v>
      </c>
      <c r="AM26" s="81">
        <v>1455983</v>
      </c>
      <c r="AN26" s="80"/>
      <c r="AO26" s="93">
        <v>5780400</v>
      </c>
      <c r="AP26" s="80"/>
      <c r="AQ26" s="80"/>
      <c r="AR26" s="82">
        <f t="shared" si="1"/>
        <v>7236383</v>
      </c>
      <c r="AS26" s="80"/>
      <c r="AT26" s="80"/>
      <c r="AU26" s="80"/>
      <c r="AV26" s="80"/>
      <c r="AW26" s="80"/>
      <c r="AX26" s="80"/>
      <c r="AY26" s="80"/>
      <c r="AZ26" s="80"/>
      <c r="BA26" s="80"/>
      <c r="BB26" s="80"/>
      <c r="BC26" s="80"/>
      <c r="BD26" s="80"/>
      <c r="BE26" s="80"/>
      <c r="BF26" s="80"/>
      <c r="BG26" s="80"/>
      <c r="BH26" s="80"/>
      <c r="BI26" s="80"/>
      <c r="BJ26" s="80"/>
      <c r="BK26" s="80"/>
      <c r="BL26" s="80"/>
      <c r="BM26" s="80"/>
      <c r="BN26" s="80"/>
      <c r="BO26" s="80"/>
      <c r="BP26" s="80"/>
      <c r="BQ26" s="80"/>
      <c r="BR26" s="80"/>
      <c r="BS26" s="80"/>
      <c r="BT26" s="80"/>
      <c r="BU26" s="80"/>
      <c r="BV26" s="81">
        <v>153000</v>
      </c>
      <c r="BW26" s="81"/>
      <c r="BX26" s="101">
        <v>30000</v>
      </c>
      <c r="BY26" s="84"/>
      <c r="BZ26" s="84"/>
      <c r="CA26" s="84"/>
      <c r="CB26" s="82"/>
      <c r="CE26" s="79">
        <f t="shared" si="0"/>
        <v>7053383</v>
      </c>
    </row>
    <row r="27" spans="1:83" x14ac:dyDescent="0.25">
      <c r="A27" s="80">
        <f t="shared" si="2"/>
        <v>22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80"/>
      <c r="O27" s="80"/>
      <c r="P27" s="80"/>
      <c r="Q27" s="80"/>
      <c r="R27" s="80"/>
      <c r="S27" s="80"/>
      <c r="T27" s="80"/>
      <c r="U27" s="80"/>
      <c r="V27" s="80"/>
      <c r="W27" s="80"/>
      <c r="X27" s="80"/>
      <c r="Y27" s="80"/>
      <c r="Z27" s="80"/>
      <c r="AA27" s="80"/>
      <c r="AB27" s="80"/>
      <c r="AC27" s="80"/>
      <c r="AD27" s="80"/>
      <c r="AE27" s="80"/>
      <c r="AF27" s="80"/>
      <c r="AG27" s="80"/>
      <c r="AH27" s="80"/>
      <c r="AI27" s="80"/>
      <c r="AJ27" s="80"/>
      <c r="AK27" s="91"/>
      <c r="AL27" s="91" t="s">
        <v>13</v>
      </c>
      <c r="AM27" s="81">
        <v>101500</v>
      </c>
      <c r="AN27" s="80"/>
      <c r="AO27" s="93">
        <v>574100</v>
      </c>
      <c r="AP27" s="80"/>
      <c r="AQ27" s="80"/>
      <c r="AR27" s="82">
        <f t="shared" si="1"/>
        <v>675600</v>
      </c>
      <c r="AS27" s="80"/>
      <c r="AT27" s="80"/>
      <c r="AU27" s="80"/>
      <c r="AV27" s="80"/>
      <c r="AW27" s="80"/>
      <c r="AX27" s="80"/>
      <c r="AY27" s="80"/>
      <c r="AZ27" s="80"/>
      <c r="BA27" s="80"/>
      <c r="BB27" s="80"/>
      <c r="BC27" s="80"/>
      <c r="BD27" s="80"/>
      <c r="BE27" s="80"/>
      <c r="BF27" s="80"/>
      <c r="BG27" s="80"/>
      <c r="BH27" s="80"/>
      <c r="BI27" s="80"/>
      <c r="BJ27" s="80"/>
      <c r="BK27" s="80"/>
      <c r="BL27" s="80"/>
      <c r="BM27" s="80"/>
      <c r="BN27" s="80"/>
      <c r="BO27" s="80"/>
      <c r="BP27" s="80"/>
      <c r="BQ27" s="80"/>
      <c r="BR27" s="80"/>
      <c r="BS27" s="80"/>
      <c r="BT27" s="80"/>
      <c r="BU27" s="80"/>
      <c r="BV27" s="81">
        <v>153000</v>
      </c>
      <c r="BW27" s="81"/>
      <c r="BX27" s="101">
        <v>30000</v>
      </c>
      <c r="BY27" s="84"/>
      <c r="BZ27" s="84"/>
      <c r="CA27" s="84"/>
      <c r="CB27" s="82"/>
      <c r="CE27" s="79">
        <f t="shared" si="0"/>
        <v>492600</v>
      </c>
    </row>
    <row r="28" spans="1:83" x14ac:dyDescent="0.25">
      <c r="A28" s="80">
        <f t="shared" si="2"/>
        <v>23</v>
      </c>
      <c r="B28" s="80"/>
      <c r="C28" s="80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80"/>
      <c r="O28" s="80"/>
      <c r="P28" s="80"/>
      <c r="Q28" s="80"/>
      <c r="R28" s="80"/>
      <c r="S28" s="80"/>
      <c r="T28" s="80"/>
      <c r="U28" s="80"/>
      <c r="V28" s="80"/>
      <c r="W28" s="80"/>
      <c r="X28" s="80"/>
      <c r="Y28" s="80"/>
      <c r="Z28" s="80"/>
      <c r="AA28" s="80"/>
      <c r="AB28" s="80"/>
      <c r="AC28" s="80"/>
      <c r="AD28" s="80"/>
      <c r="AE28" s="80"/>
      <c r="AF28" s="80"/>
      <c r="AG28" s="80"/>
      <c r="AH28" s="80"/>
      <c r="AI28" s="80"/>
      <c r="AJ28" s="80"/>
      <c r="AK28" s="91"/>
      <c r="AL28" s="91" t="s">
        <v>14</v>
      </c>
      <c r="AM28" s="81">
        <v>96587</v>
      </c>
      <c r="AN28" s="80"/>
      <c r="AO28" s="93">
        <v>574100</v>
      </c>
      <c r="AP28" s="80"/>
      <c r="AQ28" s="80"/>
      <c r="AR28" s="82">
        <f t="shared" si="1"/>
        <v>670687</v>
      </c>
      <c r="AS28" s="80"/>
      <c r="AT28" s="80"/>
      <c r="AU28" s="80"/>
      <c r="AV28" s="80"/>
      <c r="AW28" s="80"/>
      <c r="AX28" s="80"/>
      <c r="AY28" s="80"/>
      <c r="AZ28" s="80"/>
      <c r="BA28" s="80"/>
      <c r="BB28" s="80"/>
      <c r="BC28" s="80"/>
      <c r="BD28" s="80"/>
      <c r="BE28" s="80"/>
      <c r="BF28" s="80"/>
      <c r="BG28" s="80"/>
      <c r="BH28" s="80"/>
      <c r="BI28" s="80"/>
      <c r="BJ28" s="80"/>
      <c r="BK28" s="80"/>
      <c r="BL28" s="80"/>
      <c r="BM28" s="80"/>
      <c r="BN28" s="80"/>
      <c r="BO28" s="80"/>
      <c r="BP28" s="80"/>
      <c r="BQ28" s="80"/>
      <c r="BR28" s="80"/>
      <c r="BS28" s="80"/>
      <c r="BT28" s="80"/>
      <c r="BU28" s="80"/>
      <c r="BV28" s="81">
        <v>153000</v>
      </c>
      <c r="BW28" s="81"/>
      <c r="BX28" s="101">
        <v>27000</v>
      </c>
      <c r="BY28" s="84"/>
      <c r="BZ28" s="84"/>
      <c r="CA28" s="84"/>
      <c r="CB28" s="82"/>
      <c r="CE28" s="79">
        <f t="shared" si="0"/>
        <v>490687</v>
      </c>
    </row>
    <row r="29" spans="1:83" x14ac:dyDescent="0.25">
      <c r="A29" s="80">
        <f t="shared" si="2"/>
        <v>24</v>
      </c>
      <c r="B29" s="80"/>
      <c r="C29" s="80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80"/>
      <c r="O29" s="80"/>
      <c r="P29" s="80"/>
      <c r="Q29" s="80"/>
      <c r="R29" s="80"/>
      <c r="S29" s="80"/>
      <c r="T29" s="80"/>
      <c r="U29" s="80"/>
      <c r="V29" s="80"/>
      <c r="W29" s="80"/>
      <c r="X29" s="80"/>
      <c r="Y29" s="80"/>
      <c r="Z29" s="80"/>
      <c r="AA29" s="80"/>
      <c r="AB29" s="80"/>
      <c r="AC29" s="80"/>
      <c r="AD29" s="80"/>
      <c r="AE29" s="80"/>
      <c r="AF29" s="80"/>
      <c r="AG29" s="80"/>
      <c r="AH29" s="80"/>
      <c r="AI29" s="80"/>
      <c r="AJ29" s="80"/>
      <c r="AK29" s="91"/>
      <c r="AL29" s="91" t="s">
        <v>141</v>
      </c>
      <c r="AM29" s="81">
        <v>564383</v>
      </c>
      <c r="AN29" s="80"/>
      <c r="AO29" s="93">
        <v>1812900</v>
      </c>
      <c r="AP29" s="80"/>
      <c r="AQ29" s="80"/>
      <c r="AR29" s="82">
        <f t="shared" si="1"/>
        <v>2377283</v>
      </c>
      <c r="AS29" s="80"/>
      <c r="AT29" s="80"/>
      <c r="AU29" s="80"/>
      <c r="AV29" s="80"/>
      <c r="AW29" s="80"/>
      <c r="AX29" s="80"/>
      <c r="AY29" s="80"/>
      <c r="AZ29" s="80"/>
      <c r="BA29" s="80"/>
      <c r="BB29" s="80"/>
      <c r="BC29" s="80"/>
      <c r="BD29" s="80"/>
      <c r="BE29" s="80"/>
      <c r="BF29" s="80"/>
      <c r="BG29" s="80"/>
      <c r="BH29" s="80"/>
      <c r="BI29" s="80"/>
      <c r="BJ29" s="80"/>
      <c r="BK29" s="80"/>
      <c r="BL29" s="80"/>
      <c r="BM29" s="80"/>
      <c r="BN29" s="80"/>
      <c r="BO29" s="80"/>
      <c r="BP29" s="80"/>
      <c r="BQ29" s="80"/>
      <c r="BR29" s="80"/>
      <c r="BS29" s="80"/>
      <c r="BT29" s="80"/>
      <c r="BU29" s="80"/>
      <c r="BV29" s="81">
        <v>153000</v>
      </c>
      <c r="BW29" s="81"/>
      <c r="BX29" s="101">
        <v>30000</v>
      </c>
      <c r="BY29" s="84"/>
      <c r="BZ29" s="84"/>
      <c r="CA29" s="84"/>
      <c r="CB29" s="82"/>
      <c r="CE29" s="79">
        <f t="shared" ref="CE29:CE73" si="3">AR29-BV29-BW29-BX29-BY29-BZ29-CA29-CB29-CC29-CD29</f>
        <v>2194283</v>
      </c>
    </row>
    <row r="30" spans="1:83" x14ac:dyDescent="0.25">
      <c r="A30" s="80">
        <f t="shared" si="2"/>
        <v>25</v>
      </c>
      <c r="B30" s="80"/>
      <c r="C30" s="80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  <c r="X30" s="80"/>
      <c r="Y30" s="80"/>
      <c r="Z30" s="80"/>
      <c r="AA30" s="80"/>
      <c r="AB30" s="80"/>
      <c r="AC30" s="80"/>
      <c r="AD30" s="80"/>
      <c r="AE30" s="80"/>
      <c r="AF30" s="80"/>
      <c r="AG30" s="80"/>
      <c r="AH30" s="80"/>
      <c r="AI30" s="80"/>
      <c r="AJ30" s="80"/>
      <c r="AK30" s="91"/>
      <c r="AL30" s="91" t="s">
        <v>119</v>
      </c>
      <c r="AM30" s="81">
        <v>962583</v>
      </c>
      <c r="AN30" s="80"/>
      <c r="AO30" s="93">
        <v>1813050</v>
      </c>
      <c r="AP30" s="80"/>
      <c r="AQ30" s="80"/>
      <c r="AR30" s="82">
        <f t="shared" si="1"/>
        <v>2775633</v>
      </c>
      <c r="AS30" s="80"/>
      <c r="AT30" s="80"/>
      <c r="AU30" s="80"/>
      <c r="AV30" s="80"/>
      <c r="AW30" s="80"/>
      <c r="AX30" s="80"/>
      <c r="AY30" s="80"/>
      <c r="AZ30" s="80"/>
      <c r="BA30" s="80"/>
      <c r="BB30" s="80"/>
      <c r="BC30" s="80"/>
      <c r="BD30" s="80"/>
      <c r="BE30" s="80"/>
      <c r="BF30" s="80"/>
      <c r="BG30" s="80"/>
      <c r="BH30" s="80"/>
      <c r="BI30" s="80"/>
      <c r="BJ30" s="80"/>
      <c r="BK30" s="80"/>
      <c r="BL30" s="80"/>
      <c r="BM30" s="80"/>
      <c r="BN30" s="80"/>
      <c r="BO30" s="80"/>
      <c r="BP30" s="80"/>
      <c r="BQ30" s="80"/>
      <c r="BR30" s="80"/>
      <c r="BS30" s="80"/>
      <c r="BT30" s="80"/>
      <c r="BU30" s="80"/>
      <c r="BV30" s="81">
        <v>153000</v>
      </c>
      <c r="BW30" s="81"/>
      <c r="BX30" s="101">
        <v>34500</v>
      </c>
      <c r="BY30" s="84"/>
      <c r="BZ30" s="84"/>
      <c r="CA30" s="84"/>
      <c r="CB30" s="82"/>
      <c r="CE30" s="79">
        <f t="shared" si="3"/>
        <v>2588133</v>
      </c>
    </row>
    <row r="31" spans="1:83" x14ac:dyDescent="0.25">
      <c r="A31" s="80">
        <f t="shared" si="2"/>
        <v>26</v>
      </c>
      <c r="B31" s="80"/>
      <c r="C31" s="80"/>
      <c r="D31" s="80"/>
      <c r="E31" s="80"/>
      <c r="F31" s="80"/>
      <c r="G31" s="80"/>
      <c r="H31" s="80"/>
      <c r="I31" s="80"/>
      <c r="J31" s="80"/>
      <c r="K31" s="80"/>
      <c r="L31" s="80"/>
      <c r="M31" s="80"/>
      <c r="N31" s="80"/>
      <c r="O31" s="80"/>
      <c r="P31" s="80"/>
      <c r="Q31" s="80"/>
      <c r="R31" s="80"/>
      <c r="S31" s="80"/>
      <c r="T31" s="80"/>
      <c r="U31" s="80"/>
      <c r="V31" s="80"/>
      <c r="W31" s="80"/>
      <c r="X31" s="80"/>
      <c r="Y31" s="80"/>
      <c r="Z31" s="80"/>
      <c r="AA31" s="80"/>
      <c r="AB31" s="80"/>
      <c r="AC31" s="80"/>
      <c r="AD31" s="80"/>
      <c r="AE31" s="80"/>
      <c r="AF31" s="80"/>
      <c r="AG31" s="80"/>
      <c r="AH31" s="80"/>
      <c r="AI31" s="80"/>
      <c r="AJ31" s="80"/>
      <c r="AK31" s="91"/>
      <c r="AL31" s="91" t="s">
        <v>15</v>
      </c>
      <c r="AM31" s="81">
        <v>409483</v>
      </c>
      <c r="AN31" s="80"/>
      <c r="AO31" s="93">
        <v>1812900</v>
      </c>
      <c r="AP31" s="80"/>
      <c r="AQ31" s="80"/>
      <c r="AR31" s="82">
        <f t="shared" si="1"/>
        <v>2222383</v>
      </c>
      <c r="AS31" s="80"/>
      <c r="AT31" s="80"/>
      <c r="AU31" s="80"/>
      <c r="AV31" s="80"/>
      <c r="AW31" s="80"/>
      <c r="AX31" s="80"/>
      <c r="AY31" s="80"/>
      <c r="AZ31" s="80"/>
      <c r="BA31" s="80"/>
      <c r="BB31" s="80"/>
      <c r="BC31" s="80"/>
      <c r="BD31" s="80"/>
      <c r="BE31" s="80"/>
      <c r="BF31" s="80"/>
      <c r="BG31" s="80"/>
      <c r="BH31" s="80"/>
      <c r="BI31" s="80"/>
      <c r="BJ31" s="80"/>
      <c r="BK31" s="80"/>
      <c r="BL31" s="80"/>
      <c r="BM31" s="80"/>
      <c r="BN31" s="80"/>
      <c r="BO31" s="80"/>
      <c r="BP31" s="80"/>
      <c r="BQ31" s="80"/>
      <c r="BR31" s="80"/>
      <c r="BS31" s="80"/>
      <c r="BT31" s="80"/>
      <c r="BU31" s="80"/>
      <c r="BV31" s="81">
        <v>153000</v>
      </c>
      <c r="BW31" s="81"/>
      <c r="BX31" s="101">
        <v>31500</v>
      </c>
      <c r="BY31" s="84"/>
      <c r="BZ31" s="84"/>
      <c r="CA31" s="84"/>
      <c r="CB31" s="82"/>
      <c r="CE31" s="79">
        <f t="shared" si="3"/>
        <v>2037883</v>
      </c>
    </row>
    <row r="32" spans="1:83" x14ac:dyDescent="0.25">
      <c r="A32" s="80">
        <f t="shared" si="2"/>
        <v>27</v>
      </c>
      <c r="B32" s="80"/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80"/>
      <c r="O32" s="80"/>
      <c r="P32" s="80"/>
      <c r="Q32" s="80"/>
      <c r="R32" s="80"/>
      <c r="S32" s="80"/>
      <c r="T32" s="80"/>
      <c r="U32" s="80"/>
      <c r="V32" s="80"/>
      <c r="W32" s="80"/>
      <c r="X32" s="80"/>
      <c r="Y32" s="80"/>
      <c r="Z32" s="80"/>
      <c r="AA32" s="80"/>
      <c r="AB32" s="80"/>
      <c r="AC32" s="80"/>
      <c r="AD32" s="80"/>
      <c r="AE32" s="80"/>
      <c r="AF32" s="80"/>
      <c r="AG32" s="80"/>
      <c r="AH32" s="80"/>
      <c r="AI32" s="80"/>
      <c r="AJ32" s="80"/>
      <c r="AK32" s="91"/>
      <c r="AL32" s="91" t="s">
        <v>120</v>
      </c>
      <c r="AM32" s="81">
        <v>909495</v>
      </c>
      <c r="AN32" s="80"/>
      <c r="AO32" s="93">
        <v>1813050</v>
      </c>
      <c r="AP32" s="80"/>
      <c r="AQ32" s="80"/>
      <c r="AR32" s="82">
        <f t="shared" si="1"/>
        <v>2722545</v>
      </c>
      <c r="AS32" s="80"/>
      <c r="AT32" s="80"/>
      <c r="AU32" s="80"/>
      <c r="AV32" s="80"/>
      <c r="AW32" s="80"/>
      <c r="AX32" s="80"/>
      <c r="AY32" s="80"/>
      <c r="AZ32" s="80"/>
      <c r="BA32" s="80"/>
      <c r="BB32" s="80"/>
      <c r="BC32" s="80"/>
      <c r="BD32" s="80"/>
      <c r="BE32" s="80"/>
      <c r="BF32" s="80"/>
      <c r="BG32" s="80"/>
      <c r="BH32" s="80"/>
      <c r="BI32" s="80"/>
      <c r="BJ32" s="80"/>
      <c r="BK32" s="80"/>
      <c r="BL32" s="80"/>
      <c r="BM32" s="80"/>
      <c r="BN32" s="80"/>
      <c r="BO32" s="80"/>
      <c r="BP32" s="80"/>
      <c r="BQ32" s="80"/>
      <c r="BR32" s="80"/>
      <c r="BS32" s="80"/>
      <c r="BT32" s="80"/>
      <c r="BU32" s="80"/>
      <c r="BV32" s="82">
        <v>153000</v>
      </c>
      <c r="BW32" s="81"/>
      <c r="BX32" s="101">
        <v>22500</v>
      </c>
      <c r="BY32" s="84"/>
      <c r="BZ32" s="84"/>
      <c r="CA32" s="84"/>
      <c r="CB32" s="82"/>
      <c r="CE32" s="79">
        <f t="shared" si="3"/>
        <v>2547045</v>
      </c>
    </row>
    <row r="33" spans="1:83" x14ac:dyDescent="0.25">
      <c r="A33" s="80">
        <f t="shared" si="2"/>
        <v>28</v>
      </c>
      <c r="B33" s="80"/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  <c r="P33" s="80"/>
      <c r="Q33" s="80"/>
      <c r="R33" s="80"/>
      <c r="S33" s="80"/>
      <c r="T33" s="80"/>
      <c r="U33" s="80"/>
      <c r="V33" s="80"/>
      <c r="W33" s="80"/>
      <c r="X33" s="80"/>
      <c r="Y33" s="80"/>
      <c r="Z33" s="80"/>
      <c r="AA33" s="80"/>
      <c r="AB33" s="80"/>
      <c r="AC33" s="80"/>
      <c r="AD33" s="80"/>
      <c r="AE33" s="80"/>
      <c r="AF33" s="80"/>
      <c r="AG33" s="80"/>
      <c r="AH33" s="80"/>
      <c r="AI33" s="80"/>
      <c r="AJ33" s="80"/>
      <c r="AK33" s="91"/>
      <c r="AL33" s="91" t="s">
        <v>16</v>
      </c>
      <c r="AM33" s="81">
        <v>117337</v>
      </c>
      <c r="AN33" s="80"/>
      <c r="AO33" s="93">
        <v>574150</v>
      </c>
      <c r="AP33" s="80"/>
      <c r="AQ33" s="80"/>
      <c r="AR33" s="82">
        <f t="shared" si="1"/>
        <v>691487</v>
      </c>
      <c r="AS33" s="80"/>
      <c r="AT33" s="80"/>
      <c r="AU33" s="80"/>
      <c r="AV33" s="80"/>
      <c r="AW33" s="80"/>
      <c r="AX33" s="80"/>
      <c r="AY33" s="80"/>
      <c r="AZ33" s="80"/>
      <c r="BA33" s="80"/>
      <c r="BB33" s="80"/>
      <c r="BC33" s="80"/>
      <c r="BD33" s="80"/>
      <c r="BE33" s="80"/>
      <c r="BF33" s="80"/>
      <c r="BG33" s="80"/>
      <c r="BH33" s="80"/>
      <c r="BI33" s="80"/>
      <c r="BJ33" s="80"/>
      <c r="BK33" s="80"/>
      <c r="BL33" s="80"/>
      <c r="BM33" s="80"/>
      <c r="BN33" s="80"/>
      <c r="BO33" s="80"/>
      <c r="BP33" s="80"/>
      <c r="BQ33" s="80"/>
      <c r="BR33" s="80"/>
      <c r="BS33" s="80"/>
      <c r="BT33" s="80"/>
      <c r="BU33" s="80"/>
      <c r="BV33" s="82">
        <v>153000</v>
      </c>
      <c r="BW33" s="81"/>
      <c r="BX33" s="101">
        <v>28500</v>
      </c>
      <c r="BY33" s="84"/>
      <c r="BZ33" s="84"/>
      <c r="CA33" s="84"/>
      <c r="CB33" s="82"/>
      <c r="CE33" s="79">
        <f t="shared" si="3"/>
        <v>509987</v>
      </c>
    </row>
    <row r="34" spans="1:83" x14ac:dyDescent="0.25">
      <c r="A34" s="80">
        <f t="shared" si="2"/>
        <v>29</v>
      </c>
      <c r="B34" s="80"/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  <c r="P34" s="80"/>
      <c r="Q34" s="80"/>
      <c r="R34" s="80"/>
      <c r="S34" s="80"/>
      <c r="T34" s="80"/>
      <c r="U34" s="80"/>
      <c r="V34" s="80"/>
      <c r="W34" s="80"/>
      <c r="X34" s="80"/>
      <c r="Y34" s="80"/>
      <c r="Z34" s="80"/>
      <c r="AA34" s="80"/>
      <c r="AB34" s="80"/>
      <c r="AC34" s="80"/>
      <c r="AD34" s="80"/>
      <c r="AE34" s="80"/>
      <c r="AF34" s="80"/>
      <c r="AG34" s="80"/>
      <c r="AH34" s="80"/>
      <c r="AI34" s="80"/>
      <c r="AJ34" s="80"/>
      <c r="AK34" s="91"/>
      <c r="AL34" s="91" t="s">
        <v>121</v>
      </c>
      <c r="AM34" s="81">
        <v>630195</v>
      </c>
      <c r="AN34" s="80"/>
      <c r="AO34" s="93">
        <v>687750</v>
      </c>
      <c r="AP34" s="80"/>
      <c r="AQ34" s="80"/>
      <c r="AR34" s="82">
        <f t="shared" si="1"/>
        <v>1317945</v>
      </c>
      <c r="AS34" s="80"/>
      <c r="AT34" s="80"/>
      <c r="AU34" s="80"/>
      <c r="AV34" s="80"/>
      <c r="AW34" s="80"/>
      <c r="AX34" s="80"/>
      <c r="AY34" s="80"/>
      <c r="AZ34" s="80"/>
      <c r="BA34" s="80"/>
      <c r="BB34" s="80"/>
      <c r="BC34" s="80"/>
      <c r="BD34" s="80"/>
      <c r="BE34" s="80"/>
      <c r="BF34" s="80"/>
      <c r="BG34" s="80"/>
      <c r="BH34" s="80"/>
      <c r="BI34" s="80"/>
      <c r="BJ34" s="80"/>
      <c r="BK34" s="80"/>
      <c r="BL34" s="80"/>
      <c r="BM34" s="80"/>
      <c r="BN34" s="80"/>
      <c r="BO34" s="80"/>
      <c r="BP34" s="80"/>
      <c r="BQ34" s="80"/>
      <c r="BR34" s="80"/>
      <c r="BS34" s="80"/>
      <c r="BT34" s="80"/>
      <c r="BU34" s="80"/>
      <c r="BV34" s="82">
        <v>0</v>
      </c>
      <c r="BW34" s="81"/>
      <c r="BX34" s="101">
        <v>39000</v>
      </c>
      <c r="BY34" s="84"/>
      <c r="BZ34" s="84"/>
      <c r="CA34" s="84"/>
      <c r="CB34" s="82"/>
      <c r="CE34" s="79">
        <f t="shared" si="3"/>
        <v>1278945</v>
      </c>
    </row>
    <row r="35" spans="1:83" x14ac:dyDescent="0.25">
      <c r="A35" s="80">
        <f t="shared" si="2"/>
        <v>30</v>
      </c>
      <c r="B35" s="80"/>
      <c r="C35" s="80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80"/>
      <c r="O35" s="80"/>
      <c r="P35" s="80"/>
      <c r="Q35" s="80"/>
      <c r="R35" s="80"/>
      <c r="S35" s="80"/>
      <c r="T35" s="80"/>
      <c r="U35" s="80"/>
      <c r="V35" s="80"/>
      <c r="W35" s="80"/>
      <c r="X35" s="80"/>
      <c r="Y35" s="80"/>
      <c r="Z35" s="80"/>
      <c r="AA35" s="80"/>
      <c r="AB35" s="80"/>
      <c r="AC35" s="80"/>
      <c r="AD35" s="80"/>
      <c r="AE35" s="80"/>
      <c r="AF35" s="80"/>
      <c r="AG35" s="80"/>
      <c r="AH35" s="80"/>
      <c r="AI35" s="80"/>
      <c r="AJ35" s="80"/>
      <c r="AK35" s="91"/>
      <c r="AL35" s="91" t="s">
        <v>122</v>
      </c>
      <c r="AM35" s="81">
        <v>482433</v>
      </c>
      <c r="AN35" s="80"/>
      <c r="AO35" s="93">
        <v>687750</v>
      </c>
      <c r="AP35" s="80"/>
      <c r="AQ35" s="80"/>
      <c r="AR35" s="82">
        <f t="shared" si="1"/>
        <v>1170183</v>
      </c>
      <c r="AS35" s="80"/>
      <c r="AT35" s="80"/>
      <c r="AU35" s="80"/>
      <c r="AV35" s="80"/>
      <c r="AW35" s="80"/>
      <c r="AX35" s="80"/>
      <c r="AY35" s="80"/>
      <c r="AZ35" s="80"/>
      <c r="BA35" s="80"/>
      <c r="BB35" s="80"/>
      <c r="BC35" s="80"/>
      <c r="BD35" s="80"/>
      <c r="BE35" s="80"/>
      <c r="BF35" s="80"/>
      <c r="BG35" s="80"/>
      <c r="BH35" s="80"/>
      <c r="BI35" s="80"/>
      <c r="BJ35" s="80"/>
      <c r="BK35" s="80"/>
      <c r="BL35" s="80"/>
      <c r="BM35" s="80"/>
      <c r="BN35" s="80"/>
      <c r="BO35" s="80"/>
      <c r="BP35" s="80"/>
      <c r="BQ35" s="80"/>
      <c r="BR35" s="80"/>
      <c r="BS35" s="80"/>
      <c r="BT35" s="80"/>
      <c r="BU35" s="80"/>
      <c r="BV35" s="82">
        <v>0</v>
      </c>
      <c r="BW35" s="81"/>
      <c r="BX35" s="101">
        <v>39000</v>
      </c>
      <c r="BY35" s="84"/>
      <c r="BZ35" s="84"/>
      <c r="CA35" s="84"/>
      <c r="CB35" s="82"/>
      <c r="CE35" s="79">
        <f t="shared" si="3"/>
        <v>1131183</v>
      </c>
    </row>
    <row r="36" spans="1:83" x14ac:dyDescent="0.25">
      <c r="A36" s="80">
        <f t="shared" si="2"/>
        <v>31</v>
      </c>
      <c r="B36" s="80"/>
      <c r="C36" s="80"/>
      <c r="D36" s="80"/>
      <c r="E36" s="80"/>
      <c r="F36" s="80"/>
      <c r="G36" s="80"/>
      <c r="H36" s="80"/>
      <c r="I36" s="80"/>
      <c r="J36" s="80"/>
      <c r="K36" s="80"/>
      <c r="L36" s="80"/>
      <c r="M36" s="80"/>
      <c r="N36" s="80"/>
      <c r="O36" s="80"/>
      <c r="P36" s="80"/>
      <c r="Q36" s="80"/>
      <c r="R36" s="80"/>
      <c r="S36" s="80"/>
      <c r="T36" s="80"/>
      <c r="U36" s="80"/>
      <c r="V36" s="80"/>
      <c r="W36" s="80"/>
      <c r="X36" s="80"/>
      <c r="Y36" s="80"/>
      <c r="Z36" s="80"/>
      <c r="AA36" s="80"/>
      <c r="AB36" s="80"/>
      <c r="AC36" s="80"/>
      <c r="AD36" s="80"/>
      <c r="AE36" s="80"/>
      <c r="AF36" s="80"/>
      <c r="AG36" s="80"/>
      <c r="AH36" s="80"/>
      <c r="AI36" s="80"/>
      <c r="AJ36" s="80"/>
      <c r="AK36" s="91"/>
      <c r="AL36" s="91" t="s">
        <v>123</v>
      </c>
      <c r="AM36" s="81">
        <v>903983</v>
      </c>
      <c r="AN36" s="80"/>
      <c r="AO36" s="93">
        <v>687750</v>
      </c>
      <c r="AP36" s="80"/>
      <c r="AQ36" s="80"/>
      <c r="AR36" s="82">
        <f t="shared" si="1"/>
        <v>1591733</v>
      </c>
      <c r="AS36" s="80"/>
      <c r="AT36" s="80"/>
      <c r="AU36" s="80"/>
      <c r="AV36" s="80"/>
      <c r="AW36" s="80"/>
      <c r="AX36" s="80"/>
      <c r="AY36" s="80"/>
      <c r="AZ36" s="80"/>
      <c r="BA36" s="80"/>
      <c r="BB36" s="80"/>
      <c r="BC36" s="80"/>
      <c r="BD36" s="80"/>
      <c r="BE36" s="80"/>
      <c r="BF36" s="80"/>
      <c r="BG36" s="80"/>
      <c r="BH36" s="80"/>
      <c r="BI36" s="80"/>
      <c r="BJ36" s="80"/>
      <c r="BK36" s="80"/>
      <c r="BL36" s="80"/>
      <c r="BM36" s="80"/>
      <c r="BN36" s="80"/>
      <c r="BO36" s="80"/>
      <c r="BP36" s="80"/>
      <c r="BQ36" s="80"/>
      <c r="BR36" s="80"/>
      <c r="BS36" s="80"/>
      <c r="BT36" s="80"/>
      <c r="BU36" s="80"/>
      <c r="BV36" s="82">
        <v>0</v>
      </c>
      <c r="BW36" s="81"/>
      <c r="BX36" s="101">
        <v>36000</v>
      </c>
      <c r="BY36" s="84"/>
      <c r="BZ36" s="84"/>
      <c r="CA36" s="84"/>
      <c r="CB36" s="82"/>
      <c r="CE36" s="79">
        <f t="shared" si="3"/>
        <v>1555733</v>
      </c>
    </row>
    <row r="37" spans="1:83" x14ac:dyDescent="0.25">
      <c r="A37" s="80">
        <f t="shared" si="2"/>
        <v>32</v>
      </c>
      <c r="B37" s="85"/>
      <c r="C37" s="85"/>
      <c r="D37" s="85"/>
      <c r="E37" s="85"/>
      <c r="F37" s="85"/>
      <c r="G37" s="85"/>
      <c r="H37" s="85"/>
      <c r="I37" s="85"/>
      <c r="J37" s="85"/>
      <c r="K37" s="85"/>
      <c r="L37" s="85"/>
      <c r="M37" s="85"/>
      <c r="N37" s="85"/>
      <c r="O37" s="85"/>
      <c r="P37" s="85"/>
      <c r="Q37" s="85"/>
      <c r="R37" s="85"/>
      <c r="S37" s="85"/>
      <c r="T37" s="85"/>
      <c r="U37" s="85"/>
      <c r="V37" s="85"/>
      <c r="W37" s="85"/>
      <c r="X37" s="85"/>
      <c r="Y37" s="85"/>
      <c r="Z37" s="85"/>
      <c r="AA37" s="85"/>
      <c r="AB37" s="85"/>
      <c r="AC37" s="85"/>
      <c r="AD37" s="85"/>
      <c r="AE37" s="85"/>
      <c r="AF37" s="85"/>
      <c r="AG37" s="85"/>
      <c r="AH37" s="85"/>
      <c r="AI37" s="85"/>
      <c r="AJ37" s="85"/>
      <c r="AK37" s="92"/>
      <c r="AL37" s="92" t="s">
        <v>124</v>
      </c>
      <c r="AM37" s="80">
        <v>1005870</v>
      </c>
      <c r="AN37" s="80"/>
      <c r="AO37" s="93">
        <v>687750</v>
      </c>
      <c r="AP37" s="80"/>
      <c r="AQ37" s="80"/>
      <c r="AR37" s="82">
        <f t="shared" si="1"/>
        <v>1693620</v>
      </c>
      <c r="AS37" s="80"/>
      <c r="AT37" s="80"/>
      <c r="AU37" s="80"/>
      <c r="AV37" s="80"/>
      <c r="AW37" s="80"/>
      <c r="AX37" s="80"/>
      <c r="AY37" s="80"/>
      <c r="AZ37" s="80"/>
      <c r="BA37" s="80"/>
      <c r="BB37" s="80"/>
      <c r="BC37" s="80"/>
      <c r="BD37" s="80"/>
      <c r="BE37" s="80"/>
      <c r="BF37" s="80"/>
      <c r="BG37" s="80"/>
      <c r="BH37" s="80"/>
      <c r="BI37" s="80"/>
      <c r="BJ37" s="80"/>
      <c r="BK37" s="80"/>
      <c r="BL37" s="80"/>
      <c r="BM37" s="80"/>
      <c r="BN37" s="80"/>
      <c r="BO37" s="80"/>
      <c r="BP37" s="80"/>
      <c r="BQ37" s="80"/>
      <c r="BR37" s="80"/>
      <c r="BS37" s="80"/>
      <c r="BT37" s="80"/>
      <c r="BU37" s="80"/>
      <c r="BV37" s="82">
        <v>0</v>
      </c>
      <c r="BW37" s="81"/>
      <c r="BX37" s="101">
        <v>40500</v>
      </c>
      <c r="BY37" s="84"/>
      <c r="BZ37" s="84"/>
      <c r="CA37" s="84"/>
      <c r="CB37" s="82"/>
      <c r="CE37" s="79">
        <f t="shared" si="3"/>
        <v>1653120</v>
      </c>
    </row>
    <row r="38" spans="1:83" x14ac:dyDescent="0.25">
      <c r="A38" s="80">
        <f t="shared" si="2"/>
        <v>33</v>
      </c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5"/>
      <c r="N38" s="85"/>
      <c r="O38" s="85"/>
      <c r="P38" s="85"/>
      <c r="Q38" s="85"/>
      <c r="R38" s="85"/>
      <c r="S38" s="85"/>
      <c r="T38" s="85"/>
      <c r="U38" s="85"/>
      <c r="V38" s="85"/>
      <c r="W38" s="85"/>
      <c r="X38" s="85"/>
      <c r="Y38" s="85"/>
      <c r="Z38" s="85"/>
      <c r="AA38" s="85"/>
      <c r="AB38" s="85"/>
      <c r="AC38" s="85"/>
      <c r="AD38" s="85"/>
      <c r="AE38" s="85"/>
      <c r="AF38" s="85"/>
      <c r="AG38" s="85"/>
      <c r="AH38" s="85"/>
      <c r="AI38" s="85"/>
      <c r="AJ38" s="85"/>
      <c r="AK38" s="92"/>
      <c r="AL38" s="92" t="s">
        <v>125</v>
      </c>
      <c r="AM38" s="90">
        <v>1007458</v>
      </c>
      <c r="AN38" s="80"/>
      <c r="AO38" s="93">
        <v>687900</v>
      </c>
      <c r="AP38" s="80"/>
      <c r="AQ38" s="80"/>
      <c r="AR38" s="82">
        <f t="shared" si="1"/>
        <v>1695358</v>
      </c>
      <c r="AS38" s="80"/>
      <c r="AT38" s="80"/>
      <c r="AU38" s="80"/>
      <c r="AV38" s="80"/>
      <c r="AW38" s="80"/>
      <c r="AX38" s="80"/>
      <c r="AY38" s="80"/>
      <c r="AZ38" s="80"/>
      <c r="BA38" s="80"/>
      <c r="BB38" s="80"/>
      <c r="BC38" s="80"/>
      <c r="BD38" s="80"/>
      <c r="BE38" s="80"/>
      <c r="BF38" s="80"/>
      <c r="BG38" s="80"/>
      <c r="BH38" s="80"/>
      <c r="BI38" s="80"/>
      <c r="BJ38" s="80"/>
      <c r="BK38" s="80"/>
      <c r="BL38" s="80"/>
      <c r="BM38" s="80"/>
      <c r="BN38" s="80"/>
      <c r="BO38" s="80"/>
      <c r="BP38" s="80"/>
      <c r="BQ38" s="80"/>
      <c r="BR38" s="80"/>
      <c r="BS38" s="80"/>
      <c r="BT38" s="80"/>
      <c r="BU38" s="80"/>
      <c r="BV38" s="82">
        <v>0</v>
      </c>
      <c r="BW38" s="90"/>
      <c r="BX38" s="84">
        <v>39000</v>
      </c>
      <c r="BY38" s="84"/>
      <c r="BZ38" s="84"/>
      <c r="CA38" s="84"/>
      <c r="CB38" s="82"/>
      <c r="CE38" s="79">
        <f t="shared" si="3"/>
        <v>1656358</v>
      </c>
    </row>
    <row r="39" spans="1:83" x14ac:dyDescent="0.25">
      <c r="A39" s="80">
        <f t="shared" si="2"/>
        <v>34</v>
      </c>
      <c r="B39" s="85"/>
      <c r="C39" s="85"/>
      <c r="D39" s="85"/>
      <c r="E39" s="85"/>
      <c r="F39" s="85"/>
      <c r="G39" s="85"/>
      <c r="H39" s="85"/>
      <c r="I39" s="85"/>
      <c r="J39" s="85"/>
      <c r="K39" s="85"/>
      <c r="L39" s="85"/>
      <c r="M39" s="85"/>
      <c r="N39" s="85"/>
      <c r="O39" s="85"/>
      <c r="P39" s="85"/>
      <c r="Q39" s="85"/>
      <c r="R39" s="85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85"/>
      <c r="AE39" s="85"/>
      <c r="AF39" s="85"/>
      <c r="AG39" s="85"/>
      <c r="AH39" s="85"/>
      <c r="AI39" s="85"/>
      <c r="AJ39" s="85"/>
      <c r="AK39" s="92"/>
      <c r="AL39" s="92" t="s">
        <v>126</v>
      </c>
      <c r="AM39" s="80">
        <v>838708</v>
      </c>
      <c r="AN39" s="80"/>
      <c r="AO39" s="93">
        <v>687900</v>
      </c>
      <c r="AP39" s="80"/>
      <c r="AQ39" s="80"/>
      <c r="AR39" s="82">
        <f t="shared" si="1"/>
        <v>1526608</v>
      </c>
      <c r="AS39" s="80"/>
      <c r="AT39" s="80"/>
      <c r="AU39" s="80"/>
      <c r="AV39" s="80"/>
      <c r="AW39" s="80"/>
      <c r="AX39" s="80"/>
      <c r="AY39" s="80"/>
      <c r="AZ39" s="80"/>
      <c r="BA39" s="80"/>
      <c r="BB39" s="80"/>
      <c r="BC39" s="80"/>
      <c r="BD39" s="80"/>
      <c r="BE39" s="80"/>
      <c r="BF39" s="80"/>
      <c r="BG39" s="80"/>
      <c r="BH39" s="80"/>
      <c r="BI39" s="80"/>
      <c r="BJ39" s="80"/>
      <c r="BK39" s="80"/>
      <c r="BL39" s="80"/>
      <c r="BM39" s="80"/>
      <c r="BN39" s="80"/>
      <c r="BO39" s="80"/>
      <c r="BP39" s="80"/>
      <c r="BQ39" s="80"/>
      <c r="BR39" s="80"/>
      <c r="BS39" s="80"/>
      <c r="BT39" s="80"/>
      <c r="BU39" s="80"/>
      <c r="BV39" s="82">
        <v>0</v>
      </c>
      <c r="BW39" s="81"/>
      <c r="BX39" s="84">
        <v>39000</v>
      </c>
      <c r="BY39" s="84"/>
      <c r="BZ39" s="84"/>
      <c r="CA39" s="84"/>
      <c r="CB39" s="82"/>
      <c r="CE39" s="79">
        <f t="shared" si="3"/>
        <v>1487608</v>
      </c>
    </row>
    <row r="40" spans="1:83" x14ac:dyDescent="0.25">
      <c r="A40" s="80">
        <f t="shared" si="2"/>
        <v>35</v>
      </c>
      <c r="B40" s="85"/>
      <c r="C40" s="85"/>
      <c r="D40" s="85"/>
      <c r="E40" s="85"/>
      <c r="F40" s="85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5"/>
      <c r="V40" s="85"/>
      <c r="W40" s="85"/>
      <c r="X40" s="85"/>
      <c r="Y40" s="85"/>
      <c r="Z40" s="85"/>
      <c r="AA40" s="85"/>
      <c r="AB40" s="85"/>
      <c r="AC40" s="85"/>
      <c r="AD40" s="85"/>
      <c r="AE40" s="85"/>
      <c r="AF40" s="85"/>
      <c r="AG40" s="85"/>
      <c r="AH40" s="85"/>
      <c r="AI40" s="85"/>
      <c r="AJ40" s="85"/>
      <c r="AK40" s="92"/>
      <c r="AL40" s="92" t="s">
        <v>127</v>
      </c>
      <c r="AM40" s="80">
        <v>849958</v>
      </c>
      <c r="AN40" s="80"/>
      <c r="AO40" s="93">
        <v>687750</v>
      </c>
      <c r="AP40" s="80"/>
      <c r="AQ40" s="80"/>
      <c r="AR40" s="82">
        <f t="shared" si="1"/>
        <v>1537708</v>
      </c>
      <c r="AS40" s="80"/>
      <c r="AT40" s="80"/>
      <c r="AU40" s="80"/>
      <c r="AV40" s="80"/>
      <c r="AW40" s="80"/>
      <c r="AX40" s="80"/>
      <c r="AY40" s="80"/>
      <c r="AZ40" s="80"/>
      <c r="BA40" s="80"/>
      <c r="BB40" s="80"/>
      <c r="BC40" s="80"/>
      <c r="BD40" s="80"/>
      <c r="BE40" s="80"/>
      <c r="BF40" s="80"/>
      <c r="BG40" s="80"/>
      <c r="BH40" s="80"/>
      <c r="BI40" s="80"/>
      <c r="BJ40" s="80"/>
      <c r="BK40" s="80"/>
      <c r="BL40" s="80"/>
      <c r="BM40" s="80"/>
      <c r="BN40" s="80"/>
      <c r="BO40" s="80"/>
      <c r="BP40" s="80"/>
      <c r="BQ40" s="80"/>
      <c r="BR40" s="80"/>
      <c r="BS40" s="80"/>
      <c r="BT40" s="80"/>
      <c r="BU40" s="80"/>
      <c r="BV40" s="82">
        <v>0</v>
      </c>
      <c r="BW40" s="81"/>
      <c r="BX40" s="84">
        <v>24000</v>
      </c>
      <c r="BY40" s="84"/>
      <c r="BZ40" s="84"/>
      <c r="CA40" s="84"/>
      <c r="CB40" s="82"/>
      <c r="CE40" s="79">
        <f t="shared" si="3"/>
        <v>1513708</v>
      </c>
    </row>
    <row r="41" spans="1:83" ht="14.25" customHeight="1" x14ac:dyDescent="0.25">
      <c r="A41" s="80">
        <f t="shared" si="2"/>
        <v>36</v>
      </c>
      <c r="B41" s="85"/>
      <c r="C41" s="85"/>
      <c r="D41" s="85"/>
      <c r="E41" s="85"/>
      <c r="F41" s="85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5"/>
      <c r="V41" s="85"/>
      <c r="W41" s="85"/>
      <c r="X41" s="85"/>
      <c r="Y41" s="85"/>
      <c r="Z41" s="85"/>
      <c r="AA41" s="85"/>
      <c r="AB41" s="85"/>
      <c r="AC41" s="85"/>
      <c r="AD41" s="85"/>
      <c r="AE41" s="85"/>
      <c r="AF41" s="85"/>
      <c r="AG41" s="85"/>
      <c r="AH41" s="85"/>
      <c r="AI41" s="85"/>
      <c r="AJ41" s="85"/>
      <c r="AK41" s="92"/>
      <c r="AL41" s="92" t="s">
        <v>128</v>
      </c>
      <c r="AM41" s="80">
        <v>534183</v>
      </c>
      <c r="AN41" s="80"/>
      <c r="AO41" s="93">
        <v>687750</v>
      </c>
      <c r="AP41" s="80"/>
      <c r="AQ41" s="80"/>
      <c r="AR41" s="82">
        <f t="shared" si="1"/>
        <v>1221933</v>
      </c>
      <c r="AS41" s="80"/>
      <c r="AT41" s="80"/>
      <c r="AU41" s="80"/>
      <c r="AV41" s="80"/>
      <c r="AW41" s="80"/>
      <c r="AX41" s="80"/>
      <c r="AY41" s="80"/>
      <c r="AZ41" s="80"/>
      <c r="BA41" s="80"/>
      <c r="BB41" s="80"/>
      <c r="BC41" s="80"/>
      <c r="BD41" s="80"/>
      <c r="BE41" s="80"/>
      <c r="BF41" s="80"/>
      <c r="BG41" s="80"/>
      <c r="BH41" s="80"/>
      <c r="BI41" s="80"/>
      <c r="BJ41" s="80"/>
      <c r="BK41" s="80"/>
      <c r="BL41" s="80"/>
      <c r="BM41" s="80"/>
      <c r="BN41" s="80"/>
      <c r="BO41" s="80"/>
      <c r="BP41" s="80"/>
      <c r="BQ41" s="80"/>
      <c r="BR41" s="80"/>
      <c r="BS41" s="80"/>
      <c r="BT41" s="80"/>
      <c r="BU41" s="80"/>
      <c r="BV41" s="82">
        <v>0</v>
      </c>
      <c r="BW41" s="81"/>
      <c r="BX41" s="84">
        <v>37500</v>
      </c>
      <c r="BY41" s="84"/>
      <c r="BZ41" s="84"/>
      <c r="CA41" s="84"/>
      <c r="CB41" s="82"/>
      <c r="CE41" s="79">
        <f t="shared" si="3"/>
        <v>1184433</v>
      </c>
    </row>
    <row r="42" spans="1:83" x14ac:dyDescent="0.25">
      <c r="A42" s="80">
        <f t="shared" si="2"/>
        <v>37</v>
      </c>
      <c r="B42" s="85"/>
      <c r="C42" s="85"/>
      <c r="D42" s="85"/>
      <c r="E42" s="85"/>
      <c r="F42" s="85"/>
      <c r="G42" s="85"/>
      <c r="H42" s="85"/>
      <c r="I42" s="85"/>
      <c r="J42" s="85"/>
      <c r="K42" s="85"/>
      <c r="L42" s="85"/>
      <c r="M42" s="85"/>
      <c r="N42" s="85"/>
      <c r="O42" s="85"/>
      <c r="P42" s="85"/>
      <c r="Q42" s="85"/>
      <c r="R42" s="85"/>
      <c r="S42" s="85"/>
      <c r="T42" s="85"/>
      <c r="U42" s="85"/>
      <c r="V42" s="85"/>
      <c r="W42" s="85"/>
      <c r="X42" s="85"/>
      <c r="Y42" s="85"/>
      <c r="Z42" s="85"/>
      <c r="AA42" s="85"/>
      <c r="AB42" s="85"/>
      <c r="AC42" s="85"/>
      <c r="AD42" s="85"/>
      <c r="AE42" s="85"/>
      <c r="AF42" s="85"/>
      <c r="AG42" s="85"/>
      <c r="AH42" s="85"/>
      <c r="AI42" s="85"/>
      <c r="AJ42" s="85"/>
      <c r="AK42" s="92"/>
      <c r="AL42" s="92" t="s">
        <v>129</v>
      </c>
      <c r="AM42" s="82">
        <v>1002958</v>
      </c>
      <c r="AN42" s="80"/>
      <c r="AO42" s="93">
        <v>687750</v>
      </c>
      <c r="AP42" s="80"/>
      <c r="AQ42" s="80"/>
      <c r="AR42" s="82">
        <f t="shared" si="1"/>
        <v>1690708</v>
      </c>
      <c r="AS42" s="80"/>
      <c r="AT42" s="80"/>
      <c r="AU42" s="80"/>
      <c r="AV42" s="80"/>
      <c r="AW42" s="80"/>
      <c r="AX42" s="80"/>
      <c r="AY42" s="80"/>
      <c r="AZ42" s="80"/>
      <c r="BA42" s="80"/>
      <c r="BB42" s="80"/>
      <c r="BC42" s="80"/>
      <c r="BD42" s="80"/>
      <c r="BE42" s="80"/>
      <c r="BF42" s="80"/>
      <c r="BG42" s="80"/>
      <c r="BH42" s="80"/>
      <c r="BI42" s="80"/>
      <c r="BJ42" s="80"/>
      <c r="BK42" s="80"/>
      <c r="BL42" s="80"/>
      <c r="BM42" s="80"/>
      <c r="BN42" s="80"/>
      <c r="BO42" s="80"/>
      <c r="BP42" s="80"/>
      <c r="BQ42" s="80"/>
      <c r="BR42" s="80"/>
      <c r="BS42" s="80"/>
      <c r="BT42" s="80"/>
      <c r="BU42" s="80"/>
      <c r="BV42" s="82">
        <v>0</v>
      </c>
      <c r="BW42" s="81"/>
      <c r="BX42" s="84">
        <v>37500</v>
      </c>
      <c r="BY42" s="84"/>
      <c r="BZ42" s="84"/>
      <c r="CA42" s="84"/>
      <c r="CB42" s="82"/>
      <c r="CE42" s="79">
        <f t="shared" si="3"/>
        <v>1653208</v>
      </c>
    </row>
    <row r="43" spans="1:83" x14ac:dyDescent="0.25">
      <c r="A43" s="80">
        <f t="shared" si="2"/>
        <v>38</v>
      </c>
      <c r="B43" s="85"/>
      <c r="C43" s="85"/>
      <c r="D43" s="85"/>
      <c r="E43" s="85"/>
      <c r="F43" s="85"/>
      <c r="G43" s="85"/>
      <c r="H43" s="85"/>
      <c r="I43" s="85"/>
      <c r="J43" s="85"/>
      <c r="K43" s="85"/>
      <c r="L43" s="85"/>
      <c r="M43" s="85"/>
      <c r="N43" s="85"/>
      <c r="O43" s="85"/>
      <c r="P43" s="85"/>
      <c r="Q43" s="85"/>
      <c r="R43" s="85"/>
      <c r="S43" s="85"/>
      <c r="T43" s="85"/>
      <c r="U43" s="85"/>
      <c r="V43" s="85"/>
      <c r="W43" s="85"/>
      <c r="X43" s="85"/>
      <c r="Y43" s="85"/>
      <c r="Z43" s="85"/>
      <c r="AA43" s="85"/>
      <c r="AB43" s="85"/>
      <c r="AC43" s="85"/>
      <c r="AD43" s="85"/>
      <c r="AE43" s="85"/>
      <c r="AF43" s="85"/>
      <c r="AG43" s="85"/>
      <c r="AH43" s="85"/>
      <c r="AI43" s="85"/>
      <c r="AJ43" s="85"/>
      <c r="AK43" s="92"/>
      <c r="AL43" s="92" t="s">
        <v>130</v>
      </c>
      <c r="AM43" s="82">
        <v>537083</v>
      </c>
      <c r="AN43" s="80"/>
      <c r="AO43" s="93">
        <v>687750</v>
      </c>
      <c r="AP43" s="80"/>
      <c r="AQ43" s="80"/>
      <c r="AR43" s="82">
        <f t="shared" si="1"/>
        <v>1224833</v>
      </c>
      <c r="AS43" s="80"/>
      <c r="AT43" s="80"/>
      <c r="AU43" s="80"/>
      <c r="AV43" s="80"/>
      <c r="AW43" s="80"/>
      <c r="AX43" s="80"/>
      <c r="AY43" s="80"/>
      <c r="AZ43" s="80"/>
      <c r="BA43" s="80"/>
      <c r="BB43" s="80"/>
      <c r="BC43" s="80"/>
      <c r="BD43" s="80"/>
      <c r="BE43" s="80"/>
      <c r="BF43" s="80"/>
      <c r="BG43" s="80"/>
      <c r="BH43" s="80"/>
      <c r="BI43" s="80"/>
      <c r="BJ43" s="80"/>
      <c r="BK43" s="80"/>
      <c r="BL43" s="80"/>
      <c r="BM43" s="80"/>
      <c r="BN43" s="80"/>
      <c r="BO43" s="80"/>
      <c r="BP43" s="80"/>
      <c r="BQ43" s="80"/>
      <c r="BR43" s="80"/>
      <c r="BS43" s="80"/>
      <c r="BT43" s="80"/>
      <c r="BU43" s="80"/>
      <c r="BV43" s="82">
        <v>0</v>
      </c>
      <c r="BW43" s="81"/>
      <c r="BX43" s="84">
        <v>40500</v>
      </c>
      <c r="BY43" s="84"/>
      <c r="BZ43" s="84"/>
      <c r="CA43" s="84"/>
      <c r="CB43" s="82"/>
      <c r="CE43" s="79">
        <f t="shared" si="3"/>
        <v>1184333</v>
      </c>
    </row>
    <row r="44" spans="1:83" x14ac:dyDescent="0.25">
      <c r="A44" s="80">
        <f t="shared" si="2"/>
        <v>39</v>
      </c>
      <c r="B44" s="85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85"/>
      <c r="U44" s="85"/>
      <c r="V44" s="85"/>
      <c r="W44" s="85"/>
      <c r="X44" s="85"/>
      <c r="Y44" s="85"/>
      <c r="Z44" s="85"/>
      <c r="AA44" s="85"/>
      <c r="AB44" s="85"/>
      <c r="AC44" s="85"/>
      <c r="AD44" s="85"/>
      <c r="AE44" s="85"/>
      <c r="AF44" s="85"/>
      <c r="AG44" s="85"/>
      <c r="AH44" s="85"/>
      <c r="AI44" s="85"/>
      <c r="AJ44" s="85"/>
      <c r="AK44" s="92"/>
      <c r="AL44" s="92" t="s">
        <v>131</v>
      </c>
      <c r="AM44" s="82">
        <v>529683</v>
      </c>
      <c r="AN44" s="80"/>
      <c r="AO44" s="93">
        <v>687750</v>
      </c>
      <c r="AP44" s="80"/>
      <c r="AQ44" s="80"/>
      <c r="AR44" s="82">
        <f t="shared" si="1"/>
        <v>1217433</v>
      </c>
      <c r="AS44" s="80"/>
      <c r="AT44" s="80"/>
      <c r="AU44" s="80"/>
      <c r="AV44" s="80"/>
      <c r="AW44" s="80"/>
      <c r="AX44" s="80"/>
      <c r="AY44" s="80"/>
      <c r="AZ44" s="80"/>
      <c r="BA44" s="80"/>
      <c r="BB44" s="80"/>
      <c r="BC44" s="80"/>
      <c r="BD44" s="80"/>
      <c r="BE44" s="80"/>
      <c r="BF44" s="80"/>
      <c r="BG44" s="80"/>
      <c r="BH44" s="80"/>
      <c r="BI44" s="80"/>
      <c r="BJ44" s="80"/>
      <c r="BK44" s="80"/>
      <c r="BL44" s="80"/>
      <c r="BM44" s="80"/>
      <c r="BN44" s="80"/>
      <c r="BO44" s="80"/>
      <c r="BP44" s="80"/>
      <c r="BQ44" s="80"/>
      <c r="BR44" s="80"/>
      <c r="BS44" s="80"/>
      <c r="BT44" s="80"/>
      <c r="BU44" s="80"/>
      <c r="BV44" s="82">
        <v>0</v>
      </c>
      <c r="BW44" s="81"/>
      <c r="BX44" s="84">
        <v>36000</v>
      </c>
      <c r="BY44" s="84"/>
      <c r="BZ44" s="84"/>
      <c r="CA44" s="84"/>
      <c r="CB44" s="82"/>
      <c r="CE44" s="79">
        <f t="shared" si="3"/>
        <v>1181433</v>
      </c>
    </row>
    <row r="45" spans="1:83" x14ac:dyDescent="0.25">
      <c r="A45" s="80">
        <f t="shared" si="2"/>
        <v>40</v>
      </c>
      <c r="B45" s="85"/>
      <c r="C45" s="85"/>
      <c r="D45" s="85"/>
      <c r="E45" s="85"/>
      <c r="F45" s="85"/>
      <c r="G45" s="85"/>
      <c r="H45" s="85"/>
      <c r="I45" s="85"/>
      <c r="J45" s="85"/>
      <c r="K45" s="85"/>
      <c r="L45" s="85"/>
      <c r="M45" s="85"/>
      <c r="N45" s="85"/>
      <c r="O45" s="85"/>
      <c r="P45" s="85"/>
      <c r="Q45" s="85"/>
      <c r="R45" s="85"/>
      <c r="S45" s="85"/>
      <c r="T45" s="85"/>
      <c r="U45" s="85"/>
      <c r="V45" s="85"/>
      <c r="W45" s="85"/>
      <c r="X45" s="85"/>
      <c r="Y45" s="85"/>
      <c r="Z45" s="85"/>
      <c r="AA45" s="85"/>
      <c r="AB45" s="85"/>
      <c r="AC45" s="85"/>
      <c r="AD45" s="85"/>
      <c r="AE45" s="85"/>
      <c r="AF45" s="85"/>
      <c r="AG45" s="85"/>
      <c r="AH45" s="85"/>
      <c r="AI45" s="85"/>
      <c r="AJ45" s="85"/>
      <c r="AK45" s="92"/>
      <c r="AL45" s="92" t="s">
        <v>132</v>
      </c>
      <c r="AM45" s="82">
        <v>795983</v>
      </c>
      <c r="AN45" s="80"/>
      <c r="AO45" s="93">
        <v>687750</v>
      </c>
      <c r="AP45" s="80"/>
      <c r="AQ45" s="80"/>
      <c r="AR45" s="82">
        <f t="shared" si="1"/>
        <v>1483733</v>
      </c>
      <c r="AS45" s="80"/>
      <c r="AT45" s="80"/>
      <c r="AU45" s="80"/>
      <c r="AV45" s="80"/>
      <c r="AW45" s="80"/>
      <c r="AX45" s="80"/>
      <c r="AY45" s="80"/>
      <c r="AZ45" s="80"/>
      <c r="BA45" s="80"/>
      <c r="BB45" s="80"/>
      <c r="BC45" s="80"/>
      <c r="BD45" s="80"/>
      <c r="BE45" s="80"/>
      <c r="BF45" s="80"/>
      <c r="BG45" s="80"/>
      <c r="BH45" s="80"/>
      <c r="BI45" s="80"/>
      <c r="BJ45" s="80"/>
      <c r="BK45" s="80"/>
      <c r="BL45" s="80"/>
      <c r="BM45" s="80"/>
      <c r="BN45" s="80"/>
      <c r="BO45" s="80"/>
      <c r="BP45" s="80"/>
      <c r="BQ45" s="80"/>
      <c r="BR45" s="80"/>
      <c r="BS45" s="80"/>
      <c r="BT45" s="80"/>
      <c r="BU45" s="80"/>
      <c r="BV45" s="82">
        <v>0</v>
      </c>
      <c r="BW45" s="81"/>
      <c r="BX45" s="84">
        <v>37500</v>
      </c>
      <c r="BY45" s="84"/>
      <c r="BZ45" s="84"/>
      <c r="CA45" s="84"/>
      <c r="CB45" s="82"/>
      <c r="CE45" s="79">
        <f t="shared" si="3"/>
        <v>1446233</v>
      </c>
    </row>
    <row r="46" spans="1:83" x14ac:dyDescent="0.25">
      <c r="A46" s="80">
        <f t="shared" si="2"/>
        <v>41</v>
      </c>
      <c r="B46" s="85"/>
      <c r="C46" s="85"/>
      <c r="D46" s="85"/>
      <c r="E46" s="85"/>
      <c r="F46" s="85"/>
      <c r="G46" s="85"/>
      <c r="H46" s="85"/>
      <c r="I46" s="85"/>
      <c r="J46" s="85"/>
      <c r="K46" s="85"/>
      <c r="L46" s="85"/>
      <c r="M46" s="85"/>
      <c r="N46" s="85"/>
      <c r="O46" s="85"/>
      <c r="P46" s="85"/>
      <c r="Q46" s="85"/>
      <c r="R46" s="85"/>
      <c r="S46" s="85"/>
      <c r="T46" s="85"/>
      <c r="U46" s="85"/>
      <c r="V46" s="85"/>
      <c r="W46" s="85"/>
      <c r="X46" s="85"/>
      <c r="Y46" s="85"/>
      <c r="Z46" s="85"/>
      <c r="AA46" s="85"/>
      <c r="AB46" s="85"/>
      <c r="AC46" s="85"/>
      <c r="AD46" s="85"/>
      <c r="AE46" s="85"/>
      <c r="AF46" s="85"/>
      <c r="AG46" s="85"/>
      <c r="AH46" s="85"/>
      <c r="AI46" s="85"/>
      <c r="AJ46" s="85"/>
      <c r="AK46" s="92"/>
      <c r="AL46" s="92" t="s">
        <v>133</v>
      </c>
      <c r="AM46" s="82">
        <v>936120</v>
      </c>
      <c r="AN46" s="80"/>
      <c r="AO46" s="93">
        <v>687750</v>
      </c>
      <c r="AP46" s="80"/>
      <c r="AQ46" s="80"/>
      <c r="AR46" s="82">
        <f t="shared" si="1"/>
        <v>1623870</v>
      </c>
      <c r="AS46" s="80"/>
      <c r="AT46" s="80"/>
      <c r="AU46" s="80"/>
      <c r="AV46" s="80"/>
      <c r="AW46" s="80"/>
      <c r="AX46" s="80"/>
      <c r="AY46" s="80"/>
      <c r="AZ46" s="80"/>
      <c r="BA46" s="80"/>
      <c r="BB46" s="80"/>
      <c r="BC46" s="80"/>
      <c r="BD46" s="80"/>
      <c r="BE46" s="80"/>
      <c r="BF46" s="80"/>
      <c r="BG46" s="80"/>
      <c r="BH46" s="80"/>
      <c r="BI46" s="80"/>
      <c r="BJ46" s="80"/>
      <c r="BK46" s="80"/>
      <c r="BL46" s="80"/>
      <c r="BM46" s="80"/>
      <c r="BN46" s="80"/>
      <c r="BO46" s="80"/>
      <c r="BP46" s="80"/>
      <c r="BQ46" s="80"/>
      <c r="BR46" s="80"/>
      <c r="BS46" s="80"/>
      <c r="BT46" s="80"/>
      <c r="BU46" s="80"/>
      <c r="BV46" s="82">
        <v>0</v>
      </c>
      <c r="BW46" s="81"/>
      <c r="BX46" s="84">
        <v>36000</v>
      </c>
      <c r="BY46" s="84"/>
      <c r="BZ46" s="84"/>
      <c r="CA46" s="84"/>
      <c r="CB46" s="82"/>
      <c r="CE46" s="79">
        <f t="shared" si="3"/>
        <v>1587870</v>
      </c>
    </row>
    <row r="47" spans="1:83" x14ac:dyDescent="0.25">
      <c r="A47" s="80">
        <f t="shared" si="2"/>
        <v>42</v>
      </c>
      <c r="AL47" t="s">
        <v>134</v>
      </c>
      <c r="AM47" s="93">
        <v>1667058</v>
      </c>
      <c r="AN47" s="80"/>
      <c r="AO47" s="93">
        <v>458550</v>
      </c>
      <c r="AP47" s="80"/>
      <c r="AQ47" s="80"/>
      <c r="AR47" s="82">
        <f t="shared" si="1"/>
        <v>2125608</v>
      </c>
      <c r="AS47" s="80"/>
      <c r="AT47" s="80"/>
      <c r="AU47" s="80"/>
      <c r="AV47" s="80"/>
      <c r="AW47" s="80"/>
      <c r="AX47" s="80"/>
      <c r="AY47" s="80"/>
      <c r="AZ47" s="80"/>
      <c r="BA47" s="80"/>
      <c r="BB47" s="80"/>
      <c r="BC47" s="80"/>
      <c r="BD47" s="80"/>
      <c r="BE47" s="80"/>
      <c r="BF47" s="80"/>
      <c r="BG47" s="80"/>
      <c r="BH47" s="80"/>
      <c r="BI47" s="80"/>
      <c r="BJ47" s="80"/>
      <c r="BK47" s="80"/>
      <c r="BL47" s="80"/>
      <c r="BM47" s="80"/>
      <c r="BN47" s="80"/>
      <c r="BO47" s="80"/>
      <c r="BP47" s="80"/>
      <c r="BQ47" s="80"/>
      <c r="BR47" s="80"/>
      <c r="BS47" s="80"/>
      <c r="BT47" s="80"/>
      <c r="BU47" s="80"/>
      <c r="BV47" s="82">
        <v>0</v>
      </c>
      <c r="BW47" s="81"/>
      <c r="BX47" s="84">
        <v>31500</v>
      </c>
      <c r="BY47" s="84"/>
      <c r="BZ47" s="84"/>
      <c r="CA47" s="84"/>
      <c r="CB47" s="82"/>
      <c r="CE47" s="79">
        <f t="shared" si="3"/>
        <v>2094108</v>
      </c>
    </row>
    <row r="48" spans="1:83" x14ac:dyDescent="0.25">
      <c r="A48" s="80">
        <f t="shared" si="2"/>
        <v>43</v>
      </c>
      <c r="AL48" t="s">
        <v>135</v>
      </c>
      <c r="AM48" s="82">
        <v>2023958</v>
      </c>
      <c r="AN48" s="80"/>
      <c r="AO48" s="93">
        <v>532650</v>
      </c>
      <c r="AP48" s="80"/>
      <c r="AQ48" s="80"/>
      <c r="AR48" s="82">
        <f t="shared" si="1"/>
        <v>2556608</v>
      </c>
      <c r="AS48" s="80"/>
      <c r="AT48" s="80"/>
      <c r="AU48" s="80"/>
      <c r="AV48" s="80"/>
      <c r="AW48" s="80"/>
      <c r="AX48" s="80"/>
      <c r="AY48" s="80"/>
      <c r="AZ48" s="80"/>
      <c r="BA48" s="80"/>
      <c r="BB48" s="80"/>
      <c r="BC48" s="80"/>
      <c r="BD48" s="80"/>
      <c r="BE48" s="80"/>
      <c r="BF48" s="80"/>
      <c r="BG48" s="80"/>
      <c r="BH48" s="80"/>
      <c r="BI48" s="80"/>
      <c r="BJ48" s="80"/>
      <c r="BK48" s="80"/>
      <c r="BL48" s="80"/>
      <c r="BM48" s="80"/>
      <c r="BN48" s="80"/>
      <c r="BO48" s="80"/>
      <c r="BP48" s="80"/>
      <c r="BQ48" s="80"/>
      <c r="BR48" s="80"/>
      <c r="BS48" s="80"/>
      <c r="BT48" s="80"/>
      <c r="BU48" s="80"/>
      <c r="BV48" s="82">
        <v>0</v>
      </c>
      <c r="BW48" s="81"/>
      <c r="BX48" s="84">
        <v>39000</v>
      </c>
      <c r="BY48" s="84"/>
      <c r="BZ48" s="84"/>
      <c r="CA48" s="84"/>
      <c r="CB48" s="82"/>
      <c r="CE48" s="79">
        <f t="shared" si="3"/>
        <v>2517608</v>
      </c>
    </row>
    <row r="49" spans="1:83" x14ac:dyDescent="0.25">
      <c r="A49" s="80">
        <f t="shared" si="2"/>
        <v>44</v>
      </c>
      <c r="AL49" t="s">
        <v>136</v>
      </c>
      <c r="AM49" s="82">
        <v>1888008</v>
      </c>
      <c r="AN49" s="80"/>
      <c r="AO49" s="93">
        <v>532800</v>
      </c>
      <c r="AP49" s="80"/>
      <c r="AQ49" s="80"/>
      <c r="AR49" s="82">
        <f t="shared" si="1"/>
        <v>2420808</v>
      </c>
      <c r="AS49" s="80"/>
      <c r="AT49" s="80"/>
      <c r="AU49" s="80"/>
      <c r="AV49" s="80"/>
      <c r="AW49" s="80"/>
      <c r="AX49" s="80"/>
      <c r="AY49" s="80"/>
      <c r="AZ49" s="80"/>
      <c r="BA49" s="80"/>
      <c r="BB49" s="80"/>
      <c r="BC49" s="80"/>
      <c r="BD49" s="80"/>
      <c r="BE49" s="80"/>
      <c r="BF49" s="80"/>
      <c r="BG49" s="80"/>
      <c r="BH49" s="80"/>
      <c r="BI49" s="80"/>
      <c r="BJ49" s="80"/>
      <c r="BK49" s="80"/>
      <c r="BL49" s="80"/>
      <c r="BM49" s="80"/>
      <c r="BN49" s="80"/>
      <c r="BO49" s="80"/>
      <c r="BP49" s="80"/>
      <c r="BQ49" s="80"/>
      <c r="BR49" s="80"/>
      <c r="BS49" s="80"/>
      <c r="BT49" s="80"/>
      <c r="BU49" s="80"/>
      <c r="BV49" s="81">
        <v>0</v>
      </c>
      <c r="BW49" s="81"/>
      <c r="BX49" s="84">
        <v>37500</v>
      </c>
      <c r="BY49" s="84"/>
      <c r="BZ49" s="84"/>
      <c r="CA49" s="84"/>
      <c r="CB49" s="82"/>
      <c r="CE49" s="79">
        <f t="shared" si="3"/>
        <v>2383308</v>
      </c>
    </row>
    <row r="50" spans="1:83" x14ac:dyDescent="0.25">
      <c r="A50" s="80">
        <f t="shared" si="2"/>
        <v>45</v>
      </c>
      <c r="AL50" t="s">
        <v>137</v>
      </c>
      <c r="AM50" s="82">
        <v>1860070</v>
      </c>
      <c r="AN50" s="80"/>
      <c r="AO50" s="93">
        <v>532650</v>
      </c>
      <c r="AP50" s="80"/>
      <c r="AQ50" s="80"/>
      <c r="AR50" s="82">
        <f t="shared" si="1"/>
        <v>2392720</v>
      </c>
      <c r="AS50" s="80"/>
      <c r="AT50" s="80"/>
      <c r="AU50" s="80"/>
      <c r="AV50" s="80"/>
      <c r="AW50" s="80"/>
      <c r="AX50" s="80"/>
      <c r="AY50" s="80"/>
      <c r="AZ50" s="80"/>
      <c r="BA50" s="80"/>
      <c r="BB50" s="80"/>
      <c r="BC50" s="80"/>
      <c r="BD50" s="80"/>
      <c r="BE50" s="80"/>
      <c r="BF50" s="80"/>
      <c r="BG50" s="80"/>
      <c r="BH50" s="80"/>
      <c r="BI50" s="80"/>
      <c r="BJ50" s="80"/>
      <c r="BK50" s="80"/>
      <c r="BL50" s="80"/>
      <c r="BM50" s="80"/>
      <c r="BN50" s="80"/>
      <c r="BO50" s="80"/>
      <c r="BP50" s="80"/>
      <c r="BQ50" s="80"/>
      <c r="BR50" s="80"/>
      <c r="BS50" s="80"/>
      <c r="BT50" s="80"/>
      <c r="BU50" s="80"/>
      <c r="BV50" s="82"/>
      <c r="BW50" s="82"/>
      <c r="BX50" s="82">
        <v>40500</v>
      </c>
      <c r="BY50" s="82"/>
      <c r="BZ50" s="82"/>
      <c r="CA50" s="82"/>
      <c r="CB50" s="82"/>
      <c r="CE50" s="79">
        <f t="shared" si="3"/>
        <v>2352220</v>
      </c>
    </row>
    <row r="51" spans="1:83" x14ac:dyDescent="0.25">
      <c r="A51" s="80">
        <f t="shared" si="2"/>
        <v>46</v>
      </c>
      <c r="AL51" t="s">
        <v>138</v>
      </c>
      <c r="AM51" s="80">
        <v>7712</v>
      </c>
      <c r="AN51" s="80"/>
      <c r="AO51" s="93">
        <v>168700</v>
      </c>
      <c r="AP51" s="80"/>
      <c r="AQ51" s="80"/>
      <c r="AR51" s="82">
        <f t="shared" si="1"/>
        <v>176412</v>
      </c>
      <c r="AS51" s="80"/>
      <c r="AT51" s="80"/>
      <c r="AU51" s="80"/>
      <c r="AV51" s="80"/>
      <c r="AW51" s="80"/>
      <c r="AX51" s="80"/>
      <c r="AY51" s="80"/>
      <c r="AZ51" s="80"/>
      <c r="BA51" s="80"/>
      <c r="BB51" s="80"/>
      <c r="BC51" s="80"/>
      <c r="BD51" s="80"/>
      <c r="BE51" s="80"/>
      <c r="BF51" s="80"/>
      <c r="BG51" s="80"/>
      <c r="BH51" s="80"/>
      <c r="BI51" s="80"/>
      <c r="BJ51" s="80"/>
      <c r="BK51" s="80"/>
      <c r="BL51" s="80"/>
      <c r="BM51" s="80"/>
      <c r="BN51" s="80"/>
      <c r="BO51" s="80"/>
      <c r="BP51" s="80"/>
      <c r="BQ51" s="80"/>
      <c r="BR51" s="80"/>
      <c r="BS51" s="80"/>
      <c r="BT51" s="80"/>
      <c r="BU51" s="80"/>
      <c r="BV51" s="82">
        <v>51680</v>
      </c>
      <c r="BW51" s="82"/>
      <c r="BX51" s="101">
        <v>30000</v>
      </c>
      <c r="BY51" s="84"/>
      <c r="BZ51" s="84"/>
      <c r="CA51" s="84"/>
      <c r="CB51" s="82"/>
      <c r="CE51" s="79">
        <f t="shared" si="3"/>
        <v>94732</v>
      </c>
    </row>
    <row r="52" spans="1:83" x14ac:dyDescent="0.25">
      <c r="A52" s="80">
        <f t="shared" si="2"/>
        <v>47</v>
      </c>
      <c r="AL52" t="s">
        <v>148</v>
      </c>
      <c r="AM52" s="80">
        <v>0</v>
      </c>
      <c r="AN52" s="80"/>
      <c r="AO52" s="93">
        <v>0</v>
      </c>
      <c r="AP52" s="80"/>
      <c r="AQ52" s="80"/>
      <c r="AR52" s="82">
        <f t="shared" si="1"/>
        <v>0</v>
      </c>
      <c r="AS52" s="80"/>
      <c r="AT52" s="80"/>
      <c r="AU52" s="80"/>
      <c r="AV52" s="80"/>
      <c r="AW52" s="80"/>
      <c r="AX52" s="80"/>
      <c r="AY52" s="80"/>
      <c r="AZ52" s="80"/>
      <c r="BA52" s="80"/>
      <c r="BB52" s="80"/>
      <c r="BC52" s="80"/>
      <c r="BD52" s="80"/>
      <c r="BE52" s="80"/>
      <c r="BF52" s="80"/>
      <c r="BG52" s="80"/>
      <c r="BH52" s="80"/>
      <c r="BI52" s="80"/>
      <c r="BJ52" s="80"/>
      <c r="BK52" s="80"/>
      <c r="BL52" s="80"/>
      <c r="BM52" s="80"/>
      <c r="BN52" s="80"/>
      <c r="BO52" s="80"/>
      <c r="BP52" s="80"/>
      <c r="BQ52" s="80"/>
      <c r="BR52" s="80"/>
      <c r="BS52" s="80"/>
      <c r="BT52" s="80"/>
      <c r="BU52" s="80"/>
      <c r="BV52" s="82"/>
      <c r="BW52" s="81"/>
      <c r="BX52" s="84"/>
      <c r="BY52" s="84"/>
      <c r="BZ52" s="84"/>
      <c r="CA52" s="84"/>
      <c r="CB52" s="82"/>
      <c r="CE52" s="79">
        <f t="shared" si="3"/>
        <v>0</v>
      </c>
    </row>
    <row r="53" spans="1:83" x14ac:dyDescent="0.25">
      <c r="A53" s="80">
        <f t="shared" si="2"/>
        <v>48</v>
      </c>
      <c r="AL53" t="s">
        <v>139</v>
      </c>
      <c r="AM53" s="84">
        <v>12809090</v>
      </c>
      <c r="AN53" s="80"/>
      <c r="AO53" s="93">
        <v>0</v>
      </c>
      <c r="AP53" s="80"/>
      <c r="AQ53" s="80"/>
      <c r="AR53" s="82">
        <f t="shared" si="1"/>
        <v>12809090</v>
      </c>
      <c r="AS53" s="80"/>
      <c r="AT53" s="80"/>
      <c r="AU53" s="80"/>
      <c r="AV53" s="80"/>
      <c r="AW53" s="80"/>
      <c r="AX53" s="80"/>
      <c r="AY53" s="80"/>
      <c r="AZ53" s="80"/>
      <c r="BA53" s="80"/>
      <c r="BB53" s="80"/>
      <c r="BC53" s="80"/>
      <c r="BD53" s="80"/>
      <c r="BE53" s="80"/>
      <c r="BF53" s="80"/>
      <c r="BG53" s="80"/>
      <c r="BH53" s="80"/>
      <c r="BI53" s="80"/>
      <c r="BJ53" s="80"/>
      <c r="BK53" s="80"/>
      <c r="BL53" s="80"/>
      <c r="BM53" s="80"/>
      <c r="BN53" s="80"/>
      <c r="BO53" s="80"/>
      <c r="BP53" s="80"/>
      <c r="BQ53" s="80"/>
      <c r="BR53" s="80"/>
      <c r="BS53" s="80"/>
      <c r="BT53" s="80"/>
      <c r="BU53" s="80"/>
      <c r="BV53" s="81"/>
      <c r="BW53" s="81"/>
      <c r="BX53" s="84"/>
      <c r="BY53" s="84"/>
      <c r="BZ53" s="84"/>
      <c r="CA53" s="84"/>
      <c r="CB53" s="82"/>
      <c r="CE53" s="79">
        <f t="shared" si="3"/>
        <v>12809090</v>
      </c>
    </row>
    <row r="54" spans="1:83" x14ac:dyDescent="0.25">
      <c r="A54" s="80">
        <f t="shared" si="2"/>
        <v>49</v>
      </c>
      <c r="AL54" t="s">
        <v>140</v>
      </c>
      <c r="AM54" s="84">
        <v>27000</v>
      </c>
      <c r="AN54" s="80"/>
      <c r="AO54" s="93">
        <v>0</v>
      </c>
      <c r="AP54" s="80"/>
      <c r="AQ54" s="80"/>
      <c r="AR54" s="82">
        <f t="shared" si="1"/>
        <v>27000</v>
      </c>
      <c r="AS54" s="80"/>
      <c r="AT54" s="80"/>
      <c r="AU54" s="80"/>
      <c r="AV54" s="80"/>
      <c r="AW54" s="80"/>
      <c r="AX54" s="80"/>
      <c r="AY54" s="80"/>
      <c r="AZ54" s="80"/>
      <c r="BA54" s="80"/>
      <c r="BB54" s="80"/>
      <c r="BC54" s="80"/>
      <c r="BD54" s="80"/>
      <c r="BE54" s="80"/>
      <c r="BF54" s="80"/>
      <c r="BG54" s="80"/>
      <c r="BH54" s="80"/>
      <c r="BI54" s="80"/>
      <c r="BJ54" s="80"/>
      <c r="BK54" s="80"/>
      <c r="BL54" s="80"/>
      <c r="BM54" s="80"/>
      <c r="BN54" s="80"/>
      <c r="BO54" s="80"/>
      <c r="BP54" s="80"/>
      <c r="BQ54" s="80"/>
      <c r="BR54" s="80"/>
      <c r="BS54" s="80"/>
      <c r="BT54" s="80"/>
      <c r="BU54" s="80"/>
      <c r="BV54" s="81"/>
      <c r="BW54" s="81"/>
      <c r="BX54" s="84"/>
      <c r="BY54" s="84"/>
      <c r="BZ54" s="84"/>
      <c r="CA54" s="84"/>
      <c r="CB54" s="82"/>
      <c r="CE54" s="79">
        <f t="shared" si="3"/>
        <v>27000</v>
      </c>
    </row>
    <row r="55" spans="1:83" x14ac:dyDescent="0.25">
      <c r="A55" s="80">
        <f t="shared" si="2"/>
        <v>50</v>
      </c>
      <c r="AL55" t="s">
        <v>142</v>
      </c>
      <c r="AM55" s="84">
        <v>0</v>
      </c>
      <c r="AN55" s="80"/>
      <c r="AO55" s="93">
        <v>0</v>
      </c>
      <c r="AP55" s="80"/>
      <c r="AQ55" s="80"/>
      <c r="AR55" s="82">
        <f t="shared" si="1"/>
        <v>0</v>
      </c>
      <c r="AS55" s="80"/>
      <c r="AT55" s="80"/>
      <c r="AU55" s="80"/>
      <c r="AV55" s="80"/>
      <c r="AW55" s="80"/>
      <c r="AX55" s="80"/>
      <c r="AY55" s="80"/>
      <c r="AZ55" s="80"/>
      <c r="BA55" s="80"/>
      <c r="BB55" s="80"/>
      <c r="BC55" s="80"/>
      <c r="BD55" s="80"/>
      <c r="BE55" s="80"/>
      <c r="BF55" s="80"/>
      <c r="BG55" s="80"/>
      <c r="BH55" s="80"/>
      <c r="BI55" s="80"/>
      <c r="BJ55" s="80"/>
      <c r="BK55" s="80"/>
      <c r="BL55" s="80"/>
      <c r="BM55" s="80"/>
      <c r="BN55" s="80"/>
      <c r="BO55" s="80"/>
      <c r="BP55" s="80"/>
      <c r="BQ55" s="80"/>
      <c r="BR55" s="80"/>
      <c r="BS55" s="80"/>
      <c r="BT55" s="80"/>
      <c r="BU55" s="80"/>
      <c r="BV55" s="81"/>
      <c r="BW55" s="81"/>
      <c r="BX55" s="84"/>
      <c r="BY55" s="84"/>
      <c r="BZ55" s="84"/>
      <c r="CA55" s="84"/>
      <c r="CB55" s="82">
        <f>SUM(CB8:CB9,CB50)</f>
        <v>0</v>
      </c>
      <c r="CE55" s="79">
        <f t="shared" si="3"/>
        <v>0</v>
      </c>
    </row>
    <row r="56" spans="1:83" x14ac:dyDescent="0.25">
      <c r="A56" s="80">
        <f t="shared" si="2"/>
        <v>51</v>
      </c>
      <c r="AL56" t="s">
        <v>143</v>
      </c>
      <c r="AM56" s="84">
        <v>3087270</v>
      </c>
      <c r="AN56" s="80"/>
      <c r="AO56" s="93">
        <v>0</v>
      </c>
      <c r="AP56" s="80"/>
      <c r="AQ56" s="80"/>
      <c r="AR56" s="82">
        <f t="shared" si="1"/>
        <v>3087270</v>
      </c>
      <c r="AS56" s="80"/>
      <c r="AT56" s="80"/>
      <c r="AU56" s="80"/>
      <c r="AV56" s="80"/>
      <c r="AW56" s="80"/>
      <c r="AX56" s="80"/>
      <c r="AY56" s="80"/>
      <c r="AZ56" s="80"/>
      <c r="BA56" s="80"/>
      <c r="BB56" s="80"/>
      <c r="BC56" s="80"/>
      <c r="BD56" s="80"/>
      <c r="BE56" s="80"/>
      <c r="BF56" s="80"/>
      <c r="BG56" s="80"/>
      <c r="BH56" s="80"/>
      <c r="BI56" s="80"/>
      <c r="BJ56" s="80"/>
      <c r="BK56" s="80"/>
      <c r="BL56" s="80"/>
      <c r="BM56" s="80"/>
      <c r="BN56" s="80"/>
      <c r="BO56" s="80"/>
      <c r="BP56" s="80"/>
      <c r="BQ56" s="80"/>
      <c r="BR56" s="80"/>
      <c r="BS56" s="80"/>
      <c r="BT56" s="80"/>
      <c r="BU56" s="80"/>
      <c r="BV56" s="81">
        <v>843450</v>
      </c>
      <c r="BW56" s="81"/>
      <c r="BX56" s="84">
        <v>30000</v>
      </c>
      <c r="BY56" s="84"/>
      <c r="BZ56" s="84"/>
      <c r="CA56" s="84"/>
      <c r="CB56" s="82">
        <f>SUM(CB7:CB7,CB51:CB52)</f>
        <v>0</v>
      </c>
      <c r="CE56" s="79">
        <f t="shared" si="3"/>
        <v>2213820</v>
      </c>
    </row>
    <row r="57" spans="1:83" x14ac:dyDescent="0.25">
      <c r="A57" s="80">
        <f t="shared" si="2"/>
        <v>52</v>
      </c>
      <c r="AL57" t="s">
        <v>149</v>
      </c>
      <c r="AM57" s="94">
        <v>356487</v>
      </c>
      <c r="AN57" s="80"/>
      <c r="AO57" s="93">
        <v>0</v>
      </c>
      <c r="AP57" s="80"/>
      <c r="AQ57" s="80"/>
      <c r="AR57" s="82">
        <f t="shared" si="1"/>
        <v>356487</v>
      </c>
      <c r="AS57" s="80"/>
      <c r="AT57" s="80"/>
      <c r="AU57" s="80"/>
      <c r="AV57" s="80"/>
      <c r="AW57" s="80"/>
      <c r="AX57" s="80"/>
      <c r="AY57" s="80"/>
      <c r="AZ57" s="80"/>
      <c r="BA57" s="80"/>
      <c r="BB57" s="80"/>
      <c r="BC57" s="80"/>
      <c r="BD57" s="80"/>
      <c r="BE57" s="80"/>
      <c r="BF57" s="80"/>
      <c r="BG57" s="80"/>
      <c r="BH57" s="80"/>
      <c r="BI57" s="80"/>
      <c r="BJ57" s="80"/>
      <c r="BK57" s="80"/>
      <c r="BL57" s="80"/>
      <c r="BM57" s="80"/>
      <c r="BN57" s="80"/>
      <c r="BO57" s="80"/>
      <c r="BP57" s="80"/>
      <c r="BQ57" s="80"/>
      <c r="BR57" s="80"/>
      <c r="BS57" s="80"/>
      <c r="BT57" s="80"/>
      <c r="BU57" s="80"/>
      <c r="BV57" s="81">
        <v>853200</v>
      </c>
      <c r="BW57" s="81"/>
      <c r="BX57" s="84">
        <v>18000</v>
      </c>
      <c r="BY57" s="84"/>
      <c r="BZ57" s="84"/>
      <c r="CA57" s="84"/>
      <c r="CB57" s="82">
        <f>SUM(CB10:CB49,CB53)</f>
        <v>0</v>
      </c>
      <c r="CE57" s="79">
        <f t="shared" si="3"/>
        <v>-514713</v>
      </c>
    </row>
    <row r="58" spans="1:83" x14ac:dyDescent="0.25">
      <c r="A58" s="80">
        <f t="shared" si="2"/>
        <v>53</v>
      </c>
      <c r="AL58" t="s">
        <v>162</v>
      </c>
      <c r="AM58" s="84">
        <v>193512</v>
      </c>
      <c r="AN58" s="80"/>
      <c r="AO58" s="80"/>
      <c r="AP58" s="80"/>
      <c r="AQ58" s="80"/>
      <c r="AR58" s="84">
        <v>193512</v>
      </c>
      <c r="AS58" s="80"/>
      <c r="AT58" s="80"/>
      <c r="AU58" s="80"/>
      <c r="AV58" s="80"/>
      <c r="AW58" s="80"/>
      <c r="AX58" s="80"/>
      <c r="AY58" s="80"/>
      <c r="AZ58" s="80"/>
      <c r="BA58" s="80"/>
      <c r="BB58" s="80"/>
      <c r="BC58" s="80"/>
      <c r="BD58" s="80"/>
      <c r="BE58" s="80"/>
      <c r="BF58" s="80"/>
      <c r="BG58" s="80"/>
      <c r="BH58" s="80"/>
      <c r="BI58" s="80"/>
      <c r="BJ58" s="80"/>
      <c r="BK58" s="80"/>
      <c r="BL58" s="80"/>
      <c r="BM58" s="80"/>
      <c r="BN58" s="80"/>
      <c r="BO58" s="80"/>
      <c r="BP58" s="80"/>
      <c r="BQ58" s="80"/>
      <c r="BR58" s="80"/>
      <c r="BS58" s="80"/>
      <c r="BT58" s="80"/>
      <c r="BU58" s="80"/>
      <c r="BV58" s="81"/>
      <c r="BW58" s="81"/>
      <c r="BX58" s="84"/>
      <c r="BY58" s="84"/>
      <c r="BZ58" s="84"/>
      <c r="CA58" s="84"/>
      <c r="CB58" s="82">
        <f>SUM(CB55:CB57)</f>
        <v>0</v>
      </c>
      <c r="CE58" s="79">
        <f t="shared" si="3"/>
        <v>193512</v>
      </c>
    </row>
    <row r="59" spans="1:83" x14ac:dyDescent="0.25">
      <c r="A59" s="80">
        <f t="shared" si="2"/>
        <v>54</v>
      </c>
      <c r="AL59" t="s">
        <v>150</v>
      </c>
      <c r="AM59" s="84">
        <v>1954748</v>
      </c>
      <c r="AN59" s="80"/>
      <c r="AO59" s="80"/>
      <c r="AP59" s="80"/>
      <c r="AQ59" s="80"/>
      <c r="AR59" s="84">
        <v>1954748</v>
      </c>
      <c r="AS59" s="80"/>
      <c r="AT59" s="80"/>
      <c r="AU59" s="80"/>
      <c r="AV59" s="80"/>
      <c r="AW59" s="80"/>
      <c r="AX59" s="80"/>
      <c r="AY59" s="80"/>
      <c r="AZ59" s="80"/>
      <c r="BA59" s="80"/>
      <c r="BB59" s="80"/>
      <c r="BC59" s="80"/>
      <c r="BD59" s="80"/>
      <c r="BE59" s="80"/>
      <c r="BF59" s="80"/>
      <c r="BG59" s="80"/>
      <c r="BH59" s="80"/>
      <c r="BI59" s="80"/>
      <c r="BJ59" s="80"/>
      <c r="BK59" s="80"/>
      <c r="BL59" s="80"/>
      <c r="BM59" s="80"/>
      <c r="BN59" s="80"/>
      <c r="BO59" s="80"/>
      <c r="BP59" s="80"/>
      <c r="BQ59" s="80"/>
      <c r="BR59" s="80"/>
      <c r="BS59" s="80"/>
      <c r="BT59" s="80"/>
      <c r="BU59" s="80"/>
      <c r="BV59" s="81"/>
      <c r="BW59" s="81"/>
      <c r="BX59" s="84"/>
      <c r="BY59" s="84"/>
      <c r="BZ59" s="84"/>
      <c r="CA59" s="84"/>
      <c r="CB59" s="80"/>
      <c r="CE59" s="79">
        <f t="shared" si="3"/>
        <v>1954748</v>
      </c>
    </row>
    <row r="60" spans="1:83" x14ac:dyDescent="0.25">
      <c r="A60" s="80">
        <f t="shared" si="2"/>
        <v>55</v>
      </c>
      <c r="AL60" t="s">
        <v>148</v>
      </c>
      <c r="AM60" s="84">
        <v>206792</v>
      </c>
      <c r="AN60" s="80"/>
      <c r="AO60" s="80"/>
      <c r="AP60" s="80"/>
      <c r="AQ60" s="80"/>
      <c r="AR60" s="84">
        <v>206792</v>
      </c>
      <c r="AS60" s="80"/>
      <c r="AT60" s="80"/>
      <c r="AU60" s="80"/>
      <c r="AV60" s="80"/>
      <c r="AW60" s="80"/>
      <c r="AX60" s="80"/>
      <c r="AY60" s="80"/>
      <c r="AZ60" s="80"/>
      <c r="BA60" s="80"/>
      <c r="BB60" s="80"/>
      <c r="BC60" s="80"/>
      <c r="BD60" s="80"/>
      <c r="BE60" s="80"/>
      <c r="BF60" s="80"/>
      <c r="BG60" s="80"/>
      <c r="BH60" s="80"/>
      <c r="BI60" s="80"/>
      <c r="BJ60" s="80"/>
      <c r="BK60" s="80"/>
      <c r="BL60" s="80"/>
      <c r="BM60" s="80"/>
      <c r="BN60" s="80"/>
      <c r="BO60" s="80"/>
      <c r="BP60" s="80"/>
      <c r="BQ60" s="80"/>
      <c r="BR60" s="80"/>
      <c r="BS60" s="80"/>
      <c r="BT60" s="80"/>
      <c r="BU60" s="80"/>
      <c r="BV60" s="81"/>
      <c r="BW60" s="81"/>
      <c r="BX60" s="84"/>
      <c r="BY60" s="84"/>
      <c r="BZ60" s="84"/>
      <c r="CA60" s="84"/>
      <c r="CB60" s="80"/>
      <c r="CE60" s="79">
        <f t="shared" si="3"/>
        <v>206792</v>
      </c>
    </row>
    <row r="61" spans="1:83" x14ac:dyDescent="0.25">
      <c r="A61" s="80">
        <f t="shared" si="2"/>
        <v>56</v>
      </c>
      <c r="AL61" t="s">
        <v>151</v>
      </c>
      <c r="AM61" s="84">
        <v>463277</v>
      </c>
      <c r="AN61" s="80"/>
      <c r="AO61" s="80"/>
      <c r="AP61" s="80"/>
      <c r="AQ61" s="80"/>
      <c r="AR61" s="84">
        <v>463277</v>
      </c>
      <c r="AS61" s="80"/>
      <c r="AT61" s="80"/>
      <c r="AU61" s="80"/>
      <c r="AV61" s="80"/>
      <c r="AW61" s="80"/>
      <c r="AX61" s="80"/>
      <c r="AY61" s="80"/>
      <c r="AZ61" s="80"/>
      <c r="BA61" s="80"/>
      <c r="BB61" s="80"/>
      <c r="BC61" s="80"/>
      <c r="BD61" s="80"/>
      <c r="BE61" s="80"/>
      <c r="BF61" s="80"/>
      <c r="BG61" s="80"/>
      <c r="BH61" s="80"/>
      <c r="BI61" s="80"/>
      <c r="BJ61" s="80"/>
      <c r="BK61" s="80"/>
      <c r="BL61" s="80"/>
      <c r="BM61" s="80"/>
      <c r="BN61" s="80"/>
      <c r="BO61" s="80"/>
      <c r="BP61" s="80"/>
      <c r="BQ61" s="80"/>
      <c r="BR61" s="80"/>
      <c r="BS61" s="80"/>
      <c r="BT61" s="80"/>
      <c r="BU61" s="80"/>
      <c r="BV61" s="81"/>
      <c r="BW61" s="81"/>
      <c r="BX61" s="84"/>
      <c r="BY61" s="84"/>
      <c r="BZ61" s="84"/>
      <c r="CA61" s="84"/>
      <c r="CB61" s="80"/>
      <c r="CE61" s="79">
        <f t="shared" si="3"/>
        <v>463277</v>
      </c>
    </row>
    <row r="62" spans="1:83" x14ac:dyDescent="0.25">
      <c r="A62" s="80">
        <f t="shared" si="2"/>
        <v>57</v>
      </c>
      <c r="AL62" t="s">
        <v>6</v>
      </c>
      <c r="AM62" s="84">
        <v>716923</v>
      </c>
      <c r="AN62" s="80"/>
      <c r="AO62" s="80"/>
      <c r="AP62" s="80"/>
      <c r="AQ62" s="80"/>
      <c r="AR62" s="84">
        <v>716923</v>
      </c>
      <c r="AS62" s="80"/>
      <c r="AT62" s="80"/>
      <c r="AU62" s="80"/>
      <c r="AV62" s="80"/>
      <c r="AW62" s="80"/>
      <c r="AX62" s="80"/>
      <c r="AY62" s="80"/>
      <c r="AZ62" s="80"/>
      <c r="BA62" s="80"/>
      <c r="BB62" s="80"/>
      <c r="BC62" s="80"/>
      <c r="BD62" s="80"/>
      <c r="BE62" s="80"/>
      <c r="BF62" s="80"/>
      <c r="BG62" s="80"/>
      <c r="BH62" s="80"/>
      <c r="BI62" s="80"/>
      <c r="BJ62" s="80"/>
      <c r="BK62" s="80"/>
      <c r="BL62" s="80"/>
      <c r="BM62" s="80"/>
      <c r="BN62" s="80"/>
      <c r="BO62" s="80"/>
      <c r="BP62" s="80"/>
      <c r="BQ62" s="80"/>
      <c r="BR62" s="80"/>
      <c r="BS62" s="80"/>
      <c r="BT62" s="80"/>
      <c r="BU62" s="80"/>
      <c r="BV62" s="81"/>
      <c r="BW62" s="81"/>
      <c r="BX62" s="84"/>
      <c r="BY62" s="84"/>
      <c r="BZ62" s="84"/>
      <c r="CA62" s="84"/>
      <c r="CB62" s="80"/>
      <c r="CE62" s="79">
        <f t="shared" si="3"/>
        <v>716923</v>
      </c>
    </row>
    <row r="63" spans="1:83" x14ac:dyDescent="0.25">
      <c r="A63" s="80">
        <f t="shared" si="2"/>
        <v>58</v>
      </c>
      <c r="AL63" t="s">
        <v>147</v>
      </c>
      <c r="AM63" s="84">
        <v>722635</v>
      </c>
      <c r="AN63" s="80"/>
      <c r="AO63" s="80"/>
      <c r="AP63" s="80"/>
      <c r="AQ63" s="80"/>
      <c r="AR63" s="84">
        <v>722635</v>
      </c>
      <c r="AS63" s="80"/>
      <c r="AT63" s="80"/>
      <c r="AU63" s="80"/>
      <c r="AV63" s="80"/>
      <c r="AW63" s="80"/>
      <c r="AX63" s="80"/>
      <c r="AY63" s="80"/>
      <c r="AZ63" s="80"/>
      <c r="BA63" s="80"/>
      <c r="BB63" s="80"/>
      <c r="BC63" s="80"/>
      <c r="BD63" s="80"/>
      <c r="BE63" s="80"/>
      <c r="BF63" s="80"/>
      <c r="BG63" s="80"/>
      <c r="BH63" s="80"/>
      <c r="BI63" s="80"/>
      <c r="BJ63" s="80"/>
      <c r="BK63" s="80"/>
      <c r="BL63" s="80"/>
      <c r="BM63" s="80"/>
      <c r="BN63" s="80"/>
      <c r="BO63" s="80"/>
      <c r="BP63" s="80"/>
      <c r="BQ63" s="80"/>
      <c r="BR63" s="80"/>
      <c r="BS63" s="80"/>
      <c r="BT63" s="80"/>
      <c r="BU63" s="80"/>
      <c r="BV63" s="81"/>
      <c r="BW63" s="81"/>
      <c r="BX63" s="84"/>
      <c r="BY63" s="84"/>
      <c r="BZ63" s="84"/>
      <c r="CA63" s="84"/>
      <c r="CB63" s="80"/>
      <c r="CE63" s="79">
        <f t="shared" si="3"/>
        <v>722635</v>
      </c>
    </row>
    <row r="64" spans="1:83" x14ac:dyDescent="0.25">
      <c r="A64" s="80">
        <f t="shared" si="2"/>
        <v>59</v>
      </c>
      <c r="AL64" t="s">
        <v>152</v>
      </c>
      <c r="AM64" s="84">
        <v>876081</v>
      </c>
      <c r="AN64" s="80"/>
      <c r="AO64" s="80"/>
      <c r="AP64" s="80"/>
      <c r="AQ64" s="80"/>
      <c r="AR64" s="84">
        <v>876081</v>
      </c>
      <c r="AS64" s="80"/>
      <c r="AT64" s="80"/>
      <c r="AU64" s="80"/>
      <c r="AV64" s="80"/>
      <c r="AW64" s="80"/>
      <c r="AX64" s="80"/>
      <c r="AY64" s="80"/>
      <c r="AZ64" s="80"/>
      <c r="BA64" s="80"/>
      <c r="BB64" s="80"/>
      <c r="BC64" s="80"/>
      <c r="BD64" s="80"/>
      <c r="BE64" s="80"/>
      <c r="BF64" s="80"/>
      <c r="BG64" s="80"/>
      <c r="BH64" s="80"/>
      <c r="BI64" s="80"/>
      <c r="BJ64" s="80"/>
      <c r="BK64" s="80"/>
      <c r="BL64" s="80"/>
      <c r="BM64" s="80"/>
      <c r="BN64" s="80"/>
      <c r="BO64" s="80"/>
      <c r="BP64" s="80"/>
      <c r="BQ64" s="80"/>
      <c r="BR64" s="80"/>
      <c r="BS64" s="80"/>
      <c r="BT64" s="80"/>
      <c r="BU64" s="80"/>
      <c r="BV64" s="81"/>
      <c r="BW64" s="81"/>
      <c r="BX64" s="84"/>
      <c r="BY64" s="84"/>
      <c r="BZ64" s="84"/>
      <c r="CA64" s="84"/>
      <c r="CB64" s="80"/>
      <c r="CE64" s="79">
        <f t="shared" si="3"/>
        <v>876081</v>
      </c>
    </row>
    <row r="65" spans="1:83" x14ac:dyDescent="0.25">
      <c r="A65" s="80">
        <f t="shared" si="2"/>
        <v>60</v>
      </c>
      <c r="AL65" t="s">
        <v>153</v>
      </c>
      <c r="AM65" s="84">
        <v>531551</v>
      </c>
      <c r="AN65" s="80"/>
      <c r="AO65" s="80"/>
      <c r="AP65" s="80"/>
      <c r="AQ65" s="80"/>
      <c r="AR65" s="84">
        <v>531551</v>
      </c>
      <c r="AS65" s="80"/>
      <c r="AT65" s="80"/>
      <c r="AU65" s="80"/>
      <c r="AV65" s="80"/>
      <c r="AW65" s="80"/>
      <c r="AX65" s="80"/>
      <c r="AY65" s="80"/>
      <c r="AZ65" s="80"/>
      <c r="BA65" s="80"/>
      <c r="BB65" s="80"/>
      <c r="BC65" s="80"/>
      <c r="BD65" s="80"/>
      <c r="BE65" s="80"/>
      <c r="BF65" s="80"/>
      <c r="BG65" s="80"/>
      <c r="BH65" s="80"/>
      <c r="BI65" s="80"/>
      <c r="BJ65" s="80"/>
      <c r="BK65" s="80"/>
      <c r="BL65" s="80"/>
      <c r="BM65" s="80"/>
      <c r="BN65" s="80"/>
      <c r="BO65" s="80"/>
      <c r="BP65" s="80"/>
      <c r="BQ65" s="80"/>
      <c r="BR65" s="80"/>
      <c r="BS65" s="80"/>
      <c r="BT65" s="80"/>
      <c r="BU65" s="80"/>
      <c r="BV65" s="81"/>
      <c r="BW65" s="81"/>
      <c r="BX65" s="84"/>
      <c r="BY65" s="84"/>
      <c r="BZ65" s="84"/>
      <c r="CA65" s="84"/>
      <c r="CB65" s="80"/>
      <c r="CE65" s="79">
        <f t="shared" si="3"/>
        <v>531551</v>
      </c>
    </row>
    <row r="66" spans="1:83" x14ac:dyDescent="0.25">
      <c r="A66" s="80">
        <f t="shared" si="2"/>
        <v>61</v>
      </c>
      <c r="AL66" t="s">
        <v>154</v>
      </c>
      <c r="AM66" s="84">
        <v>666732</v>
      </c>
      <c r="AN66" s="80"/>
      <c r="AO66" s="80"/>
      <c r="AP66" s="80"/>
      <c r="AQ66" s="80"/>
      <c r="AR66" s="84">
        <v>666732</v>
      </c>
      <c r="AS66" s="80"/>
      <c r="AT66" s="80"/>
      <c r="AU66" s="80"/>
      <c r="AV66" s="80"/>
      <c r="AW66" s="80"/>
      <c r="AX66" s="80"/>
      <c r="AY66" s="80"/>
      <c r="AZ66" s="80"/>
      <c r="BA66" s="80"/>
      <c r="BB66" s="80"/>
      <c r="BC66" s="80"/>
      <c r="BD66" s="80"/>
      <c r="BE66" s="80"/>
      <c r="BF66" s="80"/>
      <c r="BG66" s="80"/>
      <c r="BH66" s="80"/>
      <c r="BI66" s="80"/>
      <c r="BJ66" s="80"/>
      <c r="BK66" s="80"/>
      <c r="BL66" s="80"/>
      <c r="BM66" s="80"/>
      <c r="BN66" s="80"/>
      <c r="BO66" s="80"/>
      <c r="BP66" s="80"/>
      <c r="BQ66" s="80"/>
      <c r="BR66" s="80"/>
      <c r="BS66" s="80"/>
      <c r="BT66" s="80"/>
      <c r="BU66" s="80"/>
      <c r="BV66" s="81"/>
      <c r="BW66" s="81"/>
      <c r="BX66" s="84"/>
      <c r="BY66" s="84"/>
      <c r="BZ66" s="84"/>
      <c r="CA66" s="84"/>
      <c r="CB66" s="80"/>
      <c r="CE66" s="79">
        <f t="shared" si="3"/>
        <v>666732</v>
      </c>
    </row>
    <row r="67" spans="1:83" x14ac:dyDescent="0.25">
      <c r="A67" s="80">
        <f t="shared" si="2"/>
        <v>62</v>
      </c>
      <c r="AL67" t="s">
        <v>155</v>
      </c>
      <c r="AM67" s="84">
        <v>581234</v>
      </c>
      <c r="AN67" s="80"/>
      <c r="AO67" s="80"/>
      <c r="AP67" s="80"/>
      <c r="AQ67" s="80"/>
      <c r="AR67" s="84">
        <v>581234</v>
      </c>
      <c r="AS67" s="80"/>
      <c r="AT67" s="80"/>
      <c r="AU67" s="80"/>
      <c r="AV67" s="80"/>
      <c r="AW67" s="80"/>
      <c r="AX67" s="80"/>
      <c r="AY67" s="80"/>
      <c r="AZ67" s="80"/>
      <c r="BA67" s="80"/>
      <c r="BB67" s="80"/>
      <c r="BC67" s="80"/>
      <c r="BD67" s="80"/>
      <c r="BE67" s="80"/>
      <c r="BF67" s="80"/>
      <c r="BG67" s="80"/>
      <c r="BH67" s="80"/>
      <c r="BI67" s="80"/>
      <c r="BJ67" s="80"/>
      <c r="BK67" s="80"/>
      <c r="BL67" s="80"/>
      <c r="BM67" s="80"/>
      <c r="BN67" s="80"/>
      <c r="BO67" s="80"/>
      <c r="BP67" s="80"/>
      <c r="BQ67" s="80"/>
      <c r="BR67" s="80"/>
      <c r="BS67" s="80"/>
      <c r="BT67" s="80"/>
      <c r="BU67" s="80"/>
      <c r="BV67" s="81"/>
      <c r="BW67" s="81"/>
      <c r="BX67" s="84"/>
      <c r="BY67" s="84"/>
      <c r="BZ67" s="84"/>
      <c r="CA67" s="84"/>
      <c r="CB67" s="80"/>
      <c r="CE67" s="79">
        <f t="shared" si="3"/>
        <v>581234</v>
      </c>
    </row>
    <row r="68" spans="1:83" x14ac:dyDescent="0.25">
      <c r="A68" s="80">
        <f t="shared" si="2"/>
        <v>63</v>
      </c>
      <c r="AL68" t="s">
        <v>156</v>
      </c>
      <c r="AM68" s="84">
        <v>198375</v>
      </c>
      <c r="AN68" s="80"/>
      <c r="AO68" s="80"/>
      <c r="AP68" s="80"/>
      <c r="AQ68" s="80"/>
      <c r="AR68" s="84">
        <v>198375</v>
      </c>
      <c r="AS68" s="80"/>
      <c r="AT68" s="80"/>
      <c r="AU68" s="80"/>
      <c r="AV68" s="80"/>
      <c r="AW68" s="80"/>
      <c r="AX68" s="80"/>
      <c r="AY68" s="80"/>
      <c r="AZ68" s="80"/>
      <c r="BA68" s="80"/>
      <c r="BB68" s="80"/>
      <c r="BC68" s="80"/>
      <c r="BD68" s="80"/>
      <c r="BE68" s="80"/>
      <c r="BF68" s="80"/>
      <c r="BG68" s="80"/>
      <c r="BH68" s="80"/>
      <c r="BI68" s="80"/>
      <c r="BJ68" s="80"/>
      <c r="BK68" s="80"/>
      <c r="BL68" s="80"/>
      <c r="BM68" s="80"/>
      <c r="BN68" s="80"/>
      <c r="BO68" s="80"/>
      <c r="BP68" s="80"/>
      <c r="BQ68" s="80"/>
      <c r="BR68" s="80"/>
      <c r="BS68" s="80"/>
      <c r="BT68" s="80"/>
      <c r="BU68" s="80"/>
      <c r="BV68" s="81"/>
      <c r="BW68" s="81"/>
      <c r="BX68" s="84"/>
      <c r="BY68" s="84"/>
      <c r="BZ68" s="84"/>
      <c r="CA68" s="84"/>
      <c r="CB68" s="80"/>
      <c r="CE68" s="79">
        <f t="shared" si="3"/>
        <v>198375</v>
      </c>
    </row>
    <row r="69" spans="1:83" x14ac:dyDescent="0.25">
      <c r="A69" s="80">
        <f t="shared" si="2"/>
        <v>64</v>
      </c>
      <c r="AL69" t="s">
        <v>157</v>
      </c>
      <c r="AM69" s="84">
        <v>198375</v>
      </c>
      <c r="AN69" s="80"/>
      <c r="AO69" s="80"/>
      <c r="AP69" s="80"/>
      <c r="AQ69" s="80"/>
      <c r="AR69" s="84">
        <v>198375</v>
      </c>
      <c r="AS69" s="80"/>
      <c r="AT69" s="80"/>
      <c r="AU69" s="80"/>
      <c r="AV69" s="80"/>
      <c r="AW69" s="80"/>
      <c r="AX69" s="80"/>
      <c r="AY69" s="80"/>
      <c r="AZ69" s="80"/>
      <c r="BA69" s="80"/>
      <c r="BB69" s="80"/>
      <c r="BC69" s="80"/>
      <c r="BD69" s="80"/>
      <c r="BE69" s="80"/>
      <c r="BF69" s="80"/>
      <c r="BG69" s="80"/>
      <c r="BH69" s="80"/>
      <c r="BI69" s="80"/>
      <c r="BJ69" s="80"/>
      <c r="BK69" s="80"/>
      <c r="BL69" s="80"/>
      <c r="BM69" s="80"/>
      <c r="BN69" s="80"/>
      <c r="BO69" s="80"/>
      <c r="BP69" s="80"/>
      <c r="BQ69" s="80"/>
      <c r="BR69" s="80"/>
      <c r="BS69" s="80"/>
      <c r="BT69" s="80"/>
      <c r="BU69" s="80"/>
      <c r="BV69" s="81"/>
      <c r="BW69" s="81"/>
      <c r="BX69" s="84"/>
      <c r="BY69" s="84"/>
      <c r="BZ69" s="84"/>
      <c r="CA69" s="84"/>
      <c r="CB69" s="80"/>
      <c r="CE69" s="79">
        <f t="shared" si="3"/>
        <v>198375</v>
      </c>
    </row>
    <row r="70" spans="1:83" x14ac:dyDescent="0.25">
      <c r="A70" s="80">
        <f t="shared" si="2"/>
        <v>65</v>
      </c>
      <c r="AL70" t="s">
        <v>158</v>
      </c>
      <c r="AM70" s="84">
        <v>280312</v>
      </c>
      <c r="AN70" s="80"/>
      <c r="AO70" s="80"/>
      <c r="AP70" s="80"/>
      <c r="AQ70" s="80"/>
      <c r="AR70" s="84">
        <v>280312</v>
      </c>
      <c r="AS70" s="80"/>
      <c r="AT70" s="80"/>
      <c r="AU70" s="80"/>
      <c r="AV70" s="80"/>
      <c r="AW70" s="80"/>
      <c r="AX70" s="80"/>
      <c r="AY70" s="80"/>
      <c r="AZ70" s="80"/>
      <c r="BA70" s="80"/>
      <c r="BB70" s="80"/>
      <c r="BC70" s="80"/>
      <c r="BD70" s="80"/>
      <c r="BE70" s="80"/>
      <c r="BF70" s="80"/>
      <c r="BG70" s="80"/>
      <c r="BH70" s="80"/>
      <c r="BI70" s="80"/>
      <c r="BJ70" s="80"/>
      <c r="BK70" s="80"/>
      <c r="BL70" s="80"/>
      <c r="BM70" s="80"/>
      <c r="BN70" s="80"/>
      <c r="BO70" s="80"/>
      <c r="BP70" s="80"/>
      <c r="BQ70" s="80"/>
      <c r="BR70" s="80"/>
      <c r="BS70" s="80"/>
      <c r="BT70" s="80"/>
      <c r="BU70" s="80"/>
      <c r="BV70" s="81"/>
      <c r="BW70" s="81"/>
      <c r="BX70" s="84"/>
      <c r="BY70" s="84"/>
      <c r="BZ70" s="84"/>
      <c r="CA70" s="84"/>
      <c r="CB70" s="80"/>
      <c r="CE70" s="79">
        <f t="shared" si="3"/>
        <v>280312</v>
      </c>
    </row>
    <row r="71" spans="1:83" x14ac:dyDescent="0.25">
      <c r="A71" s="80">
        <f t="shared" si="2"/>
        <v>66</v>
      </c>
      <c r="AL71" t="s">
        <v>159</v>
      </c>
      <c r="AM71" s="84">
        <v>280312</v>
      </c>
      <c r="AN71" s="80"/>
      <c r="AO71" s="80"/>
      <c r="AP71" s="80"/>
      <c r="AQ71" s="80"/>
      <c r="AR71" s="84">
        <v>280312</v>
      </c>
      <c r="AS71" s="80"/>
      <c r="AT71" s="80"/>
      <c r="AU71" s="80"/>
      <c r="AV71" s="80"/>
      <c r="AW71" s="80"/>
      <c r="AX71" s="80"/>
      <c r="AY71" s="80"/>
      <c r="AZ71" s="80"/>
      <c r="BA71" s="80"/>
      <c r="BB71" s="80"/>
      <c r="BC71" s="80"/>
      <c r="BD71" s="80"/>
      <c r="BE71" s="80"/>
      <c r="BF71" s="80"/>
      <c r="BG71" s="80"/>
      <c r="BH71" s="80"/>
      <c r="BI71" s="80"/>
      <c r="BJ71" s="80"/>
      <c r="BK71" s="80"/>
      <c r="BL71" s="80"/>
      <c r="BM71" s="80"/>
      <c r="BN71" s="80"/>
      <c r="BO71" s="80"/>
      <c r="BP71" s="80"/>
      <c r="BQ71" s="80"/>
      <c r="BR71" s="80"/>
      <c r="BS71" s="80"/>
      <c r="BT71" s="80"/>
      <c r="BU71" s="80"/>
      <c r="BV71" s="81"/>
      <c r="BW71" s="81"/>
      <c r="BX71" s="84"/>
      <c r="BY71" s="84"/>
      <c r="BZ71" s="84"/>
      <c r="CA71" s="84"/>
      <c r="CB71" s="80"/>
      <c r="CE71" s="79">
        <f t="shared" si="3"/>
        <v>280312</v>
      </c>
    </row>
    <row r="72" spans="1:83" x14ac:dyDescent="0.25">
      <c r="A72" s="80">
        <f t="shared" si="2"/>
        <v>67</v>
      </c>
      <c r="AL72" t="s">
        <v>160</v>
      </c>
      <c r="AM72" s="84">
        <v>280312</v>
      </c>
      <c r="AN72" s="80"/>
      <c r="AO72" s="80"/>
      <c r="AP72" s="80"/>
      <c r="AQ72" s="80"/>
      <c r="AR72" s="84">
        <v>280312</v>
      </c>
      <c r="AS72" s="80"/>
      <c r="AT72" s="80"/>
      <c r="AU72" s="80"/>
      <c r="AV72" s="80"/>
      <c r="AW72" s="80"/>
      <c r="AX72" s="80"/>
      <c r="AY72" s="80"/>
      <c r="AZ72" s="80"/>
      <c r="BA72" s="80"/>
      <c r="BB72" s="80"/>
      <c r="BC72" s="80"/>
      <c r="BD72" s="80"/>
      <c r="BE72" s="80"/>
      <c r="BF72" s="80"/>
      <c r="BG72" s="80"/>
      <c r="BH72" s="80"/>
      <c r="BI72" s="80"/>
      <c r="BJ72" s="80"/>
      <c r="BK72" s="80"/>
      <c r="BL72" s="80"/>
      <c r="BM72" s="80"/>
      <c r="BN72" s="80"/>
      <c r="BO72" s="80"/>
      <c r="BP72" s="80"/>
      <c r="BQ72" s="80"/>
      <c r="BR72" s="80"/>
      <c r="BS72" s="80"/>
      <c r="BT72" s="80"/>
      <c r="BU72" s="80"/>
      <c r="BV72" s="81"/>
      <c r="BW72" s="81"/>
      <c r="BX72" s="84"/>
      <c r="BY72" s="84"/>
      <c r="BZ72" s="84"/>
      <c r="CA72" s="84"/>
      <c r="CB72" s="80"/>
      <c r="CE72" s="79">
        <f t="shared" si="3"/>
        <v>280312</v>
      </c>
    </row>
    <row r="73" spans="1:83" x14ac:dyDescent="0.25">
      <c r="A73" s="80">
        <f t="shared" ref="A73" si="4">A72+1</f>
        <v>68</v>
      </c>
      <c r="AL73" t="s">
        <v>161</v>
      </c>
      <c r="AM73" s="84">
        <v>84093</v>
      </c>
      <c r="AN73" s="80"/>
      <c r="AO73" s="80"/>
      <c r="AP73" s="80"/>
      <c r="AQ73" s="80"/>
      <c r="AR73" s="84">
        <v>84093</v>
      </c>
      <c r="AS73" s="80"/>
      <c r="AT73" s="80"/>
      <c r="AU73" s="80"/>
      <c r="AV73" s="80"/>
      <c r="AW73" s="80"/>
      <c r="AX73" s="80"/>
      <c r="AY73" s="80"/>
      <c r="AZ73" s="80"/>
      <c r="BA73" s="80"/>
      <c r="BB73" s="80"/>
      <c r="BC73" s="80"/>
      <c r="BD73" s="80"/>
      <c r="BE73" s="80"/>
      <c r="BF73" s="80"/>
      <c r="BG73" s="80"/>
      <c r="BH73" s="80"/>
      <c r="BI73" s="80"/>
      <c r="BJ73" s="80"/>
      <c r="BK73" s="80"/>
      <c r="BL73" s="80"/>
      <c r="BM73" s="80"/>
      <c r="BN73" s="80"/>
      <c r="BO73" s="80"/>
      <c r="BP73" s="80"/>
      <c r="BQ73" s="80"/>
      <c r="BR73" s="80"/>
      <c r="BS73" s="80"/>
      <c r="BT73" s="80"/>
      <c r="BU73" s="80"/>
      <c r="BV73" s="81"/>
      <c r="BW73" s="81"/>
      <c r="BX73" s="84"/>
      <c r="BY73" s="84"/>
      <c r="BZ73" s="84"/>
      <c r="CA73" s="84"/>
      <c r="CB73" s="80"/>
      <c r="CE73" s="79">
        <f t="shared" si="3"/>
        <v>84093</v>
      </c>
    </row>
    <row r="74" spans="1:83" x14ac:dyDescent="0.25">
      <c r="AM74" s="79">
        <f>SUM(AM6:AM73)</f>
        <v>118406758</v>
      </c>
      <c r="AO74" s="79">
        <f>SUM(AO6:AO73)</f>
        <v>55218950</v>
      </c>
      <c r="AR74" s="79">
        <f>SUM(AR6:AR73)</f>
        <v>173625708</v>
      </c>
      <c r="BV74" s="79">
        <v>15140730</v>
      </c>
      <c r="BW74" s="79">
        <f>SUM(BW6:BW73)</f>
        <v>425600</v>
      </c>
      <c r="BX74" s="79">
        <f>SUM(BX6:BX73)</f>
        <v>1329000</v>
      </c>
      <c r="BY74" s="79">
        <v>1111674</v>
      </c>
      <c r="BZ74" s="79">
        <v>132487</v>
      </c>
      <c r="CA74" s="79">
        <v>121677</v>
      </c>
      <c r="CB74" s="79">
        <v>132487</v>
      </c>
      <c r="CC74" s="79">
        <v>27199644</v>
      </c>
      <c r="CD74" s="79">
        <v>10604484</v>
      </c>
      <c r="CE74" s="83">
        <f>AR74-BV74-BW74-BX74-BY74-BZ74-CA74-CB74-CC74-CD74</f>
        <v>117427925</v>
      </c>
    </row>
    <row r="79" spans="1:83" x14ac:dyDescent="0.25">
      <c r="BX79" s="84" t="s">
        <v>109</v>
      </c>
      <c r="BY79" s="100">
        <f>SUM(CE8:CE9,CE53)</f>
        <v>41913747</v>
      </c>
    </row>
    <row r="80" spans="1:83" x14ac:dyDescent="0.25">
      <c r="BX80" s="84" t="s">
        <v>110</v>
      </c>
      <c r="BY80" s="83">
        <f>SUM(CE6,CE54,CE7)</f>
        <v>6638250</v>
      </c>
    </row>
    <row r="81" spans="76:77" x14ac:dyDescent="0.25">
      <c r="BX81" s="84" t="s">
        <v>111</v>
      </c>
      <c r="BY81" s="83">
        <f>BY82-BY79-BY80</f>
        <v>68875928</v>
      </c>
    </row>
    <row r="82" spans="76:77" x14ac:dyDescent="0.25">
      <c r="BX82" s="84" t="s">
        <v>145</v>
      </c>
      <c r="BY82" s="83">
        <f>CE74</f>
        <v>117427925</v>
      </c>
    </row>
  </sheetData>
  <mergeCells count="6">
    <mergeCell ref="BG2:BG4"/>
    <mergeCell ref="BV2:BV4"/>
    <mergeCell ref="Y3:Y4"/>
    <mergeCell ref="Z3:Z4"/>
    <mergeCell ref="BX2:BX4"/>
    <mergeCell ref="BW2:BW4"/>
  </mergeCells>
  <conditionalFormatting sqref="AM47">
    <cfRule type="expression" dxfId="10" priority="36">
      <formula>#REF!="X"</formula>
    </cfRule>
  </conditionalFormatting>
  <conditionalFormatting sqref="AM47">
    <cfRule type="expression" dxfId="9" priority="35">
      <formula>JUL=""</formula>
    </cfRule>
  </conditionalFormatting>
  <conditionalFormatting sqref="AM47">
    <cfRule type="expression" dxfId="8" priority="34">
      <formula>JUL=""</formula>
    </cfRule>
  </conditionalFormatting>
  <conditionalFormatting sqref="AM47">
    <cfRule type="expression" dxfId="7" priority="33">
      <formula>JUL=""</formula>
    </cfRule>
  </conditionalFormatting>
  <conditionalFormatting sqref="AO6:AO52">
    <cfRule type="expression" dxfId="6" priority="9">
      <formula>#REF!="X"</formula>
    </cfRule>
    <cfRule type="expression" priority="10" stopIfTrue="1">
      <formula>#REF!="X"</formula>
    </cfRule>
  </conditionalFormatting>
  <conditionalFormatting sqref="AO6:AO52">
    <cfRule type="expression" dxfId="5" priority="8">
      <formula>SEP=""</formula>
    </cfRule>
  </conditionalFormatting>
  <conditionalFormatting sqref="AO6:AO52">
    <cfRule type="expression" dxfId="4" priority="7">
      <formula>SEP=""</formula>
    </cfRule>
  </conditionalFormatting>
  <conditionalFormatting sqref="AO53:AO57">
    <cfRule type="expression" dxfId="3" priority="4">
      <formula>#REF!="X"</formula>
    </cfRule>
    <cfRule type="expression" priority="5" stopIfTrue="1">
      <formula>#REF!="X"</formula>
    </cfRule>
  </conditionalFormatting>
  <conditionalFormatting sqref="AO53:AO57">
    <cfRule type="expression" dxfId="2" priority="3">
      <formula>SEP=""</formula>
    </cfRule>
  </conditionalFormatting>
  <conditionalFormatting sqref="AO53:AO57">
    <cfRule type="expression" dxfId="1" priority="2">
      <formula>SEP=""</formula>
    </cfRule>
  </conditionalFormatting>
  <conditionalFormatting sqref="AO53:AO57">
    <cfRule type="expression" dxfId="0" priority="1">
      <formula>SEP=""</formula>
    </cfRule>
  </conditionalFormatting>
  <dataValidations count="5">
    <dataValidation allowBlank="1" showInputMessage="1" showErrorMessage="1" promptTitle="Tunj. Pjk 1" prompt="Diisi bila perusahaan ingin memberikan tunj. pajak secara gross up. _x000a_Kolom ini hanya diisi utk tunj. pajak atas Ph. teratur._x000a__x000a_K = AQ" sqref="H3" xr:uid="{00000000-0002-0000-0000-000000000000}"/>
    <dataValidation allowBlank="1" showInputMessage="1" showErrorMessage="1" promptTitle="Tunj. Pjk 2" prompt="Diisi bila perusahaan ingin memberikan tunj. pajak secara gross up. _x000a_Kolom ini hanya diisi utk tunj. pajak atas Ph. tdk teratur._x000a__x000a_U = AR" sqref="R3" xr:uid="{00000000-0002-0000-0000-000001000000}"/>
    <dataValidation allowBlank="1" showInputMessage="1" showErrorMessage="1" promptTitle="Asuransi" prompt="Disii dgn jumlah premi asuransi (asuransi kesehatan, kecelakaan, jiwa, dwiguna dan bea siswa) yg ditanggung perusahaan, baik yg dibayar perusahaan ke JAMSOSTEK atau perusahaan asuransi lainnya." sqref="K3" xr:uid="{00000000-0002-0000-0000-000002000000}"/>
    <dataValidation allowBlank="1" showInputMessage="1" showErrorMessage="1" promptTitle="Natura" prompt="Kolom ini hanya diisi bila natura yg diberikan oleh prusahaan mrp Objek Pajak. _x000a__x000a_Bila natura bukan Objek PPh, jangan diisi!!!" sqref="L3" xr:uid="{00000000-0002-0000-0000-000003000000}"/>
    <dataValidation allowBlank="1" showInputMessage="1" showErrorMessage="1" promptTitle="Iuran Pensiun" prompt="Diisi dengan iuran pensiun dan iuran JHT ke JAMSOSTEK yang dipotong dari Ph. pegawai. " sqref="X3" xr:uid="{00000000-0002-0000-0000-000004000000}"/>
  </dataValidations>
  <pageMargins left="0.7" right="0.7" top="0.75" bottom="0.75" header="0.3" footer="0.3"/>
  <pageSetup paperSize="9" scale="8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HP</cp:lastModifiedBy>
  <cp:lastPrinted>2021-09-10T05:50:47Z</cp:lastPrinted>
  <dcterms:created xsi:type="dcterms:W3CDTF">2020-02-04T03:06:22Z</dcterms:created>
  <dcterms:modified xsi:type="dcterms:W3CDTF">2021-12-14T04:27:18Z</dcterms:modified>
</cp:coreProperties>
</file>