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3"/>
  </bookViews>
  <sheets>
    <sheet name="Sheet1" sheetId="1" r:id="rId1"/>
    <sheet name="Sheet2" sheetId="4" r:id="rId2"/>
    <sheet name="Logic" sheetId="5" r:id="rId3"/>
    <sheet name="Sheet3" sheetId="6" r:id="rId4"/>
  </sheets>
  <calcPr calcId="145621"/>
</workbook>
</file>

<file path=xl/calcChain.xml><?xml version="1.0" encoding="utf-8"?>
<calcChain xmlns="http://schemas.openxmlformats.org/spreadsheetml/2006/main">
  <c r="O6" i="6" l="1"/>
  <c r="M10" i="6" s="1"/>
  <c r="M11" i="6"/>
  <c r="G11" i="6"/>
  <c r="O5" i="6"/>
  <c r="M5" i="6"/>
  <c r="G10" i="6"/>
  <c r="J6" i="6"/>
  <c r="G6" i="6"/>
  <c r="J5" i="6"/>
  <c r="G5" i="6"/>
  <c r="G8" i="6"/>
  <c r="D10" i="6"/>
  <c r="D9" i="6"/>
  <c r="D6" i="6"/>
  <c r="D7" i="6"/>
  <c r="D8" i="6"/>
  <c r="D5" i="6"/>
  <c r="I9" i="4" l="1"/>
  <c r="G9" i="4"/>
  <c r="H9" i="4"/>
</calcChain>
</file>

<file path=xl/sharedStrings.xml><?xml version="1.0" encoding="utf-8"?>
<sst xmlns="http://schemas.openxmlformats.org/spreadsheetml/2006/main" count="66" uniqueCount="57">
  <si>
    <t>日期</t>
  </si>
  <si>
    <t>交易价格</t>
  </si>
  <si>
    <t>交易数量</t>
  </si>
  <si>
    <t>库存成本</t>
  </si>
  <si>
    <t>库存数量</t>
  </si>
  <si>
    <t>市场价格</t>
  </si>
  <si>
    <t>库存浮盈</t>
  </si>
  <si>
    <t>交易损益</t>
  </si>
  <si>
    <t>那么当日交易均价是</t>
  </si>
  <si>
    <t>（100  + 101 + 101 + 101*2） /5 = 100.8</t>
  </si>
  <si>
    <t>当日交易损益是： （卖出价格- 当日交易均价） * 卖出数量 = （101 - 100.8） * 2 = 0.4</t>
  </si>
  <si>
    <t>0.6 + 0.4 = 1 是最终的总收益</t>
  </si>
  <si>
    <t>那么当日交易均价就是</t>
  </si>
  <si>
    <t>（100 + 101 + 101） /3 = 100.67</t>
  </si>
  <si>
    <t>浮盈是 （当日交易均价 - 库存成本） * 库存股 = （100.67 - 100.5 ） * 2 = 0.34</t>
  </si>
  <si>
    <t>恒等式是当股票被结清时： 卖出总金额 - 买入总金额 = 浮盈 + 交易损益；</t>
  </si>
  <si>
    <t>然后以101的价格卖了所有的股票， 价格101，数量2；</t>
  </si>
  <si>
    <t>如果是以100.5的价格卖出了所有的股票</t>
  </si>
  <si>
    <t>(100 + 101 + 101 + 100.5 * 2) / 5 = 100.6</t>
  </si>
  <si>
    <t>截止倒数第二笔交易，浮盈是 （当日交易均价 - 库存成本） * 库存股 = （100.6 - 100.5） * 2 = 0.2</t>
  </si>
  <si>
    <t>当日交易损益是： （卖出价格- 当日交易均价） * 卖出数量 = （100.5 - 100.6） * 2 = -0.2</t>
  </si>
  <si>
    <t>如果跨日交易， 第二天以101的价格卖出了所有的股票</t>
  </si>
  <si>
    <t>那么当日交易均价是 101</t>
  </si>
  <si>
    <t>当日交易损益是： （卖出价格- 当日交易均价） * 卖出数量 = （101 - 101） * 2 = 0</t>
  </si>
  <si>
    <t>截止倒数第二笔交易，浮盈是 （当日交易均价 - 库存成本） * 库存股 = （101 - 100.5） * 2 = 1</t>
  </si>
  <si>
    <t>如果当天以101的价格卖出了1股</t>
  </si>
  <si>
    <t>那么当日交易均价是 (100 + 101 + 101 + 101)/4 = 100.75</t>
  </si>
  <si>
    <t>浮盈是 （当日交易均价 - 库存成本） * 库存股 = （100.75 - 100.5） * 1 = 0.25</t>
  </si>
  <si>
    <t>当日交易损益是： （卖出价格- 当日交易均价） * 卖出数量 = （101 - 100.75） * 1 = 0.25</t>
  </si>
  <si>
    <t>浮盈加上交易损益是0.5；结合第一个案例，刚好等于全卖的一半</t>
  </si>
  <si>
    <t>然后另一个做市商买入一个股票，价格101，数量1；</t>
  </si>
  <si>
    <t>做市商A买入一个股票， 价格100， 数量1；</t>
  </si>
  <si>
    <t>做市商A又以同样的价格买入一个股票，价格101，数量1；</t>
  </si>
  <si>
    <t>当日的浮盈是 （当日交易均价 - 库存成本） * 库存股 = （100.8 - 100.5） * 2 = 0.6</t>
  </si>
  <si>
    <t>现在将第三步和第四步看做一个策略</t>
  </si>
  <si>
    <t>在第二步结束的时候</t>
  </si>
  <si>
    <t>浮盈是 （当日交易均价 - 库存成本） * 库存股 = （100.5 - 100） * 1 = 0.5</t>
  </si>
  <si>
    <t>假设买入2股又卖出2股</t>
  </si>
  <si>
    <t>当日交易均价： （100 + 101 + 101*2 + 101*2)/6=100.83</t>
  </si>
  <si>
    <t>库存成本：(100 + 100*2)/3 = 100.67</t>
  </si>
  <si>
    <t>浮盈是 （当日交易均价 - 库存成本） * 库存股 = （100.83 - 100.67） * 1 = 0.16</t>
  </si>
  <si>
    <t>当日交易损益是： （卖出价格- 当日交易均价） * 卖出数量 = （101 - 100.83） * 2 = 0.34</t>
  </si>
  <si>
    <t>只要是同价格的买入和卖出，对总收益没有影响；</t>
  </si>
  <si>
    <t>浮盈是 （当日交易均价 - 库存成本） * 库存股</t>
  </si>
  <si>
    <t>交易损益 （卖出价格 - 库存成本）*卖出数量</t>
  </si>
  <si>
    <t>库存股</t>
  </si>
  <si>
    <t>数量</t>
  </si>
  <si>
    <t>价格</t>
  </si>
  <si>
    <t>金额</t>
  </si>
  <si>
    <t>库存股数量</t>
  </si>
  <si>
    <t>当日交易均价</t>
  </si>
  <si>
    <t>浮盈</t>
  </si>
  <si>
    <t>损益</t>
  </si>
  <si>
    <t>截止日库存成本</t>
  </si>
  <si>
    <t>当日库存成本</t>
  </si>
  <si>
    <t>当日库存股数量</t>
  </si>
  <si>
    <t>18日为目标日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</si>
</sst>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7" sqref="F17"/>
    </sheetView>
  </sheetViews>
  <sheetFormatPr defaultRowHeight="15" x14ac:dyDescent="0.25"/>
  <cols>
    <col min="1" max="1" width="10.7109375" bestFit="1" customWidth="1"/>
    <col min="2" max="3" width="9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42317</v>
      </c>
      <c r="B2">
        <v>5.72</v>
      </c>
      <c r="C2">
        <v>105000</v>
      </c>
    </row>
    <row r="3" spans="1:3" x14ac:dyDescent="0.25">
      <c r="A3" s="1">
        <v>42317</v>
      </c>
      <c r="B3">
        <v>4.3499999999999996</v>
      </c>
      <c r="C3">
        <v>10000</v>
      </c>
    </row>
    <row r="4" spans="1:3" x14ac:dyDescent="0.25">
      <c r="A4" s="1">
        <v>42317</v>
      </c>
      <c r="B4">
        <v>4.46</v>
      </c>
      <c r="C4">
        <v>-10000</v>
      </c>
    </row>
    <row r="5" spans="1:3" x14ac:dyDescent="0.25">
      <c r="A5" s="1">
        <v>42318</v>
      </c>
      <c r="B5">
        <v>4.3499999999999996</v>
      </c>
      <c r="C5">
        <v>10000</v>
      </c>
    </row>
    <row r="6" spans="1:3" x14ac:dyDescent="0.25">
      <c r="A6" s="1">
        <v>42318</v>
      </c>
      <c r="B6">
        <v>4.46</v>
      </c>
      <c r="C6">
        <v>-10000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11" sqref="A11"/>
    </sheetView>
  </sheetViews>
  <sheetFormatPr defaultRowHeight="15" x14ac:dyDescent="0.25"/>
  <sheetData>
    <row r="1" spans="1:9" x14ac:dyDescent="0.25">
      <c r="A1" t="s">
        <v>5</v>
      </c>
      <c r="B1" t="s">
        <v>6</v>
      </c>
      <c r="C1" t="s">
        <v>7</v>
      </c>
      <c r="D1" t="s">
        <v>3</v>
      </c>
      <c r="E1" t="s">
        <v>4</v>
      </c>
      <c r="G1" t="s">
        <v>2</v>
      </c>
      <c r="H1" t="s">
        <v>1</v>
      </c>
    </row>
    <row r="2" spans="1:9" x14ac:dyDescent="0.25">
      <c r="A2">
        <v>100</v>
      </c>
      <c r="D2">
        <v>100</v>
      </c>
      <c r="E2">
        <v>1</v>
      </c>
      <c r="G2">
        <v>1</v>
      </c>
      <c r="H2">
        <v>100</v>
      </c>
    </row>
    <row r="3" spans="1:9" x14ac:dyDescent="0.25">
      <c r="A3">
        <v>150</v>
      </c>
      <c r="B3">
        <v>50</v>
      </c>
      <c r="D3">
        <v>100</v>
      </c>
      <c r="E3">
        <v>1</v>
      </c>
    </row>
    <row r="4" spans="1:9" x14ac:dyDescent="0.25">
      <c r="G4">
        <v>1</v>
      </c>
      <c r="H4">
        <v>150</v>
      </c>
    </row>
    <row r="5" spans="1:9" x14ac:dyDescent="0.25">
      <c r="A5">
        <v>150</v>
      </c>
      <c r="B5">
        <v>50</v>
      </c>
      <c r="D5">
        <v>125</v>
      </c>
      <c r="E5">
        <v>2</v>
      </c>
    </row>
    <row r="9" spans="1:9" x14ac:dyDescent="0.25">
      <c r="G9">
        <f>SUM(G2:G8)</f>
        <v>2</v>
      </c>
      <c r="H9">
        <f>SUM(H2:H8)</f>
        <v>250</v>
      </c>
      <c r="I9">
        <f>H9/G9</f>
        <v>125</v>
      </c>
    </row>
    <row r="11" spans="1:9" x14ac:dyDescent="0.25">
      <c r="A1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showGridLines="0" topLeftCell="A22" workbookViewId="0">
      <selection activeCell="K34" sqref="K34"/>
    </sheetView>
  </sheetViews>
  <sheetFormatPr defaultRowHeight="15" x14ac:dyDescent="0.25"/>
  <sheetData>
    <row r="1" spans="1:9" x14ac:dyDescent="0.25">
      <c r="A1" t="s">
        <v>31</v>
      </c>
    </row>
    <row r="2" spans="1:9" x14ac:dyDescent="0.25">
      <c r="A2" t="s">
        <v>30</v>
      </c>
    </row>
    <row r="3" spans="1:9" x14ac:dyDescent="0.25">
      <c r="A3" t="s">
        <v>32</v>
      </c>
    </row>
    <row r="5" spans="1:9" x14ac:dyDescent="0.25">
      <c r="A5" t="s">
        <v>12</v>
      </c>
    </row>
    <row r="6" spans="1:9" x14ac:dyDescent="0.25">
      <c r="A6" t="s">
        <v>13</v>
      </c>
    </row>
    <row r="7" spans="1:9" x14ac:dyDescent="0.25">
      <c r="A7" t="s">
        <v>14</v>
      </c>
    </row>
    <row r="9" spans="1:9" x14ac:dyDescent="0.25">
      <c r="A9" s="2" t="s">
        <v>16</v>
      </c>
    </row>
    <row r="10" spans="1:9" x14ac:dyDescent="0.25">
      <c r="A10" t="s">
        <v>8</v>
      </c>
    </row>
    <row r="11" spans="1:9" x14ac:dyDescent="0.25">
      <c r="A11" t="s">
        <v>9</v>
      </c>
    </row>
    <row r="12" spans="1:9" hidden="1" x14ac:dyDescent="0.25">
      <c r="A12" s="3" t="s">
        <v>33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t="s">
        <v>10</v>
      </c>
    </row>
    <row r="15" spans="1:9" x14ac:dyDescent="0.25">
      <c r="A15" t="s">
        <v>11</v>
      </c>
    </row>
    <row r="19" spans="1:1" x14ac:dyDescent="0.25">
      <c r="A19" s="2" t="s">
        <v>17</v>
      </c>
    </row>
    <row r="20" spans="1:1" x14ac:dyDescent="0.25">
      <c r="A20" t="s">
        <v>8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7" spans="1:1" x14ac:dyDescent="0.25">
      <c r="A27" s="2" t="s">
        <v>21</v>
      </c>
    </row>
    <row r="28" spans="1:1" x14ac:dyDescent="0.25">
      <c r="A28" t="s">
        <v>22</v>
      </c>
    </row>
    <row r="29" spans="1:1" x14ac:dyDescent="0.25">
      <c r="A29" t="s">
        <v>24</v>
      </c>
    </row>
    <row r="30" spans="1:1" x14ac:dyDescent="0.25">
      <c r="A30" t="s">
        <v>23</v>
      </c>
    </row>
    <row r="34" spans="1:1" x14ac:dyDescent="0.25">
      <c r="A34" s="2" t="s">
        <v>25</v>
      </c>
    </row>
    <row r="35" spans="1:1" x14ac:dyDescent="0.25">
      <c r="A35" t="s">
        <v>26</v>
      </c>
    </row>
    <row r="36" spans="1:1" x14ac:dyDescent="0.25">
      <c r="A36" t="s">
        <v>27</v>
      </c>
    </row>
    <row r="37" spans="1:1" x14ac:dyDescent="0.25">
      <c r="A37" t="s">
        <v>28</v>
      </c>
    </row>
    <row r="38" spans="1:1" x14ac:dyDescent="0.25">
      <c r="A38" t="s">
        <v>29</v>
      </c>
    </row>
    <row r="42" spans="1:1" x14ac:dyDescent="0.25">
      <c r="A42" t="s">
        <v>34</v>
      </c>
    </row>
    <row r="43" spans="1:1" x14ac:dyDescent="0.25">
      <c r="A43" t="s">
        <v>35</v>
      </c>
    </row>
    <row r="44" spans="1:1" x14ac:dyDescent="0.25">
      <c r="A44" t="s">
        <v>36</v>
      </c>
    </row>
    <row r="45" spans="1:1" x14ac:dyDescent="0.25">
      <c r="A45" t="s">
        <v>37</v>
      </c>
    </row>
    <row r="46" spans="1:1" x14ac:dyDescent="0.25">
      <c r="A46" t="s">
        <v>38</v>
      </c>
    </row>
    <row r="47" spans="1:1" x14ac:dyDescent="0.25">
      <c r="A47" t="s">
        <v>39</v>
      </c>
    </row>
    <row r="48" spans="1:1" x14ac:dyDescent="0.25">
      <c r="A48" t="s">
        <v>40</v>
      </c>
    </row>
    <row r="49" spans="1:1" x14ac:dyDescent="0.25">
      <c r="A49" t="s">
        <v>41</v>
      </c>
    </row>
    <row r="50" spans="1:1" x14ac:dyDescent="0.25">
      <c r="A50" t="s">
        <v>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M10" sqref="M10"/>
    </sheetView>
  </sheetViews>
  <sheetFormatPr defaultRowHeight="15" x14ac:dyDescent="0.25"/>
  <cols>
    <col min="1" max="1" width="10.7109375" bestFit="1" customWidth="1"/>
    <col min="6" max="6" width="16.140625" bestFit="1" customWidth="1"/>
    <col min="7" max="7" width="12.7109375" bestFit="1" customWidth="1"/>
    <col min="9" max="9" width="14" bestFit="1" customWidth="1"/>
    <col min="12" max="12" width="16.140625" bestFit="1" customWidth="1"/>
    <col min="14" max="14" width="14" bestFit="1" customWidth="1"/>
  </cols>
  <sheetData>
    <row r="1" spans="1:15" x14ac:dyDescent="0.25">
      <c r="A1" t="s">
        <v>43</v>
      </c>
    </row>
    <row r="2" spans="1:15" x14ac:dyDescent="0.25">
      <c r="A2" t="s">
        <v>44</v>
      </c>
    </row>
    <row r="4" spans="1:15" x14ac:dyDescent="0.25">
      <c r="A4" t="s">
        <v>45</v>
      </c>
      <c r="B4" t="s">
        <v>46</v>
      </c>
      <c r="C4" t="s">
        <v>47</v>
      </c>
      <c r="D4" t="s">
        <v>48</v>
      </c>
      <c r="L4" t="s">
        <v>56</v>
      </c>
    </row>
    <row r="5" spans="1:15" x14ac:dyDescent="0.25">
      <c r="A5" s="1">
        <v>42005</v>
      </c>
      <c r="B5">
        <v>1000</v>
      </c>
      <c r="C5">
        <v>5</v>
      </c>
      <c r="D5">
        <f>B5*C5</f>
        <v>5000</v>
      </c>
      <c r="F5" t="s">
        <v>53</v>
      </c>
      <c r="G5">
        <f>SUM(D5:D7)/SUM(B5:B7)</f>
        <v>7.0666666666666664</v>
      </c>
      <c r="I5" t="s">
        <v>54</v>
      </c>
      <c r="J5">
        <f>SUM(D5:D7,D10)/SUM(B5:B7,B10)</f>
        <v>7.25</v>
      </c>
      <c r="L5" t="s">
        <v>53</v>
      </c>
      <c r="M5">
        <f>SUM(D5:D7)/SUM(B5:B7)</f>
        <v>7.0666666666666664</v>
      </c>
      <c r="N5" t="s">
        <v>54</v>
      </c>
      <c r="O5">
        <f>SUM(D5:D7)/SUM(B5:B7)</f>
        <v>7.0666666666666664</v>
      </c>
    </row>
    <row r="6" spans="1:15" x14ac:dyDescent="0.25">
      <c r="A6" s="1">
        <v>42278</v>
      </c>
      <c r="B6">
        <v>200</v>
      </c>
      <c r="C6">
        <v>10</v>
      </c>
      <c r="D6">
        <f t="shared" ref="D6:D10" si="0">B6*C6</f>
        <v>2000</v>
      </c>
      <c r="F6" t="s">
        <v>49</v>
      </c>
      <c r="G6">
        <f>SUM(B5:B8)</f>
        <v>1200</v>
      </c>
      <c r="I6" t="s">
        <v>55</v>
      </c>
      <c r="J6">
        <f>SUM(B5:B10)</f>
        <v>1100</v>
      </c>
      <c r="N6" t="s">
        <v>49</v>
      </c>
      <c r="O6">
        <f>SUM(D5:D8)</f>
        <v>6100</v>
      </c>
    </row>
    <row r="7" spans="1:15" x14ac:dyDescent="0.25">
      <c r="A7" s="1">
        <v>42309</v>
      </c>
      <c r="B7">
        <v>300</v>
      </c>
      <c r="C7">
        <v>12</v>
      </c>
      <c r="D7">
        <f t="shared" si="0"/>
        <v>3600</v>
      </c>
    </row>
    <row r="8" spans="1:15" x14ac:dyDescent="0.25">
      <c r="A8" s="1">
        <v>42326</v>
      </c>
      <c r="B8">
        <v>-300</v>
      </c>
      <c r="C8">
        <v>15</v>
      </c>
      <c r="D8">
        <f t="shared" si="0"/>
        <v>-4500</v>
      </c>
      <c r="F8" t="s">
        <v>50</v>
      </c>
      <c r="G8">
        <f>(ABS(D9)+ABS(D10))/(ABS(B9) + ABS(B10))</f>
        <v>11.333333333333334</v>
      </c>
      <c r="N8" t="s">
        <v>50</v>
      </c>
      <c r="O8">
        <v>15</v>
      </c>
    </row>
    <row r="9" spans="1:15" x14ac:dyDescent="0.25">
      <c r="A9" s="1">
        <v>42327</v>
      </c>
      <c r="B9">
        <v>-200</v>
      </c>
      <c r="C9">
        <v>12</v>
      </c>
      <c r="D9">
        <f t="shared" si="0"/>
        <v>-2400</v>
      </c>
    </row>
    <row r="10" spans="1:15" x14ac:dyDescent="0.25">
      <c r="A10" s="1">
        <v>42327</v>
      </c>
      <c r="B10">
        <v>100</v>
      </c>
      <c r="C10">
        <v>10</v>
      </c>
      <c r="D10">
        <f t="shared" si="0"/>
        <v>1000</v>
      </c>
      <c r="F10" t="s">
        <v>51</v>
      </c>
      <c r="G10">
        <f>(G8-J5) * (G6 + B9 +B10)</f>
        <v>4491.666666666667</v>
      </c>
      <c r="L10" t="s">
        <v>51</v>
      </c>
      <c r="M10">
        <f>(O8-O5)*O6</f>
        <v>48393.333333333336</v>
      </c>
    </row>
    <row r="11" spans="1:15" x14ac:dyDescent="0.25">
      <c r="F11" t="s">
        <v>52</v>
      </c>
      <c r="G11">
        <f>(C9-G5)*ABS(B9)</f>
        <v>986.66666666666674</v>
      </c>
      <c r="L11" t="s">
        <v>52</v>
      </c>
      <c r="M11">
        <f>(C8-M5)*ABS(B8)</f>
        <v>2380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Logic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2015-11-19T10:38:09Z</dcterms:modified>
</cp:coreProperties>
</file>