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showInkAnnotation="0" codeName="Ta_delovni_zvezek" autoCompressPictures="0"/>
  <mc:AlternateContent xmlns:mc="http://schemas.openxmlformats.org/markup-compatibility/2006">
    <mc:Choice Requires="x15">
      <x15ac:absPath xmlns:x15ac="http://schemas.microsoft.com/office/spreadsheetml/2010/11/ac" url="C:\Users\Uporabnik\Desktop\"/>
    </mc:Choice>
  </mc:AlternateContent>
  <xr:revisionPtr revIDLastSave="0" documentId="13_ncr:1_{85967407-92FA-4BC4-9EE0-FE5519F86232}" xr6:coauthVersionLast="46" xr6:coauthVersionMax="46" xr10:uidLastSave="{00000000-0000-0000-0000-000000000000}"/>
  <workbookProtection workbookAlgorithmName="SHA-512" workbookHashValue="LoKbv4bcC04ltqKgNaitASoepd/RBgoLWsN88ZzEsft10egm2yUWYR2QgTtd9pjEIBzP9tGwi+TNVWMtbkksMA==" workbookSaltValue="rtopAhNSVJD8UpFKqjjWzA==" workbookSpinCount="100000" lockStructure="1"/>
  <bookViews>
    <workbookView xWindow="28680" yWindow="-120" windowWidth="29040" windowHeight="15990" tabRatio="500" xr2:uid="{00000000-000D-0000-FFFF-FFFF00000000}"/>
  </bookViews>
  <sheets>
    <sheet name="Summary of order" sheetId="11" r:id="rId1"/>
    <sheet name="SIMPLvolumes" sheetId="5" r:id="rId2"/>
    <sheet name="PRODUCTION LIST VOLUMES" sheetId="7" state="hidden" r:id="rId3"/>
    <sheet name="PACKING LIST" sheetId="12" state="hidden" r:id="rId4"/>
    <sheet name="PAKIRANJE " sheetId="16" state="hidden" r:id="rId5"/>
    <sheet name="sum simpl" sheetId="9" state="hidden" r:id="rId6"/>
  </sheets>
  <externalReferences>
    <externalReference r:id="rId7"/>
  </externalReferences>
  <definedNames>
    <definedName name="_xlnm._FilterDatabase" localSheetId="3" hidden="1">'PACKING LIST'!$A$2:$W$150</definedName>
    <definedName name="_xlnm._FilterDatabase" localSheetId="2" hidden="1">'PRODUCTION LIST VOLUMES'!$A$5:$B$149</definedName>
    <definedName name="_xlnm._FilterDatabase" localSheetId="1" hidden="1">SIMPLvolumes!$AK$8:$AL$153</definedName>
    <definedName name="_xlnm.Print_Titles" localSheetId="3">'PACKING LIST'!$2:$2</definedName>
    <definedName name="_xlnm.Print_Titles" localSheetId="2">'PRODUCTION LIST VOLUMES'!$5:$5</definedName>
  </definedNames>
  <calcPr calcId="191029"/>
  <fileRecoveryPr autoRecover="0"/>
</workbook>
</file>

<file path=xl/calcChain.xml><?xml version="1.0" encoding="utf-8"?>
<calcChain xmlns="http://schemas.openxmlformats.org/spreadsheetml/2006/main">
  <c r="I3" i="16" l="1"/>
  <c r="A3" i="16"/>
  <c r="D3" i="12" l="1"/>
  <c r="X3" i="5"/>
  <c r="F64" i="5"/>
  <c r="F63" i="5"/>
  <c r="F62" i="5"/>
  <c r="F61" i="5"/>
  <c r="AK61" i="5" l="1"/>
  <c r="Q65" i="12" s="1"/>
  <c r="D64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S66" i="12"/>
  <c r="T66" i="12"/>
  <c r="U66" i="12"/>
  <c r="V66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S67" i="12"/>
  <c r="T67" i="12"/>
  <c r="U67" i="12"/>
  <c r="V67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S68" i="12"/>
  <c r="T68" i="12"/>
  <c r="U68" i="12"/>
  <c r="V68" i="12"/>
  <c r="E65" i="12"/>
  <c r="F65" i="12"/>
  <c r="G65" i="12"/>
  <c r="H65" i="12"/>
  <c r="I65" i="12"/>
  <c r="J65" i="12"/>
  <c r="K65" i="12"/>
  <c r="L65" i="12"/>
  <c r="M65" i="12"/>
  <c r="N65" i="12"/>
  <c r="O65" i="12"/>
  <c r="S65" i="12"/>
  <c r="T65" i="12"/>
  <c r="U65" i="12"/>
  <c r="V65" i="12"/>
  <c r="D65" i="12"/>
  <c r="C65" i="12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E68" i="7"/>
  <c r="F68" i="7"/>
  <c r="G68" i="7"/>
  <c r="H68" i="7"/>
  <c r="I68" i="7"/>
  <c r="J68" i="7"/>
  <c r="K68" i="7"/>
  <c r="L68" i="7"/>
  <c r="M68" i="7"/>
  <c r="N68" i="7"/>
  <c r="O68" i="7"/>
  <c r="D68" i="7"/>
  <c r="C68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AS64" i="5"/>
  <c r="AL64" i="5"/>
  <c r="R68" i="12" s="1"/>
  <c r="AK64" i="5"/>
  <c r="Q68" i="12" s="1"/>
  <c r="AJ64" i="5"/>
  <c r="P68" i="12" s="1"/>
  <c r="R64" i="5"/>
  <c r="Q64" i="5"/>
  <c r="P64" i="5"/>
  <c r="O64" i="5"/>
  <c r="N64" i="5"/>
  <c r="M64" i="5"/>
  <c r="L64" i="5"/>
  <c r="K64" i="5"/>
  <c r="J64" i="5"/>
  <c r="I64" i="5"/>
  <c r="H64" i="5"/>
  <c r="G64" i="5"/>
  <c r="AS63" i="5"/>
  <c r="AL63" i="5"/>
  <c r="R67" i="12" s="1"/>
  <c r="AK63" i="5"/>
  <c r="Q67" i="12" s="1"/>
  <c r="AJ63" i="5"/>
  <c r="P67" i="12" s="1"/>
  <c r="R63" i="5"/>
  <c r="Q63" i="5"/>
  <c r="P63" i="5"/>
  <c r="O63" i="5"/>
  <c r="N63" i="5"/>
  <c r="M63" i="5"/>
  <c r="L63" i="5"/>
  <c r="K63" i="5"/>
  <c r="J63" i="5"/>
  <c r="I63" i="5"/>
  <c r="H63" i="5"/>
  <c r="G63" i="5"/>
  <c r="AS62" i="5"/>
  <c r="AL62" i="5"/>
  <c r="R66" i="12" s="1"/>
  <c r="AK62" i="5"/>
  <c r="Q66" i="12" s="1"/>
  <c r="AJ62" i="5"/>
  <c r="P66" i="12" s="1"/>
  <c r="R62" i="5"/>
  <c r="Q62" i="5"/>
  <c r="P62" i="5"/>
  <c r="O62" i="5"/>
  <c r="N62" i="5"/>
  <c r="M62" i="5"/>
  <c r="L62" i="5"/>
  <c r="K62" i="5"/>
  <c r="J62" i="5"/>
  <c r="I62" i="5"/>
  <c r="H62" i="5"/>
  <c r="G62" i="5"/>
  <c r="AL61" i="5"/>
  <c r="R65" i="12" s="1"/>
  <c r="AJ61" i="5"/>
  <c r="P65" i="12" s="1"/>
  <c r="R61" i="5"/>
  <c r="Q61" i="5"/>
  <c r="P61" i="5"/>
  <c r="O61" i="5"/>
  <c r="N61" i="5"/>
  <c r="M61" i="5"/>
  <c r="L61" i="5"/>
  <c r="K61" i="5"/>
  <c r="J61" i="5"/>
  <c r="I61" i="5"/>
  <c r="G61" i="5"/>
  <c r="AK150" i="5"/>
  <c r="AK149" i="5"/>
  <c r="AK148" i="5"/>
  <c r="AK147" i="5"/>
  <c r="AK11" i="5"/>
  <c r="AK12" i="5"/>
  <c r="AK13" i="5"/>
  <c r="AK14" i="5"/>
  <c r="AK15" i="5"/>
  <c r="AK16" i="5"/>
  <c r="AK17" i="5"/>
  <c r="AK18" i="5"/>
  <c r="AK19" i="5"/>
  <c r="AK21" i="5"/>
  <c r="AK22" i="5"/>
  <c r="AK23" i="5"/>
  <c r="AK24" i="5"/>
  <c r="AK25" i="5"/>
  <c r="AK26" i="5"/>
  <c r="AK27" i="5"/>
  <c r="AK28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5" i="5"/>
  <c r="AK66" i="5"/>
  <c r="AK67" i="5"/>
  <c r="AK68" i="5"/>
  <c r="AK69" i="5"/>
  <c r="AK70" i="5"/>
  <c r="AK71" i="5"/>
  <c r="AK72" i="5"/>
  <c r="AK73" i="5"/>
  <c r="AK74" i="5"/>
  <c r="AK75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9" i="5"/>
  <c r="AK140" i="5"/>
  <c r="AK141" i="5"/>
  <c r="AK142" i="5"/>
  <c r="AK143" i="5"/>
  <c r="AK144" i="5"/>
  <c r="AK145" i="5"/>
  <c r="AK151" i="5"/>
  <c r="AK152" i="5"/>
  <c r="AK153" i="5"/>
  <c r="M1" i="12"/>
  <c r="A1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U145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U146" i="12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AL152" i="5"/>
  <c r="AL153" i="5"/>
  <c r="AJ152" i="5"/>
  <c r="AJ153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N18" i="12"/>
  <c r="O18" i="12"/>
  <c r="N19" i="12"/>
  <c r="O19" i="12"/>
  <c r="N20" i="12"/>
  <c r="O20" i="12"/>
  <c r="N21" i="12"/>
  <c r="O21" i="12"/>
  <c r="N22" i="12"/>
  <c r="O22" i="12"/>
  <c r="N23" i="12"/>
  <c r="O23" i="12"/>
  <c r="N24" i="12"/>
  <c r="O24" i="12"/>
  <c r="N25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3" i="12"/>
  <c r="O33" i="12"/>
  <c r="N34" i="12"/>
  <c r="O34" i="12"/>
  <c r="N35" i="12"/>
  <c r="O35" i="12"/>
  <c r="N36" i="12"/>
  <c r="O36" i="12"/>
  <c r="N37" i="12"/>
  <c r="O37" i="12"/>
  <c r="N38" i="12"/>
  <c r="O38" i="12"/>
  <c r="N39" i="12"/>
  <c r="O39" i="12"/>
  <c r="N40" i="12"/>
  <c r="O40" i="12"/>
  <c r="N41" i="12"/>
  <c r="O41" i="12"/>
  <c r="N42" i="12"/>
  <c r="O42" i="12"/>
  <c r="N43" i="12"/>
  <c r="O43" i="12"/>
  <c r="N44" i="12"/>
  <c r="O44" i="12"/>
  <c r="N45" i="12"/>
  <c r="O45" i="12"/>
  <c r="N46" i="12"/>
  <c r="O46" i="12"/>
  <c r="N49" i="12"/>
  <c r="O49" i="12"/>
  <c r="N52" i="12"/>
  <c r="O52" i="12"/>
  <c r="N50" i="12"/>
  <c r="O50" i="12"/>
  <c r="N47" i="12"/>
  <c r="O47" i="12"/>
  <c r="N48" i="12"/>
  <c r="O48" i="12"/>
  <c r="N51" i="12"/>
  <c r="O51" i="12"/>
  <c r="N53" i="12"/>
  <c r="O53" i="12"/>
  <c r="N54" i="12"/>
  <c r="O54" i="12"/>
  <c r="N55" i="12"/>
  <c r="O55" i="12"/>
  <c r="N56" i="12"/>
  <c r="O56" i="12"/>
  <c r="N57" i="12"/>
  <c r="O57" i="12"/>
  <c r="N58" i="12"/>
  <c r="O58" i="12"/>
  <c r="N59" i="12"/>
  <c r="O59" i="12"/>
  <c r="N60" i="12"/>
  <c r="O60" i="12"/>
  <c r="N61" i="12"/>
  <c r="O61" i="12"/>
  <c r="N62" i="12"/>
  <c r="O62" i="12"/>
  <c r="N63" i="12"/>
  <c r="O63" i="12"/>
  <c r="N64" i="12"/>
  <c r="O64" i="12"/>
  <c r="N69" i="12"/>
  <c r="O69" i="12"/>
  <c r="N70" i="12"/>
  <c r="O70" i="12"/>
  <c r="N71" i="12"/>
  <c r="O71" i="12"/>
  <c r="N72" i="12"/>
  <c r="O72" i="12"/>
  <c r="N73" i="12"/>
  <c r="O73" i="12"/>
  <c r="N74" i="12"/>
  <c r="O74" i="12"/>
  <c r="N75" i="12"/>
  <c r="O75" i="12"/>
  <c r="N76" i="12"/>
  <c r="O76" i="12"/>
  <c r="N77" i="12"/>
  <c r="O77" i="12"/>
  <c r="N78" i="12"/>
  <c r="O78" i="12"/>
  <c r="N79" i="12"/>
  <c r="O79" i="12"/>
  <c r="N80" i="12"/>
  <c r="O80" i="12"/>
  <c r="N81" i="12"/>
  <c r="O81" i="12"/>
  <c r="N82" i="12"/>
  <c r="O82" i="12"/>
  <c r="N83" i="12"/>
  <c r="O83" i="12"/>
  <c r="N84" i="12"/>
  <c r="O84" i="12"/>
  <c r="N85" i="12"/>
  <c r="O85" i="12"/>
  <c r="N86" i="12"/>
  <c r="O86" i="12"/>
  <c r="N87" i="12"/>
  <c r="O87" i="12"/>
  <c r="N88" i="12"/>
  <c r="O88" i="12"/>
  <c r="N89" i="12"/>
  <c r="O89" i="12"/>
  <c r="N90" i="12"/>
  <c r="O90" i="12"/>
  <c r="N91" i="12"/>
  <c r="O91" i="12"/>
  <c r="N92" i="12"/>
  <c r="O92" i="12"/>
  <c r="N93" i="12"/>
  <c r="O93" i="12"/>
  <c r="N94" i="12"/>
  <c r="O94" i="12"/>
  <c r="N95" i="12"/>
  <c r="O95" i="12"/>
  <c r="N96" i="12"/>
  <c r="O96" i="12"/>
  <c r="N97" i="12"/>
  <c r="O97" i="12"/>
  <c r="N98" i="12"/>
  <c r="O98" i="12"/>
  <c r="N99" i="12"/>
  <c r="O99" i="12"/>
  <c r="N100" i="12"/>
  <c r="O100" i="12"/>
  <c r="N101" i="12"/>
  <c r="O101" i="12"/>
  <c r="N102" i="12"/>
  <c r="O102" i="12"/>
  <c r="N103" i="12"/>
  <c r="O103" i="12"/>
  <c r="N104" i="12"/>
  <c r="O104" i="12"/>
  <c r="N105" i="12"/>
  <c r="O105" i="12"/>
  <c r="N106" i="12"/>
  <c r="O106" i="12"/>
  <c r="N107" i="12"/>
  <c r="O107" i="12"/>
  <c r="N108" i="12"/>
  <c r="O108" i="12"/>
  <c r="N109" i="12"/>
  <c r="O109" i="12"/>
  <c r="N110" i="12"/>
  <c r="O110" i="12"/>
  <c r="N111" i="12"/>
  <c r="O111" i="12"/>
  <c r="N112" i="12"/>
  <c r="O112" i="12"/>
  <c r="N113" i="12"/>
  <c r="O113" i="12"/>
  <c r="N114" i="12"/>
  <c r="O114" i="12"/>
  <c r="N115" i="12"/>
  <c r="O115" i="12"/>
  <c r="N116" i="12"/>
  <c r="O116" i="12"/>
  <c r="N117" i="12"/>
  <c r="O117" i="12"/>
  <c r="N118" i="12"/>
  <c r="O118" i="12"/>
  <c r="N119" i="12"/>
  <c r="O119" i="12"/>
  <c r="N120" i="12"/>
  <c r="O120" i="12"/>
  <c r="N121" i="12"/>
  <c r="O121" i="12"/>
  <c r="N122" i="12"/>
  <c r="O122" i="12"/>
  <c r="N123" i="12"/>
  <c r="O123" i="12"/>
  <c r="N124" i="12"/>
  <c r="O124" i="12"/>
  <c r="N125" i="12"/>
  <c r="O125" i="12"/>
  <c r="N126" i="12"/>
  <c r="O126" i="12"/>
  <c r="N127" i="12"/>
  <c r="O127" i="12"/>
  <c r="N128" i="12"/>
  <c r="O128" i="12"/>
  <c r="N129" i="12"/>
  <c r="O129" i="12"/>
  <c r="N130" i="12"/>
  <c r="O130" i="12"/>
  <c r="N131" i="12"/>
  <c r="O131" i="12"/>
  <c r="N132" i="12"/>
  <c r="O132" i="12"/>
  <c r="N133" i="12"/>
  <c r="O133" i="12"/>
  <c r="N134" i="12"/>
  <c r="O134" i="12"/>
  <c r="N135" i="12"/>
  <c r="O135" i="12"/>
  <c r="N136" i="12"/>
  <c r="O136" i="12"/>
  <c r="N137" i="12"/>
  <c r="O137" i="12"/>
  <c r="N138" i="12"/>
  <c r="O138" i="12"/>
  <c r="N139" i="12"/>
  <c r="O139" i="12"/>
  <c r="N140" i="12"/>
  <c r="O140" i="12"/>
  <c r="N141" i="12"/>
  <c r="O141" i="12"/>
  <c r="N142" i="12"/>
  <c r="O142" i="12"/>
  <c r="N143" i="12"/>
  <c r="O143" i="12"/>
  <c r="N144" i="12"/>
  <c r="O144" i="12"/>
  <c r="N14" i="12"/>
  <c r="O14" i="12"/>
  <c r="N15" i="12"/>
  <c r="O15" i="12"/>
  <c r="N16" i="12"/>
  <c r="O16" i="12"/>
  <c r="N17" i="12"/>
  <c r="O17" i="12"/>
  <c r="N4" i="12"/>
  <c r="O4" i="12"/>
  <c r="N5" i="12"/>
  <c r="O5" i="12"/>
  <c r="N6" i="12"/>
  <c r="O6" i="12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3" i="12"/>
  <c r="O3" i="12"/>
  <c r="G22" i="5"/>
  <c r="H22" i="5"/>
  <c r="I22" i="5"/>
  <c r="J22" i="5"/>
  <c r="K22" i="5"/>
  <c r="L22" i="5"/>
  <c r="M22" i="5"/>
  <c r="N22" i="5"/>
  <c r="O22" i="5"/>
  <c r="P22" i="5"/>
  <c r="Q22" i="5"/>
  <c r="R22" i="5"/>
  <c r="G23" i="5"/>
  <c r="H23" i="5"/>
  <c r="I23" i="5"/>
  <c r="J23" i="5"/>
  <c r="K23" i="5"/>
  <c r="L23" i="5"/>
  <c r="M23" i="5"/>
  <c r="N23" i="5"/>
  <c r="O23" i="5"/>
  <c r="P23" i="5"/>
  <c r="Q23" i="5"/>
  <c r="R23" i="5"/>
  <c r="G24" i="5"/>
  <c r="H24" i="5"/>
  <c r="I24" i="5"/>
  <c r="J24" i="5"/>
  <c r="K24" i="5"/>
  <c r="L24" i="5"/>
  <c r="M24" i="5"/>
  <c r="N24" i="5"/>
  <c r="O24" i="5"/>
  <c r="P24" i="5"/>
  <c r="Q24" i="5"/>
  <c r="R24" i="5"/>
  <c r="G25" i="5"/>
  <c r="H25" i="5"/>
  <c r="I25" i="5"/>
  <c r="J25" i="5"/>
  <c r="K25" i="5"/>
  <c r="L25" i="5"/>
  <c r="M25" i="5"/>
  <c r="N25" i="5"/>
  <c r="O25" i="5"/>
  <c r="P25" i="5"/>
  <c r="Q25" i="5"/>
  <c r="R25" i="5"/>
  <c r="G26" i="5"/>
  <c r="H26" i="5"/>
  <c r="I26" i="5"/>
  <c r="J26" i="5"/>
  <c r="K26" i="5"/>
  <c r="L26" i="5"/>
  <c r="M26" i="5"/>
  <c r="N26" i="5"/>
  <c r="O26" i="5"/>
  <c r="P26" i="5"/>
  <c r="Q26" i="5"/>
  <c r="R26" i="5"/>
  <c r="G27" i="5"/>
  <c r="H27" i="5"/>
  <c r="I27" i="5"/>
  <c r="J27" i="5"/>
  <c r="K27" i="5"/>
  <c r="L27" i="5"/>
  <c r="M27" i="5"/>
  <c r="N27" i="5"/>
  <c r="O27" i="5"/>
  <c r="P27" i="5"/>
  <c r="Q27" i="5"/>
  <c r="R27" i="5"/>
  <c r="G28" i="5"/>
  <c r="H28" i="5"/>
  <c r="I28" i="5"/>
  <c r="J28" i="5"/>
  <c r="K28" i="5"/>
  <c r="L28" i="5"/>
  <c r="M28" i="5"/>
  <c r="N28" i="5"/>
  <c r="O28" i="5"/>
  <c r="P28" i="5"/>
  <c r="Q28" i="5"/>
  <c r="R28" i="5"/>
  <c r="G21" i="5"/>
  <c r="H21" i="5"/>
  <c r="I21" i="5"/>
  <c r="J21" i="5"/>
  <c r="K21" i="5"/>
  <c r="L21" i="5"/>
  <c r="M21" i="5"/>
  <c r="N21" i="5"/>
  <c r="O21" i="5"/>
  <c r="P21" i="5"/>
  <c r="Q21" i="5"/>
  <c r="R21" i="5"/>
  <c r="G31" i="5"/>
  <c r="H31" i="5"/>
  <c r="I31" i="5"/>
  <c r="J31" i="5"/>
  <c r="K31" i="5"/>
  <c r="L31" i="5"/>
  <c r="M31" i="5"/>
  <c r="N31" i="5"/>
  <c r="O31" i="5"/>
  <c r="P31" i="5"/>
  <c r="Q31" i="5"/>
  <c r="R31" i="5"/>
  <c r="G32" i="5"/>
  <c r="H32" i="5"/>
  <c r="I32" i="5"/>
  <c r="J32" i="5"/>
  <c r="K32" i="5"/>
  <c r="L32" i="5"/>
  <c r="M32" i="5"/>
  <c r="N32" i="5"/>
  <c r="O32" i="5"/>
  <c r="P32" i="5"/>
  <c r="Q32" i="5"/>
  <c r="R32" i="5"/>
  <c r="G33" i="5"/>
  <c r="H33" i="5"/>
  <c r="I33" i="5"/>
  <c r="J33" i="5"/>
  <c r="K33" i="5"/>
  <c r="L33" i="5"/>
  <c r="M33" i="5"/>
  <c r="N33" i="5"/>
  <c r="O33" i="5"/>
  <c r="P33" i="5"/>
  <c r="Q33" i="5"/>
  <c r="R33" i="5"/>
  <c r="G34" i="5"/>
  <c r="H34" i="5"/>
  <c r="I34" i="5"/>
  <c r="J34" i="5"/>
  <c r="K34" i="5"/>
  <c r="L34" i="5"/>
  <c r="M34" i="5"/>
  <c r="N34" i="5"/>
  <c r="O34" i="5"/>
  <c r="P34" i="5"/>
  <c r="Q34" i="5"/>
  <c r="R34" i="5"/>
  <c r="G35" i="5"/>
  <c r="H35" i="5"/>
  <c r="I35" i="5"/>
  <c r="J35" i="5"/>
  <c r="K35" i="5"/>
  <c r="L35" i="5"/>
  <c r="M35" i="5"/>
  <c r="N35" i="5"/>
  <c r="O35" i="5"/>
  <c r="P35" i="5"/>
  <c r="Q35" i="5"/>
  <c r="R35" i="5"/>
  <c r="G36" i="5"/>
  <c r="H36" i="5"/>
  <c r="I36" i="5"/>
  <c r="J36" i="5"/>
  <c r="K36" i="5"/>
  <c r="L36" i="5"/>
  <c r="M36" i="5"/>
  <c r="N36" i="5"/>
  <c r="O36" i="5"/>
  <c r="P36" i="5"/>
  <c r="Q36" i="5"/>
  <c r="R36" i="5"/>
  <c r="G37" i="5"/>
  <c r="H37" i="5"/>
  <c r="I37" i="5"/>
  <c r="J37" i="5"/>
  <c r="K37" i="5"/>
  <c r="L37" i="5"/>
  <c r="M37" i="5"/>
  <c r="N37" i="5"/>
  <c r="O37" i="5"/>
  <c r="P37" i="5"/>
  <c r="Q37" i="5"/>
  <c r="R37" i="5"/>
  <c r="G38" i="5"/>
  <c r="H38" i="5"/>
  <c r="I38" i="5"/>
  <c r="J38" i="5"/>
  <c r="K38" i="5"/>
  <c r="L38" i="5"/>
  <c r="M38" i="5"/>
  <c r="N38" i="5"/>
  <c r="O38" i="5"/>
  <c r="P38" i="5"/>
  <c r="Q38" i="5"/>
  <c r="R38" i="5"/>
  <c r="G39" i="5"/>
  <c r="H39" i="5"/>
  <c r="I39" i="5"/>
  <c r="J39" i="5"/>
  <c r="K39" i="5"/>
  <c r="L39" i="5"/>
  <c r="M39" i="5"/>
  <c r="N39" i="5"/>
  <c r="O39" i="5"/>
  <c r="P39" i="5"/>
  <c r="Q39" i="5"/>
  <c r="R39" i="5"/>
  <c r="G40" i="5"/>
  <c r="H40" i="5"/>
  <c r="I40" i="5"/>
  <c r="J40" i="5"/>
  <c r="K40" i="5"/>
  <c r="L40" i="5"/>
  <c r="M40" i="5"/>
  <c r="N40" i="5"/>
  <c r="O40" i="5"/>
  <c r="P40" i="5"/>
  <c r="Q40" i="5"/>
  <c r="R40" i="5"/>
  <c r="G41" i="5"/>
  <c r="H41" i="5"/>
  <c r="I41" i="5"/>
  <c r="J41" i="5"/>
  <c r="K41" i="5"/>
  <c r="L41" i="5"/>
  <c r="M41" i="5"/>
  <c r="N41" i="5"/>
  <c r="O41" i="5"/>
  <c r="P41" i="5"/>
  <c r="Q41" i="5"/>
  <c r="R41" i="5"/>
  <c r="G42" i="5"/>
  <c r="H42" i="5"/>
  <c r="I42" i="5"/>
  <c r="J42" i="5"/>
  <c r="K42" i="5"/>
  <c r="L42" i="5"/>
  <c r="M42" i="5"/>
  <c r="N42" i="5"/>
  <c r="O42" i="5"/>
  <c r="P42" i="5"/>
  <c r="Q42" i="5"/>
  <c r="R42" i="5"/>
  <c r="G43" i="5"/>
  <c r="H43" i="5"/>
  <c r="I43" i="5"/>
  <c r="J43" i="5"/>
  <c r="K43" i="5"/>
  <c r="L43" i="5"/>
  <c r="M43" i="5"/>
  <c r="N43" i="5"/>
  <c r="O43" i="5"/>
  <c r="P43" i="5"/>
  <c r="Q43" i="5"/>
  <c r="R43" i="5"/>
  <c r="G44" i="5"/>
  <c r="H44" i="5"/>
  <c r="I44" i="5"/>
  <c r="J44" i="5"/>
  <c r="K44" i="5"/>
  <c r="L44" i="5"/>
  <c r="M44" i="5"/>
  <c r="N44" i="5"/>
  <c r="O44" i="5"/>
  <c r="P44" i="5"/>
  <c r="Q44" i="5"/>
  <c r="R44" i="5"/>
  <c r="G45" i="5"/>
  <c r="H45" i="5"/>
  <c r="I45" i="5"/>
  <c r="J45" i="5"/>
  <c r="K45" i="5"/>
  <c r="L45" i="5"/>
  <c r="M45" i="5"/>
  <c r="N45" i="5"/>
  <c r="O45" i="5"/>
  <c r="P45" i="5"/>
  <c r="Q45" i="5"/>
  <c r="R45" i="5"/>
  <c r="G46" i="5"/>
  <c r="H46" i="5"/>
  <c r="I46" i="5"/>
  <c r="J46" i="5"/>
  <c r="K46" i="5"/>
  <c r="L46" i="5"/>
  <c r="M46" i="5"/>
  <c r="N46" i="5"/>
  <c r="O46" i="5"/>
  <c r="P46" i="5"/>
  <c r="Q46" i="5"/>
  <c r="R46" i="5"/>
  <c r="G30" i="5"/>
  <c r="H30" i="5"/>
  <c r="I30" i="5"/>
  <c r="J30" i="5"/>
  <c r="K30" i="5"/>
  <c r="L30" i="5"/>
  <c r="M30" i="5"/>
  <c r="N30" i="5"/>
  <c r="O30" i="5"/>
  <c r="P30" i="5"/>
  <c r="Q30" i="5"/>
  <c r="R30" i="5"/>
  <c r="G49" i="5"/>
  <c r="H49" i="5"/>
  <c r="I49" i="5"/>
  <c r="J49" i="5"/>
  <c r="K49" i="5"/>
  <c r="L49" i="5"/>
  <c r="M49" i="5"/>
  <c r="N49" i="5"/>
  <c r="O49" i="5"/>
  <c r="P49" i="5"/>
  <c r="Q49" i="5"/>
  <c r="R49" i="5"/>
  <c r="G50" i="5"/>
  <c r="H50" i="5"/>
  <c r="I50" i="5"/>
  <c r="J50" i="5"/>
  <c r="K50" i="5"/>
  <c r="L50" i="5"/>
  <c r="M50" i="5"/>
  <c r="N50" i="5"/>
  <c r="O50" i="5"/>
  <c r="P50" i="5"/>
  <c r="Q50" i="5"/>
  <c r="R50" i="5"/>
  <c r="G51" i="5"/>
  <c r="H51" i="5"/>
  <c r="I51" i="5"/>
  <c r="J51" i="5"/>
  <c r="K51" i="5"/>
  <c r="L51" i="5"/>
  <c r="M51" i="5"/>
  <c r="N51" i="5"/>
  <c r="O51" i="5"/>
  <c r="P51" i="5"/>
  <c r="Q51" i="5"/>
  <c r="R51" i="5"/>
  <c r="G52" i="5"/>
  <c r="H52" i="5"/>
  <c r="I52" i="5"/>
  <c r="J52" i="5"/>
  <c r="K52" i="5"/>
  <c r="L52" i="5"/>
  <c r="M52" i="5"/>
  <c r="N52" i="5"/>
  <c r="O52" i="5"/>
  <c r="P52" i="5"/>
  <c r="Q52" i="5"/>
  <c r="R52" i="5"/>
  <c r="G53" i="5"/>
  <c r="H53" i="5"/>
  <c r="I53" i="5"/>
  <c r="J53" i="5"/>
  <c r="K53" i="5"/>
  <c r="L53" i="5"/>
  <c r="M53" i="5"/>
  <c r="N53" i="5"/>
  <c r="O53" i="5"/>
  <c r="P53" i="5"/>
  <c r="Q53" i="5"/>
  <c r="R53" i="5"/>
  <c r="G54" i="5"/>
  <c r="H54" i="5"/>
  <c r="I54" i="5"/>
  <c r="J54" i="5"/>
  <c r="K54" i="5"/>
  <c r="L54" i="5"/>
  <c r="M54" i="5"/>
  <c r="N54" i="5"/>
  <c r="O54" i="5"/>
  <c r="P54" i="5"/>
  <c r="Q54" i="5"/>
  <c r="R54" i="5"/>
  <c r="G57" i="5"/>
  <c r="H57" i="5"/>
  <c r="I57" i="5"/>
  <c r="J57" i="5"/>
  <c r="K57" i="5"/>
  <c r="L57" i="5"/>
  <c r="M57" i="5"/>
  <c r="N57" i="5"/>
  <c r="O57" i="5"/>
  <c r="P57" i="5"/>
  <c r="Q57" i="5"/>
  <c r="R57" i="5"/>
  <c r="G48" i="5"/>
  <c r="H48" i="5"/>
  <c r="I48" i="5"/>
  <c r="J48" i="5"/>
  <c r="K48" i="5"/>
  <c r="L48" i="5"/>
  <c r="M48" i="5"/>
  <c r="N48" i="5"/>
  <c r="O48" i="5"/>
  <c r="P48" i="5"/>
  <c r="Q48" i="5"/>
  <c r="R48" i="5"/>
  <c r="G58" i="5"/>
  <c r="H58" i="5"/>
  <c r="I58" i="5"/>
  <c r="J58" i="5"/>
  <c r="K58" i="5"/>
  <c r="L58" i="5"/>
  <c r="M58" i="5"/>
  <c r="N58" i="5"/>
  <c r="O58" i="5"/>
  <c r="P58" i="5"/>
  <c r="Q58" i="5"/>
  <c r="R58" i="5"/>
  <c r="G55" i="5"/>
  <c r="H55" i="5"/>
  <c r="I55" i="5"/>
  <c r="J55" i="5"/>
  <c r="K55" i="5"/>
  <c r="L55" i="5"/>
  <c r="M55" i="5"/>
  <c r="N55" i="5"/>
  <c r="O55" i="5"/>
  <c r="P55" i="5"/>
  <c r="Q55" i="5"/>
  <c r="R55" i="5"/>
  <c r="G56" i="5"/>
  <c r="H56" i="5"/>
  <c r="I56" i="5"/>
  <c r="J56" i="5"/>
  <c r="K56" i="5"/>
  <c r="L56" i="5"/>
  <c r="M56" i="5"/>
  <c r="N56" i="5"/>
  <c r="O56" i="5"/>
  <c r="P56" i="5"/>
  <c r="Q56" i="5"/>
  <c r="R56" i="5"/>
  <c r="G59" i="5"/>
  <c r="H59" i="5"/>
  <c r="I59" i="5"/>
  <c r="J59" i="5"/>
  <c r="K59" i="5"/>
  <c r="L59" i="5"/>
  <c r="M59" i="5"/>
  <c r="N59" i="5"/>
  <c r="O59" i="5"/>
  <c r="P59" i="5"/>
  <c r="Q59" i="5"/>
  <c r="R59" i="5"/>
  <c r="G67" i="5"/>
  <c r="H67" i="5"/>
  <c r="I67" i="5"/>
  <c r="J67" i="5"/>
  <c r="K67" i="5"/>
  <c r="L67" i="5"/>
  <c r="M67" i="5"/>
  <c r="N67" i="5"/>
  <c r="O67" i="5"/>
  <c r="P67" i="5"/>
  <c r="Q67" i="5"/>
  <c r="R67" i="5"/>
  <c r="G68" i="5"/>
  <c r="H68" i="5"/>
  <c r="I68" i="5"/>
  <c r="J68" i="5"/>
  <c r="K68" i="5"/>
  <c r="L68" i="5"/>
  <c r="M68" i="5"/>
  <c r="N68" i="5"/>
  <c r="O68" i="5"/>
  <c r="P68" i="5"/>
  <c r="Q68" i="5"/>
  <c r="R68" i="5"/>
  <c r="G69" i="5"/>
  <c r="H69" i="5"/>
  <c r="I69" i="5"/>
  <c r="J69" i="5"/>
  <c r="K69" i="5"/>
  <c r="L69" i="5"/>
  <c r="M69" i="5"/>
  <c r="N69" i="5"/>
  <c r="O69" i="5"/>
  <c r="P69" i="5"/>
  <c r="Q69" i="5"/>
  <c r="R69" i="5"/>
  <c r="G70" i="5"/>
  <c r="H70" i="5"/>
  <c r="I70" i="5"/>
  <c r="J70" i="5"/>
  <c r="K70" i="5"/>
  <c r="L70" i="5"/>
  <c r="M70" i="5"/>
  <c r="N70" i="5"/>
  <c r="O70" i="5"/>
  <c r="P70" i="5"/>
  <c r="Q70" i="5"/>
  <c r="R70" i="5"/>
  <c r="G71" i="5"/>
  <c r="H71" i="5"/>
  <c r="I71" i="5"/>
  <c r="J71" i="5"/>
  <c r="K71" i="5"/>
  <c r="L71" i="5"/>
  <c r="M71" i="5"/>
  <c r="N71" i="5"/>
  <c r="O71" i="5"/>
  <c r="P71" i="5"/>
  <c r="Q71" i="5"/>
  <c r="R71" i="5"/>
  <c r="G72" i="5"/>
  <c r="H72" i="5"/>
  <c r="I72" i="5"/>
  <c r="J72" i="5"/>
  <c r="K72" i="5"/>
  <c r="L72" i="5"/>
  <c r="M72" i="5"/>
  <c r="N72" i="5"/>
  <c r="O72" i="5"/>
  <c r="P72" i="5"/>
  <c r="Q72" i="5"/>
  <c r="R72" i="5"/>
  <c r="G73" i="5"/>
  <c r="H73" i="5"/>
  <c r="I73" i="5"/>
  <c r="J73" i="5"/>
  <c r="K73" i="5"/>
  <c r="L73" i="5"/>
  <c r="M73" i="5"/>
  <c r="N73" i="5"/>
  <c r="O73" i="5"/>
  <c r="P73" i="5"/>
  <c r="Q73" i="5"/>
  <c r="R73" i="5"/>
  <c r="G74" i="5"/>
  <c r="H74" i="5"/>
  <c r="I74" i="5"/>
  <c r="J74" i="5"/>
  <c r="K74" i="5"/>
  <c r="L74" i="5"/>
  <c r="M74" i="5"/>
  <c r="N74" i="5"/>
  <c r="O74" i="5"/>
  <c r="P74" i="5"/>
  <c r="Q74" i="5"/>
  <c r="R74" i="5"/>
  <c r="G75" i="5"/>
  <c r="H75" i="5"/>
  <c r="I75" i="5"/>
  <c r="J75" i="5"/>
  <c r="K75" i="5"/>
  <c r="L75" i="5"/>
  <c r="M75" i="5"/>
  <c r="N75" i="5"/>
  <c r="O75" i="5"/>
  <c r="P75" i="5"/>
  <c r="Q75" i="5"/>
  <c r="R75" i="5"/>
  <c r="G65" i="5"/>
  <c r="H65" i="5"/>
  <c r="I65" i="5"/>
  <c r="J65" i="5"/>
  <c r="K65" i="5"/>
  <c r="L65" i="5"/>
  <c r="M65" i="5"/>
  <c r="N65" i="5"/>
  <c r="O65" i="5"/>
  <c r="P65" i="5"/>
  <c r="Q65" i="5"/>
  <c r="R65" i="5"/>
  <c r="G66" i="5"/>
  <c r="H66" i="5"/>
  <c r="I66" i="5"/>
  <c r="J66" i="5"/>
  <c r="K66" i="5"/>
  <c r="L66" i="5"/>
  <c r="M66" i="5"/>
  <c r="N66" i="5"/>
  <c r="O66" i="5"/>
  <c r="P66" i="5"/>
  <c r="Q66" i="5"/>
  <c r="R66" i="5"/>
  <c r="G79" i="5"/>
  <c r="H79" i="5"/>
  <c r="I79" i="5"/>
  <c r="J79" i="5"/>
  <c r="K79" i="5"/>
  <c r="L79" i="5"/>
  <c r="M79" i="5"/>
  <c r="N79" i="5"/>
  <c r="O79" i="5"/>
  <c r="P79" i="5"/>
  <c r="Q79" i="5"/>
  <c r="R79" i="5"/>
  <c r="G80" i="5"/>
  <c r="H80" i="5"/>
  <c r="I80" i="5"/>
  <c r="J80" i="5"/>
  <c r="K80" i="5"/>
  <c r="L80" i="5"/>
  <c r="M80" i="5"/>
  <c r="N80" i="5"/>
  <c r="O80" i="5"/>
  <c r="P80" i="5"/>
  <c r="Q80" i="5"/>
  <c r="R80" i="5"/>
  <c r="G81" i="5"/>
  <c r="H81" i="5"/>
  <c r="I81" i="5"/>
  <c r="J81" i="5"/>
  <c r="K81" i="5"/>
  <c r="L81" i="5"/>
  <c r="M81" i="5"/>
  <c r="N81" i="5"/>
  <c r="O81" i="5"/>
  <c r="P81" i="5"/>
  <c r="Q81" i="5"/>
  <c r="R81" i="5"/>
  <c r="G82" i="5"/>
  <c r="H82" i="5"/>
  <c r="I82" i="5"/>
  <c r="J82" i="5"/>
  <c r="K82" i="5"/>
  <c r="L82" i="5"/>
  <c r="M82" i="5"/>
  <c r="N82" i="5"/>
  <c r="O82" i="5"/>
  <c r="P82" i="5"/>
  <c r="Q82" i="5"/>
  <c r="R82" i="5"/>
  <c r="G83" i="5"/>
  <c r="H83" i="5"/>
  <c r="I83" i="5"/>
  <c r="J83" i="5"/>
  <c r="K83" i="5"/>
  <c r="L83" i="5"/>
  <c r="M83" i="5"/>
  <c r="N83" i="5"/>
  <c r="O83" i="5"/>
  <c r="P83" i="5"/>
  <c r="Q83" i="5"/>
  <c r="R83" i="5"/>
  <c r="G84" i="5"/>
  <c r="H84" i="5"/>
  <c r="I84" i="5"/>
  <c r="J84" i="5"/>
  <c r="K84" i="5"/>
  <c r="L84" i="5"/>
  <c r="M84" i="5"/>
  <c r="N84" i="5"/>
  <c r="O84" i="5"/>
  <c r="P84" i="5"/>
  <c r="Q84" i="5"/>
  <c r="R84" i="5"/>
  <c r="G85" i="5"/>
  <c r="H85" i="5"/>
  <c r="I85" i="5"/>
  <c r="J85" i="5"/>
  <c r="K85" i="5"/>
  <c r="L85" i="5"/>
  <c r="M85" i="5"/>
  <c r="N85" i="5"/>
  <c r="O85" i="5"/>
  <c r="P85" i="5"/>
  <c r="Q85" i="5"/>
  <c r="R85" i="5"/>
  <c r="G86" i="5"/>
  <c r="H86" i="5"/>
  <c r="I86" i="5"/>
  <c r="J86" i="5"/>
  <c r="K86" i="5"/>
  <c r="L86" i="5"/>
  <c r="M86" i="5"/>
  <c r="N86" i="5"/>
  <c r="O86" i="5"/>
  <c r="P86" i="5"/>
  <c r="Q86" i="5"/>
  <c r="R86" i="5"/>
  <c r="G87" i="5"/>
  <c r="H87" i="5"/>
  <c r="I87" i="5"/>
  <c r="J87" i="5"/>
  <c r="K87" i="5"/>
  <c r="L87" i="5"/>
  <c r="M87" i="5"/>
  <c r="N87" i="5"/>
  <c r="O87" i="5"/>
  <c r="P87" i="5"/>
  <c r="Q87" i="5"/>
  <c r="R87" i="5"/>
  <c r="G88" i="5"/>
  <c r="H88" i="5"/>
  <c r="I88" i="5"/>
  <c r="J88" i="5"/>
  <c r="K88" i="5"/>
  <c r="L88" i="5"/>
  <c r="M88" i="5"/>
  <c r="N88" i="5"/>
  <c r="O88" i="5"/>
  <c r="P88" i="5"/>
  <c r="Q88" i="5"/>
  <c r="R88" i="5"/>
  <c r="G89" i="5"/>
  <c r="H89" i="5"/>
  <c r="I89" i="5"/>
  <c r="J89" i="5"/>
  <c r="K89" i="5"/>
  <c r="L89" i="5"/>
  <c r="M89" i="5"/>
  <c r="N89" i="5"/>
  <c r="O89" i="5"/>
  <c r="P89" i="5"/>
  <c r="Q89" i="5"/>
  <c r="R89" i="5"/>
  <c r="G77" i="5"/>
  <c r="H77" i="5"/>
  <c r="I77" i="5"/>
  <c r="J77" i="5"/>
  <c r="K77" i="5"/>
  <c r="L77" i="5"/>
  <c r="M77" i="5"/>
  <c r="N77" i="5"/>
  <c r="O77" i="5"/>
  <c r="P77" i="5"/>
  <c r="Q77" i="5"/>
  <c r="R77" i="5"/>
  <c r="G78" i="5"/>
  <c r="H78" i="5"/>
  <c r="I78" i="5"/>
  <c r="J78" i="5"/>
  <c r="K78" i="5"/>
  <c r="L78" i="5"/>
  <c r="M78" i="5"/>
  <c r="N78" i="5"/>
  <c r="O78" i="5"/>
  <c r="P78" i="5"/>
  <c r="Q78" i="5"/>
  <c r="R78" i="5"/>
  <c r="G92" i="5"/>
  <c r="H92" i="5"/>
  <c r="I92" i="5"/>
  <c r="J92" i="5"/>
  <c r="K92" i="5"/>
  <c r="L92" i="5"/>
  <c r="M92" i="5"/>
  <c r="N92" i="5"/>
  <c r="O92" i="5"/>
  <c r="P92" i="5"/>
  <c r="Q92" i="5"/>
  <c r="R92" i="5"/>
  <c r="G93" i="5"/>
  <c r="H93" i="5"/>
  <c r="I93" i="5"/>
  <c r="J93" i="5"/>
  <c r="K93" i="5"/>
  <c r="L93" i="5"/>
  <c r="M93" i="5"/>
  <c r="N93" i="5"/>
  <c r="O93" i="5"/>
  <c r="P93" i="5"/>
  <c r="Q93" i="5"/>
  <c r="R93" i="5"/>
  <c r="G94" i="5"/>
  <c r="H94" i="5"/>
  <c r="I94" i="5"/>
  <c r="J94" i="5"/>
  <c r="K94" i="5"/>
  <c r="L94" i="5"/>
  <c r="M94" i="5"/>
  <c r="N94" i="5"/>
  <c r="O94" i="5"/>
  <c r="P94" i="5"/>
  <c r="Q94" i="5"/>
  <c r="R94" i="5"/>
  <c r="G95" i="5"/>
  <c r="H95" i="5"/>
  <c r="I95" i="5"/>
  <c r="J95" i="5"/>
  <c r="K95" i="5"/>
  <c r="L95" i="5"/>
  <c r="M95" i="5"/>
  <c r="N95" i="5"/>
  <c r="O95" i="5"/>
  <c r="P95" i="5"/>
  <c r="Q95" i="5"/>
  <c r="R95" i="5"/>
  <c r="G96" i="5"/>
  <c r="H96" i="5"/>
  <c r="I96" i="5"/>
  <c r="J96" i="5"/>
  <c r="K96" i="5"/>
  <c r="L96" i="5"/>
  <c r="M96" i="5"/>
  <c r="N96" i="5"/>
  <c r="O96" i="5"/>
  <c r="P96" i="5"/>
  <c r="Q96" i="5"/>
  <c r="R96" i="5"/>
  <c r="G97" i="5"/>
  <c r="H97" i="5"/>
  <c r="I97" i="5"/>
  <c r="J97" i="5"/>
  <c r="K97" i="5"/>
  <c r="L97" i="5"/>
  <c r="M97" i="5"/>
  <c r="N97" i="5"/>
  <c r="O97" i="5"/>
  <c r="P97" i="5"/>
  <c r="Q97" i="5"/>
  <c r="R97" i="5"/>
  <c r="G98" i="5"/>
  <c r="H98" i="5"/>
  <c r="I98" i="5"/>
  <c r="J98" i="5"/>
  <c r="K98" i="5"/>
  <c r="L98" i="5"/>
  <c r="M98" i="5"/>
  <c r="N98" i="5"/>
  <c r="O98" i="5"/>
  <c r="P98" i="5"/>
  <c r="Q98" i="5"/>
  <c r="R98" i="5"/>
  <c r="G99" i="5"/>
  <c r="H99" i="5"/>
  <c r="I99" i="5"/>
  <c r="J99" i="5"/>
  <c r="K99" i="5"/>
  <c r="L99" i="5"/>
  <c r="M99" i="5"/>
  <c r="N99" i="5"/>
  <c r="O99" i="5"/>
  <c r="P99" i="5"/>
  <c r="Q99" i="5"/>
  <c r="R99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G91" i="5"/>
  <c r="H91" i="5"/>
  <c r="I91" i="5"/>
  <c r="J91" i="5"/>
  <c r="K91" i="5"/>
  <c r="L91" i="5"/>
  <c r="M91" i="5"/>
  <c r="N91" i="5"/>
  <c r="O91" i="5"/>
  <c r="P91" i="5"/>
  <c r="Q91" i="5"/>
  <c r="R9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G12" i="5"/>
  <c r="H12" i="5"/>
  <c r="I12" i="5"/>
  <c r="J12" i="5"/>
  <c r="K12" i="5"/>
  <c r="L12" i="5"/>
  <c r="M12" i="5"/>
  <c r="N12" i="5"/>
  <c r="O12" i="5"/>
  <c r="P12" i="5"/>
  <c r="Q12" i="5"/>
  <c r="R12" i="5"/>
  <c r="G13" i="5"/>
  <c r="H13" i="5"/>
  <c r="I13" i="5"/>
  <c r="J13" i="5"/>
  <c r="K13" i="5"/>
  <c r="L13" i="5"/>
  <c r="M13" i="5"/>
  <c r="N13" i="5"/>
  <c r="O13" i="5"/>
  <c r="P13" i="5"/>
  <c r="Q13" i="5"/>
  <c r="R13" i="5"/>
  <c r="G14" i="5"/>
  <c r="H14" i="5"/>
  <c r="I14" i="5"/>
  <c r="J14" i="5"/>
  <c r="K14" i="5"/>
  <c r="L14" i="5"/>
  <c r="M14" i="5"/>
  <c r="N14" i="5"/>
  <c r="O14" i="5"/>
  <c r="P14" i="5"/>
  <c r="Q14" i="5"/>
  <c r="R14" i="5"/>
  <c r="G15" i="5"/>
  <c r="H15" i="5"/>
  <c r="I15" i="5"/>
  <c r="J15" i="5"/>
  <c r="K15" i="5"/>
  <c r="L15" i="5"/>
  <c r="M15" i="5"/>
  <c r="N15" i="5"/>
  <c r="O15" i="5"/>
  <c r="P15" i="5"/>
  <c r="Q15" i="5"/>
  <c r="R15" i="5"/>
  <c r="G16" i="5"/>
  <c r="H16" i="5"/>
  <c r="I16" i="5"/>
  <c r="J16" i="5"/>
  <c r="K16" i="5"/>
  <c r="L16" i="5"/>
  <c r="M16" i="5"/>
  <c r="N16" i="5"/>
  <c r="O16" i="5"/>
  <c r="P16" i="5"/>
  <c r="Q16" i="5"/>
  <c r="R16" i="5"/>
  <c r="G17" i="5"/>
  <c r="H17" i="5"/>
  <c r="I17" i="5"/>
  <c r="J17" i="5"/>
  <c r="K17" i="5"/>
  <c r="L17" i="5"/>
  <c r="M17" i="5"/>
  <c r="N17" i="5"/>
  <c r="O17" i="5"/>
  <c r="P17" i="5"/>
  <c r="Q17" i="5"/>
  <c r="R17" i="5"/>
  <c r="G18" i="5"/>
  <c r="H18" i="5"/>
  <c r="I18" i="5"/>
  <c r="J18" i="5"/>
  <c r="K18" i="5"/>
  <c r="L18" i="5"/>
  <c r="M18" i="5"/>
  <c r="N18" i="5"/>
  <c r="O18" i="5"/>
  <c r="P18" i="5"/>
  <c r="Q18" i="5"/>
  <c r="R18" i="5"/>
  <c r="G19" i="5"/>
  <c r="H19" i="5"/>
  <c r="I19" i="5"/>
  <c r="J19" i="5"/>
  <c r="K19" i="5"/>
  <c r="L19" i="5"/>
  <c r="M19" i="5"/>
  <c r="N19" i="5"/>
  <c r="O19" i="5"/>
  <c r="P19" i="5"/>
  <c r="Q19" i="5"/>
  <c r="R19" i="5"/>
  <c r="G10" i="5"/>
  <c r="H10" i="5"/>
  <c r="I10" i="5"/>
  <c r="J10" i="5"/>
  <c r="K10" i="5"/>
  <c r="L10" i="5"/>
  <c r="M10" i="5"/>
  <c r="N10" i="5"/>
  <c r="O10" i="5"/>
  <c r="P10" i="5"/>
  <c r="Q10" i="5"/>
  <c r="R10" i="5"/>
  <c r="Q11" i="5"/>
  <c r="P11" i="5"/>
  <c r="R11" i="5"/>
  <c r="F11" i="5"/>
  <c r="B67" i="7" l="1"/>
  <c r="A67" i="7" s="1"/>
  <c r="B70" i="7"/>
  <c r="A70" i="7" s="1"/>
  <c r="AS61" i="5"/>
  <c r="H61" i="5"/>
  <c r="B71" i="7"/>
  <c r="B69" i="7"/>
  <c r="B68" i="7"/>
  <c r="AI7" i="5"/>
  <c r="AH7" i="5"/>
  <c r="AG7" i="5"/>
  <c r="B149" i="7"/>
  <c r="W146" i="12" s="1"/>
  <c r="B148" i="7"/>
  <c r="AS123" i="5"/>
  <c r="AS139" i="5"/>
  <c r="AS110" i="5"/>
  <c r="AS77" i="5"/>
  <c r="AS30" i="5"/>
  <c r="AS21" i="5"/>
  <c r="AS91" i="5"/>
  <c r="AS66" i="5"/>
  <c r="AS65" i="5"/>
  <c r="C140" i="12"/>
  <c r="D140" i="12"/>
  <c r="E140" i="12"/>
  <c r="F140" i="12"/>
  <c r="G140" i="12"/>
  <c r="H140" i="12"/>
  <c r="I140" i="12"/>
  <c r="J140" i="12"/>
  <c r="K140" i="12"/>
  <c r="L140" i="12"/>
  <c r="M140" i="12"/>
  <c r="U140" i="12"/>
  <c r="C141" i="12"/>
  <c r="D141" i="12"/>
  <c r="E141" i="12"/>
  <c r="F141" i="12"/>
  <c r="G141" i="12"/>
  <c r="H141" i="12"/>
  <c r="I141" i="12"/>
  <c r="J141" i="12"/>
  <c r="K141" i="12"/>
  <c r="L141" i="12"/>
  <c r="M141" i="12"/>
  <c r="U141" i="12"/>
  <c r="C142" i="12"/>
  <c r="D142" i="12"/>
  <c r="E142" i="12"/>
  <c r="F142" i="12"/>
  <c r="G142" i="12"/>
  <c r="H142" i="12"/>
  <c r="I142" i="12"/>
  <c r="J142" i="12"/>
  <c r="K142" i="12"/>
  <c r="L142" i="12"/>
  <c r="M142" i="12"/>
  <c r="U142" i="12"/>
  <c r="C143" i="12"/>
  <c r="D143" i="12"/>
  <c r="E143" i="12"/>
  <c r="F143" i="12"/>
  <c r="G143" i="12"/>
  <c r="H143" i="12"/>
  <c r="I143" i="12"/>
  <c r="J143" i="12"/>
  <c r="K143" i="12"/>
  <c r="L143" i="12"/>
  <c r="M143" i="12"/>
  <c r="U143" i="12"/>
  <c r="C144" i="12"/>
  <c r="D144" i="12"/>
  <c r="E144" i="12"/>
  <c r="F144" i="12"/>
  <c r="G144" i="12"/>
  <c r="H144" i="12"/>
  <c r="I144" i="12"/>
  <c r="J144" i="12"/>
  <c r="K144" i="12"/>
  <c r="L144" i="12"/>
  <c r="M144" i="12"/>
  <c r="U144" i="12"/>
  <c r="C137" i="12"/>
  <c r="D137" i="12"/>
  <c r="E137" i="12"/>
  <c r="F137" i="12"/>
  <c r="G137" i="12"/>
  <c r="H137" i="12"/>
  <c r="I137" i="12"/>
  <c r="J137" i="12"/>
  <c r="K137" i="12"/>
  <c r="L137" i="12"/>
  <c r="M137" i="12"/>
  <c r="U137" i="12"/>
  <c r="C138" i="12"/>
  <c r="D138" i="12"/>
  <c r="E138" i="12"/>
  <c r="F138" i="12"/>
  <c r="G138" i="12"/>
  <c r="H138" i="12"/>
  <c r="I138" i="12"/>
  <c r="J138" i="12"/>
  <c r="K138" i="12"/>
  <c r="L138" i="12"/>
  <c r="M138" i="12"/>
  <c r="U138" i="12"/>
  <c r="C139" i="12"/>
  <c r="D139" i="12"/>
  <c r="E139" i="12"/>
  <c r="F139" i="12"/>
  <c r="G139" i="12"/>
  <c r="H139" i="12"/>
  <c r="I139" i="12"/>
  <c r="J139" i="12"/>
  <c r="K139" i="12"/>
  <c r="L139" i="12"/>
  <c r="M139" i="12"/>
  <c r="U139" i="12"/>
  <c r="C130" i="12"/>
  <c r="D130" i="12"/>
  <c r="E130" i="12"/>
  <c r="F130" i="12"/>
  <c r="G130" i="12"/>
  <c r="H130" i="12"/>
  <c r="I130" i="12"/>
  <c r="J130" i="12"/>
  <c r="K130" i="12"/>
  <c r="L130" i="12"/>
  <c r="M130" i="12"/>
  <c r="U130" i="12"/>
  <c r="C114" i="12"/>
  <c r="D114" i="12"/>
  <c r="E114" i="12"/>
  <c r="F114" i="12"/>
  <c r="G114" i="12"/>
  <c r="H114" i="12"/>
  <c r="I114" i="12"/>
  <c r="J114" i="12"/>
  <c r="K114" i="12"/>
  <c r="L114" i="12"/>
  <c r="M114" i="12"/>
  <c r="U114" i="12"/>
  <c r="C101" i="12"/>
  <c r="D101" i="12"/>
  <c r="E101" i="12"/>
  <c r="F101" i="12"/>
  <c r="G101" i="12"/>
  <c r="H101" i="12"/>
  <c r="I101" i="12"/>
  <c r="J101" i="12"/>
  <c r="K101" i="12"/>
  <c r="L101" i="12"/>
  <c r="M101" i="12"/>
  <c r="U101" i="12"/>
  <c r="C81" i="12"/>
  <c r="D81" i="12"/>
  <c r="E81" i="12"/>
  <c r="F81" i="12"/>
  <c r="G81" i="12"/>
  <c r="H81" i="12"/>
  <c r="I81" i="12"/>
  <c r="J81" i="12"/>
  <c r="K81" i="12"/>
  <c r="L81" i="12"/>
  <c r="M81" i="12"/>
  <c r="U81" i="12"/>
  <c r="C82" i="12"/>
  <c r="D82" i="12"/>
  <c r="E82" i="12"/>
  <c r="F82" i="12"/>
  <c r="G82" i="12"/>
  <c r="H82" i="12"/>
  <c r="I82" i="12"/>
  <c r="J82" i="12"/>
  <c r="K82" i="12"/>
  <c r="L82" i="12"/>
  <c r="M82" i="12"/>
  <c r="U82" i="12"/>
  <c r="C63" i="12"/>
  <c r="D63" i="12"/>
  <c r="E63" i="12"/>
  <c r="F63" i="12"/>
  <c r="G63" i="12"/>
  <c r="H63" i="12"/>
  <c r="I63" i="12"/>
  <c r="J63" i="12"/>
  <c r="K63" i="12"/>
  <c r="L63" i="12"/>
  <c r="M63" i="12"/>
  <c r="U63" i="12"/>
  <c r="C64" i="12"/>
  <c r="E64" i="12"/>
  <c r="F64" i="12"/>
  <c r="G64" i="12"/>
  <c r="H64" i="12"/>
  <c r="I64" i="12"/>
  <c r="J64" i="12"/>
  <c r="K64" i="12"/>
  <c r="L64" i="12"/>
  <c r="M64" i="12"/>
  <c r="U64" i="12"/>
  <c r="C52" i="12"/>
  <c r="D52" i="12"/>
  <c r="E52" i="12"/>
  <c r="F52" i="12"/>
  <c r="G52" i="12"/>
  <c r="H52" i="12"/>
  <c r="I52" i="12"/>
  <c r="J52" i="12"/>
  <c r="K52" i="12"/>
  <c r="L52" i="12"/>
  <c r="M52" i="12"/>
  <c r="U52" i="12"/>
  <c r="C39" i="12"/>
  <c r="D39" i="12"/>
  <c r="E39" i="12"/>
  <c r="F39" i="12"/>
  <c r="G39" i="12"/>
  <c r="H39" i="12"/>
  <c r="I39" i="12"/>
  <c r="J39" i="12"/>
  <c r="K39" i="12"/>
  <c r="L39" i="12"/>
  <c r="M39" i="12"/>
  <c r="U39" i="12"/>
  <c r="C21" i="12"/>
  <c r="D21" i="12"/>
  <c r="E21" i="12"/>
  <c r="F21" i="12"/>
  <c r="G21" i="12"/>
  <c r="H21" i="12"/>
  <c r="I21" i="12"/>
  <c r="J21" i="12"/>
  <c r="K21" i="12"/>
  <c r="L21" i="12"/>
  <c r="M21" i="12"/>
  <c r="U21" i="12"/>
  <c r="C12" i="12"/>
  <c r="D12" i="12"/>
  <c r="E12" i="12"/>
  <c r="F12" i="12"/>
  <c r="G12" i="12"/>
  <c r="H12" i="12"/>
  <c r="I12" i="12"/>
  <c r="J12" i="12"/>
  <c r="K12" i="12"/>
  <c r="L12" i="12"/>
  <c r="M12" i="12"/>
  <c r="U12" i="12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2" i="7"/>
  <c r="O55" i="7"/>
  <c r="O53" i="7"/>
  <c r="O50" i="7"/>
  <c r="O51" i="7"/>
  <c r="O54" i="7"/>
  <c r="O56" i="7"/>
  <c r="O57" i="7"/>
  <c r="O58" i="7"/>
  <c r="O59" i="7"/>
  <c r="O60" i="7"/>
  <c r="O61" i="7"/>
  <c r="O62" i="7"/>
  <c r="O63" i="7"/>
  <c r="O64" i="7"/>
  <c r="O65" i="7"/>
  <c r="O66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M7" i="7"/>
  <c r="N7" i="7"/>
  <c r="M8" i="7"/>
  <c r="N8" i="7"/>
  <c r="M9" i="7"/>
  <c r="N9" i="7"/>
  <c r="M10" i="7"/>
  <c r="N10" i="7"/>
  <c r="M11" i="7"/>
  <c r="N11" i="7"/>
  <c r="M12" i="7"/>
  <c r="N12" i="7"/>
  <c r="M13" i="7"/>
  <c r="N13" i="7"/>
  <c r="M14" i="7"/>
  <c r="N14" i="7"/>
  <c r="M15" i="7"/>
  <c r="N15" i="7"/>
  <c r="M16" i="7"/>
  <c r="N16" i="7"/>
  <c r="M17" i="7"/>
  <c r="N17" i="7"/>
  <c r="M18" i="7"/>
  <c r="N18" i="7"/>
  <c r="M19" i="7"/>
  <c r="N19" i="7"/>
  <c r="M20" i="7"/>
  <c r="N20" i="7"/>
  <c r="M21" i="7"/>
  <c r="N21" i="7"/>
  <c r="M22" i="7"/>
  <c r="N22" i="7"/>
  <c r="M23" i="7"/>
  <c r="N23" i="7"/>
  <c r="M24" i="7"/>
  <c r="N24" i="7"/>
  <c r="M25" i="7"/>
  <c r="N25" i="7"/>
  <c r="M26" i="7"/>
  <c r="N26" i="7"/>
  <c r="M27" i="7"/>
  <c r="N27" i="7"/>
  <c r="M28" i="7"/>
  <c r="N28" i="7"/>
  <c r="M29" i="7"/>
  <c r="N29" i="7"/>
  <c r="M30" i="7"/>
  <c r="N30" i="7"/>
  <c r="M31" i="7"/>
  <c r="N31" i="7"/>
  <c r="M32" i="7"/>
  <c r="N32" i="7"/>
  <c r="M33" i="7"/>
  <c r="N33" i="7"/>
  <c r="M34" i="7"/>
  <c r="N34" i="7"/>
  <c r="M35" i="7"/>
  <c r="N35" i="7"/>
  <c r="M36" i="7"/>
  <c r="N36" i="7"/>
  <c r="M37" i="7"/>
  <c r="N37" i="7"/>
  <c r="M38" i="7"/>
  <c r="N38" i="7"/>
  <c r="M39" i="7"/>
  <c r="N39" i="7"/>
  <c r="M40" i="7"/>
  <c r="N40" i="7"/>
  <c r="M41" i="7"/>
  <c r="N41" i="7"/>
  <c r="M42" i="7"/>
  <c r="N42" i="7"/>
  <c r="M43" i="7"/>
  <c r="N43" i="7"/>
  <c r="M44" i="7"/>
  <c r="N44" i="7"/>
  <c r="M45" i="7"/>
  <c r="N45" i="7"/>
  <c r="M46" i="7"/>
  <c r="N46" i="7"/>
  <c r="M47" i="7"/>
  <c r="N47" i="7"/>
  <c r="M48" i="7"/>
  <c r="N48" i="7"/>
  <c r="M49" i="7"/>
  <c r="N49" i="7"/>
  <c r="M52" i="7"/>
  <c r="N52" i="7"/>
  <c r="M55" i="7"/>
  <c r="N55" i="7"/>
  <c r="M53" i="7"/>
  <c r="N53" i="7"/>
  <c r="M50" i="7"/>
  <c r="N50" i="7"/>
  <c r="M51" i="7"/>
  <c r="N51" i="7"/>
  <c r="M54" i="7"/>
  <c r="N54" i="7"/>
  <c r="M56" i="7"/>
  <c r="N56" i="7"/>
  <c r="M57" i="7"/>
  <c r="N57" i="7"/>
  <c r="M58" i="7"/>
  <c r="N58" i="7"/>
  <c r="M59" i="7"/>
  <c r="N59" i="7"/>
  <c r="M60" i="7"/>
  <c r="N60" i="7"/>
  <c r="M61" i="7"/>
  <c r="N61" i="7"/>
  <c r="M62" i="7"/>
  <c r="N62" i="7"/>
  <c r="M63" i="7"/>
  <c r="N63" i="7"/>
  <c r="M64" i="7"/>
  <c r="N64" i="7"/>
  <c r="M65" i="7"/>
  <c r="N65" i="7"/>
  <c r="M66" i="7"/>
  <c r="N66" i="7"/>
  <c r="M72" i="7"/>
  <c r="N72" i="7"/>
  <c r="M73" i="7"/>
  <c r="N73" i="7"/>
  <c r="M74" i="7"/>
  <c r="N74" i="7"/>
  <c r="M75" i="7"/>
  <c r="N75" i="7"/>
  <c r="M76" i="7"/>
  <c r="N76" i="7"/>
  <c r="M77" i="7"/>
  <c r="N77" i="7"/>
  <c r="M78" i="7"/>
  <c r="N78" i="7"/>
  <c r="M79" i="7"/>
  <c r="N79" i="7"/>
  <c r="M80" i="7"/>
  <c r="N80" i="7"/>
  <c r="M81" i="7"/>
  <c r="N81" i="7"/>
  <c r="M82" i="7"/>
  <c r="N82" i="7"/>
  <c r="M83" i="7"/>
  <c r="N83" i="7"/>
  <c r="M84" i="7"/>
  <c r="N84" i="7"/>
  <c r="M85" i="7"/>
  <c r="N85" i="7"/>
  <c r="M86" i="7"/>
  <c r="N86" i="7"/>
  <c r="M87" i="7"/>
  <c r="N87" i="7"/>
  <c r="M88" i="7"/>
  <c r="N88" i="7"/>
  <c r="M89" i="7"/>
  <c r="N89" i="7"/>
  <c r="M90" i="7"/>
  <c r="N90" i="7"/>
  <c r="M91" i="7"/>
  <c r="N91" i="7"/>
  <c r="M92" i="7"/>
  <c r="N92" i="7"/>
  <c r="M93" i="7"/>
  <c r="N93" i="7"/>
  <c r="M94" i="7"/>
  <c r="N94" i="7"/>
  <c r="M95" i="7"/>
  <c r="N95" i="7"/>
  <c r="M96" i="7"/>
  <c r="N96" i="7"/>
  <c r="M97" i="7"/>
  <c r="N97" i="7"/>
  <c r="M98" i="7"/>
  <c r="N98" i="7"/>
  <c r="M99" i="7"/>
  <c r="N99" i="7"/>
  <c r="M100" i="7"/>
  <c r="N100" i="7"/>
  <c r="M101" i="7"/>
  <c r="N101" i="7"/>
  <c r="M102" i="7"/>
  <c r="N102" i="7"/>
  <c r="M103" i="7"/>
  <c r="N103" i="7"/>
  <c r="M104" i="7"/>
  <c r="N104" i="7"/>
  <c r="M105" i="7"/>
  <c r="N105" i="7"/>
  <c r="M106" i="7"/>
  <c r="N106" i="7"/>
  <c r="M107" i="7"/>
  <c r="N107" i="7"/>
  <c r="M108" i="7"/>
  <c r="N108" i="7"/>
  <c r="M109" i="7"/>
  <c r="N109" i="7"/>
  <c r="M110" i="7"/>
  <c r="N110" i="7"/>
  <c r="M111" i="7"/>
  <c r="N111" i="7"/>
  <c r="M112" i="7"/>
  <c r="N112" i="7"/>
  <c r="M113" i="7"/>
  <c r="N113" i="7"/>
  <c r="M114" i="7"/>
  <c r="N114" i="7"/>
  <c r="M115" i="7"/>
  <c r="N115" i="7"/>
  <c r="M116" i="7"/>
  <c r="N116" i="7"/>
  <c r="M117" i="7"/>
  <c r="N117" i="7"/>
  <c r="M118" i="7"/>
  <c r="N118" i="7"/>
  <c r="M119" i="7"/>
  <c r="N119" i="7"/>
  <c r="M120" i="7"/>
  <c r="N120" i="7"/>
  <c r="M121" i="7"/>
  <c r="N121" i="7"/>
  <c r="M122" i="7"/>
  <c r="N122" i="7"/>
  <c r="M123" i="7"/>
  <c r="N123" i="7"/>
  <c r="M124" i="7"/>
  <c r="N124" i="7"/>
  <c r="M125" i="7"/>
  <c r="N125" i="7"/>
  <c r="M126" i="7"/>
  <c r="N126" i="7"/>
  <c r="M127" i="7"/>
  <c r="N127" i="7"/>
  <c r="M128" i="7"/>
  <c r="N128" i="7"/>
  <c r="M129" i="7"/>
  <c r="N129" i="7"/>
  <c r="M130" i="7"/>
  <c r="N130" i="7"/>
  <c r="M131" i="7"/>
  <c r="N131" i="7"/>
  <c r="M132" i="7"/>
  <c r="N132" i="7"/>
  <c r="M133" i="7"/>
  <c r="N133" i="7"/>
  <c r="M134" i="7"/>
  <c r="N134" i="7"/>
  <c r="M135" i="7"/>
  <c r="N135" i="7"/>
  <c r="M136" i="7"/>
  <c r="N136" i="7"/>
  <c r="M137" i="7"/>
  <c r="N137" i="7"/>
  <c r="M138" i="7"/>
  <c r="N138" i="7"/>
  <c r="M139" i="7"/>
  <c r="N139" i="7"/>
  <c r="M140" i="7"/>
  <c r="N140" i="7"/>
  <c r="M141" i="7"/>
  <c r="N141" i="7"/>
  <c r="M142" i="7"/>
  <c r="N142" i="7"/>
  <c r="M143" i="7"/>
  <c r="N143" i="7"/>
  <c r="M144" i="7"/>
  <c r="N144" i="7"/>
  <c r="M145" i="7"/>
  <c r="N145" i="7"/>
  <c r="M146" i="7"/>
  <c r="N146" i="7"/>
  <c r="M147" i="7"/>
  <c r="N147" i="7"/>
  <c r="N6" i="7"/>
  <c r="O6" i="7"/>
  <c r="C144" i="7"/>
  <c r="D144" i="7"/>
  <c r="E144" i="7"/>
  <c r="F144" i="7"/>
  <c r="G144" i="7"/>
  <c r="H144" i="7"/>
  <c r="I144" i="7"/>
  <c r="J144" i="7"/>
  <c r="K144" i="7"/>
  <c r="L144" i="7"/>
  <c r="C145" i="7"/>
  <c r="D145" i="7"/>
  <c r="E145" i="7"/>
  <c r="F145" i="7"/>
  <c r="G145" i="7"/>
  <c r="H145" i="7"/>
  <c r="I145" i="7"/>
  <c r="J145" i="7"/>
  <c r="K145" i="7"/>
  <c r="L145" i="7"/>
  <c r="C146" i="7"/>
  <c r="D146" i="7"/>
  <c r="E146" i="7"/>
  <c r="F146" i="7"/>
  <c r="G146" i="7"/>
  <c r="H146" i="7"/>
  <c r="I146" i="7"/>
  <c r="J146" i="7"/>
  <c r="K146" i="7"/>
  <c r="L146" i="7"/>
  <c r="C147" i="7"/>
  <c r="D147" i="7"/>
  <c r="E147" i="7"/>
  <c r="F147" i="7"/>
  <c r="G147" i="7"/>
  <c r="H147" i="7"/>
  <c r="I147" i="7"/>
  <c r="J147" i="7"/>
  <c r="K147" i="7"/>
  <c r="L147" i="7"/>
  <c r="C143" i="7"/>
  <c r="D143" i="7"/>
  <c r="E143" i="7"/>
  <c r="F143" i="7"/>
  <c r="G143" i="7"/>
  <c r="H143" i="7"/>
  <c r="I143" i="7"/>
  <c r="J143" i="7"/>
  <c r="K143" i="7"/>
  <c r="L143" i="7"/>
  <c r="C140" i="7"/>
  <c r="D140" i="7"/>
  <c r="E140" i="7"/>
  <c r="F140" i="7"/>
  <c r="G140" i="7"/>
  <c r="H140" i="7"/>
  <c r="I140" i="7"/>
  <c r="J140" i="7"/>
  <c r="K140" i="7"/>
  <c r="L140" i="7"/>
  <c r="C141" i="7"/>
  <c r="D141" i="7"/>
  <c r="E141" i="7"/>
  <c r="F141" i="7"/>
  <c r="G141" i="7"/>
  <c r="H141" i="7"/>
  <c r="I141" i="7"/>
  <c r="J141" i="7"/>
  <c r="K141" i="7"/>
  <c r="L141" i="7"/>
  <c r="C142" i="7"/>
  <c r="D142" i="7"/>
  <c r="E142" i="7"/>
  <c r="F142" i="7"/>
  <c r="G142" i="7"/>
  <c r="H142" i="7"/>
  <c r="I142" i="7"/>
  <c r="J142" i="7"/>
  <c r="K142" i="7"/>
  <c r="L142" i="7"/>
  <c r="C133" i="7"/>
  <c r="D133" i="7"/>
  <c r="E133" i="7"/>
  <c r="F133" i="7"/>
  <c r="G133" i="7"/>
  <c r="H133" i="7"/>
  <c r="I133" i="7"/>
  <c r="J133" i="7"/>
  <c r="K133" i="7"/>
  <c r="L133" i="7"/>
  <c r="C117" i="7"/>
  <c r="D117" i="7"/>
  <c r="E117" i="7"/>
  <c r="F117" i="7"/>
  <c r="G117" i="7"/>
  <c r="H117" i="7"/>
  <c r="I117" i="7"/>
  <c r="J117" i="7"/>
  <c r="K117" i="7"/>
  <c r="L117" i="7"/>
  <c r="C104" i="7"/>
  <c r="D104" i="7"/>
  <c r="E104" i="7"/>
  <c r="F104" i="7"/>
  <c r="G104" i="7"/>
  <c r="H104" i="7"/>
  <c r="I104" i="7"/>
  <c r="J104" i="7"/>
  <c r="K104" i="7"/>
  <c r="L104" i="7"/>
  <c r="C84" i="7"/>
  <c r="D84" i="7"/>
  <c r="E84" i="7"/>
  <c r="F84" i="7"/>
  <c r="G84" i="7"/>
  <c r="H84" i="7"/>
  <c r="I84" i="7"/>
  <c r="J84" i="7"/>
  <c r="K84" i="7"/>
  <c r="L84" i="7"/>
  <c r="C85" i="7"/>
  <c r="D85" i="7"/>
  <c r="E85" i="7"/>
  <c r="F85" i="7"/>
  <c r="G85" i="7"/>
  <c r="H85" i="7"/>
  <c r="I85" i="7"/>
  <c r="J85" i="7"/>
  <c r="K85" i="7"/>
  <c r="L85" i="7"/>
  <c r="C66" i="7"/>
  <c r="D66" i="7"/>
  <c r="E66" i="7"/>
  <c r="F66" i="7"/>
  <c r="G66" i="7"/>
  <c r="H66" i="7"/>
  <c r="I66" i="7"/>
  <c r="J66" i="7"/>
  <c r="K66" i="7"/>
  <c r="L66" i="7"/>
  <c r="C55" i="7"/>
  <c r="D55" i="7"/>
  <c r="E55" i="7"/>
  <c r="F55" i="7"/>
  <c r="G55" i="7"/>
  <c r="H55" i="7"/>
  <c r="I55" i="7"/>
  <c r="J55" i="7"/>
  <c r="K55" i="7"/>
  <c r="L55" i="7"/>
  <c r="C42" i="7"/>
  <c r="D42" i="7"/>
  <c r="E42" i="7"/>
  <c r="F42" i="7"/>
  <c r="G42" i="7"/>
  <c r="H42" i="7"/>
  <c r="I42" i="7"/>
  <c r="J42" i="7"/>
  <c r="K42" i="7"/>
  <c r="L42" i="7"/>
  <c r="C24" i="7"/>
  <c r="D24" i="7"/>
  <c r="E24" i="7"/>
  <c r="F24" i="7"/>
  <c r="G24" i="7"/>
  <c r="H24" i="7"/>
  <c r="I24" i="7"/>
  <c r="J24" i="7"/>
  <c r="K24" i="7"/>
  <c r="L24" i="7"/>
  <c r="C15" i="7"/>
  <c r="D15" i="7"/>
  <c r="E15" i="7"/>
  <c r="F15" i="7"/>
  <c r="G15" i="7"/>
  <c r="H15" i="7"/>
  <c r="I15" i="7"/>
  <c r="J15" i="7"/>
  <c r="K15" i="7"/>
  <c r="L15" i="7"/>
  <c r="AL12" i="5"/>
  <c r="AL13" i="5"/>
  <c r="AL14" i="5"/>
  <c r="AL15" i="5"/>
  <c r="AL16" i="5"/>
  <c r="AL17" i="5"/>
  <c r="AL18" i="5"/>
  <c r="AL19" i="5"/>
  <c r="AL10" i="5"/>
  <c r="AL22" i="5"/>
  <c r="AL23" i="5"/>
  <c r="AL24" i="5"/>
  <c r="AL25" i="5"/>
  <c r="AL26" i="5"/>
  <c r="AL27" i="5"/>
  <c r="AL28" i="5"/>
  <c r="AL21" i="5"/>
  <c r="AL31" i="5"/>
  <c r="AL32" i="5"/>
  <c r="AL33" i="5"/>
  <c r="AL34" i="5"/>
  <c r="AL35" i="5"/>
  <c r="AL36" i="5"/>
  <c r="AL37" i="5"/>
  <c r="AL38" i="5"/>
  <c r="AL39" i="5"/>
  <c r="AL40" i="5"/>
  <c r="AL41" i="5"/>
  <c r="AL42" i="5"/>
  <c r="AL43" i="5"/>
  <c r="AL44" i="5"/>
  <c r="AL45" i="5"/>
  <c r="AL46" i="5"/>
  <c r="AL30" i="5"/>
  <c r="AL49" i="5"/>
  <c r="AL50" i="5"/>
  <c r="AL51" i="5"/>
  <c r="AL52" i="5"/>
  <c r="AL53" i="5"/>
  <c r="AL54" i="5"/>
  <c r="AL57" i="5"/>
  <c r="AL48" i="5"/>
  <c r="AL58" i="5"/>
  <c r="AL55" i="5"/>
  <c r="AL56" i="5"/>
  <c r="AL59" i="5"/>
  <c r="AL67" i="5"/>
  <c r="AL68" i="5"/>
  <c r="AL69" i="5"/>
  <c r="AL70" i="5"/>
  <c r="AL71" i="5"/>
  <c r="AL72" i="5"/>
  <c r="AL73" i="5"/>
  <c r="AL74" i="5"/>
  <c r="AL75" i="5"/>
  <c r="AL65" i="5"/>
  <c r="AL66" i="5"/>
  <c r="AL79" i="5"/>
  <c r="AL80" i="5"/>
  <c r="AL81" i="5"/>
  <c r="AL82" i="5"/>
  <c r="AL83" i="5"/>
  <c r="AL84" i="5"/>
  <c r="AL85" i="5"/>
  <c r="AL86" i="5"/>
  <c r="AL87" i="5"/>
  <c r="AL88" i="5"/>
  <c r="AL89" i="5"/>
  <c r="AL77" i="5"/>
  <c r="AL78" i="5"/>
  <c r="AL92" i="5"/>
  <c r="AL93" i="5"/>
  <c r="AL94" i="5"/>
  <c r="AL95" i="5"/>
  <c r="AL96" i="5"/>
  <c r="AL97" i="5"/>
  <c r="AL98" i="5"/>
  <c r="AL99" i="5"/>
  <c r="AL100" i="5"/>
  <c r="AL101" i="5"/>
  <c r="AL102" i="5"/>
  <c r="AL103" i="5"/>
  <c r="AL104" i="5"/>
  <c r="AL105" i="5"/>
  <c r="AL106" i="5"/>
  <c r="AL107" i="5"/>
  <c r="AL108" i="5"/>
  <c r="AL91" i="5"/>
  <c r="AL111" i="5"/>
  <c r="AL112" i="5"/>
  <c r="AL113" i="5"/>
  <c r="AL114" i="5"/>
  <c r="AL115" i="5"/>
  <c r="AL116" i="5"/>
  <c r="AL117" i="5"/>
  <c r="AL118" i="5"/>
  <c r="AL119" i="5"/>
  <c r="AL120" i="5"/>
  <c r="AL121" i="5"/>
  <c r="AL110" i="5"/>
  <c r="AL124" i="5"/>
  <c r="AL125" i="5"/>
  <c r="AL126" i="5"/>
  <c r="AL127" i="5"/>
  <c r="AL128" i="5"/>
  <c r="AL129" i="5"/>
  <c r="AL130" i="5"/>
  <c r="AL131" i="5"/>
  <c r="AL132" i="5"/>
  <c r="AL133" i="5"/>
  <c r="AL134" i="5"/>
  <c r="AL135" i="5"/>
  <c r="AL136" i="5"/>
  <c r="AL137" i="5"/>
  <c r="AL123" i="5"/>
  <c r="AL141" i="5"/>
  <c r="AL142" i="5"/>
  <c r="AL143" i="5"/>
  <c r="AL144" i="5"/>
  <c r="AL145" i="5"/>
  <c r="AL139" i="5"/>
  <c r="AL140" i="5"/>
  <c r="AL147" i="5"/>
  <c r="AL148" i="5"/>
  <c r="AL149" i="5"/>
  <c r="AL150" i="5"/>
  <c r="AL151" i="5"/>
  <c r="AL11" i="5"/>
  <c r="AK10" i="5"/>
  <c r="AJ12" i="5"/>
  <c r="AJ13" i="5"/>
  <c r="AJ14" i="5"/>
  <c r="AJ15" i="5"/>
  <c r="AJ16" i="5"/>
  <c r="AJ17" i="5"/>
  <c r="AJ18" i="5"/>
  <c r="AJ19" i="5"/>
  <c r="AJ10" i="5"/>
  <c r="AJ22" i="5"/>
  <c r="AJ23" i="5"/>
  <c r="AJ24" i="5"/>
  <c r="AJ25" i="5"/>
  <c r="AJ26" i="5"/>
  <c r="AJ27" i="5"/>
  <c r="AJ28" i="5"/>
  <c r="AJ21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30" i="5"/>
  <c r="AJ49" i="5"/>
  <c r="AJ50" i="5"/>
  <c r="AJ51" i="5"/>
  <c r="AJ52" i="5"/>
  <c r="AJ53" i="5"/>
  <c r="AJ54" i="5"/>
  <c r="AJ57" i="5"/>
  <c r="AJ48" i="5"/>
  <c r="AJ58" i="5"/>
  <c r="AJ55" i="5"/>
  <c r="AJ56" i="5"/>
  <c r="AJ59" i="5"/>
  <c r="AJ67" i="5"/>
  <c r="AJ68" i="5"/>
  <c r="AJ69" i="5"/>
  <c r="AJ70" i="5"/>
  <c r="AJ71" i="5"/>
  <c r="AJ72" i="5"/>
  <c r="AJ73" i="5"/>
  <c r="AJ74" i="5"/>
  <c r="AJ75" i="5"/>
  <c r="AJ65" i="5"/>
  <c r="AJ66" i="5"/>
  <c r="AJ79" i="5"/>
  <c r="AJ80" i="5"/>
  <c r="AJ81" i="5"/>
  <c r="AJ82" i="5"/>
  <c r="AJ83" i="5"/>
  <c r="AJ84" i="5"/>
  <c r="AJ85" i="5"/>
  <c r="AJ86" i="5"/>
  <c r="AJ87" i="5"/>
  <c r="AJ88" i="5"/>
  <c r="AJ89" i="5"/>
  <c r="AJ77" i="5"/>
  <c r="AJ78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91" i="5"/>
  <c r="AJ111" i="5"/>
  <c r="AJ112" i="5"/>
  <c r="AJ113" i="5"/>
  <c r="AJ114" i="5"/>
  <c r="AJ115" i="5"/>
  <c r="AJ116" i="5"/>
  <c r="AJ117" i="5"/>
  <c r="AJ118" i="5"/>
  <c r="AJ119" i="5"/>
  <c r="AJ120" i="5"/>
  <c r="AJ121" i="5"/>
  <c r="AJ110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23" i="5"/>
  <c r="AJ142" i="5"/>
  <c r="AJ143" i="5"/>
  <c r="AJ144" i="5"/>
  <c r="AJ145" i="5"/>
  <c r="AJ139" i="5"/>
  <c r="AJ140" i="5"/>
  <c r="AJ147" i="5"/>
  <c r="AJ148" i="5"/>
  <c r="AJ149" i="5"/>
  <c r="AJ150" i="5"/>
  <c r="AJ151" i="5"/>
  <c r="AJ11" i="5"/>
  <c r="F12" i="5"/>
  <c r="F13" i="5"/>
  <c r="F14" i="5"/>
  <c r="F15" i="5"/>
  <c r="F16" i="5"/>
  <c r="F17" i="5"/>
  <c r="F18" i="5"/>
  <c r="F19" i="5"/>
  <c r="F10" i="5"/>
  <c r="F22" i="5"/>
  <c r="F23" i="5"/>
  <c r="F24" i="5"/>
  <c r="F25" i="5"/>
  <c r="F26" i="5"/>
  <c r="F27" i="5"/>
  <c r="F28" i="5"/>
  <c r="F21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30" i="5"/>
  <c r="F49" i="5"/>
  <c r="F50" i="5"/>
  <c r="F51" i="5"/>
  <c r="F52" i="5"/>
  <c r="F53" i="5"/>
  <c r="F54" i="5"/>
  <c r="F57" i="5"/>
  <c r="F48" i="5"/>
  <c r="F58" i="5"/>
  <c r="F55" i="5"/>
  <c r="F56" i="5"/>
  <c r="F59" i="5"/>
  <c r="F67" i="5"/>
  <c r="F68" i="5"/>
  <c r="F69" i="5"/>
  <c r="F70" i="5"/>
  <c r="F71" i="5"/>
  <c r="F72" i="5"/>
  <c r="F73" i="5"/>
  <c r="F74" i="5"/>
  <c r="F75" i="5"/>
  <c r="F65" i="5"/>
  <c r="F66" i="5"/>
  <c r="F79" i="5"/>
  <c r="F80" i="5"/>
  <c r="F81" i="5"/>
  <c r="F82" i="5"/>
  <c r="F83" i="5"/>
  <c r="F84" i="5"/>
  <c r="F85" i="5"/>
  <c r="F86" i="5"/>
  <c r="F87" i="5"/>
  <c r="F88" i="5"/>
  <c r="F89" i="5"/>
  <c r="F77" i="5"/>
  <c r="F78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91" i="5"/>
  <c r="F111" i="5"/>
  <c r="F112" i="5"/>
  <c r="F113" i="5"/>
  <c r="F114" i="5"/>
  <c r="F115" i="5"/>
  <c r="F116" i="5"/>
  <c r="F117" i="5"/>
  <c r="F118" i="5"/>
  <c r="F119" i="5"/>
  <c r="F120" i="5"/>
  <c r="F121" i="5"/>
  <c r="F110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23" i="5"/>
  <c r="F141" i="5"/>
  <c r="F142" i="5"/>
  <c r="F143" i="5"/>
  <c r="F144" i="5"/>
  <c r="F145" i="5"/>
  <c r="F139" i="5"/>
  <c r="F140" i="5"/>
  <c r="F147" i="5"/>
  <c r="F148" i="5"/>
  <c r="F149" i="5"/>
  <c r="F150" i="5"/>
  <c r="F151" i="5"/>
  <c r="H11" i="5"/>
  <c r="Y7" i="5" s="1"/>
  <c r="W64" i="12" l="1"/>
  <c r="X4" i="5"/>
  <c r="L2" i="7" s="1"/>
  <c r="B66" i="7"/>
  <c r="W67" i="12"/>
  <c r="A68" i="7"/>
  <c r="W65" i="12"/>
  <c r="A69" i="7"/>
  <c r="W66" i="12"/>
  <c r="A71" i="7"/>
  <c r="W68" i="12"/>
  <c r="A149" i="7"/>
  <c r="B15" i="7"/>
  <c r="W12" i="12" s="1"/>
  <c r="B104" i="7"/>
  <c r="W101" i="12" s="1"/>
  <c r="B141" i="7"/>
  <c r="W138" i="12" s="1"/>
  <c r="A148" i="7"/>
  <c r="W145" i="12"/>
  <c r="B146" i="7"/>
  <c r="W143" i="12" s="1"/>
  <c r="B24" i="7"/>
  <c r="W21" i="12" s="1"/>
  <c r="W63" i="12"/>
  <c r="B117" i="7"/>
  <c r="W114" i="12" s="1"/>
  <c r="B140" i="7"/>
  <c r="W137" i="12" s="1"/>
  <c r="B145" i="7"/>
  <c r="W142" i="12" s="1"/>
  <c r="B42" i="7"/>
  <c r="W39" i="12" s="1"/>
  <c r="B85" i="7"/>
  <c r="W82" i="12" s="1"/>
  <c r="B133" i="7"/>
  <c r="W130" i="12" s="1"/>
  <c r="B143" i="7"/>
  <c r="W140" i="12" s="1"/>
  <c r="B144" i="7"/>
  <c r="W141" i="12" s="1"/>
  <c r="B55" i="7"/>
  <c r="W52" i="12" s="1"/>
  <c r="B84" i="7"/>
  <c r="W81" i="12" s="1"/>
  <c r="B142" i="7"/>
  <c r="W139" i="12" s="1"/>
  <c r="B147" i="7"/>
  <c r="W144" i="12" s="1"/>
  <c r="A142" i="7" l="1"/>
  <c r="A144" i="7"/>
  <c r="A84" i="7"/>
  <c r="A85" i="7"/>
  <c r="A104" i="7"/>
  <c r="A145" i="7"/>
  <c r="A66" i="7"/>
  <c r="A146" i="7"/>
  <c r="A117" i="7"/>
  <c r="A55" i="7"/>
  <c r="A147" i="7"/>
  <c r="A133" i="7"/>
  <c r="A42" i="7"/>
  <c r="A141" i="7"/>
  <c r="A24" i="7"/>
  <c r="A140" i="7"/>
  <c r="A15" i="7"/>
  <c r="A143" i="7"/>
  <c r="AN21" i="5"/>
  <c r="AO78" i="5"/>
  <c r="AO77" i="5"/>
  <c r="AS146" i="5" l="1"/>
  <c r="AS10" i="5" l="1"/>
  <c r="AN10" i="5"/>
  <c r="AS104" i="5"/>
  <c r="K88" i="9" s="1"/>
  <c r="AS103" i="5"/>
  <c r="K87" i="9" s="1"/>
  <c r="U16" i="7"/>
  <c r="U25" i="7"/>
  <c r="U43" i="7"/>
  <c r="U56" i="7"/>
  <c r="U72" i="7"/>
  <c r="U73" i="7"/>
  <c r="U74" i="7"/>
  <c r="U75" i="7"/>
  <c r="U76" i="7"/>
  <c r="U77" i="7"/>
  <c r="U78" i="7"/>
  <c r="U80" i="7"/>
  <c r="U81" i="7"/>
  <c r="U82" i="7"/>
  <c r="U83" i="7"/>
  <c r="U86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8" i="7"/>
  <c r="U134" i="7"/>
  <c r="C5" i="9"/>
  <c r="D5" i="9"/>
  <c r="E5" i="9"/>
  <c r="F5" i="9"/>
  <c r="I5" i="9" s="1"/>
  <c r="G5" i="9"/>
  <c r="J5" i="9"/>
  <c r="C6" i="9"/>
  <c r="D6" i="9"/>
  <c r="E6" i="9"/>
  <c r="F6" i="9"/>
  <c r="G6" i="9"/>
  <c r="J6" i="9"/>
  <c r="C7" i="9"/>
  <c r="D7" i="9"/>
  <c r="E7" i="9"/>
  <c r="F7" i="9"/>
  <c r="H7" i="9" s="1"/>
  <c r="G7" i="9"/>
  <c r="J7" i="9"/>
  <c r="B8" i="9"/>
  <c r="D8" i="9"/>
  <c r="E8" i="9"/>
  <c r="F8" i="9"/>
  <c r="H8" i="9" s="1"/>
  <c r="G8" i="9"/>
  <c r="J8" i="9"/>
  <c r="B9" i="9"/>
  <c r="D9" i="9"/>
  <c r="E9" i="9"/>
  <c r="F9" i="9"/>
  <c r="I9" i="9" s="1"/>
  <c r="G9" i="9"/>
  <c r="J9" i="9"/>
  <c r="B10" i="9"/>
  <c r="D10" i="9"/>
  <c r="E10" i="9"/>
  <c r="F10" i="9"/>
  <c r="I10" i="9" s="1"/>
  <c r="G10" i="9"/>
  <c r="J10" i="9"/>
  <c r="B11" i="9"/>
  <c r="D11" i="9"/>
  <c r="E11" i="9"/>
  <c r="F11" i="9"/>
  <c r="G11" i="9"/>
  <c r="J11" i="9"/>
  <c r="B12" i="9"/>
  <c r="D12" i="9"/>
  <c r="E12" i="9"/>
  <c r="F12" i="9"/>
  <c r="G12" i="9"/>
  <c r="J12" i="9"/>
  <c r="D13" i="9"/>
  <c r="E13" i="9"/>
  <c r="F13" i="9"/>
  <c r="I13" i="9" s="1"/>
  <c r="G13" i="9"/>
  <c r="J13" i="9"/>
  <c r="C14" i="9"/>
  <c r="D14" i="9"/>
  <c r="E14" i="9"/>
  <c r="F14" i="9"/>
  <c r="I14" i="9" s="1"/>
  <c r="G14" i="9"/>
  <c r="J14" i="9"/>
  <c r="C15" i="9"/>
  <c r="D15" i="9"/>
  <c r="E15" i="9"/>
  <c r="F15" i="9"/>
  <c r="I15" i="9" s="1"/>
  <c r="G15" i="9"/>
  <c r="J15" i="9"/>
  <c r="C16" i="9"/>
  <c r="D16" i="9"/>
  <c r="E16" i="9"/>
  <c r="F16" i="9"/>
  <c r="H16" i="9" s="1"/>
  <c r="G16" i="9"/>
  <c r="J16" i="9"/>
  <c r="B17" i="9"/>
  <c r="D17" i="9"/>
  <c r="E17" i="9"/>
  <c r="F17" i="9"/>
  <c r="I17" i="9" s="1"/>
  <c r="G17" i="9"/>
  <c r="J17" i="9"/>
  <c r="B18" i="9"/>
  <c r="D18" i="9"/>
  <c r="E18" i="9"/>
  <c r="F18" i="9"/>
  <c r="H18" i="9" s="1"/>
  <c r="G18" i="9"/>
  <c r="J18" i="9"/>
  <c r="B19" i="9"/>
  <c r="D19" i="9"/>
  <c r="E19" i="9"/>
  <c r="F19" i="9"/>
  <c r="I19" i="9" s="1"/>
  <c r="G19" i="9"/>
  <c r="J19" i="9"/>
  <c r="B20" i="9"/>
  <c r="D20" i="9"/>
  <c r="E20" i="9"/>
  <c r="F20" i="9"/>
  <c r="H20" i="9" s="1"/>
  <c r="G20" i="9"/>
  <c r="J20" i="9"/>
  <c r="D21" i="9"/>
  <c r="E21" i="9"/>
  <c r="F21" i="9"/>
  <c r="G21" i="9"/>
  <c r="J21" i="9"/>
  <c r="C22" i="9"/>
  <c r="D22" i="9"/>
  <c r="E22" i="9"/>
  <c r="F22" i="9"/>
  <c r="I22" i="9" s="1"/>
  <c r="G22" i="9"/>
  <c r="J22" i="9"/>
  <c r="C23" i="9"/>
  <c r="D23" i="9"/>
  <c r="E23" i="9"/>
  <c r="F23" i="9"/>
  <c r="H23" i="9" s="1"/>
  <c r="G23" i="9"/>
  <c r="J23" i="9"/>
  <c r="B24" i="9"/>
  <c r="D24" i="9"/>
  <c r="E24" i="9"/>
  <c r="F24" i="9"/>
  <c r="H24" i="9" s="1"/>
  <c r="G24" i="9"/>
  <c r="J24" i="9"/>
  <c r="B25" i="9"/>
  <c r="D25" i="9"/>
  <c r="E25" i="9"/>
  <c r="F25" i="9"/>
  <c r="I25" i="9" s="1"/>
  <c r="G25" i="9"/>
  <c r="J25" i="9"/>
  <c r="B26" i="9"/>
  <c r="D26" i="9"/>
  <c r="E26" i="9"/>
  <c r="F26" i="9"/>
  <c r="G26" i="9"/>
  <c r="J26" i="9"/>
  <c r="B27" i="9"/>
  <c r="D27" i="9"/>
  <c r="E27" i="9"/>
  <c r="F27" i="9"/>
  <c r="H27" i="9" s="1"/>
  <c r="G27" i="9"/>
  <c r="J27" i="9"/>
  <c r="B28" i="9"/>
  <c r="D28" i="9"/>
  <c r="E28" i="9"/>
  <c r="F28" i="9"/>
  <c r="H28" i="9" s="1"/>
  <c r="G28" i="9"/>
  <c r="J28" i="9"/>
  <c r="B29" i="9"/>
  <c r="C29" i="9"/>
  <c r="D29" i="9"/>
  <c r="E29" i="9"/>
  <c r="F29" i="9"/>
  <c r="I29" i="9" s="1"/>
  <c r="G29" i="9"/>
  <c r="J29" i="9"/>
  <c r="B30" i="9"/>
  <c r="C30" i="9"/>
  <c r="D30" i="9"/>
  <c r="E30" i="9"/>
  <c r="F30" i="9"/>
  <c r="I30" i="9" s="1"/>
  <c r="G30" i="9"/>
  <c r="J30" i="9"/>
  <c r="B31" i="9"/>
  <c r="C31" i="9"/>
  <c r="D31" i="9"/>
  <c r="E31" i="9"/>
  <c r="F31" i="9"/>
  <c r="G31" i="9"/>
  <c r="J31" i="9"/>
  <c r="B32" i="9"/>
  <c r="C32" i="9"/>
  <c r="D32" i="9"/>
  <c r="E32" i="9"/>
  <c r="F32" i="9"/>
  <c r="H32" i="9" s="1"/>
  <c r="G32" i="9"/>
  <c r="J32" i="9"/>
  <c r="B33" i="9"/>
  <c r="C33" i="9"/>
  <c r="D33" i="9"/>
  <c r="E33" i="9"/>
  <c r="F33" i="9"/>
  <c r="G33" i="9"/>
  <c r="J33" i="9"/>
  <c r="B34" i="9"/>
  <c r="C34" i="9"/>
  <c r="D34" i="9"/>
  <c r="E34" i="9"/>
  <c r="F34" i="9"/>
  <c r="H34" i="9" s="1"/>
  <c r="G34" i="9"/>
  <c r="J34" i="9"/>
  <c r="B35" i="9"/>
  <c r="C35" i="9"/>
  <c r="D35" i="9"/>
  <c r="E35" i="9"/>
  <c r="F35" i="9"/>
  <c r="H35" i="9" s="1"/>
  <c r="G35" i="9"/>
  <c r="J35" i="9"/>
  <c r="B36" i="9"/>
  <c r="C36" i="9"/>
  <c r="D36" i="9"/>
  <c r="E36" i="9"/>
  <c r="F36" i="9"/>
  <c r="H36" i="9" s="1"/>
  <c r="G36" i="9"/>
  <c r="J36" i="9"/>
  <c r="B37" i="9"/>
  <c r="C37" i="9"/>
  <c r="D37" i="9"/>
  <c r="E37" i="9"/>
  <c r="F37" i="9"/>
  <c r="I37" i="9" s="1"/>
  <c r="G37" i="9"/>
  <c r="J37" i="9"/>
  <c r="D38" i="9"/>
  <c r="E38" i="9"/>
  <c r="F38" i="9"/>
  <c r="H38" i="9" s="1"/>
  <c r="G38" i="9"/>
  <c r="J38" i="9"/>
  <c r="B39" i="9"/>
  <c r="D39" i="9"/>
  <c r="E39" i="9"/>
  <c r="F39" i="9"/>
  <c r="H39" i="9" s="1"/>
  <c r="G39" i="9"/>
  <c r="J39" i="9"/>
  <c r="B40" i="9"/>
  <c r="D40" i="9"/>
  <c r="E40" i="9"/>
  <c r="F40" i="9"/>
  <c r="H40" i="9" s="1"/>
  <c r="G40" i="9"/>
  <c r="J40" i="9"/>
  <c r="B41" i="9"/>
  <c r="D41" i="9"/>
  <c r="E41" i="9"/>
  <c r="F41" i="9"/>
  <c r="I41" i="9" s="1"/>
  <c r="G41" i="9"/>
  <c r="J41" i="9"/>
  <c r="B42" i="9"/>
  <c r="D42" i="9"/>
  <c r="E42" i="9"/>
  <c r="F42" i="9"/>
  <c r="H42" i="9" s="1"/>
  <c r="G42" i="9"/>
  <c r="J42" i="9"/>
  <c r="B43" i="9"/>
  <c r="D43" i="9"/>
  <c r="E43" i="9"/>
  <c r="F43" i="9"/>
  <c r="G43" i="9"/>
  <c r="J43" i="9"/>
  <c r="B44" i="9"/>
  <c r="C44" i="9"/>
  <c r="D44" i="9"/>
  <c r="E44" i="9"/>
  <c r="F44" i="9"/>
  <c r="H44" i="9" s="1"/>
  <c r="G44" i="9"/>
  <c r="J44" i="9"/>
  <c r="B45" i="9"/>
  <c r="D45" i="9"/>
  <c r="E45" i="9"/>
  <c r="F45" i="9"/>
  <c r="I45" i="9" s="1"/>
  <c r="G45" i="9"/>
  <c r="J45" i="9"/>
  <c r="B46" i="9"/>
  <c r="D46" i="9"/>
  <c r="E46" i="9"/>
  <c r="F46" i="9"/>
  <c r="H46" i="9" s="1"/>
  <c r="G46" i="9"/>
  <c r="J46" i="9"/>
  <c r="B47" i="9"/>
  <c r="C47" i="9"/>
  <c r="D47" i="9"/>
  <c r="E47" i="9"/>
  <c r="F47" i="9"/>
  <c r="H47" i="9" s="1"/>
  <c r="G47" i="9"/>
  <c r="J47" i="9"/>
  <c r="B48" i="9"/>
  <c r="C48" i="9"/>
  <c r="D48" i="9"/>
  <c r="E48" i="9"/>
  <c r="F48" i="9"/>
  <c r="G48" i="9"/>
  <c r="J48" i="9"/>
  <c r="B49" i="9"/>
  <c r="C49" i="9"/>
  <c r="D49" i="9"/>
  <c r="E49" i="9"/>
  <c r="F49" i="9"/>
  <c r="I49" i="9" s="1"/>
  <c r="G49" i="9"/>
  <c r="J49" i="9"/>
  <c r="B50" i="9"/>
  <c r="C50" i="9"/>
  <c r="D50" i="9"/>
  <c r="E50" i="9"/>
  <c r="F50" i="9"/>
  <c r="H50" i="9" s="1"/>
  <c r="G50" i="9"/>
  <c r="J50" i="9"/>
  <c r="B51" i="9"/>
  <c r="D51" i="9"/>
  <c r="E51" i="9"/>
  <c r="F51" i="9"/>
  <c r="H51" i="9" s="1"/>
  <c r="G51" i="9"/>
  <c r="J51" i="9"/>
  <c r="B52" i="9"/>
  <c r="D52" i="9"/>
  <c r="E52" i="9"/>
  <c r="F52" i="9"/>
  <c r="H52" i="9" s="1"/>
  <c r="G52" i="9"/>
  <c r="J52" i="9"/>
  <c r="D53" i="9"/>
  <c r="E53" i="9"/>
  <c r="F53" i="9"/>
  <c r="I53" i="9" s="1"/>
  <c r="G53" i="9"/>
  <c r="J53" i="9"/>
  <c r="B54" i="9"/>
  <c r="C54" i="9"/>
  <c r="D54" i="9"/>
  <c r="E54" i="9"/>
  <c r="F54" i="9"/>
  <c r="G54" i="9"/>
  <c r="J54" i="9"/>
  <c r="B55" i="9"/>
  <c r="C55" i="9"/>
  <c r="D55" i="9"/>
  <c r="E55" i="9"/>
  <c r="F55" i="9"/>
  <c r="H55" i="9" s="1"/>
  <c r="G55" i="9"/>
  <c r="J55" i="9"/>
  <c r="B56" i="9"/>
  <c r="C56" i="9"/>
  <c r="D56" i="9"/>
  <c r="E56" i="9"/>
  <c r="F56" i="9"/>
  <c r="H56" i="9" s="1"/>
  <c r="G56" i="9"/>
  <c r="J56" i="9"/>
  <c r="B57" i="9"/>
  <c r="C57" i="9"/>
  <c r="D57" i="9"/>
  <c r="E57" i="9"/>
  <c r="F57" i="9"/>
  <c r="I57" i="9" s="1"/>
  <c r="G57" i="9"/>
  <c r="J57" i="9"/>
  <c r="B58" i="9"/>
  <c r="C58" i="9"/>
  <c r="D58" i="9"/>
  <c r="E58" i="9"/>
  <c r="F58" i="9"/>
  <c r="G58" i="9"/>
  <c r="J58" i="9"/>
  <c r="B59" i="9"/>
  <c r="C59" i="9"/>
  <c r="D59" i="9"/>
  <c r="E59" i="9"/>
  <c r="F59" i="9"/>
  <c r="H59" i="9" s="1"/>
  <c r="G59" i="9"/>
  <c r="J59" i="9"/>
  <c r="B60" i="9"/>
  <c r="C60" i="9"/>
  <c r="D60" i="9"/>
  <c r="E60" i="9"/>
  <c r="F60" i="9"/>
  <c r="H60" i="9" s="1"/>
  <c r="G60" i="9"/>
  <c r="J60" i="9"/>
  <c r="B61" i="9"/>
  <c r="C61" i="9"/>
  <c r="D61" i="9"/>
  <c r="E61" i="9"/>
  <c r="F61" i="9"/>
  <c r="I61" i="9" s="1"/>
  <c r="G61" i="9"/>
  <c r="J61" i="9"/>
  <c r="B62" i="9"/>
  <c r="C62" i="9"/>
  <c r="D62" i="9"/>
  <c r="E62" i="9"/>
  <c r="F62" i="9"/>
  <c r="H62" i="9" s="1"/>
  <c r="G62" i="9"/>
  <c r="J62" i="9"/>
  <c r="D63" i="9"/>
  <c r="E63" i="9"/>
  <c r="F63" i="9"/>
  <c r="H63" i="9" s="1"/>
  <c r="G63" i="9"/>
  <c r="J63" i="9"/>
  <c r="B64" i="9"/>
  <c r="C64" i="9"/>
  <c r="E64" i="9"/>
  <c r="F64" i="9"/>
  <c r="G64" i="9"/>
  <c r="J64" i="9"/>
  <c r="B65" i="9"/>
  <c r="C65" i="9"/>
  <c r="E65" i="9"/>
  <c r="F65" i="9"/>
  <c r="I65" i="9" s="1"/>
  <c r="G65" i="9"/>
  <c r="J65" i="9"/>
  <c r="B66" i="9"/>
  <c r="C66" i="9"/>
  <c r="E66" i="9"/>
  <c r="F66" i="9"/>
  <c r="H66" i="9" s="1"/>
  <c r="G66" i="9"/>
  <c r="J66" i="9"/>
  <c r="B67" i="9"/>
  <c r="C67" i="9"/>
  <c r="E67" i="9"/>
  <c r="F67" i="9"/>
  <c r="H67" i="9" s="1"/>
  <c r="G67" i="9"/>
  <c r="J67" i="9"/>
  <c r="B68" i="9"/>
  <c r="C68" i="9"/>
  <c r="E68" i="9"/>
  <c r="F68" i="9"/>
  <c r="H68" i="9" s="1"/>
  <c r="G68" i="9"/>
  <c r="J68" i="9"/>
  <c r="B69" i="9"/>
  <c r="C69" i="9"/>
  <c r="E69" i="9"/>
  <c r="F69" i="9"/>
  <c r="G69" i="9"/>
  <c r="J69" i="9"/>
  <c r="B70" i="9"/>
  <c r="C70" i="9"/>
  <c r="E70" i="9"/>
  <c r="F70" i="9"/>
  <c r="H70" i="9" s="1"/>
  <c r="G70" i="9"/>
  <c r="J70" i="9"/>
  <c r="B71" i="9"/>
  <c r="C71" i="9"/>
  <c r="E71" i="9"/>
  <c r="F71" i="9"/>
  <c r="I71" i="9" s="1"/>
  <c r="G71" i="9"/>
  <c r="J71" i="9"/>
  <c r="B72" i="9"/>
  <c r="C72" i="9"/>
  <c r="E72" i="9"/>
  <c r="F72" i="9"/>
  <c r="H72" i="9" s="1"/>
  <c r="G72" i="9"/>
  <c r="J72" i="9"/>
  <c r="B73" i="9"/>
  <c r="C73" i="9"/>
  <c r="E73" i="9"/>
  <c r="F73" i="9"/>
  <c r="I73" i="9" s="1"/>
  <c r="G73" i="9"/>
  <c r="J73" i="9"/>
  <c r="B74" i="9"/>
  <c r="C74" i="9"/>
  <c r="E74" i="9"/>
  <c r="F74" i="9"/>
  <c r="H74" i="9" s="1"/>
  <c r="G74" i="9"/>
  <c r="J74" i="9"/>
  <c r="B75" i="9"/>
  <c r="C75" i="9"/>
  <c r="E75" i="9"/>
  <c r="F75" i="9"/>
  <c r="H75" i="9" s="1"/>
  <c r="G75" i="9"/>
  <c r="J75" i="9"/>
  <c r="C76" i="9"/>
  <c r="D76" i="9"/>
  <c r="E76" i="9"/>
  <c r="F76" i="9"/>
  <c r="H76" i="9" s="1"/>
  <c r="G76" i="9"/>
  <c r="J76" i="9"/>
  <c r="C77" i="9"/>
  <c r="D77" i="9"/>
  <c r="E77" i="9"/>
  <c r="F77" i="9"/>
  <c r="G77" i="9"/>
  <c r="J77" i="9"/>
  <c r="C78" i="9"/>
  <c r="D78" i="9"/>
  <c r="E78" i="9"/>
  <c r="F78" i="9"/>
  <c r="G78" i="9"/>
  <c r="J78" i="9"/>
  <c r="B79" i="9"/>
  <c r="D79" i="9"/>
  <c r="E79" i="9"/>
  <c r="F79" i="9"/>
  <c r="H79" i="9" s="1"/>
  <c r="G79" i="9"/>
  <c r="J79" i="9"/>
  <c r="B80" i="9"/>
  <c r="D80" i="9"/>
  <c r="E80" i="9"/>
  <c r="F80" i="9"/>
  <c r="H80" i="9" s="1"/>
  <c r="G80" i="9"/>
  <c r="J80" i="9"/>
  <c r="B81" i="9"/>
  <c r="D81" i="9"/>
  <c r="E81" i="9"/>
  <c r="F81" i="9"/>
  <c r="I81" i="9" s="1"/>
  <c r="G81" i="9"/>
  <c r="J81" i="9"/>
  <c r="B82" i="9"/>
  <c r="C82" i="9"/>
  <c r="D82" i="9"/>
  <c r="E82" i="9"/>
  <c r="F82" i="9"/>
  <c r="H82" i="9" s="1"/>
  <c r="G82" i="9"/>
  <c r="J82" i="9"/>
  <c r="B83" i="9"/>
  <c r="C83" i="9"/>
  <c r="D83" i="9"/>
  <c r="E83" i="9"/>
  <c r="F83" i="9"/>
  <c r="H83" i="9" s="1"/>
  <c r="G83" i="9"/>
  <c r="J83" i="9"/>
  <c r="B84" i="9"/>
  <c r="C84" i="9"/>
  <c r="D84" i="9"/>
  <c r="E84" i="9"/>
  <c r="F84" i="9"/>
  <c r="H84" i="9" s="1"/>
  <c r="G84" i="9"/>
  <c r="J84" i="9"/>
  <c r="B85" i="9"/>
  <c r="C85" i="9"/>
  <c r="D85" i="9"/>
  <c r="E85" i="9"/>
  <c r="F85" i="9"/>
  <c r="I85" i="9" s="1"/>
  <c r="G85" i="9"/>
  <c r="J85" i="9"/>
  <c r="B86" i="9"/>
  <c r="C86" i="9"/>
  <c r="D86" i="9"/>
  <c r="E86" i="9"/>
  <c r="F86" i="9"/>
  <c r="H86" i="9" s="1"/>
  <c r="G86" i="9"/>
  <c r="J86" i="9"/>
  <c r="B87" i="9"/>
  <c r="C87" i="9"/>
  <c r="D87" i="9"/>
  <c r="E87" i="9"/>
  <c r="F87" i="9"/>
  <c r="H87" i="9" s="1"/>
  <c r="G87" i="9"/>
  <c r="J87" i="9"/>
  <c r="B88" i="9"/>
  <c r="C88" i="9"/>
  <c r="D88" i="9"/>
  <c r="E88" i="9"/>
  <c r="F88" i="9"/>
  <c r="H88" i="9" s="1"/>
  <c r="G88" i="9"/>
  <c r="J88" i="9"/>
  <c r="B89" i="9"/>
  <c r="C89" i="9"/>
  <c r="D89" i="9"/>
  <c r="E89" i="9"/>
  <c r="F89" i="9"/>
  <c r="I89" i="9" s="1"/>
  <c r="G89" i="9"/>
  <c r="J89" i="9"/>
  <c r="B90" i="9"/>
  <c r="C90" i="9"/>
  <c r="D90" i="9"/>
  <c r="E90" i="9"/>
  <c r="F90" i="9"/>
  <c r="H90" i="9" s="1"/>
  <c r="G90" i="9"/>
  <c r="J90" i="9"/>
  <c r="B91" i="9"/>
  <c r="C91" i="9"/>
  <c r="D91" i="9"/>
  <c r="E91" i="9"/>
  <c r="F91" i="9"/>
  <c r="G91" i="9"/>
  <c r="J91" i="9"/>
  <c r="B92" i="9"/>
  <c r="C92" i="9"/>
  <c r="D92" i="9"/>
  <c r="E92" i="9"/>
  <c r="F92" i="9"/>
  <c r="I92" i="9" s="1"/>
  <c r="G92" i="9"/>
  <c r="J92" i="9"/>
  <c r="B93" i="9"/>
  <c r="C93" i="9"/>
  <c r="E93" i="9"/>
  <c r="F93" i="9"/>
  <c r="I93" i="9" s="1"/>
  <c r="G93" i="9"/>
  <c r="J93" i="9"/>
  <c r="B94" i="9"/>
  <c r="C94" i="9"/>
  <c r="E94" i="9"/>
  <c r="F94" i="9"/>
  <c r="H94" i="9" s="1"/>
  <c r="G94" i="9"/>
  <c r="J94" i="9"/>
  <c r="B95" i="9"/>
  <c r="C95" i="9"/>
  <c r="E95" i="9"/>
  <c r="F95" i="9"/>
  <c r="H95" i="9" s="1"/>
  <c r="G95" i="9"/>
  <c r="J95" i="9"/>
  <c r="B96" i="9"/>
  <c r="C96" i="9"/>
  <c r="E96" i="9"/>
  <c r="F96" i="9"/>
  <c r="H96" i="9" s="1"/>
  <c r="G96" i="9"/>
  <c r="J96" i="9"/>
  <c r="B97" i="9"/>
  <c r="C97" i="9"/>
  <c r="E97" i="9"/>
  <c r="F97" i="9"/>
  <c r="G97" i="9"/>
  <c r="J97" i="9"/>
  <c r="B98" i="9"/>
  <c r="C98" i="9"/>
  <c r="E98" i="9"/>
  <c r="F98" i="9"/>
  <c r="G98" i="9"/>
  <c r="J98" i="9"/>
  <c r="B99" i="9"/>
  <c r="C99" i="9"/>
  <c r="D99" i="9"/>
  <c r="E99" i="9"/>
  <c r="F99" i="9"/>
  <c r="H99" i="9" s="1"/>
  <c r="G99" i="9"/>
  <c r="J99" i="9"/>
  <c r="B100" i="9"/>
  <c r="C100" i="9"/>
  <c r="D100" i="9"/>
  <c r="E100" i="9"/>
  <c r="F100" i="9"/>
  <c r="G100" i="9"/>
  <c r="J100" i="9"/>
  <c r="B101" i="9"/>
  <c r="C101" i="9"/>
  <c r="D101" i="9"/>
  <c r="E101" i="9"/>
  <c r="F101" i="9"/>
  <c r="I101" i="9" s="1"/>
  <c r="G101" i="9"/>
  <c r="J101" i="9"/>
  <c r="B102" i="9"/>
  <c r="C102" i="9"/>
  <c r="D102" i="9"/>
  <c r="E102" i="9"/>
  <c r="F102" i="9"/>
  <c r="H102" i="9" s="1"/>
  <c r="G102" i="9"/>
  <c r="J102" i="9"/>
  <c r="B103" i="9"/>
  <c r="C103" i="9"/>
  <c r="D103" i="9"/>
  <c r="E103" i="9"/>
  <c r="F103" i="9"/>
  <c r="H103" i="9" s="1"/>
  <c r="G103" i="9"/>
  <c r="J103" i="9"/>
  <c r="B104" i="9"/>
  <c r="C104" i="9"/>
  <c r="D104" i="9"/>
  <c r="E104" i="9"/>
  <c r="F104" i="9"/>
  <c r="H104" i="9" s="1"/>
  <c r="G104" i="9"/>
  <c r="J104" i="9"/>
  <c r="B105" i="9"/>
  <c r="C105" i="9"/>
  <c r="D105" i="9"/>
  <c r="E105" i="9"/>
  <c r="F105" i="9"/>
  <c r="I105" i="9" s="1"/>
  <c r="G105" i="9"/>
  <c r="J105" i="9"/>
  <c r="B106" i="9"/>
  <c r="C106" i="9"/>
  <c r="D106" i="9"/>
  <c r="E106" i="9"/>
  <c r="F106" i="9"/>
  <c r="H106" i="9" s="1"/>
  <c r="G106" i="9"/>
  <c r="J106" i="9"/>
  <c r="B107" i="9"/>
  <c r="C107" i="9"/>
  <c r="D107" i="9"/>
  <c r="E107" i="9"/>
  <c r="F107" i="9"/>
  <c r="H107" i="9" s="1"/>
  <c r="G107" i="9"/>
  <c r="J107" i="9"/>
  <c r="B108" i="9"/>
  <c r="C108" i="9"/>
  <c r="D108" i="9"/>
  <c r="E108" i="9"/>
  <c r="F108" i="9"/>
  <c r="G108" i="9"/>
  <c r="J108" i="9"/>
  <c r="B109" i="9"/>
  <c r="C109" i="9"/>
  <c r="D109" i="9"/>
  <c r="E109" i="9"/>
  <c r="F109" i="9"/>
  <c r="I109" i="9" s="1"/>
  <c r="G109" i="9"/>
  <c r="J109" i="9"/>
  <c r="B110" i="9"/>
  <c r="C110" i="9"/>
  <c r="D110" i="9"/>
  <c r="E110" i="9"/>
  <c r="F110" i="9"/>
  <c r="H110" i="9" s="1"/>
  <c r="G110" i="9"/>
  <c r="J110" i="9"/>
  <c r="B111" i="9"/>
  <c r="C111" i="9"/>
  <c r="D111" i="9"/>
  <c r="E111" i="9"/>
  <c r="F111" i="9"/>
  <c r="H111" i="9" s="1"/>
  <c r="G111" i="9"/>
  <c r="J111" i="9"/>
  <c r="B112" i="9"/>
  <c r="C112" i="9"/>
  <c r="D112" i="9"/>
  <c r="E112" i="9"/>
  <c r="F112" i="9"/>
  <c r="H112" i="9" s="1"/>
  <c r="G112" i="9"/>
  <c r="J112" i="9"/>
  <c r="B113" i="9"/>
  <c r="C113" i="9"/>
  <c r="D113" i="9"/>
  <c r="E113" i="9"/>
  <c r="F113" i="9"/>
  <c r="I113" i="9" s="1"/>
  <c r="G113" i="9"/>
  <c r="J113" i="9"/>
  <c r="B114" i="9"/>
  <c r="C114" i="9"/>
  <c r="D114" i="9"/>
  <c r="E114" i="9"/>
  <c r="F114" i="9"/>
  <c r="G114" i="9"/>
  <c r="J114" i="9"/>
  <c r="B115" i="9"/>
  <c r="C115" i="9"/>
  <c r="D115" i="9"/>
  <c r="E115" i="9"/>
  <c r="F115" i="9"/>
  <c r="H115" i="9" s="1"/>
  <c r="G115" i="9"/>
  <c r="J115" i="9"/>
  <c r="B116" i="9"/>
  <c r="C116" i="9"/>
  <c r="D116" i="9"/>
  <c r="E116" i="9"/>
  <c r="F116" i="9"/>
  <c r="H116" i="9" s="1"/>
  <c r="G116" i="9"/>
  <c r="J116" i="9"/>
  <c r="B117" i="9"/>
  <c r="C117" i="9"/>
  <c r="D117" i="9"/>
  <c r="E117" i="9"/>
  <c r="F117" i="9"/>
  <c r="I117" i="9" s="1"/>
  <c r="G117" i="9"/>
  <c r="J117" i="9"/>
  <c r="B118" i="9"/>
  <c r="C118" i="9"/>
  <c r="D118" i="9"/>
  <c r="E118" i="9"/>
  <c r="F118" i="9"/>
  <c r="H118" i="9" s="1"/>
  <c r="G118" i="9"/>
  <c r="J118" i="9"/>
  <c r="B119" i="9"/>
  <c r="C119" i="9"/>
  <c r="D119" i="9"/>
  <c r="E119" i="9"/>
  <c r="F119" i="9"/>
  <c r="H119" i="9" s="1"/>
  <c r="G119" i="9"/>
  <c r="J119" i="9"/>
  <c r="B120" i="9"/>
  <c r="C120" i="9"/>
  <c r="E120" i="9"/>
  <c r="F120" i="9"/>
  <c r="H120" i="9" s="1"/>
  <c r="G120" i="9"/>
  <c r="J120" i="9"/>
  <c r="B121" i="9"/>
  <c r="C121" i="9"/>
  <c r="D121" i="9"/>
  <c r="E121" i="9"/>
  <c r="F121" i="9"/>
  <c r="I121" i="9" s="1"/>
  <c r="G121" i="9"/>
  <c r="J121" i="9"/>
  <c r="B122" i="9"/>
  <c r="C122" i="9"/>
  <c r="D122" i="9"/>
  <c r="E122" i="9"/>
  <c r="F122" i="9"/>
  <c r="H122" i="9" s="1"/>
  <c r="G122" i="9"/>
  <c r="J122" i="9"/>
  <c r="B123" i="9"/>
  <c r="C123" i="9"/>
  <c r="D123" i="9"/>
  <c r="E123" i="9"/>
  <c r="F123" i="9"/>
  <c r="H123" i="9" s="1"/>
  <c r="G123" i="9"/>
  <c r="J123" i="9"/>
  <c r="B124" i="9"/>
  <c r="C124" i="9"/>
  <c r="D124" i="9"/>
  <c r="E124" i="9"/>
  <c r="F124" i="9"/>
  <c r="H124" i="9" s="1"/>
  <c r="G124" i="9"/>
  <c r="J124" i="9"/>
  <c r="B125" i="9"/>
  <c r="C125" i="9"/>
  <c r="D125" i="9"/>
  <c r="E125" i="9"/>
  <c r="F125" i="9"/>
  <c r="I125" i="9" s="1"/>
  <c r="G125" i="9"/>
  <c r="J125" i="9"/>
  <c r="B126" i="9"/>
  <c r="C126" i="9"/>
  <c r="D126" i="9"/>
  <c r="E126" i="9"/>
  <c r="F126" i="9"/>
  <c r="H126" i="9" s="1"/>
  <c r="G126" i="9"/>
  <c r="J126" i="9"/>
  <c r="K126" i="9"/>
  <c r="B127" i="9"/>
  <c r="C127" i="9"/>
  <c r="D127" i="9"/>
  <c r="E127" i="9"/>
  <c r="F127" i="9"/>
  <c r="I127" i="9" s="1"/>
  <c r="G127" i="9"/>
  <c r="J127" i="9"/>
  <c r="K127" i="9"/>
  <c r="B128" i="9"/>
  <c r="C128" i="9"/>
  <c r="D128" i="9"/>
  <c r="E128" i="9"/>
  <c r="F128" i="9"/>
  <c r="H128" i="9" s="1"/>
  <c r="G128" i="9"/>
  <c r="J128" i="9"/>
  <c r="K128" i="9"/>
  <c r="B129" i="9"/>
  <c r="C129" i="9"/>
  <c r="D129" i="9"/>
  <c r="E129" i="9"/>
  <c r="F129" i="9"/>
  <c r="H129" i="9" s="1"/>
  <c r="G129" i="9"/>
  <c r="J129" i="9"/>
  <c r="K129" i="9"/>
  <c r="A130" i="9"/>
  <c r="B130" i="9"/>
  <c r="C130" i="9"/>
  <c r="D130" i="9"/>
  <c r="E130" i="9"/>
  <c r="F130" i="9"/>
  <c r="I130" i="9" s="1"/>
  <c r="G130" i="9"/>
  <c r="J130" i="9"/>
  <c r="K130" i="9"/>
  <c r="A131" i="9"/>
  <c r="B131" i="9"/>
  <c r="C131" i="9"/>
  <c r="D131" i="9"/>
  <c r="E131" i="9"/>
  <c r="F131" i="9"/>
  <c r="G131" i="9"/>
  <c r="J131" i="9"/>
  <c r="K131" i="9"/>
  <c r="A132" i="9"/>
  <c r="B132" i="9"/>
  <c r="C132" i="9"/>
  <c r="D132" i="9"/>
  <c r="E132" i="9"/>
  <c r="F132" i="9"/>
  <c r="I132" i="9" s="1"/>
  <c r="G132" i="9"/>
  <c r="J132" i="9"/>
  <c r="K132" i="9"/>
  <c r="A133" i="9"/>
  <c r="B133" i="9"/>
  <c r="C133" i="9"/>
  <c r="D133" i="9"/>
  <c r="E133" i="9"/>
  <c r="F133" i="9"/>
  <c r="H133" i="9" s="1"/>
  <c r="G133" i="9"/>
  <c r="J133" i="9"/>
  <c r="K133" i="9"/>
  <c r="A134" i="9"/>
  <c r="B134" i="9"/>
  <c r="C134" i="9"/>
  <c r="D134" i="9"/>
  <c r="E134" i="9"/>
  <c r="F134" i="9"/>
  <c r="H134" i="9" s="1"/>
  <c r="G134" i="9"/>
  <c r="J134" i="9"/>
  <c r="K134" i="9"/>
  <c r="A135" i="9"/>
  <c r="B135" i="9"/>
  <c r="C135" i="9"/>
  <c r="D135" i="9"/>
  <c r="E135" i="9"/>
  <c r="F135" i="9"/>
  <c r="I135" i="9" s="1"/>
  <c r="G135" i="9"/>
  <c r="J135" i="9"/>
  <c r="K135" i="9"/>
  <c r="A136" i="9"/>
  <c r="B136" i="9"/>
  <c r="C136" i="9"/>
  <c r="D136" i="9"/>
  <c r="E136" i="9"/>
  <c r="F136" i="9"/>
  <c r="I136" i="9" s="1"/>
  <c r="G136" i="9"/>
  <c r="J136" i="9"/>
  <c r="K136" i="9"/>
  <c r="A137" i="9"/>
  <c r="B137" i="9"/>
  <c r="C137" i="9"/>
  <c r="D137" i="9"/>
  <c r="E137" i="9"/>
  <c r="F137" i="9"/>
  <c r="I137" i="9" s="1"/>
  <c r="G137" i="9"/>
  <c r="J137" i="9"/>
  <c r="K137" i="9"/>
  <c r="A138" i="9"/>
  <c r="B138" i="9"/>
  <c r="C138" i="9"/>
  <c r="D138" i="9"/>
  <c r="E138" i="9"/>
  <c r="F138" i="9"/>
  <c r="I138" i="9" s="1"/>
  <c r="G138" i="9"/>
  <c r="J138" i="9"/>
  <c r="K138" i="9"/>
  <c r="A139" i="9"/>
  <c r="B139" i="9"/>
  <c r="C139" i="9"/>
  <c r="D139" i="9"/>
  <c r="E139" i="9"/>
  <c r="F139" i="9"/>
  <c r="H139" i="9" s="1"/>
  <c r="G139" i="9"/>
  <c r="J139" i="9"/>
  <c r="K139" i="9"/>
  <c r="A140" i="9"/>
  <c r="B140" i="9"/>
  <c r="C140" i="9"/>
  <c r="D140" i="9"/>
  <c r="E140" i="9"/>
  <c r="F140" i="9"/>
  <c r="H140" i="9" s="1"/>
  <c r="G140" i="9"/>
  <c r="J140" i="9"/>
  <c r="K140" i="9"/>
  <c r="A141" i="9"/>
  <c r="B141" i="9"/>
  <c r="C141" i="9"/>
  <c r="D141" i="9"/>
  <c r="E141" i="9"/>
  <c r="F141" i="9"/>
  <c r="H141" i="9" s="1"/>
  <c r="G141" i="9"/>
  <c r="J141" i="9"/>
  <c r="K141" i="9"/>
  <c r="A142" i="9"/>
  <c r="B142" i="9"/>
  <c r="C142" i="9"/>
  <c r="D142" i="9"/>
  <c r="E142" i="9"/>
  <c r="F142" i="9"/>
  <c r="G142" i="9"/>
  <c r="J142" i="9"/>
  <c r="K142" i="9"/>
  <c r="C4" i="12"/>
  <c r="D4" i="12"/>
  <c r="E4" i="12"/>
  <c r="F4" i="12"/>
  <c r="G4" i="12"/>
  <c r="H4" i="12"/>
  <c r="I4" i="12"/>
  <c r="J4" i="12"/>
  <c r="K4" i="12"/>
  <c r="L4" i="12"/>
  <c r="M4" i="12"/>
  <c r="U4" i="12"/>
  <c r="C5" i="12"/>
  <c r="D5" i="12"/>
  <c r="E5" i="12"/>
  <c r="F5" i="12"/>
  <c r="G5" i="12"/>
  <c r="H5" i="12"/>
  <c r="I5" i="12"/>
  <c r="J5" i="12"/>
  <c r="K5" i="12"/>
  <c r="L5" i="12"/>
  <c r="M5" i="12"/>
  <c r="U5" i="12"/>
  <c r="C6" i="12"/>
  <c r="D6" i="12"/>
  <c r="E6" i="12"/>
  <c r="F6" i="12"/>
  <c r="G6" i="12"/>
  <c r="H6" i="12"/>
  <c r="I6" i="12"/>
  <c r="J6" i="12"/>
  <c r="K6" i="12"/>
  <c r="L6" i="12"/>
  <c r="M6" i="12"/>
  <c r="U6" i="12"/>
  <c r="C7" i="12"/>
  <c r="D7" i="12"/>
  <c r="E7" i="12"/>
  <c r="F7" i="12"/>
  <c r="G7" i="12"/>
  <c r="H7" i="12"/>
  <c r="I7" i="12"/>
  <c r="J7" i="12"/>
  <c r="K7" i="12"/>
  <c r="L7" i="12"/>
  <c r="M7" i="12"/>
  <c r="U7" i="12"/>
  <c r="C8" i="12"/>
  <c r="D8" i="12"/>
  <c r="E8" i="12"/>
  <c r="F8" i="12"/>
  <c r="G8" i="12"/>
  <c r="H8" i="12"/>
  <c r="I8" i="12"/>
  <c r="J8" i="12"/>
  <c r="K8" i="12"/>
  <c r="L8" i="12"/>
  <c r="M8" i="12"/>
  <c r="U8" i="12"/>
  <c r="C9" i="12"/>
  <c r="D9" i="12"/>
  <c r="E9" i="12"/>
  <c r="F9" i="12"/>
  <c r="G9" i="12"/>
  <c r="H9" i="12"/>
  <c r="I9" i="12"/>
  <c r="J9" i="12"/>
  <c r="K9" i="12"/>
  <c r="L9" i="12"/>
  <c r="M9" i="12"/>
  <c r="U9" i="12"/>
  <c r="C10" i="12"/>
  <c r="D10" i="12"/>
  <c r="E10" i="12"/>
  <c r="F10" i="12"/>
  <c r="G10" i="12"/>
  <c r="H10" i="12"/>
  <c r="I10" i="12"/>
  <c r="J10" i="12"/>
  <c r="K10" i="12"/>
  <c r="L10" i="12"/>
  <c r="M10" i="12"/>
  <c r="U10" i="12"/>
  <c r="C11" i="12"/>
  <c r="D11" i="12"/>
  <c r="E11" i="12"/>
  <c r="F11" i="12"/>
  <c r="G11" i="12"/>
  <c r="H11" i="12"/>
  <c r="I11" i="12"/>
  <c r="J11" i="12"/>
  <c r="K11" i="12"/>
  <c r="L11" i="12"/>
  <c r="M11" i="12"/>
  <c r="U11" i="12"/>
  <c r="C13" i="12"/>
  <c r="D13" i="12"/>
  <c r="E13" i="12"/>
  <c r="F13" i="12"/>
  <c r="G13" i="12"/>
  <c r="H13" i="12"/>
  <c r="I13" i="12"/>
  <c r="J13" i="12"/>
  <c r="K13" i="12"/>
  <c r="L13" i="12"/>
  <c r="M13" i="12"/>
  <c r="U13" i="12"/>
  <c r="C14" i="12"/>
  <c r="D14" i="12"/>
  <c r="E14" i="12"/>
  <c r="F14" i="12"/>
  <c r="G14" i="12"/>
  <c r="H14" i="12"/>
  <c r="I14" i="12"/>
  <c r="J14" i="12"/>
  <c r="K14" i="12"/>
  <c r="L14" i="12"/>
  <c r="M14" i="12"/>
  <c r="U14" i="12"/>
  <c r="C15" i="12"/>
  <c r="D15" i="12"/>
  <c r="E15" i="12"/>
  <c r="F15" i="12"/>
  <c r="G15" i="12"/>
  <c r="H15" i="12"/>
  <c r="I15" i="12"/>
  <c r="J15" i="12"/>
  <c r="K15" i="12"/>
  <c r="L15" i="12"/>
  <c r="M15" i="12"/>
  <c r="U15" i="12"/>
  <c r="C16" i="12"/>
  <c r="D16" i="12"/>
  <c r="E16" i="12"/>
  <c r="F16" i="12"/>
  <c r="G16" i="12"/>
  <c r="H16" i="12"/>
  <c r="I16" i="12"/>
  <c r="J16" i="12"/>
  <c r="K16" i="12"/>
  <c r="L16" i="12"/>
  <c r="M16" i="12"/>
  <c r="U16" i="12"/>
  <c r="C17" i="12"/>
  <c r="D17" i="12"/>
  <c r="E17" i="12"/>
  <c r="F17" i="12"/>
  <c r="G17" i="12"/>
  <c r="H17" i="12"/>
  <c r="I17" i="12"/>
  <c r="J17" i="12"/>
  <c r="K17" i="12"/>
  <c r="L17" i="12"/>
  <c r="M17" i="12"/>
  <c r="U17" i="12"/>
  <c r="C18" i="12"/>
  <c r="D18" i="12"/>
  <c r="E18" i="12"/>
  <c r="F18" i="12"/>
  <c r="G18" i="12"/>
  <c r="H18" i="12"/>
  <c r="I18" i="12"/>
  <c r="J18" i="12"/>
  <c r="K18" i="12"/>
  <c r="L18" i="12"/>
  <c r="M18" i="12"/>
  <c r="U18" i="12"/>
  <c r="C19" i="12"/>
  <c r="D19" i="12"/>
  <c r="E19" i="12"/>
  <c r="F19" i="12"/>
  <c r="G19" i="12"/>
  <c r="H19" i="12"/>
  <c r="I19" i="12"/>
  <c r="J19" i="12"/>
  <c r="K19" i="12"/>
  <c r="L19" i="12"/>
  <c r="M19" i="12"/>
  <c r="U19" i="12"/>
  <c r="C20" i="12"/>
  <c r="D20" i="12"/>
  <c r="E20" i="12"/>
  <c r="F20" i="12"/>
  <c r="G20" i="12"/>
  <c r="H20" i="12"/>
  <c r="I20" i="12"/>
  <c r="J20" i="12"/>
  <c r="K20" i="12"/>
  <c r="L20" i="12"/>
  <c r="M20" i="12"/>
  <c r="U20" i="12"/>
  <c r="C22" i="12"/>
  <c r="D22" i="12"/>
  <c r="E22" i="12"/>
  <c r="F22" i="12"/>
  <c r="G22" i="12"/>
  <c r="H22" i="12"/>
  <c r="I22" i="12"/>
  <c r="J22" i="12"/>
  <c r="K22" i="12"/>
  <c r="L22" i="12"/>
  <c r="M22" i="12"/>
  <c r="U22" i="12"/>
  <c r="C23" i="12"/>
  <c r="D23" i="12"/>
  <c r="E23" i="12"/>
  <c r="F23" i="12"/>
  <c r="G23" i="12"/>
  <c r="H23" i="12"/>
  <c r="I23" i="12"/>
  <c r="J23" i="12"/>
  <c r="K23" i="12"/>
  <c r="L23" i="12"/>
  <c r="M23" i="12"/>
  <c r="U23" i="12"/>
  <c r="C24" i="12"/>
  <c r="D24" i="12"/>
  <c r="E24" i="12"/>
  <c r="F24" i="12"/>
  <c r="G24" i="12"/>
  <c r="H24" i="12"/>
  <c r="I24" i="12"/>
  <c r="J24" i="12"/>
  <c r="K24" i="12"/>
  <c r="L24" i="12"/>
  <c r="M24" i="12"/>
  <c r="U24" i="12"/>
  <c r="C25" i="12"/>
  <c r="D25" i="12"/>
  <c r="E25" i="12"/>
  <c r="F25" i="12"/>
  <c r="G25" i="12"/>
  <c r="H25" i="12"/>
  <c r="I25" i="12"/>
  <c r="J25" i="12"/>
  <c r="K25" i="12"/>
  <c r="L25" i="12"/>
  <c r="M25" i="12"/>
  <c r="U25" i="12"/>
  <c r="C26" i="12"/>
  <c r="D26" i="12"/>
  <c r="E26" i="12"/>
  <c r="F26" i="12"/>
  <c r="G26" i="12"/>
  <c r="H26" i="12"/>
  <c r="I26" i="12"/>
  <c r="J26" i="12"/>
  <c r="K26" i="12"/>
  <c r="L26" i="12"/>
  <c r="M26" i="12"/>
  <c r="U26" i="12"/>
  <c r="C27" i="12"/>
  <c r="D27" i="12"/>
  <c r="E27" i="12"/>
  <c r="F27" i="12"/>
  <c r="G27" i="12"/>
  <c r="H27" i="12"/>
  <c r="I27" i="12"/>
  <c r="J27" i="12"/>
  <c r="K27" i="12"/>
  <c r="L27" i="12"/>
  <c r="M27" i="12"/>
  <c r="U27" i="12"/>
  <c r="C28" i="12"/>
  <c r="D28" i="12"/>
  <c r="E28" i="12"/>
  <c r="F28" i="12"/>
  <c r="G28" i="12"/>
  <c r="H28" i="12"/>
  <c r="I28" i="12"/>
  <c r="J28" i="12"/>
  <c r="K28" i="12"/>
  <c r="L28" i="12"/>
  <c r="M28" i="12"/>
  <c r="U28" i="12"/>
  <c r="C29" i="12"/>
  <c r="D29" i="12"/>
  <c r="E29" i="12"/>
  <c r="F29" i="12"/>
  <c r="G29" i="12"/>
  <c r="H29" i="12"/>
  <c r="I29" i="12"/>
  <c r="J29" i="12"/>
  <c r="K29" i="12"/>
  <c r="L29" i="12"/>
  <c r="M29" i="12"/>
  <c r="U29" i="12"/>
  <c r="C30" i="12"/>
  <c r="D30" i="12"/>
  <c r="E30" i="12"/>
  <c r="F30" i="12"/>
  <c r="G30" i="12"/>
  <c r="H30" i="12"/>
  <c r="I30" i="12"/>
  <c r="J30" i="12"/>
  <c r="K30" i="12"/>
  <c r="L30" i="12"/>
  <c r="M30" i="12"/>
  <c r="U30" i="12"/>
  <c r="C31" i="12"/>
  <c r="D31" i="12"/>
  <c r="E31" i="12"/>
  <c r="F31" i="12"/>
  <c r="G31" i="12"/>
  <c r="H31" i="12"/>
  <c r="I31" i="12"/>
  <c r="J31" i="12"/>
  <c r="K31" i="12"/>
  <c r="L31" i="12"/>
  <c r="M31" i="12"/>
  <c r="U31" i="12"/>
  <c r="C32" i="12"/>
  <c r="D32" i="12"/>
  <c r="E32" i="12"/>
  <c r="F32" i="12"/>
  <c r="G32" i="12"/>
  <c r="H32" i="12"/>
  <c r="I32" i="12"/>
  <c r="J32" i="12"/>
  <c r="K32" i="12"/>
  <c r="L32" i="12"/>
  <c r="M32" i="12"/>
  <c r="U32" i="12"/>
  <c r="C33" i="12"/>
  <c r="D33" i="12"/>
  <c r="E33" i="12"/>
  <c r="F33" i="12"/>
  <c r="G33" i="12"/>
  <c r="H33" i="12"/>
  <c r="I33" i="12"/>
  <c r="J33" i="12"/>
  <c r="K33" i="12"/>
  <c r="L33" i="12"/>
  <c r="M33" i="12"/>
  <c r="U33" i="12"/>
  <c r="C34" i="12"/>
  <c r="D34" i="12"/>
  <c r="E34" i="12"/>
  <c r="F34" i="12"/>
  <c r="G34" i="12"/>
  <c r="H34" i="12"/>
  <c r="I34" i="12"/>
  <c r="J34" i="12"/>
  <c r="K34" i="12"/>
  <c r="L34" i="12"/>
  <c r="M34" i="12"/>
  <c r="U34" i="12"/>
  <c r="C35" i="12"/>
  <c r="D35" i="12"/>
  <c r="E35" i="12"/>
  <c r="F35" i="12"/>
  <c r="G35" i="12"/>
  <c r="H35" i="12"/>
  <c r="I35" i="12"/>
  <c r="J35" i="12"/>
  <c r="K35" i="12"/>
  <c r="L35" i="12"/>
  <c r="M35" i="12"/>
  <c r="U35" i="12"/>
  <c r="C36" i="12"/>
  <c r="D36" i="12"/>
  <c r="E36" i="12"/>
  <c r="F36" i="12"/>
  <c r="G36" i="12"/>
  <c r="H36" i="12"/>
  <c r="I36" i="12"/>
  <c r="J36" i="12"/>
  <c r="K36" i="12"/>
  <c r="L36" i="12"/>
  <c r="M36" i="12"/>
  <c r="U36" i="12"/>
  <c r="C37" i="12"/>
  <c r="D37" i="12"/>
  <c r="E37" i="12"/>
  <c r="F37" i="12"/>
  <c r="G37" i="12"/>
  <c r="H37" i="12"/>
  <c r="I37" i="12"/>
  <c r="J37" i="12"/>
  <c r="K37" i="12"/>
  <c r="L37" i="12"/>
  <c r="M37" i="12"/>
  <c r="U37" i="12"/>
  <c r="C38" i="12"/>
  <c r="D38" i="12"/>
  <c r="E38" i="12"/>
  <c r="F38" i="12"/>
  <c r="G38" i="12"/>
  <c r="H38" i="12"/>
  <c r="I38" i="12"/>
  <c r="J38" i="12"/>
  <c r="K38" i="12"/>
  <c r="L38" i="12"/>
  <c r="M38" i="12"/>
  <c r="U38" i="12"/>
  <c r="C40" i="12"/>
  <c r="D40" i="12"/>
  <c r="E40" i="12"/>
  <c r="F40" i="12"/>
  <c r="G40" i="12"/>
  <c r="H40" i="12"/>
  <c r="I40" i="12"/>
  <c r="J40" i="12"/>
  <c r="K40" i="12"/>
  <c r="L40" i="12"/>
  <c r="M40" i="12"/>
  <c r="U40" i="12"/>
  <c r="C41" i="12"/>
  <c r="D41" i="12"/>
  <c r="E41" i="12"/>
  <c r="F41" i="12"/>
  <c r="G41" i="12"/>
  <c r="H41" i="12"/>
  <c r="I41" i="12"/>
  <c r="J41" i="12"/>
  <c r="K41" i="12"/>
  <c r="L41" i="12"/>
  <c r="M41" i="12"/>
  <c r="U41" i="12"/>
  <c r="C42" i="12"/>
  <c r="D42" i="12"/>
  <c r="E42" i="12"/>
  <c r="F42" i="12"/>
  <c r="G42" i="12"/>
  <c r="H42" i="12"/>
  <c r="I42" i="12"/>
  <c r="J42" i="12"/>
  <c r="K42" i="12"/>
  <c r="L42" i="12"/>
  <c r="M42" i="12"/>
  <c r="U42" i="12"/>
  <c r="C43" i="12"/>
  <c r="D43" i="12"/>
  <c r="E43" i="12"/>
  <c r="F43" i="12"/>
  <c r="G43" i="12"/>
  <c r="H43" i="12"/>
  <c r="I43" i="12"/>
  <c r="J43" i="12"/>
  <c r="K43" i="12"/>
  <c r="L43" i="12"/>
  <c r="M43" i="12"/>
  <c r="U43" i="12"/>
  <c r="C44" i="12"/>
  <c r="D44" i="12"/>
  <c r="E44" i="12"/>
  <c r="F44" i="12"/>
  <c r="G44" i="12"/>
  <c r="H44" i="12"/>
  <c r="I44" i="12"/>
  <c r="J44" i="12"/>
  <c r="K44" i="12"/>
  <c r="L44" i="12"/>
  <c r="M44" i="12"/>
  <c r="U44" i="12"/>
  <c r="C45" i="12"/>
  <c r="D45" i="12"/>
  <c r="E45" i="12"/>
  <c r="F45" i="12"/>
  <c r="G45" i="12"/>
  <c r="H45" i="12"/>
  <c r="I45" i="12"/>
  <c r="J45" i="12"/>
  <c r="K45" i="12"/>
  <c r="L45" i="12"/>
  <c r="M45" i="12"/>
  <c r="U45" i="12"/>
  <c r="C46" i="12"/>
  <c r="D46" i="12"/>
  <c r="E46" i="12"/>
  <c r="F46" i="12"/>
  <c r="G46" i="12"/>
  <c r="H46" i="12"/>
  <c r="I46" i="12"/>
  <c r="J46" i="12"/>
  <c r="K46" i="12"/>
  <c r="L46" i="12"/>
  <c r="M46" i="12"/>
  <c r="U46" i="12"/>
  <c r="C49" i="12"/>
  <c r="D49" i="12"/>
  <c r="E49" i="12"/>
  <c r="F49" i="12"/>
  <c r="G49" i="12"/>
  <c r="H49" i="12"/>
  <c r="I49" i="12"/>
  <c r="J49" i="12"/>
  <c r="K49" i="12"/>
  <c r="L49" i="12"/>
  <c r="M49" i="12"/>
  <c r="U49" i="12"/>
  <c r="C50" i="12"/>
  <c r="D50" i="12"/>
  <c r="E50" i="12"/>
  <c r="F50" i="12"/>
  <c r="G50" i="12"/>
  <c r="H50" i="12"/>
  <c r="I50" i="12"/>
  <c r="J50" i="12"/>
  <c r="K50" i="12"/>
  <c r="L50" i="12"/>
  <c r="M50" i="12"/>
  <c r="U50" i="12"/>
  <c r="C47" i="12"/>
  <c r="D47" i="12"/>
  <c r="E47" i="12"/>
  <c r="F47" i="12"/>
  <c r="G47" i="12"/>
  <c r="H47" i="12"/>
  <c r="I47" i="12"/>
  <c r="J47" i="12"/>
  <c r="K47" i="12"/>
  <c r="L47" i="12"/>
  <c r="M47" i="12"/>
  <c r="U47" i="12"/>
  <c r="C48" i="12"/>
  <c r="D48" i="12"/>
  <c r="E48" i="12"/>
  <c r="F48" i="12"/>
  <c r="G48" i="12"/>
  <c r="H48" i="12"/>
  <c r="I48" i="12"/>
  <c r="J48" i="12"/>
  <c r="K48" i="12"/>
  <c r="L48" i="12"/>
  <c r="M48" i="12"/>
  <c r="U48" i="12"/>
  <c r="C51" i="12"/>
  <c r="D51" i="12"/>
  <c r="E51" i="12"/>
  <c r="F51" i="12"/>
  <c r="G51" i="12"/>
  <c r="H51" i="12"/>
  <c r="I51" i="12"/>
  <c r="J51" i="12"/>
  <c r="K51" i="12"/>
  <c r="L51" i="12"/>
  <c r="M51" i="12"/>
  <c r="U51" i="12"/>
  <c r="C53" i="12"/>
  <c r="D53" i="12"/>
  <c r="E53" i="12"/>
  <c r="F53" i="12"/>
  <c r="G53" i="12"/>
  <c r="H53" i="12"/>
  <c r="I53" i="12"/>
  <c r="J53" i="12"/>
  <c r="K53" i="12"/>
  <c r="L53" i="12"/>
  <c r="M53" i="12"/>
  <c r="U53" i="12"/>
  <c r="C54" i="12"/>
  <c r="D54" i="12"/>
  <c r="E54" i="12"/>
  <c r="F54" i="12"/>
  <c r="G54" i="12"/>
  <c r="H54" i="12"/>
  <c r="I54" i="12"/>
  <c r="J54" i="12"/>
  <c r="K54" i="12"/>
  <c r="L54" i="12"/>
  <c r="M54" i="12"/>
  <c r="U54" i="12"/>
  <c r="C55" i="12"/>
  <c r="D55" i="12"/>
  <c r="E55" i="12"/>
  <c r="F55" i="12"/>
  <c r="G55" i="12"/>
  <c r="H55" i="12"/>
  <c r="I55" i="12"/>
  <c r="J55" i="12"/>
  <c r="K55" i="12"/>
  <c r="L55" i="12"/>
  <c r="M55" i="12"/>
  <c r="U55" i="12"/>
  <c r="C56" i="12"/>
  <c r="D56" i="12"/>
  <c r="E56" i="12"/>
  <c r="F56" i="12"/>
  <c r="G56" i="12"/>
  <c r="H56" i="12"/>
  <c r="I56" i="12"/>
  <c r="J56" i="12"/>
  <c r="K56" i="12"/>
  <c r="L56" i="12"/>
  <c r="M56" i="12"/>
  <c r="U56" i="12"/>
  <c r="C57" i="12"/>
  <c r="D57" i="12"/>
  <c r="E57" i="12"/>
  <c r="F57" i="12"/>
  <c r="G57" i="12"/>
  <c r="H57" i="12"/>
  <c r="I57" i="12"/>
  <c r="J57" i="12"/>
  <c r="K57" i="12"/>
  <c r="L57" i="12"/>
  <c r="M57" i="12"/>
  <c r="U57" i="12"/>
  <c r="C58" i="12"/>
  <c r="D58" i="12"/>
  <c r="E58" i="12"/>
  <c r="F58" i="12"/>
  <c r="G58" i="12"/>
  <c r="H58" i="12"/>
  <c r="I58" i="12"/>
  <c r="J58" i="12"/>
  <c r="K58" i="12"/>
  <c r="L58" i="12"/>
  <c r="M58" i="12"/>
  <c r="U58" i="12"/>
  <c r="C59" i="12"/>
  <c r="D59" i="12"/>
  <c r="E59" i="12"/>
  <c r="F59" i="12"/>
  <c r="G59" i="12"/>
  <c r="H59" i="12"/>
  <c r="I59" i="12"/>
  <c r="J59" i="12"/>
  <c r="K59" i="12"/>
  <c r="L59" i="12"/>
  <c r="M59" i="12"/>
  <c r="U59" i="12"/>
  <c r="C60" i="12"/>
  <c r="D60" i="12"/>
  <c r="E60" i="12"/>
  <c r="F60" i="12"/>
  <c r="G60" i="12"/>
  <c r="H60" i="12"/>
  <c r="I60" i="12"/>
  <c r="J60" i="12"/>
  <c r="K60" i="12"/>
  <c r="L60" i="12"/>
  <c r="M60" i="12"/>
  <c r="U60" i="12"/>
  <c r="C61" i="12"/>
  <c r="D61" i="12"/>
  <c r="E61" i="12"/>
  <c r="F61" i="12"/>
  <c r="G61" i="12"/>
  <c r="H61" i="12"/>
  <c r="I61" i="12"/>
  <c r="J61" i="12"/>
  <c r="K61" i="12"/>
  <c r="L61" i="12"/>
  <c r="M61" i="12"/>
  <c r="U61" i="12"/>
  <c r="C62" i="12"/>
  <c r="D62" i="12"/>
  <c r="E62" i="12"/>
  <c r="F62" i="12"/>
  <c r="G62" i="12"/>
  <c r="H62" i="12"/>
  <c r="I62" i="12"/>
  <c r="J62" i="12"/>
  <c r="K62" i="12"/>
  <c r="L62" i="12"/>
  <c r="M62" i="12"/>
  <c r="U62" i="12"/>
  <c r="C69" i="12"/>
  <c r="D69" i="12"/>
  <c r="E69" i="12"/>
  <c r="F69" i="12"/>
  <c r="G69" i="12"/>
  <c r="H69" i="12"/>
  <c r="I69" i="12"/>
  <c r="J69" i="12"/>
  <c r="K69" i="12"/>
  <c r="L69" i="12"/>
  <c r="M69" i="12"/>
  <c r="U69" i="12"/>
  <c r="C70" i="12"/>
  <c r="D70" i="12"/>
  <c r="E70" i="12"/>
  <c r="F70" i="12"/>
  <c r="G70" i="12"/>
  <c r="H70" i="12"/>
  <c r="I70" i="12"/>
  <c r="J70" i="12"/>
  <c r="K70" i="12"/>
  <c r="L70" i="12"/>
  <c r="M70" i="12"/>
  <c r="U70" i="12"/>
  <c r="C71" i="12"/>
  <c r="D71" i="12"/>
  <c r="E71" i="12"/>
  <c r="F71" i="12"/>
  <c r="G71" i="12"/>
  <c r="H71" i="12"/>
  <c r="I71" i="12"/>
  <c r="J71" i="12"/>
  <c r="K71" i="12"/>
  <c r="L71" i="12"/>
  <c r="M71" i="12"/>
  <c r="U71" i="12"/>
  <c r="C72" i="12"/>
  <c r="D72" i="12"/>
  <c r="E72" i="12"/>
  <c r="F72" i="12"/>
  <c r="G72" i="12"/>
  <c r="H72" i="12"/>
  <c r="I72" i="12"/>
  <c r="J72" i="12"/>
  <c r="K72" i="12"/>
  <c r="L72" i="12"/>
  <c r="M72" i="12"/>
  <c r="U72" i="12"/>
  <c r="C73" i="12"/>
  <c r="D73" i="12"/>
  <c r="E73" i="12"/>
  <c r="F73" i="12"/>
  <c r="G73" i="12"/>
  <c r="H73" i="12"/>
  <c r="I73" i="12"/>
  <c r="J73" i="12"/>
  <c r="K73" i="12"/>
  <c r="L73" i="12"/>
  <c r="M73" i="12"/>
  <c r="U73" i="12"/>
  <c r="C74" i="12"/>
  <c r="D74" i="12"/>
  <c r="E74" i="12"/>
  <c r="F74" i="12"/>
  <c r="G74" i="12"/>
  <c r="H74" i="12"/>
  <c r="I74" i="12"/>
  <c r="J74" i="12"/>
  <c r="K74" i="12"/>
  <c r="L74" i="12"/>
  <c r="M74" i="12"/>
  <c r="U74" i="12"/>
  <c r="C75" i="12"/>
  <c r="D75" i="12"/>
  <c r="E75" i="12"/>
  <c r="F75" i="12"/>
  <c r="G75" i="12"/>
  <c r="H75" i="12"/>
  <c r="I75" i="12"/>
  <c r="J75" i="12"/>
  <c r="K75" i="12"/>
  <c r="L75" i="12"/>
  <c r="M75" i="12"/>
  <c r="U75" i="12"/>
  <c r="C76" i="12"/>
  <c r="D76" i="12"/>
  <c r="E76" i="12"/>
  <c r="F76" i="12"/>
  <c r="G76" i="12"/>
  <c r="H76" i="12"/>
  <c r="I76" i="12"/>
  <c r="J76" i="12"/>
  <c r="K76" i="12"/>
  <c r="L76" i="12"/>
  <c r="M76" i="12"/>
  <c r="U76" i="12"/>
  <c r="C77" i="12"/>
  <c r="D77" i="12"/>
  <c r="E77" i="12"/>
  <c r="F77" i="12"/>
  <c r="G77" i="12"/>
  <c r="H77" i="12"/>
  <c r="I77" i="12"/>
  <c r="J77" i="12"/>
  <c r="K77" i="12"/>
  <c r="L77" i="12"/>
  <c r="M77" i="12"/>
  <c r="U77" i="12"/>
  <c r="C78" i="12"/>
  <c r="D78" i="12"/>
  <c r="E78" i="12"/>
  <c r="F78" i="12"/>
  <c r="G78" i="12"/>
  <c r="H78" i="12"/>
  <c r="I78" i="12"/>
  <c r="J78" i="12"/>
  <c r="K78" i="12"/>
  <c r="L78" i="12"/>
  <c r="M78" i="12"/>
  <c r="U78" i="12"/>
  <c r="C79" i="12"/>
  <c r="D79" i="12"/>
  <c r="E79" i="12"/>
  <c r="F79" i="12"/>
  <c r="G79" i="12"/>
  <c r="H79" i="12"/>
  <c r="I79" i="12"/>
  <c r="J79" i="12"/>
  <c r="K79" i="12"/>
  <c r="L79" i="12"/>
  <c r="M79" i="12"/>
  <c r="U79" i="12"/>
  <c r="C80" i="12"/>
  <c r="D80" i="12"/>
  <c r="E80" i="12"/>
  <c r="F80" i="12"/>
  <c r="G80" i="12"/>
  <c r="H80" i="12"/>
  <c r="I80" i="12"/>
  <c r="J80" i="12"/>
  <c r="K80" i="12"/>
  <c r="L80" i="12"/>
  <c r="M80" i="12"/>
  <c r="U80" i="12"/>
  <c r="C83" i="12"/>
  <c r="D83" i="12"/>
  <c r="E83" i="12"/>
  <c r="F83" i="12"/>
  <c r="G83" i="12"/>
  <c r="H83" i="12"/>
  <c r="I83" i="12"/>
  <c r="J83" i="12"/>
  <c r="K83" i="12"/>
  <c r="L83" i="12"/>
  <c r="M83" i="12"/>
  <c r="U83" i="12"/>
  <c r="C84" i="12"/>
  <c r="D84" i="12"/>
  <c r="E84" i="12"/>
  <c r="F84" i="12"/>
  <c r="G84" i="12"/>
  <c r="H84" i="12"/>
  <c r="I84" i="12"/>
  <c r="J84" i="12"/>
  <c r="K84" i="12"/>
  <c r="L84" i="12"/>
  <c r="M84" i="12"/>
  <c r="U84" i="12"/>
  <c r="C85" i="12"/>
  <c r="D85" i="12"/>
  <c r="E85" i="12"/>
  <c r="F85" i="12"/>
  <c r="G85" i="12"/>
  <c r="H85" i="12"/>
  <c r="I85" i="12"/>
  <c r="J85" i="12"/>
  <c r="K85" i="12"/>
  <c r="L85" i="12"/>
  <c r="M85" i="12"/>
  <c r="U85" i="12"/>
  <c r="C86" i="12"/>
  <c r="D86" i="12"/>
  <c r="E86" i="12"/>
  <c r="F86" i="12"/>
  <c r="G86" i="12"/>
  <c r="H86" i="12"/>
  <c r="I86" i="12"/>
  <c r="J86" i="12"/>
  <c r="K86" i="12"/>
  <c r="L86" i="12"/>
  <c r="M86" i="12"/>
  <c r="U86" i="12"/>
  <c r="C87" i="12"/>
  <c r="D87" i="12"/>
  <c r="E87" i="12"/>
  <c r="F87" i="12"/>
  <c r="G87" i="12"/>
  <c r="H87" i="12"/>
  <c r="I87" i="12"/>
  <c r="J87" i="12"/>
  <c r="K87" i="12"/>
  <c r="L87" i="12"/>
  <c r="M87" i="12"/>
  <c r="U87" i="12"/>
  <c r="C88" i="12"/>
  <c r="D88" i="12"/>
  <c r="E88" i="12"/>
  <c r="F88" i="12"/>
  <c r="G88" i="12"/>
  <c r="H88" i="12"/>
  <c r="I88" i="12"/>
  <c r="J88" i="12"/>
  <c r="K88" i="12"/>
  <c r="L88" i="12"/>
  <c r="M88" i="12"/>
  <c r="U88" i="12"/>
  <c r="C89" i="12"/>
  <c r="D89" i="12"/>
  <c r="E89" i="12"/>
  <c r="F89" i="12"/>
  <c r="G89" i="12"/>
  <c r="H89" i="12"/>
  <c r="I89" i="12"/>
  <c r="J89" i="12"/>
  <c r="K89" i="12"/>
  <c r="L89" i="12"/>
  <c r="M89" i="12"/>
  <c r="U89" i="12"/>
  <c r="C90" i="12"/>
  <c r="D90" i="12"/>
  <c r="E90" i="12"/>
  <c r="F90" i="12"/>
  <c r="G90" i="12"/>
  <c r="H90" i="12"/>
  <c r="I90" i="12"/>
  <c r="J90" i="12"/>
  <c r="K90" i="12"/>
  <c r="L90" i="12"/>
  <c r="M90" i="12"/>
  <c r="U90" i="12"/>
  <c r="C91" i="12"/>
  <c r="D91" i="12"/>
  <c r="E91" i="12"/>
  <c r="F91" i="12"/>
  <c r="G91" i="12"/>
  <c r="H91" i="12"/>
  <c r="I91" i="12"/>
  <c r="J91" i="12"/>
  <c r="K91" i="12"/>
  <c r="L91" i="12"/>
  <c r="M91" i="12"/>
  <c r="U91" i="12"/>
  <c r="C92" i="12"/>
  <c r="D92" i="12"/>
  <c r="E92" i="12"/>
  <c r="F92" i="12"/>
  <c r="G92" i="12"/>
  <c r="H92" i="12"/>
  <c r="I92" i="12"/>
  <c r="J92" i="12"/>
  <c r="K92" i="12"/>
  <c r="L92" i="12"/>
  <c r="M92" i="12"/>
  <c r="U92" i="12"/>
  <c r="C93" i="12"/>
  <c r="D93" i="12"/>
  <c r="E93" i="12"/>
  <c r="F93" i="12"/>
  <c r="G93" i="12"/>
  <c r="H93" i="12"/>
  <c r="I93" i="12"/>
  <c r="J93" i="12"/>
  <c r="K93" i="12"/>
  <c r="L93" i="12"/>
  <c r="M93" i="12"/>
  <c r="U93" i="12"/>
  <c r="C94" i="12"/>
  <c r="D94" i="12"/>
  <c r="E94" i="12"/>
  <c r="F94" i="12"/>
  <c r="G94" i="12"/>
  <c r="H94" i="12"/>
  <c r="I94" i="12"/>
  <c r="J94" i="12"/>
  <c r="K94" i="12"/>
  <c r="L94" i="12"/>
  <c r="M94" i="12"/>
  <c r="U94" i="12"/>
  <c r="C95" i="12"/>
  <c r="D95" i="12"/>
  <c r="E95" i="12"/>
  <c r="F95" i="12"/>
  <c r="G95" i="12"/>
  <c r="H95" i="12"/>
  <c r="I95" i="12"/>
  <c r="J95" i="12"/>
  <c r="K95" i="12"/>
  <c r="L95" i="12"/>
  <c r="M95" i="12"/>
  <c r="U95" i="12"/>
  <c r="C96" i="12"/>
  <c r="D96" i="12"/>
  <c r="E96" i="12"/>
  <c r="F96" i="12"/>
  <c r="G96" i="12"/>
  <c r="H96" i="12"/>
  <c r="I96" i="12"/>
  <c r="J96" i="12"/>
  <c r="K96" i="12"/>
  <c r="L96" i="12"/>
  <c r="M96" i="12"/>
  <c r="U96" i="12"/>
  <c r="C97" i="12"/>
  <c r="D97" i="12"/>
  <c r="E97" i="12"/>
  <c r="F97" i="12"/>
  <c r="G97" i="12"/>
  <c r="H97" i="12"/>
  <c r="I97" i="12"/>
  <c r="J97" i="12"/>
  <c r="K97" i="12"/>
  <c r="L97" i="12"/>
  <c r="M97" i="12"/>
  <c r="U97" i="12"/>
  <c r="C98" i="12"/>
  <c r="D98" i="12"/>
  <c r="E98" i="12"/>
  <c r="F98" i="12"/>
  <c r="G98" i="12"/>
  <c r="H98" i="12"/>
  <c r="I98" i="12"/>
  <c r="J98" i="12"/>
  <c r="K98" i="12"/>
  <c r="L98" i="12"/>
  <c r="M98" i="12"/>
  <c r="U98" i="12"/>
  <c r="C99" i="12"/>
  <c r="D99" i="12"/>
  <c r="E99" i="12"/>
  <c r="F99" i="12"/>
  <c r="G99" i="12"/>
  <c r="H99" i="12"/>
  <c r="I99" i="12"/>
  <c r="J99" i="12"/>
  <c r="K99" i="12"/>
  <c r="L99" i="12"/>
  <c r="M99" i="12"/>
  <c r="U99" i="12"/>
  <c r="C100" i="12"/>
  <c r="D100" i="12"/>
  <c r="E100" i="12"/>
  <c r="F100" i="12"/>
  <c r="G100" i="12"/>
  <c r="H100" i="12"/>
  <c r="I100" i="12"/>
  <c r="J100" i="12"/>
  <c r="K100" i="12"/>
  <c r="L100" i="12"/>
  <c r="M100" i="12"/>
  <c r="U100" i="12"/>
  <c r="C102" i="12"/>
  <c r="D102" i="12"/>
  <c r="E102" i="12"/>
  <c r="F102" i="12"/>
  <c r="G102" i="12"/>
  <c r="H102" i="12"/>
  <c r="I102" i="12"/>
  <c r="J102" i="12"/>
  <c r="K102" i="12"/>
  <c r="L102" i="12"/>
  <c r="M102" i="12"/>
  <c r="U102" i="12"/>
  <c r="C103" i="12"/>
  <c r="D103" i="12"/>
  <c r="E103" i="12"/>
  <c r="F103" i="12"/>
  <c r="G103" i="12"/>
  <c r="H103" i="12"/>
  <c r="I103" i="12"/>
  <c r="J103" i="12"/>
  <c r="K103" i="12"/>
  <c r="L103" i="12"/>
  <c r="M103" i="12"/>
  <c r="U103" i="12"/>
  <c r="C104" i="12"/>
  <c r="D104" i="12"/>
  <c r="E104" i="12"/>
  <c r="F104" i="12"/>
  <c r="G104" i="12"/>
  <c r="H104" i="12"/>
  <c r="I104" i="12"/>
  <c r="J104" i="12"/>
  <c r="K104" i="12"/>
  <c r="L104" i="12"/>
  <c r="M104" i="12"/>
  <c r="U104" i="12"/>
  <c r="C105" i="12"/>
  <c r="D105" i="12"/>
  <c r="E105" i="12"/>
  <c r="F105" i="12"/>
  <c r="G105" i="12"/>
  <c r="H105" i="12"/>
  <c r="I105" i="12"/>
  <c r="J105" i="12"/>
  <c r="K105" i="12"/>
  <c r="L105" i="12"/>
  <c r="M105" i="12"/>
  <c r="U105" i="12"/>
  <c r="C106" i="12"/>
  <c r="D106" i="12"/>
  <c r="E106" i="12"/>
  <c r="F106" i="12"/>
  <c r="G106" i="12"/>
  <c r="H106" i="12"/>
  <c r="I106" i="12"/>
  <c r="J106" i="12"/>
  <c r="K106" i="12"/>
  <c r="L106" i="12"/>
  <c r="M106" i="12"/>
  <c r="U106" i="12"/>
  <c r="C107" i="12"/>
  <c r="D107" i="12"/>
  <c r="E107" i="12"/>
  <c r="F107" i="12"/>
  <c r="G107" i="12"/>
  <c r="H107" i="12"/>
  <c r="I107" i="12"/>
  <c r="J107" i="12"/>
  <c r="K107" i="12"/>
  <c r="L107" i="12"/>
  <c r="M107" i="12"/>
  <c r="U107" i="12"/>
  <c r="C108" i="12"/>
  <c r="D108" i="12"/>
  <c r="E108" i="12"/>
  <c r="F108" i="12"/>
  <c r="G108" i="12"/>
  <c r="H108" i="12"/>
  <c r="I108" i="12"/>
  <c r="J108" i="12"/>
  <c r="K108" i="12"/>
  <c r="L108" i="12"/>
  <c r="M108" i="12"/>
  <c r="U108" i="12"/>
  <c r="C109" i="12"/>
  <c r="D109" i="12"/>
  <c r="E109" i="12"/>
  <c r="F109" i="12"/>
  <c r="G109" i="12"/>
  <c r="H109" i="12"/>
  <c r="I109" i="12"/>
  <c r="J109" i="12"/>
  <c r="K109" i="12"/>
  <c r="L109" i="12"/>
  <c r="M109" i="12"/>
  <c r="U109" i="12"/>
  <c r="C110" i="12"/>
  <c r="D110" i="12"/>
  <c r="E110" i="12"/>
  <c r="F110" i="12"/>
  <c r="G110" i="12"/>
  <c r="H110" i="12"/>
  <c r="I110" i="12"/>
  <c r="J110" i="12"/>
  <c r="K110" i="12"/>
  <c r="L110" i="12"/>
  <c r="M110" i="12"/>
  <c r="U110" i="12"/>
  <c r="C111" i="12"/>
  <c r="D111" i="12"/>
  <c r="E111" i="12"/>
  <c r="F111" i="12"/>
  <c r="G111" i="12"/>
  <c r="H111" i="12"/>
  <c r="I111" i="12"/>
  <c r="J111" i="12"/>
  <c r="K111" i="12"/>
  <c r="L111" i="12"/>
  <c r="M111" i="12"/>
  <c r="U111" i="12"/>
  <c r="C112" i="12"/>
  <c r="D112" i="12"/>
  <c r="E112" i="12"/>
  <c r="F112" i="12"/>
  <c r="G112" i="12"/>
  <c r="H112" i="12"/>
  <c r="I112" i="12"/>
  <c r="J112" i="12"/>
  <c r="K112" i="12"/>
  <c r="L112" i="12"/>
  <c r="M112" i="12"/>
  <c r="U112" i="12"/>
  <c r="C113" i="12"/>
  <c r="D113" i="12"/>
  <c r="E113" i="12"/>
  <c r="F113" i="12"/>
  <c r="G113" i="12"/>
  <c r="H113" i="12"/>
  <c r="I113" i="12"/>
  <c r="J113" i="12"/>
  <c r="K113" i="12"/>
  <c r="L113" i="12"/>
  <c r="M113" i="12"/>
  <c r="U113" i="12"/>
  <c r="C115" i="12"/>
  <c r="D115" i="12"/>
  <c r="E115" i="12"/>
  <c r="F115" i="12"/>
  <c r="G115" i="12"/>
  <c r="H115" i="12"/>
  <c r="I115" i="12"/>
  <c r="J115" i="12"/>
  <c r="K115" i="12"/>
  <c r="L115" i="12"/>
  <c r="M115" i="12"/>
  <c r="U115" i="12"/>
  <c r="C116" i="12"/>
  <c r="D116" i="12"/>
  <c r="E116" i="12"/>
  <c r="F116" i="12"/>
  <c r="G116" i="12"/>
  <c r="H116" i="12"/>
  <c r="I116" i="12"/>
  <c r="J116" i="12"/>
  <c r="K116" i="12"/>
  <c r="L116" i="12"/>
  <c r="M116" i="12"/>
  <c r="U116" i="12"/>
  <c r="C117" i="12"/>
  <c r="D117" i="12"/>
  <c r="E117" i="12"/>
  <c r="F117" i="12"/>
  <c r="G117" i="12"/>
  <c r="H117" i="12"/>
  <c r="I117" i="12"/>
  <c r="J117" i="12"/>
  <c r="K117" i="12"/>
  <c r="L117" i="12"/>
  <c r="M117" i="12"/>
  <c r="U117" i="12"/>
  <c r="C118" i="12"/>
  <c r="D118" i="12"/>
  <c r="E118" i="12"/>
  <c r="F118" i="12"/>
  <c r="G118" i="12"/>
  <c r="H118" i="12"/>
  <c r="I118" i="12"/>
  <c r="J118" i="12"/>
  <c r="K118" i="12"/>
  <c r="L118" i="12"/>
  <c r="M118" i="12"/>
  <c r="U118" i="12"/>
  <c r="C119" i="12"/>
  <c r="D119" i="12"/>
  <c r="E119" i="12"/>
  <c r="F119" i="12"/>
  <c r="G119" i="12"/>
  <c r="H119" i="12"/>
  <c r="I119" i="12"/>
  <c r="J119" i="12"/>
  <c r="K119" i="12"/>
  <c r="L119" i="12"/>
  <c r="M119" i="12"/>
  <c r="U119" i="12"/>
  <c r="C120" i="12"/>
  <c r="D120" i="12"/>
  <c r="E120" i="12"/>
  <c r="F120" i="12"/>
  <c r="G120" i="12"/>
  <c r="H120" i="12"/>
  <c r="I120" i="12"/>
  <c r="J120" i="12"/>
  <c r="K120" i="12"/>
  <c r="L120" i="12"/>
  <c r="M120" i="12"/>
  <c r="U120" i="12"/>
  <c r="C121" i="12"/>
  <c r="D121" i="12"/>
  <c r="E121" i="12"/>
  <c r="F121" i="12"/>
  <c r="G121" i="12"/>
  <c r="H121" i="12"/>
  <c r="I121" i="12"/>
  <c r="J121" i="12"/>
  <c r="K121" i="12"/>
  <c r="L121" i="12"/>
  <c r="M121" i="12"/>
  <c r="U121" i="12"/>
  <c r="C122" i="12"/>
  <c r="D122" i="12"/>
  <c r="E122" i="12"/>
  <c r="F122" i="12"/>
  <c r="G122" i="12"/>
  <c r="H122" i="12"/>
  <c r="I122" i="12"/>
  <c r="J122" i="12"/>
  <c r="K122" i="12"/>
  <c r="L122" i="12"/>
  <c r="M122" i="12"/>
  <c r="U122" i="12"/>
  <c r="C123" i="12"/>
  <c r="D123" i="12"/>
  <c r="E123" i="12"/>
  <c r="F123" i="12"/>
  <c r="G123" i="12"/>
  <c r="H123" i="12"/>
  <c r="I123" i="12"/>
  <c r="J123" i="12"/>
  <c r="K123" i="12"/>
  <c r="L123" i="12"/>
  <c r="M123" i="12"/>
  <c r="U123" i="12"/>
  <c r="C124" i="12"/>
  <c r="D124" i="12"/>
  <c r="E124" i="12"/>
  <c r="F124" i="12"/>
  <c r="G124" i="12"/>
  <c r="H124" i="12"/>
  <c r="I124" i="12"/>
  <c r="J124" i="12"/>
  <c r="K124" i="12"/>
  <c r="L124" i="12"/>
  <c r="M124" i="12"/>
  <c r="U124" i="12"/>
  <c r="C125" i="12"/>
  <c r="D125" i="12"/>
  <c r="E125" i="12"/>
  <c r="F125" i="12"/>
  <c r="G125" i="12"/>
  <c r="H125" i="12"/>
  <c r="I125" i="12"/>
  <c r="J125" i="12"/>
  <c r="K125" i="12"/>
  <c r="L125" i="12"/>
  <c r="M125" i="12"/>
  <c r="U125" i="12"/>
  <c r="C126" i="12"/>
  <c r="D126" i="12"/>
  <c r="E126" i="12"/>
  <c r="F126" i="12"/>
  <c r="G126" i="12"/>
  <c r="H126" i="12"/>
  <c r="I126" i="12"/>
  <c r="J126" i="12"/>
  <c r="K126" i="12"/>
  <c r="L126" i="12"/>
  <c r="M126" i="12"/>
  <c r="U126" i="12"/>
  <c r="C127" i="12"/>
  <c r="D127" i="12"/>
  <c r="E127" i="12"/>
  <c r="F127" i="12"/>
  <c r="G127" i="12"/>
  <c r="H127" i="12"/>
  <c r="I127" i="12"/>
  <c r="J127" i="12"/>
  <c r="K127" i="12"/>
  <c r="L127" i="12"/>
  <c r="M127" i="12"/>
  <c r="U127" i="12"/>
  <c r="C128" i="12"/>
  <c r="D128" i="12"/>
  <c r="E128" i="12"/>
  <c r="F128" i="12"/>
  <c r="G128" i="12"/>
  <c r="H128" i="12"/>
  <c r="I128" i="12"/>
  <c r="J128" i="12"/>
  <c r="K128" i="12"/>
  <c r="L128" i="12"/>
  <c r="M128" i="12"/>
  <c r="U128" i="12"/>
  <c r="C129" i="12"/>
  <c r="D129" i="12"/>
  <c r="E129" i="12"/>
  <c r="F129" i="12"/>
  <c r="G129" i="12"/>
  <c r="H129" i="12"/>
  <c r="I129" i="12"/>
  <c r="J129" i="12"/>
  <c r="K129" i="12"/>
  <c r="L129" i="12"/>
  <c r="M129" i="12"/>
  <c r="U129" i="12"/>
  <c r="C131" i="12"/>
  <c r="D131" i="12"/>
  <c r="E131" i="12"/>
  <c r="F131" i="12"/>
  <c r="G131" i="12"/>
  <c r="H131" i="12"/>
  <c r="I131" i="12"/>
  <c r="J131" i="12"/>
  <c r="K131" i="12"/>
  <c r="L131" i="12"/>
  <c r="M131" i="12"/>
  <c r="U131" i="12"/>
  <c r="C132" i="12"/>
  <c r="D132" i="12"/>
  <c r="E132" i="12"/>
  <c r="F132" i="12"/>
  <c r="G132" i="12"/>
  <c r="H132" i="12"/>
  <c r="I132" i="12"/>
  <c r="J132" i="12"/>
  <c r="K132" i="12"/>
  <c r="L132" i="12"/>
  <c r="M132" i="12"/>
  <c r="U132" i="12"/>
  <c r="C133" i="12"/>
  <c r="D133" i="12"/>
  <c r="E133" i="12"/>
  <c r="F133" i="12"/>
  <c r="G133" i="12"/>
  <c r="H133" i="12"/>
  <c r="I133" i="12"/>
  <c r="J133" i="12"/>
  <c r="K133" i="12"/>
  <c r="L133" i="12"/>
  <c r="M133" i="12"/>
  <c r="U133" i="12"/>
  <c r="C134" i="12"/>
  <c r="D134" i="12"/>
  <c r="E134" i="12"/>
  <c r="F134" i="12"/>
  <c r="G134" i="12"/>
  <c r="H134" i="12"/>
  <c r="I134" i="12"/>
  <c r="J134" i="12"/>
  <c r="K134" i="12"/>
  <c r="L134" i="12"/>
  <c r="M134" i="12"/>
  <c r="U134" i="12"/>
  <c r="C135" i="12"/>
  <c r="D135" i="12"/>
  <c r="E135" i="12"/>
  <c r="F135" i="12"/>
  <c r="G135" i="12"/>
  <c r="H135" i="12"/>
  <c r="I135" i="12"/>
  <c r="J135" i="12"/>
  <c r="K135" i="12"/>
  <c r="L135" i="12"/>
  <c r="M135" i="12"/>
  <c r="U135" i="12"/>
  <c r="C136" i="12"/>
  <c r="D136" i="12"/>
  <c r="E136" i="12"/>
  <c r="F136" i="12"/>
  <c r="G136" i="12"/>
  <c r="H136" i="12"/>
  <c r="I136" i="12"/>
  <c r="J136" i="12"/>
  <c r="K136" i="12"/>
  <c r="L136" i="12"/>
  <c r="M136" i="12"/>
  <c r="U136" i="12"/>
  <c r="C7" i="7"/>
  <c r="D7" i="7"/>
  <c r="E7" i="7"/>
  <c r="F7" i="7"/>
  <c r="G7" i="7"/>
  <c r="H7" i="7"/>
  <c r="I7" i="7"/>
  <c r="J7" i="7"/>
  <c r="K7" i="7"/>
  <c r="L7" i="7"/>
  <c r="C8" i="7"/>
  <c r="D8" i="7"/>
  <c r="E8" i="7"/>
  <c r="F8" i="7"/>
  <c r="G8" i="7"/>
  <c r="H8" i="7"/>
  <c r="I8" i="7"/>
  <c r="J8" i="7"/>
  <c r="K8" i="7"/>
  <c r="L8" i="7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L12" i="7"/>
  <c r="C13" i="7"/>
  <c r="D13" i="7"/>
  <c r="E13" i="7"/>
  <c r="F13" i="7"/>
  <c r="G13" i="7"/>
  <c r="H13" i="7"/>
  <c r="I13" i="7"/>
  <c r="J13" i="7"/>
  <c r="K13" i="7"/>
  <c r="L13" i="7"/>
  <c r="C14" i="7"/>
  <c r="D14" i="7"/>
  <c r="E14" i="7"/>
  <c r="F14" i="7"/>
  <c r="G14" i="7"/>
  <c r="H14" i="7"/>
  <c r="I14" i="7"/>
  <c r="J14" i="7"/>
  <c r="K14" i="7"/>
  <c r="L14" i="7"/>
  <c r="C16" i="7"/>
  <c r="D16" i="7"/>
  <c r="E16" i="7"/>
  <c r="F16" i="7"/>
  <c r="G16" i="7"/>
  <c r="H16" i="7"/>
  <c r="I16" i="7"/>
  <c r="J16" i="7"/>
  <c r="K16" i="7"/>
  <c r="L16" i="7"/>
  <c r="C17" i="7"/>
  <c r="D17" i="7"/>
  <c r="E17" i="7"/>
  <c r="F17" i="7"/>
  <c r="G17" i="7"/>
  <c r="H17" i="7"/>
  <c r="I17" i="7"/>
  <c r="J17" i="7"/>
  <c r="K17" i="7"/>
  <c r="L17" i="7"/>
  <c r="C18" i="7"/>
  <c r="D18" i="7"/>
  <c r="E18" i="7"/>
  <c r="F18" i="7"/>
  <c r="G18" i="7"/>
  <c r="H18" i="7"/>
  <c r="I18" i="7"/>
  <c r="J18" i="7"/>
  <c r="K18" i="7"/>
  <c r="L18" i="7"/>
  <c r="C19" i="7"/>
  <c r="D19" i="7"/>
  <c r="E19" i="7"/>
  <c r="F19" i="7"/>
  <c r="G19" i="7"/>
  <c r="H19" i="7"/>
  <c r="I19" i="7"/>
  <c r="J19" i="7"/>
  <c r="K19" i="7"/>
  <c r="L19" i="7"/>
  <c r="C20" i="7"/>
  <c r="D20" i="7"/>
  <c r="E20" i="7"/>
  <c r="F20" i="7"/>
  <c r="G20" i="7"/>
  <c r="H20" i="7"/>
  <c r="I20" i="7"/>
  <c r="J20" i="7"/>
  <c r="K20" i="7"/>
  <c r="L20" i="7"/>
  <c r="C21" i="7"/>
  <c r="D21" i="7"/>
  <c r="E21" i="7"/>
  <c r="F21" i="7"/>
  <c r="G21" i="7"/>
  <c r="H21" i="7"/>
  <c r="I21" i="7"/>
  <c r="J21" i="7"/>
  <c r="K21" i="7"/>
  <c r="L21" i="7"/>
  <c r="C22" i="7"/>
  <c r="D22" i="7"/>
  <c r="E22" i="7"/>
  <c r="F22" i="7"/>
  <c r="G22" i="7"/>
  <c r="H22" i="7"/>
  <c r="I22" i="7"/>
  <c r="J22" i="7"/>
  <c r="K22" i="7"/>
  <c r="L22" i="7"/>
  <c r="C23" i="7"/>
  <c r="D23" i="7"/>
  <c r="E23" i="7"/>
  <c r="F23" i="7"/>
  <c r="G23" i="7"/>
  <c r="H23" i="7"/>
  <c r="I23" i="7"/>
  <c r="J23" i="7"/>
  <c r="K23" i="7"/>
  <c r="L23" i="7"/>
  <c r="C25" i="7"/>
  <c r="D25" i="7"/>
  <c r="E25" i="7"/>
  <c r="F25" i="7"/>
  <c r="G25" i="7"/>
  <c r="H25" i="7"/>
  <c r="I25" i="7"/>
  <c r="J25" i="7"/>
  <c r="K25" i="7"/>
  <c r="L25" i="7"/>
  <c r="C26" i="7"/>
  <c r="D26" i="7"/>
  <c r="E26" i="7"/>
  <c r="F26" i="7"/>
  <c r="G26" i="7"/>
  <c r="H26" i="7"/>
  <c r="I26" i="7"/>
  <c r="J26" i="7"/>
  <c r="K26" i="7"/>
  <c r="L26" i="7"/>
  <c r="C27" i="7"/>
  <c r="D27" i="7"/>
  <c r="E27" i="7"/>
  <c r="F27" i="7"/>
  <c r="G27" i="7"/>
  <c r="H27" i="7"/>
  <c r="I27" i="7"/>
  <c r="J27" i="7"/>
  <c r="K27" i="7"/>
  <c r="L27" i="7"/>
  <c r="C28" i="7"/>
  <c r="D28" i="7"/>
  <c r="E28" i="7"/>
  <c r="F28" i="7"/>
  <c r="G28" i="7"/>
  <c r="H28" i="7"/>
  <c r="I28" i="7"/>
  <c r="J28" i="7"/>
  <c r="K28" i="7"/>
  <c r="L28" i="7"/>
  <c r="C29" i="7"/>
  <c r="D29" i="7"/>
  <c r="E29" i="7"/>
  <c r="F29" i="7"/>
  <c r="G29" i="7"/>
  <c r="H29" i="7"/>
  <c r="I29" i="7"/>
  <c r="J29" i="7"/>
  <c r="K29" i="7"/>
  <c r="L29" i="7"/>
  <c r="C30" i="7"/>
  <c r="D30" i="7"/>
  <c r="E30" i="7"/>
  <c r="F30" i="7"/>
  <c r="G30" i="7"/>
  <c r="H30" i="7"/>
  <c r="I30" i="7"/>
  <c r="J30" i="7"/>
  <c r="K30" i="7"/>
  <c r="L30" i="7"/>
  <c r="C31" i="7"/>
  <c r="D31" i="7"/>
  <c r="E31" i="7"/>
  <c r="F31" i="7"/>
  <c r="G31" i="7"/>
  <c r="H31" i="7"/>
  <c r="I31" i="7"/>
  <c r="J31" i="7"/>
  <c r="K31" i="7"/>
  <c r="L31" i="7"/>
  <c r="C32" i="7"/>
  <c r="D32" i="7"/>
  <c r="E32" i="7"/>
  <c r="F32" i="7"/>
  <c r="G32" i="7"/>
  <c r="H32" i="7"/>
  <c r="I32" i="7"/>
  <c r="J32" i="7"/>
  <c r="K32" i="7"/>
  <c r="L32" i="7"/>
  <c r="C33" i="7"/>
  <c r="D33" i="7"/>
  <c r="E33" i="7"/>
  <c r="F33" i="7"/>
  <c r="G33" i="7"/>
  <c r="H33" i="7"/>
  <c r="I33" i="7"/>
  <c r="J33" i="7"/>
  <c r="K33" i="7"/>
  <c r="L33" i="7"/>
  <c r="C34" i="7"/>
  <c r="D34" i="7"/>
  <c r="E34" i="7"/>
  <c r="F34" i="7"/>
  <c r="G34" i="7"/>
  <c r="H34" i="7"/>
  <c r="I34" i="7"/>
  <c r="J34" i="7"/>
  <c r="K34" i="7"/>
  <c r="L34" i="7"/>
  <c r="C35" i="7"/>
  <c r="D35" i="7"/>
  <c r="E35" i="7"/>
  <c r="F35" i="7"/>
  <c r="G35" i="7"/>
  <c r="H35" i="7"/>
  <c r="I35" i="7"/>
  <c r="J35" i="7"/>
  <c r="K35" i="7"/>
  <c r="L35" i="7"/>
  <c r="C36" i="7"/>
  <c r="D36" i="7"/>
  <c r="E36" i="7"/>
  <c r="F36" i="7"/>
  <c r="G36" i="7"/>
  <c r="H36" i="7"/>
  <c r="I36" i="7"/>
  <c r="J36" i="7"/>
  <c r="K36" i="7"/>
  <c r="L36" i="7"/>
  <c r="C37" i="7"/>
  <c r="D37" i="7"/>
  <c r="E37" i="7"/>
  <c r="F37" i="7"/>
  <c r="G37" i="7"/>
  <c r="H37" i="7"/>
  <c r="I37" i="7"/>
  <c r="J37" i="7"/>
  <c r="K37" i="7"/>
  <c r="L37" i="7"/>
  <c r="C38" i="7"/>
  <c r="D38" i="7"/>
  <c r="E38" i="7"/>
  <c r="F38" i="7"/>
  <c r="G38" i="7"/>
  <c r="H38" i="7"/>
  <c r="I38" i="7"/>
  <c r="J38" i="7"/>
  <c r="K38" i="7"/>
  <c r="L38" i="7"/>
  <c r="C39" i="7"/>
  <c r="D39" i="7"/>
  <c r="E39" i="7"/>
  <c r="F39" i="7"/>
  <c r="G39" i="7"/>
  <c r="H39" i="7"/>
  <c r="I39" i="7"/>
  <c r="J39" i="7"/>
  <c r="K39" i="7"/>
  <c r="L39" i="7"/>
  <c r="C40" i="7"/>
  <c r="D40" i="7"/>
  <c r="E40" i="7"/>
  <c r="F40" i="7"/>
  <c r="G40" i="7"/>
  <c r="H40" i="7"/>
  <c r="I40" i="7"/>
  <c r="J40" i="7"/>
  <c r="K40" i="7"/>
  <c r="L40" i="7"/>
  <c r="C41" i="7"/>
  <c r="D41" i="7"/>
  <c r="E41" i="7"/>
  <c r="F41" i="7"/>
  <c r="G41" i="7"/>
  <c r="H41" i="7"/>
  <c r="I41" i="7"/>
  <c r="J41" i="7"/>
  <c r="K41" i="7"/>
  <c r="L41" i="7"/>
  <c r="C43" i="7"/>
  <c r="D43" i="7"/>
  <c r="E43" i="7"/>
  <c r="F43" i="7"/>
  <c r="G43" i="7"/>
  <c r="H43" i="7"/>
  <c r="I43" i="7"/>
  <c r="J43" i="7"/>
  <c r="K43" i="7"/>
  <c r="L43" i="7"/>
  <c r="C44" i="7"/>
  <c r="D44" i="7"/>
  <c r="E44" i="7"/>
  <c r="F44" i="7"/>
  <c r="G44" i="7"/>
  <c r="H44" i="7"/>
  <c r="I44" i="7"/>
  <c r="J44" i="7"/>
  <c r="K44" i="7"/>
  <c r="L44" i="7"/>
  <c r="C45" i="7"/>
  <c r="D45" i="7"/>
  <c r="E45" i="7"/>
  <c r="F45" i="7"/>
  <c r="G45" i="7"/>
  <c r="H45" i="7"/>
  <c r="I45" i="7"/>
  <c r="J45" i="7"/>
  <c r="K45" i="7"/>
  <c r="L45" i="7"/>
  <c r="C46" i="7"/>
  <c r="D46" i="7"/>
  <c r="E46" i="7"/>
  <c r="F46" i="7"/>
  <c r="G46" i="7"/>
  <c r="H46" i="7"/>
  <c r="I46" i="7"/>
  <c r="J46" i="7"/>
  <c r="K46" i="7"/>
  <c r="L46" i="7"/>
  <c r="C47" i="7"/>
  <c r="D47" i="7"/>
  <c r="E47" i="7"/>
  <c r="F47" i="7"/>
  <c r="G47" i="7"/>
  <c r="H47" i="7"/>
  <c r="I47" i="7"/>
  <c r="J47" i="7"/>
  <c r="K47" i="7"/>
  <c r="L47" i="7"/>
  <c r="C48" i="7"/>
  <c r="D48" i="7"/>
  <c r="E48" i="7"/>
  <c r="F48" i="7"/>
  <c r="G48" i="7"/>
  <c r="H48" i="7"/>
  <c r="I48" i="7"/>
  <c r="J48" i="7"/>
  <c r="K48" i="7"/>
  <c r="L48" i="7"/>
  <c r="C49" i="7"/>
  <c r="D49" i="7"/>
  <c r="E49" i="7"/>
  <c r="F49" i="7"/>
  <c r="G49" i="7"/>
  <c r="H49" i="7"/>
  <c r="I49" i="7"/>
  <c r="J49" i="7"/>
  <c r="K49" i="7"/>
  <c r="L49" i="7"/>
  <c r="C52" i="7"/>
  <c r="D52" i="7"/>
  <c r="E52" i="7"/>
  <c r="F52" i="7"/>
  <c r="G52" i="7"/>
  <c r="H52" i="7"/>
  <c r="I52" i="7"/>
  <c r="J52" i="7"/>
  <c r="K52" i="7"/>
  <c r="L52" i="7"/>
  <c r="A47" i="9"/>
  <c r="C53" i="7"/>
  <c r="D53" i="7"/>
  <c r="E53" i="7"/>
  <c r="F53" i="7"/>
  <c r="G53" i="7"/>
  <c r="H53" i="7"/>
  <c r="I53" i="7"/>
  <c r="J53" i="7"/>
  <c r="K53" i="7"/>
  <c r="L53" i="7"/>
  <c r="C50" i="7"/>
  <c r="D50" i="7"/>
  <c r="E50" i="7"/>
  <c r="F50" i="7"/>
  <c r="G50" i="7"/>
  <c r="H50" i="7"/>
  <c r="I50" i="7"/>
  <c r="J50" i="7"/>
  <c r="K50" i="7"/>
  <c r="L50" i="7"/>
  <c r="C51" i="7"/>
  <c r="D51" i="7"/>
  <c r="E51" i="7"/>
  <c r="F51" i="7"/>
  <c r="G51" i="7"/>
  <c r="H51" i="7"/>
  <c r="I51" i="7"/>
  <c r="J51" i="7"/>
  <c r="K51" i="7"/>
  <c r="L51" i="7"/>
  <c r="C54" i="7"/>
  <c r="D54" i="7"/>
  <c r="E54" i="7"/>
  <c r="F54" i="7"/>
  <c r="G54" i="7"/>
  <c r="H54" i="7"/>
  <c r="I54" i="7"/>
  <c r="J54" i="7"/>
  <c r="K54" i="7"/>
  <c r="L54" i="7"/>
  <c r="C56" i="7"/>
  <c r="D56" i="7"/>
  <c r="E56" i="7"/>
  <c r="F56" i="7"/>
  <c r="G56" i="7"/>
  <c r="H56" i="7"/>
  <c r="I56" i="7"/>
  <c r="J56" i="7"/>
  <c r="K56" i="7"/>
  <c r="L56" i="7"/>
  <c r="C57" i="7"/>
  <c r="D57" i="7"/>
  <c r="E57" i="7"/>
  <c r="F57" i="7"/>
  <c r="G57" i="7"/>
  <c r="H57" i="7"/>
  <c r="I57" i="7"/>
  <c r="J57" i="7"/>
  <c r="K57" i="7"/>
  <c r="L57" i="7"/>
  <c r="C58" i="7"/>
  <c r="D58" i="7"/>
  <c r="E58" i="7"/>
  <c r="F58" i="7"/>
  <c r="G58" i="7"/>
  <c r="H58" i="7"/>
  <c r="I58" i="7"/>
  <c r="J58" i="7"/>
  <c r="K58" i="7"/>
  <c r="L58" i="7"/>
  <c r="C59" i="7"/>
  <c r="D59" i="7"/>
  <c r="E59" i="7"/>
  <c r="F59" i="7"/>
  <c r="G59" i="7"/>
  <c r="H59" i="7"/>
  <c r="I59" i="7"/>
  <c r="J59" i="7"/>
  <c r="K59" i="7"/>
  <c r="L59" i="7"/>
  <c r="C60" i="7"/>
  <c r="D60" i="7"/>
  <c r="E60" i="7"/>
  <c r="F60" i="7"/>
  <c r="G60" i="7"/>
  <c r="H60" i="7"/>
  <c r="I60" i="7"/>
  <c r="J60" i="7"/>
  <c r="K60" i="7"/>
  <c r="L60" i="7"/>
  <c r="C61" i="7"/>
  <c r="D61" i="7"/>
  <c r="E61" i="7"/>
  <c r="F61" i="7"/>
  <c r="G61" i="7"/>
  <c r="H61" i="7"/>
  <c r="I61" i="7"/>
  <c r="J61" i="7"/>
  <c r="K61" i="7"/>
  <c r="L61" i="7"/>
  <c r="C62" i="7"/>
  <c r="D62" i="7"/>
  <c r="E62" i="7"/>
  <c r="F62" i="7"/>
  <c r="G62" i="7"/>
  <c r="H62" i="7"/>
  <c r="I62" i="7"/>
  <c r="J62" i="7"/>
  <c r="K62" i="7"/>
  <c r="L62" i="7"/>
  <c r="C63" i="7"/>
  <c r="D63" i="7"/>
  <c r="E63" i="7"/>
  <c r="F63" i="7"/>
  <c r="G63" i="7"/>
  <c r="H63" i="7"/>
  <c r="I63" i="7"/>
  <c r="J63" i="7"/>
  <c r="K63" i="7"/>
  <c r="L63" i="7"/>
  <c r="C64" i="7"/>
  <c r="D64" i="7"/>
  <c r="E64" i="7"/>
  <c r="F64" i="7"/>
  <c r="G64" i="7"/>
  <c r="H64" i="7"/>
  <c r="I64" i="7"/>
  <c r="J64" i="7"/>
  <c r="K64" i="7"/>
  <c r="L64" i="7"/>
  <c r="C65" i="7"/>
  <c r="D65" i="7"/>
  <c r="E65" i="7"/>
  <c r="F65" i="7"/>
  <c r="G65" i="7"/>
  <c r="H65" i="7"/>
  <c r="I65" i="7"/>
  <c r="J65" i="7"/>
  <c r="K65" i="7"/>
  <c r="L65" i="7"/>
  <c r="C72" i="7"/>
  <c r="D72" i="7"/>
  <c r="E72" i="7"/>
  <c r="F72" i="7"/>
  <c r="G72" i="7"/>
  <c r="H72" i="7"/>
  <c r="I72" i="7"/>
  <c r="J72" i="7"/>
  <c r="K72" i="7"/>
  <c r="L72" i="7"/>
  <c r="C73" i="7"/>
  <c r="D73" i="7"/>
  <c r="E73" i="7"/>
  <c r="F73" i="7"/>
  <c r="G73" i="7"/>
  <c r="H73" i="7"/>
  <c r="I73" i="7"/>
  <c r="J73" i="7"/>
  <c r="K73" i="7"/>
  <c r="L73" i="7"/>
  <c r="C74" i="7"/>
  <c r="D74" i="7"/>
  <c r="E74" i="7"/>
  <c r="F74" i="7"/>
  <c r="G74" i="7"/>
  <c r="H74" i="7"/>
  <c r="I74" i="7"/>
  <c r="J74" i="7"/>
  <c r="K74" i="7"/>
  <c r="L74" i="7"/>
  <c r="C75" i="7"/>
  <c r="D75" i="7"/>
  <c r="E75" i="7"/>
  <c r="F75" i="7"/>
  <c r="G75" i="7"/>
  <c r="H75" i="7"/>
  <c r="I75" i="7"/>
  <c r="J75" i="7"/>
  <c r="K75" i="7"/>
  <c r="L75" i="7"/>
  <c r="C76" i="7"/>
  <c r="D76" i="7"/>
  <c r="E76" i="7"/>
  <c r="F76" i="7"/>
  <c r="G76" i="7"/>
  <c r="H76" i="7"/>
  <c r="I76" i="7"/>
  <c r="J76" i="7"/>
  <c r="K76" i="7"/>
  <c r="L76" i="7"/>
  <c r="C77" i="7"/>
  <c r="D77" i="7"/>
  <c r="E77" i="7"/>
  <c r="F77" i="7"/>
  <c r="G77" i="7"/>
  <c r="H77" i="7"/>
  <c r="I77" i="7"/>
  <c r="J77" i="7"/>
  <c r="K77" i="7"/>
  <c r="L77" i="7"/>
  <c r="C78" i="7"/>
  <c r="D78" i="7"/>
  <c r="E78" i="7"/>
  <c r="F78" i="7"/>
  <c r="G78" i="7"/>
  <c r="H78" i="7"/>
  <c r="I78" i="7"/>
  <c r="J78" i="7"/>
  <c r="K78" i="7"/>
  <c r="L78" i="7"/>
  <c r="C79" i="7"/>
  <c r="D79" i="7"/>
  <c r="E79" i="7"/>
  <c r="F79" i="7"/>
  <c r="G79" i="7"/>
  <c r="H79" i="7"/>
  <c r="I79" i="7"/>
  <c r="J79" i="7"/>
  <c r="K79" i="7"/>
  <c r="L79" i="7"/>
  <c r="C80" i="7"/>
  <c r="D80" i="7"/>
  <c r="E80" i="7"/>
  <c r="F80" i="7"/>
  <c r="G80" i="7"/>
  <c r="H80" i="7"/>
  <c r="I80" i="7"/>
  <c r="J80" i="7"/>
  <c r="K80" i="7"/>
  <c r="L80" i="7"/>
  <c r="C81" i="7"/>
  <c r="D81" i="7"/>
  <c r="E81" i="7"/>
  <c r="F81" i="7"/>
  <c r="G81" i="7"/>
  <c r="H81" i="7"/>
  <c r="I81" i="7"/>
  <c r="J81" i="7"/>
  <c r="K81" i="7"/>
  <c r="L81" i="7"/>
  <c r="C82" i="7"/>
  <c r="D82" i="7"/>
  <c r="E82" i="7"/>
  <c r="F82" i="7"/>
  <c r="G82" i="7"/>
  <c r="H82" i="7"/>
  <c r="I82" i="7"/>
  <c r="J82" i="7"/>
  <c r="K82" i="7"/>
  <c r="L82" i="7"/>
  <c r="C83" i="7"/>
  <c r="D83" i="7"/>
  <c r="E83" i="7"/>
  <c r="F83" i="7"/>
  <c r="G83" i="7"/>
  <c r="H83" i="7"/>
  <c r="I83" i="7"/>
  <c r="J83" i="7"/>
  <c r="K83" i="7"/>
  <c r="L83" i="7"/>
  <c r="C86" i="7"/>
  <c r="D86" i="7"/>
  <c r="E86" i="7"/>
  <c r="F86" i="7"/>
  <c r="G86" i="7"/>
  <c r="H86" i="7"/>
  <c r="I86" i="7"/>
  <c r="J86" i="7"/>
  <c r="K86" i="7"/>
  <c r="L86" i="7"/>
  <c r="C87" i="7"/>
  <c r="D87" i="7"/>
  <c r="E87" i="7"/>
  <c r="F87" i="7"/>
  <c r="G87" i="7"/>
  <c r="H87" i="7"/>
  <c r="I87" i="7"/>
  <c r="J87" i="7"/>
  <c r="K87" i="7"/>
  <c r="L87" i="7"/>
  <c r="C88" i="7"/>
  <c r="D88" i="7"/>
  <c r="E88" i="7"/>
  <c r="F88" i="7"/>
  <c r="G88" i="7"/>
  <c r="H88" i="7"/>
  <c r="I88" i="7"/>
  <c r="J88" i="7"/>
  <c r="K88" i="7"/>
  <c r="L88" i="7"/>
  <c r="C89" i="7"/>
  <c r="D89" i="7"/>
  <c r="E89" i="7"/>
  <c r="F89" i="7"/>
  <c r="G89" i="7"/>
  <c r="H89" i="7"/>
  <c r="I89" i="7"/>
  <c r="J89" i="7"/>
  <c r="K89" i="7"/>
  <c r="L89" i="7"/>
  <c r="C90" i="7"/>
  <c r="D90" i="7"/>
  <c r="E90" i="7"/>
  <c r="F90" i="7"/>
  <c r="G90" i="7"/>
  <c r="H90" i="7"/>
  <c r="I90" i="7"/>
  <c r="J90" i="7"/>
  <c r="K90" i="7"/>
  <c r="L90" i="7"/>
  <c r="C91" i="7"/>
  <c r="D91" i="7"/>
  <c r="E91" i="7"/>
  <c r="F91" i="7"/>
  <c r="G91" i="7"/>
  <c r="H91" i="7"/>
  <c r="I91" i="7"/>
  <c r="J91" i="7"/>
  <c r="K91" i="7"/>
  <c r="L91" i="7"/>
  <c r="C92" i="7"/>
  <c r="D92" i="7"/>
  <c r="E92" i="7"/>
  <c r="F92" i="7"/>
  <c r="G92" i="7"/>
  <c r="H92" i="7"/>
  <c r="I92" i="7"/>
  <c r="J92" i="7"/>
  <c r="K92" i="7"/>
  <c r="L92" i="7"/>
  <c r="C93" i="7"/>
  <c r="D93" i="7"/>
  <c r="E93" i="7"/>
  <c r="F93" i="7"/>
  <c r="G93" i="7"/>
  <c r="H93" i="7"/>
  <c r="I93" i="7"/>
  <c r="J93" i="7"/>
  <c r="K93" i="7"/>
  <c r="L93" i="7"/>
  <c r="C94" i="7"/>
  <c r="D94" i="7"/>
  <c r="E94" i="7"/>
  <c r="F94" i="7"/>
  <c r="G94" i="7"/>
  <c r="H94" i="7"/>
  <c r="I94" i="7"/>
  <c r="J94" i="7"/>
  <c r="K94" i="7"/>
  <c r="L94" i="7"/>
  <c r="C95" i="7"/>
  <c r="D95" i="7"/>
  <c r="E95" i="7"/>
  <c r="F95" i="7"/>
  <c r="G95" i="7"/>
  <c r="H95" i="7"/>
  <c r="I95" i="7"/>
  <c r="J95" i="7"/>
  <c r="K95" i="7"/>
  <c r="L95" i="7"/>
  <c r="C96" i="7"/>
  <c r="D96" i="7"/>
  <c r="E96" i="7"/>
  <c r="F96" i="7"/>
  <c r="G96" i="7"/>
  <c r="H96" i="7"/>
  <c r="I96" i="7"/>
  <c r="J96" i="7"/>
  <c r="K96" i="7"/>
  <c r="L96" i="7"/>
  <c r="C97" i="7"/>
  <c r="D97" i="7"/>
  <c r="E97" i="7"/>
  <c r="F97" i="7"/>
  <c r="G97" i="7"/>
  <c r="H97" i="7"/>
  <c r="I97" i="7"/>
  <c r="J97" i="7"/>
  <c r="K97" i="7"/>
  <c r="L97" i="7"/>
  <c r="C98" i="7"/>
  <c r="D98" i="7"/>
  <c r="E98" i="7"/>
  <c r="F98" i="7"/>
  <c r="G98" i="7"/>
  <c r="H98" i="7"/>
  <c r="I98" i="7"/>
  <c r="J98" i="7"/>
  <c r="K98" i="7"/>
  <c r="L98" i="7"/>
  <c r="C99" i="7"/>
  <c r="D99" i="7"/>
  <c r="E99" i="7"/>
  <c r="F99" i="7"/>
  <c r="G99" i="7"/>
  <c r="H99" i="7"/>
  <c r="I99" i="7"/>
  <c r="J99" i="7"/>
  <c r="K99" i="7"/>
  <c r="L99" i="7"/>
  <c r="C100" i="7"/>
  <c r="D100" i="7"/>
  <c r="E100" i="7"/>
  <c r="F100" i="7"/>
  <c r="G100" i="7"/>
  <c r="H100" i="7"/>
  <c r="I100" i="7"/>
  <c r="J100" i="7"/>
  <c r="K100" i="7"/>
  <c r="L100" i="7"/>
  <c r="C101" i="7"/>
  <c r="D101" i="7"/>
  <c r="E101" i="7"/>
  <c r="F101" i="7"/>
  <c r="G101" i="7"/>
  <c r="H101" i="7"/>
  <c r="I101" i="7"/>
  <c r="J101" i="7"/>
  <c r="K101" i="7"/>
  <c r="L101" i="7"/>
  <c r="C102" i="7"/>
  <c r="D102" i="7"/>
  <c r="E102" i="7"/>
  <c r="F102" i="7"/>
  <c r="G102" i="7"/>
  <c r="H102" i="7"/>
  <c r="I102" i="7"/>
  <c r="J102" i="7"/>
  <c r="K102" i="7"/>
  <c r="L102" i="7"/>
  <c r="C103" i="7"/>
  <c r="D103" i="7"/>
  <c r="E103" i="7"/>
  <c r="F103" i="7"/>
  <c r="G103" i="7"/>
  <c r="H103" i="7"/>
  <c r="I103" i="7"/>
  <c r="J103" i="7"/>
  <c r="K103" i="7"/>
  <c r="L103" i="7"/>
  <c r="C105" i="7"/>
  <c r="D105" i="7"/>
  <c r="E105" i="7"/>
  <c r="F105" i="7"/>
  <c r="G105" i="7"/>
  <c r="H105" i="7"/>
  <c r="I105" i="7"/>
  <c r="J105" i="7"/>
  <c r="K105" i="7"/>
  <c r="L105" i="7"/>
  <c r="C106" i="7"/>
  <c r="D106" i="7"/>
  <c r="E106" i="7"/>
  <c r="F106" i="7"/>
  <c r="G106" i="7"/>
  <c r="H106" i="7"/>
  <c r="I106" i="7"/>
  <c r="J106" i="7"/>
  <c r="K106" i="7"/>
  <c r="L106" i="7"/>
  <c r="C107" i="7"/>
  <c r="D107" i="7"/>
  <c r="E107" i="7"/>
  <c r="F107" i="7"/>
  <c r="G107" i="7"/>
  <c r="H107" i="7"/>
  <c r="I107" i="7"/>
  <c r="J107" i="7"/>
  <c r="K107" i="7"/>
  <c r="L107" i="7"/>
  <c r="C108" i="7"/>
  <c r="D108" i="7"/>
  <c r="E108" i="7"/>
  <c r="F108" i="7"/>
  <c r="G108" i="7"/>
  <c r="H108" i="7"/>
  <c r="I108" i="7"/>
  <c r="J108" i="7"/>
  <c r="K108" i="7"/>
  <c r="L108" i="7"/>
  <c r="C109" i="7"/>
  <c r="D109" i="7"/>
  <c r="E109" i="7"/>
  <c r="F109" i="7"/>
  <c r="G109" i="7"/>
  <c r="H109" i="7"/>
  <c r="I109" i="7"/>
  <c r="J109" i="7"/>
  <c r="K109" i="7"/>
  <c r="L109" i="7"/>
  <c r="C110" i="7"/>
  <c r="D110" i="7"/>
  <c r="E110" i="7"/>
  <c r="F110" i="7"/>
  <c r="G110" i="7"/>
  <c r="H110" i="7"/>
  <c r="I110" i="7"/>
  <c r="J110" i="7"/>
  <c r="K110" i="7"/>
  <c r="L110" i="7"/>
  <c r="C111" i="7"/>
  <c r="D111" i="7"/>
  <c r="E111" i="7"/>
  <c r="F111" i="7"/>
  <c r="G111" i="7"/>
  <c r="H111" i="7"/>
  <c r="I111" i="7"/>
  <c r="J111" i="7"/>
  <c r="K111" i="7"/>
  <c r="L111" i="7"/>
  <c r="C112" i="7"/>
  <c r="D112" i="7"/>
  <c r="E112" i="7"/>
  <c r="F112" i="7"/>
  <c r="G112" i="7"/>
  <c r="H112" i="7"/>
  <c r="I112" i="7"/>
  <c r="J112" i="7"/>
  <c r="K112" i="7"/>
  <c r="L112" i="7"/>
  <c r="C113" i="7"/>
  <c r="D113" i="7"/>
  <c r="E113" i="7"/>
  <c r="F113" i="7"/>
  <c r="G113" i="7"/>
  <c r="H113" i="7"/>
  <c r="I113" i="7"/>
  <c r="J113" i="7"/>
  <c r="K113" i="7"/>
  <c r="L113" i="7"/>
  <c r="C114" i="7"/>
  <c r="D114" i="7"/>
  <c r="E114" i="7"/>
  <c r="F114" i="7"/>
  <c r="G114" i="7"/>
  <c r="H114" i="7"/>
  <c r="I114" i="7"/>
  <c r="J114" i="7"/>
  <c r="K114" i="7"/>
  <c r="L114" i="7"/>
  <c r="C115" i="7"/>
  <c r="D115" i="7"/>
  <c r="E115" i="7"/>
  <c r="F115" i="7"/>
  <c r="G115" i="7"/>
  <c r="H115" i="7"/>
  <c r="I115" i="7"/>
  <c r="J115" i="7"/>
  <c r="K115" i="7"/>
  <c r="L115" i="7"/>
  <c r="C116" i="7"/>
  <c r="D116" i="7"/>
  <c r="E116" i="7"/>
  <c r="F116" i="7"/>
  <c r="G116" i="7"/>
  <c r="H116" i="7"/>
  <c r="I116" i="7"/>
  <c r="J116" i="7"/>
  <c r="K116" i="7"/>
  <c r="L116" i="7"/>
  <c r="C118" i="7"/>
  <c r="D118" i="7"/>
  <c r="E118" i="7"/>
  <c r="F118" i="7"/>
  <c r="G118" i="7"/>
  <c r="H118" i="7"/>
  <c r="I118" i="7"/>
  <c r="J118" i="7"/>
  <c r="K118" i="7"/>
  <c r="L118" i="7"/>
  <c r="C119" i="7"/>
  <c r="D119" i="7"/>
  <c r="E119" i="7"/>
  <c r="F119" i="7"/>
  <c r="G119" i="7"/>
  <c r="H119" i="7"/>
  <c r="I119" i="7"/>
  <c r="J119" i="7"/>
  <c r="K119" i="7"/>
  <c r="L119" i="7"/>
  <c r="C120" i="7"/>
  <c r="D120" i="7"/>
  <c r="E120" i="7"/>
  <c r="F120" i="7"/>
  <c r="G120" i="7"/>
  <c r="H120" i="7"/>
  <c r="I120" i="7"/>
  <c r="J120" i="7"/>
  <c r="K120" i="7"/>
  <c r="L120" i="7"/>
  <c r="C121" i="7"/>
  <c r="D121" i="7"/>
  <c r="E121" i="7"/>
  <c r="F121" i="7"/>
  <c r="G121" i="7"/>
  <c r="H121" i="7"/>
  <c r="I121" i="7"/>
  <c r="J121" i="7"/>
  <c r="K121" i="7"/>
  <c r="L121" i="7"/>
  <c r="C122" i="7"/>
  <c r="D122" i="7"/>
  <c r="E122" i="7"/>
  <c r="F122" i="7"/>
  <c r="G122" i="7"/>
  <c r="H122" i="7"/>
  <c r="I122" i="7"/>
  <c r="J122" i="7"/>
  <c r="K122" i="7"/>
  <c r="L122" i="7"/>
  <c r="C123" i="7"/>
  <c r="D123" i="7"/>
  <c r="E123" i="7"/>
  <c r="F123" i="7"/>
  <c r="G123" i="7"/>
  <c r="H123" i="7"/>
  <c r="I123" i="7"/>
  <c r="J123" i="7"/>
  <c r="K123" i="7"/>
  <c r="L123" i="7"/>
  <c r="C124" i="7"/>
  <c r="D124" i="7"/>
  <c r="E124" i="7"/>
  <c r="F124" i="7"/>
  <c r="G124" i="7"/>
  <c r="H124" i="7"/>
  <c r="I124" i="7"/>
  <c r="J124" i="7"/>
  <c r="K124" i="7"/>
  <c r="L124" i="7"/>
  <c r="C125" i="7"/>
  <c r="D125" i="7"/>
  <c r="E125" i="7"/>
  <c r="F125" i="7"/>
  <c r="G125" i="7"/>
  <c r="H125" i="7"/>
  <c r="I125" i="7"/>
  <c r="J125" i="7"/>
  <c r="K125" i="7"/>
  <c r="L125" i="7"/>
  <c r="C126" i="7"/>
  <c r="D126" i="7"/>
  <c r="E126" i="7"/>
  <c r="F126" i="7"/>
  <c r="G126" i="7"/>
  <c r="H126" i="7"/>
  <c r="I126" i="7"/>
  <c r="J126" i="7"/>
  <c r="K126" i="7"/>
  <c r="L126" i="7"/>
  <c r="C127" i="7"/>
  <c r="D127" i="7"/>
  <c r="E127" i="7"/>
  <c r="F127" i="7"/>
  <c r="G127" i="7"/>
  <c r="H127" i="7"/>
  <c r="I127" i="7"/>
  <c r="J127" i="7"/>
  <c r="K127" i="7"/>
  <c r="L127" i="7"/>
  <c r="C128" i="7"/>
  <c r="D128" i="7"/>
  <c r="E128" i="7"/>
  <c r="F128" i="7"/>
  <c r="G128" i="7"/>
  <c r="H128" i="7"/>
  <c r="I128" i="7"/>
  <c r="J128" i="7"/>
  <c r="K128" i="7"/>
  <c r="L128" i="7"/>
  <c r="C129" i="7"/>
  <c r="D129" i="7"/>
  <c r="E129" i="7"/>
  <c r="F129" i="7"/>
  <c r="G129" i="7"/>
  <c r="H129" i="7"/>
  <c r="I129" i="7"/>
  <c r="J129" i="7"/>
  <c r="K129" i="7"/>
  <c r="L129" i="7"/>
  <c r="C130" i="7"/>
  <c r="D130" i="7"/>
  <c r="E130" i="7"/>
  <c r="F130" i="7"/>
  <c r="G130" i="7"/>
  <c r="H130" i="7"/>
  <c r="I130" i="7"/>
  <c r="J130" i="7"/>
  <c r="K130" i="7"/>
  <c r="L130" i="7"/>
  <c r="C131" i="7"/>
  <c r="D131" i="7"/>
  <c r="E131" i="7"/>
  <c r="F131" i="7"/>
  <c r="G131" i="7"/>
  <c r="H131" i="7"/>
  <c r="I131" i="7"/>
  <c r="J131" i="7"/>
  <c r="K131" i="7"/>
  <c r="L131" i="7"/>
  <c r="C132" i="7"/>
  <c r="D132" i="7"/>
  <c r="E132" i="7"/>
  <c r="F132" i="7"/>
  <c r="G132" i="7"/>
  <c r="H132" i="7"/>
  <c r="I132" i="7"/>
  <c r="J132" i="7"/>
  <c r="K132" i="7"/>
  <c r="L132" i="7"/>
  <c r="C134" i="7"/>
  <c r="D134" i="7"/>
  <c r="E134" i="7"/>
  <c r="F134" i="7"/>
  <c r="G134" i="7"/>
  <c r="H134" i="7"/>
  <c r="I134" i="7"/>
  <c r="J134" i="7"/>
  <c r="K134" i="7"/>
  <c r="L134" i="7"/>
  <c r="C135" i="7"/>
  <c r="D135" i="7"/>
  <c r="E135" i="7"/>
  <c r="F135" i="7"/>
  <c r="G135" i="7"/>
  <c r="H135" i="7"/>
  <c r="I135" i="7"/>
  <c r="J135" i="7"/>
  <c r="K135" i="7"/>
  <c r="L135" i="7"/>
  <c r="C136" i="7"/>
  <c r="D136" i="7"/>
  <c r="E136" i="7"/>
  <c r="F136" i="7"/>
  <c r="G136" i="7"/>
  <c r="H136" i="7"/>
  <c r="I136" i="7"/>
  <c r="J136" i="7"/>
  <c r="K136" i="7"/>
  <c r="L136" i="7"/>
  <c r="C137" i="7"/>
  <c r="D137" i="7"/>
  <c r="E137" i="7"/>
  <c r="F137" i="7"/>
  <c r="G137" i="7"/>
  <c r="H137" i="7"/>
  <c r="I137" i="7"/>
  <c r="J137" i="7"/>
  <c r="K137" i="7"/>
  <c r="L137" i="7"/>
  <c r="C138" i="7"/>
  <c r="D138" i="7"/>
  <c r="E138" i="7"/>
  <c r="F138" i="7"/>
  <c r="G138" i="7"/>
  <c r="H138" i="7"/>
  <c r="I138" i="7"/>
  <c r="J138" i="7"/>
  <c r="K138" i="7"/>
  <c r="L138" i="7"/>
  <c r="C139" i="7"/>
  <c r="D139" i="7"/>
  <c r="E139" i="7"/>
  <c r="F139" i="7"/>
  <c r="G139" i="7"/>
  <c r="H139" i="7"/>
  <c r="I139" i="7"/>
  <c r="J139" i="7"/>
  <c r="K139" i="7"/>
  <c r="L139" i="7"/>
  <c r="A127" i="9"/>
  <c r="A128" i="9"/>
  <c r="A129" i="9"/>
  <c r="H92" i="9"/>
  <c r="I139" i="9"/>
  <c r="AS46" i="5"/>
  <c r="K37" i="9" s="1"/>
  <c r="AS45" i="5"/>
  <c r="K36" i="9" s="1"/>
  <c r="AS44" i="5"/>
  <c r="K35" i="9" s="1"/>
  <c r="AS43" i="5"/>
  <c r="K34" i="9" s="1"/>
  <c r="AS42" i="5"/>
  <c r="K33" i="9" s="1"/>
  <c r="AS108" i="5"/>
  <c r="K92" i="9" s="1"/>
  <c r="AS107" i="5"/>
  <c r="K91" i="9" s="1"/>
  <c r="AS106" i="5"/>
  <c r="K90" i="9" s="1"/>
  <c r="AS105" i="5"/>
  <c r="K89" i="9" s="1"/>
  <c r="AS40" i="5"/>
  <c r="K31" i="9" s="1"/>
  <c r="D6" i="7"/>
  <c r="C6" i="7"/>
  <c r="E6" i="7"/>
  <c r="F6" i="7"/>
  <c r="G6" i="7"/>
  <c r="H6" i="7"/>
  <c r="I6" i="7"/>
  <c r="J6" i="7"/>
  <c r="K6" i="7"/>
  <c r="L6" i="7"/>
  <c r="M6" i="7"/>
  <c r="C3" i="12"/>
  <c r="E3" i="12"/>
  <c r="F3" i="12"/>
  <c r="G3" i="12"/>
  <c r="H3" i="12"/>
  <c r="I3" i="12"/>
  <c r="J3" i="12"/>
  <c r="K3" i="12"/>
  <c r="L3" i="12"/>
  <c r="M3" i="12"/>
  <c r="U3" i="12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" i="9"/>
  <c r="B143" i="9"/>
  <c r="C143" i="9"/>
  <c r="D143" i="9"/>
  <c r="E143" i="9"/>
  <c r="F143" i="9"/>
  <c r="I143" i="9" s="1"/>
  <c r="G143" i="9"/>
  <c r="K143" i="9"/>
  <c r="B144" i="9"/>
  <c r="C144" i="9"/>
  <c r="D144" i="9"/>
  <c r="E144" i="9"/>
  <c r="F144" i="9"/>
  <c r="I144" i="9" s="1"/>
  <c r="G144" i="9"/>
  <c r="K144" i="9"/>
  <c r="B145" i="9"/>
  <c r="C145" i="9"/>
  <c r="D145" i="9"/>
  <c r="E145" i="9"/>
  <c r="F145" i="9"/>
  <c r="H145" i="9" s="1"/>
  <c r="G145" i="9"/>
  <c r="K145" i="9"/>
  <c r="B146" i="9"/>
  <c r="C146" i="9"/>
  <c r="D146" i="9"/>
  <c r="E146" i="9"/>
  <c r="F146" i="9"/>
  <c r="I146" i="9" s="1"/>
  <c r="G146" i="9"/>
  <c r="K146" i="9"/>
  <c r="B147" i="9"/>
  <c r="C147" i="9"/>
  <c r="D147" i="9"/>
  <c r="E147" i="9"/>
  <c r="F147" i="9"/>
  <c r="I147" i="9" s="1"/>
  <c r="G147" i="9"/>
  <c r="K147" i="9"/>
  <c r="B148" i="9"/>
  <c r="C148" i="9"/>
  <c r="D148" i="9"/>
  <c r="E148" i="9"/>
  <c r="F148" i="9"/>
  <c r="I148" i="9" s="1"/>
  <c r="G148" i="9"/>
  <c r="K148" i="9"/>
  <c r="B149" i="9"/>
  <c r="C149" i="9"/>
  <c r="D149" i="9"/>
  <c r="E149" i="9"/>
  <c r="F149" i="9"/>
  <c r="H149" i="9" s="1"/>
  <c r="G149" i="9"/>
  <c r="K149" i="9"/>
  <c r="B150" i="9"/>
  <c r="C150" i="9"/>
  <c r="D150" i="9"/>
  <c r="E150" i="9"/>
  <c r="F150" i="9"/>
  <c r="H150" i="9" s="1"/>
  <c r="G150" i="9"/>
  <c r="K150" i="9"/>
  <c r="B151" i="9"/>
  <c r="C151" i="9"/>
  <c r="D151" i="9"/>
  <c r="E151" i="9"/>
  <c r="F151" i="9"/>
  <c r="I151" i="9" s="1"/>
  <c r="G151" i="9"/>
  <c r="K151" i="9"/>
  <c r="B152" i="9"/>
  <c r="C152" i="9"/>
  <c r="D152" i="9"/>
  <c r="E152" i="9"/>
  <c r="F152" i="9"/>
  <c r="I152" i="9" s="1"/>
  <c r="G152" i="9"/>
  <c r="K152" i="9"/>
  <c r="B153" i="9"/>
  <c r="C153" i="9"/>
  <c r="D153" i="9"/>
  <c r="E153" i="9"/>
  <c r="F153" i="9"/>
  <c r="H153" i="9" s="1"/>
  <c r="G153" i="9"/>
  <c r="K153" i="9"/>
  <c r="B154" i="9"/>
  <c r="C154" i="9"/>
  <c r="D154" i="9"/>
  <c r="E154" i="9"/>
  <c r="F154" i="9"/>
  <c r="I154" i="9" s="1"/>
  <c r="G154" i="9"/>
  <c r="K154" i="9"/>
  <c r="B155" i="9"/>
  <c r="C155" i="9"/>
  <c r="D155" i="9"/>
  <c r="E155" i="9"/>
  <c r="F155" i="9"/>
  <c r="I155" i="9" s="1"/>
  <c r="G155" i="9"/>
  <c r="K155" i="9"/>
  <c r="B156" i="9"/>
  <c r="C156" i="9"/>
  <c r="D156" i="9"/>
  <c r="E156" i="9"/>
  <c r="F156" i="9"/>
  <c r="I156" i="9" s="1"/>
  <c r="G156" i="9"/>
  <c r="K156" i="9"/>
  <c r="B157" i="9"/>
  <c r="C157" i="9"/>
  <c r="D157" i="9"/>
  <c r="E157" i="9"/>
  <c r="F157" i="9"/>
  <c r="H157" i="9" s="1"/>
  <c r="G157" i="9"/>
  <c r="K157" i="9"/>
  <c r="B158" i="9"/>
  <c r="C158" i="9"/>
  <c r="D158" i="9"/>
  <c r="E158" i="9"/>
  <c r="F158" i="9"/>
  <c r="I158" i="9" s="1"/>
  <c r="G158" i="9"/>
  <c r="K158" i="9"/>
  <c r="B159" i="9"/>
  <c r="C159" i="9"/>
  <c r="D159" i="9"/>
  <c r="E159" i="9"/>
  <c r="F159" i="9"/>
  <c r="H159" i="9" s="1"/>
  <c r="G159" i="9"/>
  <c r="K159" i="9"/>
  <c r="B160" i="9"/>
  <c r="C160" i="9"/>
  <c r="D160" i="9"/>
  <c r="E160" i="9"/>
  <c r="F160" i="9"/>
  <c r="H160" i="9" s="1"/>
  <c r="G160" i="9"/>
  <c r="K160" i="9"/>
  <c r="B161" i="9"/>
  <c r="C161" i="9"/>
  <c r="D161" i="9"/>
  <c r="E161" i="9"/>
  <c r="F161" i="9"/>
  <c r="H161" i="9" s="1"/>
  <c r="G161" i="9"/>
  <c r="K161" i="9"/>
  <c r="B162" i="9"/>
  <c r="C162" i="9"/>
  <c r="D162" i="9"/>
  <c r="E162" i="9"/>
  <c r="F162" i="9"/>
  <c r="I162" i="9" s="1"/>
  <c r="G162" i="9"/>
  <c r="K162" i="9"/>
  <c r="B163" i="9"/>
  <c r="C163" i="9"/>
  <c r="D163" i="9"/>
  <c r="E163" i="9"/>
  <c r="F163" i="9"/>
  <c r="I163" i="9" s="1"/>
  <c r="G163" i="9"/>
  <c r="K163" i="9"/>
  <c r="B164" i="9"/>
  <c r="C164" i="9"/>
  <c r="D164" i="9"/>
  <c r="E164" i="9"/>
  <c r="F164" i="9"/>
  <c r="H164" i="9" s="1"/>
  <c r="G164" i="9"/>
  <c r="K164" i="9"/>
  <c r="B165" i="9"/>
  <c r="C165" i="9"/>
  <c r="D165" i="9"/>
  <c r="E165" i="9"/>
  <c r="F165" i="9"/>
  <c r="G165" i="9"/>
  <c r="K165" i="9"/>
  <c r="B166" i="9"/>
  <c r="C166" i="9"/>
  <c r="D166" i="9"/>
  <c r="E166" i="9"/>
  <c r="F166" i="9"/>
  <c r="I166" i="9" s="1"/>
  <c r="G166" i="9"/>
  <c r="K166" i="9"/>
  <c r="B167" i="9"/>
  <c r="C167" i="9"/>
  <c r="D167" i="9"/>
  <c r="E167" i="9"/>
  <c r="F167" i="9"/>
  <c r="H167" i="9" s="1"/>
  <c r="G167" i="9"/>
  <c r="K167" i="9"/>
  <c r="B168" i="9"/>
  <c r="C168" i="9"/>
  <c r="D168" i="9"/>
  <c r="E168" i="9"/>
  <c r="F168" i="9"/>
  <c r="I168" i="9" s="1"/>
  <c r="G168" i="9"/>
  <c r="K168" i="9"/>
  <c r="B169" i="9"/>
  <c r="C169" i="9"/>
  <c r="D169" i="9"/>
  <c r="E169" i="9"/>
  <c r="F169" i="9"/>
  <c r="H169" i="9" s="1"/>
  <c r="G169" i="9"/>
  <c r="K169" i="9"/>
  <c r="B170" i="9"/>
  <c r="C170" i="9"/>
  <c r="D170" i="9"/>
  <c r="E170" i="9"/>
  <c r="F170" i="9"/>
  <c r="I170" i="9" s="1"/>
  <c r="G170" i="9"/>
  <c r="K170" i="9"/>
  <c r="B171" i="9"/>
  <c r="C171" i="9"/>
  <c r="D171" i="9"/>
  <c r="E171" i="9"/>
  <c r="F171" i="9"/>
  <c r="I171" i="9" s="1"/>
  <c r="G171" i="9"/>
  <c r="K171" i="9"/>
  <c r="B172" i="9"/>
  <c r="C172" i="9"/>
  <c r="D172" i="9"/>
  <c r="E172" i="9"/>
  <c r="F172" i="9"/>
  <c r="I172" i="9" s="1"/>
  <c r="G172" i="9"/>
  <c r="K172" i="9"/>
  <c r="B173" i="9"/>
  <c r="C173" i="9"/>
  <c r="D173" i="9"/>
  <c r="E173" i="9"/>
  <c r="F173" i="9"/>
  <c r="H173" i="9" s="1"/>
  <c r="G173" i="9"/>
  <c r="K173" i="9"/>
  <c r="B174" i="9"/>
  <c r="C174" i="9"/>
  <c r="D174" i="9"/>
  <c r="E174" i="9"/>
  <c r="F174" i="9"/>
  <c r="I174" i="9" s="1"/>
  <c r="G174" i="9"/>
  <c r="K174" i="9"/>
  <c r="B175" i="9"/>
  <c r="C175" i="9"/>
  <c r="D175" i="9"/>
  <c r="E175" i="9"/>
  <c r="F175" i="9"/>
  <c r="I175" i="9" s="1"/>
  <c r="G175" i="9"/>
  <c r="K175" i="9"/>
  <c r="B176" i="9"/>
  <c r="C176" i="9"/>
  <c r="D176" i="9"/>
  <c r="E176" i="9"/>
  <c r="F176" i="9"/>
  <c r="I176" i="9" s="1"/>
  <c r="G176" i="9"/>
  <c r="K176" i="9"/>
  <c r="B177" i="9"/>
  <c r="C177" i="9"/>
  <c r="D177" i="9"/>
  <c r="E177" i="9"/>
  <c r="F177" i="9"/>
  <c r="I177" i="9" s="1"/>
  <c r="G177" i="9"/>
  <c r="K177" i="9"/>
  <c r="B178" i="9"/>
  <c r="C178" i="9"/>
  <c r="D178" i="9"/>
  <c r="E178" i="9"/>
  <c r="F178" i="9"/>
  <c r="H178" i="9" s="1"/>
  <c r="G178" i="9"/>
  <c r="K178" i="9"/>
  <c r="B179" i="9"/>
  <c r="C179" i="9"/>
  <c r="D179" i="9"/>
  <c r="E179" i="9"/>
  <c r="F179" i="9"/>
  <c r="I179" i="9" s="1"/>
  <c r="G179" i="9"/>
  <c r="K179" i="9"/>
  <c r="B180" i="9"/>
  <c r="C180" i="9"/>
  <c r="D180" i="9"/>
  <c r="E180" i="9"/>
  <c r="F180" i="9"/>
  <c r="H180" i="9" s="1"/>
  <c r="G180" i="9"/>
  <c r="K180" i="9"/>
  <c r="B181" i="9"/>
  <c r="C181" i="9"/>
  <c r="D181" i="9"/>
  <c r="E181" i="9"/>
  <c r="F181" i="9"/>
  <c r="H181" i="9" s="1"/>
  <c r="G181" i="9"/>
  <c r="K181" i="9"/>
  <c r="B182" i="9"/>
  <c r="C182" i="9"/>
  <c r="D182" i="9"/>
  <c r="E182" i="9"/>
  <c r="F182" i="9"/>
  <c r="H182" i="9" s="1"/>
  <c r="G182" i="9"/>
  <c r="K182" i="9"/>
  <c r="B183" i="9"/>
  <c r="C183" i="9"/>
  <c r="D183" i="9"/>
  <c r="E183" i="9"/>
  <c r="F183" i="9"/>
  <c r="H183" i="9" s="1"/>
  <c r="G183" i="9"/>
  <c r="K183" i="9"/>
  <c r="B184" i="9"/>
  <c r="C184" i="9"/>
  <c r="D184" i="9"/>
  <c r="E184" i="9"/>
  <c r="F184" i="9"/>
  <c r="H184" i="9" s="1"/>
  <c r="G184" i="9"/>
  <c r="K184" i="9"/>
  <c r="B185" i="9"/>
  <c r="C185" i="9"/>
  <c r="D185" i="9"/>
  <c r="E185" i="9"/>
  <c r="F185" i="9"/>
  <c r="H185" i="9" s="1"/>
  <c r="G185" i="9"/>
  <c r="K185" i="9"/>
  <c r="B186" i="9"/>
  <c r="C186" i="9"/>
  <c r="D186" i="9"/>
  <c r="E186" i="9"/>
  <c r="F186" i="9"/>
  <c r="G186" i="9"/>
  <c r="K186" i="9"/>
  <c r="B187" i="9"/>
  <c r="C187" i="9"/>
  <c r="D187" i="9"/>
  <c r="E187" i="9"/>
  <c r="F187" i="9"/>
  <c r="I187" i="9" s="1"/>
  <c r="G187" i="9"/>
  <c r="K187" i="9"/>
  <c r="B188" i="9"/>
  <c r="C188" i="9"/>
  <c r="D188" i="9"/>
  <c r="E188" i="9"/>
  <c r="F188" i="9"/>
  <c r="H188" i="9" s="1"/>
  <c r="G188" i="9"/>
  <c r="K188" i="9"/>
  <c r="B189" i="9"/>
  <c r="C189" i="9"/>
  <c r="D189" i="9"/>
  <c r="E189" i="9"/>
  <c r="F189" i="9"/>
  <c r="H189" i="9" s="1"/>
  <c r="G189" i="9"/>
  <c r="K189" i="9"/>
  <c r="B190" i="9"/>
  <c r="C190" i="9"/>
  <c r="D190" i="9"/>
  <c r="E190" i="9"/>
  <c r="F190" i="9"/>
  <c r="H190" i="9" s="1"/>
  <c r="G190" i="9"/>
  <c r="K190" i="9"/>
  <c r="B191" i="9"/>
  <c r="C191" i="9"/>
  <c r="D191" i="9"/>
  <c r="E191" i="9"/>
  <c r="F191" i="9"/>
  <c r="I191" i="9" s="1"/>
  <c r="G191" i="9"/>
  <c r="K191" i="9"/>
  <c r="B192" i="9"/>
  <c r="C192" i="9"/>
  <c r="D192" i="9"/>
  <c r="E192" i="9"/>
  <c r="F192" i="9"/>
  <c r="H192" i="9" s="1"/>
  <c r="G192" i="9"/>
  <c r="K192" i="9"/>
  <c r="B193" i="9"/>
  <c r="C193" i="9"/>
  <c r="D193" i="9"/>
  <c r="E193" i="9"/>
  <c r="F193" i="9"/>
  <c r="H193" i="9" s="1"/>
  <c r="G193" i="9"/>
  <c r="K193" i="9"/>
  <c r="B194" i="9"/>
  <c r="C194" i="9"/>
  <c r="D194" i="9"/>
  <c r="E194" i="9"/>
  <c r="F194" i="9"/>
  <c r="H194" i="9" s="1"/>
  <c r="G194" i="9"/>
  <c r="K194" i="9"/>
  <c r="B195" i="9"/>
  <c r="C195" i="9"/>
  <c r="D195" i="9"/>
  <c r="E195" i="9"/>
  <c r="F195" i="9"/>
  <c r="H195" i="9" s="1"/>
  <c r="G195" i="9"/>
  <c r="K195" i="9"/>
  <c r="B196" i="9"/>
  <c r="C196" i="9"/>
  <c r="D196" i="9"/>
  <c r="E196" i="9"/>
  <c r="F196" i="9"/>
  <c r="H196" i="9" s="1"/>
  <c r="G196" i="9"/>
  <c r="K196" i="9"/>
  <c r="B197" i="9"/>
  <c r="C197" i="9"/>
  <c r="D197" i="9"/>
  <c r="E197" i="9"/>
  <c r="F197" i="9"/>
  <c r="G197" i="9"/>
  <c r="K197" i="9"/>
  <c r="B198" i="9"/>
  <c r="C198" i="9"/>
  <c r="D198" i="9"/>
  <c r="E198" i="9"/>
  <c r="F198" i="9"/>
  <c r="H198" i="9" s="1"/>
  <c r="G198" i="9"/>
  <c r="K198" i="9"/>
  <c r="B199" i="9"/>
  <c r="C199" i="9"/>
  <c r="D199" i="9"/>
  <c r="E199" i="9"/>
  <c r="F199" i="9"/>
  <c r="H199" i="9" s="1"/>
  <c r="G199" i="9"/>
  <c r="K199" i="9"/>
  <c r="B200" i="9"/>
  <c r="C200" i="9"/>
  <c r="D200" i="9"/>
  <c r="E200" i="9"/>
  <c r="F200" i="9"/>
  <c r="H200" i="9" s="1"/>
  <c r="G200" i="9"/>
  <c r="K200" i="9"/>
  <c r="B201" i="9"/>
  <c r="C201" i="9"/>
  <c r="D201" i="9"/>
  <c r="E201" i="9"/>
  <c r="F201" i="9"/>
  <c r="H201" i="9" s="1"/>
  <c r="G201" i="9"/>
  <c r="K201" i="9"/>
  <c r="B202" i="9"/>
  <c r="C202" i="9"/>
  <c r="D202" i="9"/>
  <c r="E202" i="9"/>
  <c r="F202" i="9"/>
  <c r="G202" i="9"/>
  <c r="K202" i="9"/>
  <c r="B203" i="9"/>
  <c r="C203" i="9"/>
  <c r="D203" i="9"/>
  <c r="E203" i="9"/>
  <c r="F203" i="9"/>
  <c r="H203" i="9" s="1"/>
  <c r="G203" i="9"/>
  <c r="K203" i="9"/>
  <c r="B204" i="9"/>
  <c r="C204" i="9"/>
  <c r="D204" i="9"/>
  <c r="E204" i="9"/>
  <c r="F204" i="9"/>
  <c r="H204" i="9" s="1"/>
  <c r="G204" i="9"/>
  <c r="K204" i="9"/>
  <c r="B205" i="9"/>
  <c r="C205" i="9"/>
  <c r="D205" i="9"/>
  <c r="E205" i="9"/>
  <c r="F205" i="9"/>
  <c r="G205" i="9"/>
  <c r="K205" i="9"/>
  <c r="B206" i="9"/>
  <c r="C206" i="9"/>
  <c r="D206" i="9"/>
  <c r="E206" i="9"/>
  <c r="F206" i="9"/>
  <c r="H206" i="9" s="1"/>
  <c r="G206" i="9"/>
  <c r="K206" i="9"/>
  <c r="B207" i="9"/>
  <c r="C207" i="9"/>
  <c r="D207" i="9"/>
  <c r="E207" i="9"/>
  <c r="F207" i="9"/>
  <c r="G207" i="9"/>
  <c r="K207" i="9"/>
  <c r="B208" i="9"/>
  <c r="C208" i="9"/>
  <c r="D208" i="9"/>
  <c r="E208" i="9"/>
  <c r="F208" i="9"/>
  <c r="H208" i="9" s="1"/>
  <c r="G208" i="9"/>
  <c r="K208" i="9"/>
  <c r="B209" i="9"/>
  <c r="C209" i="9"/>
  <c r="D209" i="9"/>
  <c r="E209" i="9"/>
  <c r="F209" i="9"/>
  <c r="G209" i="9"/>
  <c r="K209" i="9"/>
  <c r="B210" i="9"/>
  <c r="C210" i="9"/>
  <c r="D210" i="9"/>
  <c r="E210" i="9"/>
  <c r="F210" i="9"/>
  <c r="H210" i="9" s="1"/>
  <c r="G210" i="9"/>
  <c r="K210" i="9"/>
  <c r="B211" i="9"/>
  <c r="C211" i="9"/>
  <c r="D211" i="9"/>
  <c r="E211" i="9"/>
  <c r="F211" i="9"/>
  <c r="H211" i="9" s="1"/>
  <c r="G211" i="9"/>
  <c r="K211" i="9"/>
  <c r="B212" i="9"/>
  <c r="C212" i="9"/>
  <c r="D212" i="9"/>
  <c r="E212" i="9"/>
  <c r="F212" i="9"/>
  <c r="I212" i="9" s="1"/>
  <c r="G212" i="9"/>
  <c r="K212" i="9"/>
  <c r="B213" i="9"/>
  <c r="C213" i="9"/>
  <c r="D213" i="9"/>
  <c r="E213" i="9"/>
  <c r="F213" i="9"/>
  <c r="I213" i="9" s="1"/>
  <c r="G213" i="9"/>
  <c r="K213" i="9"/>
  <c r="B214" i="9"/>
  <c r="C214" i="9"/>
  <c r="D214" i="9"/>
  <c r="E214" i="9"/>
  <c r="F214" i="9"/>
  <c r="I214" i="9" s="1"/>
  <c r="G214" i="9"/>
  <c r="K214" i="9"/>
  <c r="B215" i="9"/>
  <c r="C215" i="9"/>
  <c r="D215" i="9"/>
  <c r="E215" i="9"/>
  <c r="F215" i="9"/>
  <c r="I215" i="9" s="1"/>
  <c r="G215" i="9"/>
  <c r="K215" i="9"/>
  <c r="B216" i="9"/>
  <c r="C216" i="9"/>
  <c r="D216" i="9"/>
  <c r="E216" i="9"/>
  <c r="F216" i="9"/>
  <c r="I216" i="9" s="1"/>
  <c r="G216" i="9"/>
  <c r="K216" i="9"/>
  <c r="B217" i="9"/>
  <c r="C217" i="9"/>
  <c r="D217" i="9"/>
  <c r="E217" i="9"/>
  <c r="F217" i="9"/>
  <c r="G217" i="9"/>
  <c r="K217" i="9"/>
  <c r="B218" i="9"/>
  <c r="C218" i="9"/>
  <c r="D218" i="9"/>
  <c r="E218" i="9"/>
  <c r="F218" i="9"/>
  <c r="H218" i="9" s="1"/>
  <c r="G218" i="9"/>
  <c r="K218" i="9"/>
  <c r="B219" i="9"/>
  <c r="C219" i="9"/>
  <c r="D219" i="9"/>
  <c r="E219" i="9"/>
  <c r="F219" i="9"/>
  <c r="G219" i="9"/>
  <c r="K219" i="9"/>
  <c r="B220" i="9"/>
  <c r="C220" i="9"/>
  <c r="D220" i="9"/>
  <c r="E220" i="9"/>
  <c r="F220" i="9"/>
  <c r="H220" i="9" s="1"/>
  <c r="G220" i="9"/>
  <c r="K220" i="9"/>
  <c r="B221" i="9"/>
  <c r="C221" i="9"/>
  <c r="D221" i="9"/>
  <c r="E221" i="9"/>
  <c r="F221" i="9"/>
  <c r="G221" i="9"/>
  <c r="K221" i="9"/>
  <c r="B222" i="9"/>
  <c r="C222" i="9"/>
  <c r="D222" i="9"/>
  <c r="E222" i="9"/>
  <c r="F222" i="9"/>
  <c r="H222" i="9" s="1"/>
  <c r="G222" i="9"/>
  <c r="K222" i="9"/>
  <c r="B223" i="9"/>
  <c r="C223" i="9"/>
  <c r="D223" i="9"/>
  <c r="E223" i="9"/>
  <c r="F223" i="9"/>
  <c r="I223" i="9" s="1"/>
  <c r="G223" i="9"/>
  <c r="K223" i="9"/>
  <c r="B224" i="9"/>
  <c r="C224" i="9"/>
  <c r="D224" i="9"/>
  <c r="E224" i="9"/>
  <c r="F224" i="9"/>
  <c r="H224" i="9" s="1"/>
  <c r="G224" i="9"/>
  <c r="K224" i="9"/>
  <c r="B225" i="9"/>
  <c r="C225" i="9"/>
  <c r="D225" i="9"/>
  <c r="E225" i="9"/>
  <c r="F225" i="9"/>
  <c r="H225" i="9" s="1"/>
  <c r="G225" i="9"/>
  <c r="K225" i="9"/>
  <c r="B226" i="9"/>
  <c r="C226" i="9"/>
  <c r="D226" i="9"/>
  <c r="E226" i="9"/>
  <c r="F226" i="9"/>
  <c r="H226" i="9" s="1"/>
  <c r="G226" i="9"/>
  <c r="K226" i="9"/>
  <c r="B227" i="9"/>
  <c r="C227" i="9"/>
  <c r="D227" i="9"/>
  <c r="E227" i="9"/>
  <c r="F227" i="9"/>
  <c r="H227" i="9" s="1"/>
  <c r="G227" i="9"/>
  <c r="K227" i="9"/>
  <c r="B228" i="9"/>
  <c r="C228" i="9"/>
  <c r="D228" i="9"/>
  <c r="E228" i="9"/>
  <c r="F228" i="9"/>
  <c r="H228" i="9" s="1"/>
  <c r="G228" i="9"/>
  <c r="K228" i="9"/>
  <c r="B229" i="9"/>
  <c r="C229" i="9"/>
  <c r="D229" i="9"/>
  <c r="E229" i="9"/>
  <c r="F229" i="9"/>
  <c r="H229" i="9" s="1"/>
  <c r="G229" i="9"/>
  <c r="K229" i="9"/>
  <c r="B230" i="9"/>
  <c r="C230" i="9"/>
  <c r="D230" i="9"/>
  <c r="E230" i="9"/>
  <c r="F230" i="9"/>
  <c r="H230" i="9" s="1"/>
  <c r="G230" i="9"/>
  <c r="K230" i="9"/>
  <c r="B231" i="9"/>
  <c r="C231" i="9"/>
  <c r="D231" i="9"/>
  <c r="E231" i="9"/>
  <c r="F231" i="9"/>
  <c r="I231" i="9" s="1"/>
  <c r="G231" i="9"/>
  <c r="K231" i="9"/>
  <c r="B232" i="9"/>
  <c r="C232" i="9"/>
  <c r="D232" i="9"/>
  <c r="E232" i="9"/>
  <c r="F232" i="9"/>
  <c r="I232" i="9" s="1"/>
  <c r="G232" i="9"/>
  <c r="K232" i="9"/>
  <c r="B233" i="9"/>
  <c r="C233" i="9"/>
  <c r="D233" i="9"/>
  <c r="E233" i="9"/>
  <c r="F233" i="9"/>
  <c r="G233" i="9"/>
  <c r="K233" i="9"/>
  <c r="B234" i="9"/>
  <c r="C234" i="9"/>
  <c r="D234" i="9"/>
  <c r="E234" i="9"/>
  <c r="F234" i="9"/>
  <c r="H234" i="9" s="1"/>
  <c r="G234" i="9"/>
  <c r="K234" i="9"/>
  <c r="B235" i="9"/>
  <c r="C235" i="9"/>
  <c r="D235" i="9"/>
  <c r="E235" i="9"/>
  <c r="F235" i="9"/>
  <c r="H235" i="9" s="1"/>
  <c r="G235" i="9"/>
  <c r="K235" i="9"/>
  <c r="B236" i="9"/>
  <c r="C236" i="9"/>
  <c r="D236" i="9"/>
  <c r="E236" i="9"/>
  <c r="F236" i="9"/>
  <c r="H236" i="9" s="1"/>
  <c r="G236" i="9"/>
  <c r="K236" i="9"/>
  <c r="B237" i="9"/>
  <c r="C237" i="9"/>
  <c r="D237" i="9"/>
  <c r="E237" i="9"/>
  <c r="F237" i="9"/>
  <c r="H237" i="9" s="1"/>
  <c r="G237" i="9"/>
  <c r="K237" i="9"/>
  <c r="B238" i="9"/>
  <c r="C238" i="9"/>
  <c r="D238" i="9"/>
  <c r="E238" i="9"/>
  <c r="F238" i="9"/>
  <c r="H238" i="9" s="1"/>
  <c r="G238" i="9"/>
  <c r="K238" i="9"/>
  <c r="B239" i="9"/>
  <c r="C239" i="9"/>
  <c r="D239" i="9"/>
  <c r="E239" i="9"/>
  <c r="F239" i="9"/>
  <c r="I239" i="9" s="1"/>
  <c r="G239" i="9"/>
  <c r="K239" i="9"/>
  <c r="B240" i="9"/>
  <c r="C240" i="9"/>
  <c r="D240" i="9"/>
  <c r="E240" i="9"/>
  <c r="F240" i="9"/>
  <c r="H240" i="9" s="1"/>
  <c r="G240" i="9"/>
  <c r="K240" i="9"/>
  <c r="B241" i="9"/>
  <c r="C241" i="9"/>
  <c r="D241" i="9"/>
  <c r="E241" i="9"/>
  <c r="F241" i="9"/>
  <c r="H241" i="9" s="1"/>
  <c r="G241" i="9"/>
  <c r="K241" i="9"/>
  <c r="B242" i="9"/>
  <c r="C242" i="9"/>
  <c r="D242" i="9"/>
  <c r="E242" i="9"/>
  <c r="F242" i="9"/>
  <c r="H242" i="9" s="1"/>
  <c r="G242" i="9"/>
  <c r="K242" i="9"/>
  <c r="B243" i="9"/>
  <c r="C243" i="9"/>
  <c r="D243" i="9"/>
  <c r="E243" i="9"/>
  <c r="F243" i="9"/>
  <c r="H243" i="9" s="1"/>
  <c r="G243" i="9"/>
  <c r="K243" i="9"/>
  <c r="B244" i="9"/>
  <c r="C244" i="9"/>
  <c r="D244" i="9"/>
  <c r="E244" i="9"/>
  <c r="F244" i="9"/>
  <c r="H244" i="9" s="1"/>
  <c r="G244" i="9"/>
  <c r="K244" i="9"/>
  <c r="B245" i="9"/>
  <c r="C245" i="9"/>
  <c r="D245" i="9"/>
  <c r="E245" i="9"/>
  <c r="F245" i="9"/>
  <c r="I245" i="9" s="1"/>
  <c r="G245" i="9"/>
  <c r="K245" i="9"/>
  <c r="B246" i="9"/>
  <c r="C246" i="9"/>
  <c r="D246" i="9"/>
  <c r="E246" i="9"/>
  <c r="F246" i="9"/>
  <c r="H246" i="9" s="1"/>
  <c r="G246" i="9"/>
  <c r="K246" i="9"/>
  <c r="B247" i="9"/>
  <c r="C247" i="9"/>
  <c r="D247" i="9"/>
  <c r="E247" i="9"/>
  <c r="F247" i="9"/>
  <c r="I247" i="9" s="1"/>
  <c r="G247" i="9"/>
  <c r="K247" i="9"/>
  <c r="B248" i="9"/>
  <c r="C248" i="9"/>
  <c r="D248" i="9"/>
  <c r="E248" i="9"/>
  <c r="F248" i="9"/>
  <c r="H248" i="9" s="1"/>
  <c r="G248" i="9"/>
  <c r="K248" i="9"/>
  <c r="B249" i="9"/>
  <c r="C249" i="9"/>
  <c r="D249" i="9"/>
  <c r="E249" i="9"/>
  <c r="F249" i="9"/>
  <c r="H249" i="9" s="1"/>
  <c r="G249" i="9"/>
  <c r="K249" i="9"/>
  <c r="B250" i="9"/>
  <c r="C250" i="9"/>
  <c r="D250" i="9"/>
  <c r="E250" i="9"/>
  <c r="F250" i="9"/>
  <c r="H250" i="9" s="1"/>
  <c r="G250" i="9"/>
  <c r="K250" i="9"/>
  <c r="B251" i="9"/>
  <c r="C251" i="9"/>
  <c r="D251" i="9"/>
  <c r="E251" i="9"/>
  <c r="F251" i="9"/>
  <c r="H251" i="9" s="1"/>
  <c r="G251" i="9"/>
  <c r="K251" i="9"/>
  <c r="B252" i="9"/>
  <c r="C252" i="9"/>
  <c r="D252" i="9"/>
  <c r="E252" i="9"/>
  <c r="F252" i="9"/>
  <c r="H252" i="9" s="1"/>
  <c r="G252" i="9"/>
  <c r="K252" i="9"/>
  <c r="B253" i="9"/>
  <c r="C253" i="9"/>
  <c r="D253" i="9"/>
  <c r="E253" i="9"/>
  <c r="F253" i="9"/>
  <c r="H253" i="9" s="1"/>
  <c r="G253" i="9"/>
  <c r="K253" i="9"/>
  <c r="B254" i="9"/>
  <c r="C254" i="9"/>
  <c r="D254" i="9"/>
  <c r="E254" i="9"/>
  <c r="F254" i="9"/>
  <c r="H254" i="9" s="1"/>
  <c r="G254" i="9"/>
  <c r="K254" i="9"/>
  <c r="B255" i="9"/>
  <c r="C255" i="9"/>
  <c r="D255" i="9"/>
  <c r="E255" i="9"/>
  <c r="F255" i="9"/>
  <c r="H255" i="9" s="1"/>
  <c r="G255" i="9"/>
  <c r="K255" i="9"/>
  <c r="B256" i="9"/>
  <c r="C256" i="9"/>
  <c r="D256" i="9"/>
  <c r="E256" i="9"/>
  <c r="F256" i="9"/>
  <c r="H256" i="9" s="1"/>
  <c r="G256" i="9"/>
  <c r="K256" i="9"/>
  <c r="B257" i="9"/>
  <c r="C257" i="9"/>
  <c r="D257" i="9"/>
  <c r="E257" i="9"/>
  <c r="F257" i="9"/>
  <c r="H257" i="9" s="1"/>
  <c r="G257" i="9"/>
  <c r="K257" i="9"/>
  <c r="B258" i="9"/>
  <c r="C258" i="9"/>
  <c r="D258" i="9"/>
  <c r="E258" i="9"/>
  <c r="F258" i="9"/>
  <c r="H258" i="9" s="1"/>
  <c r="G258" i="9"/>
  <c r="K258" i="9"/>
  <c r="B259" i="9"/>
  <c r="C259" i="9"/>
  <c r="D259" i="9"/>
  <c r="E259" i="9"/>
  <c r="F259" i="9"/>
  <c r="I259" i="9" s="1"/>
  <c r="G259" i="9"/>
  <c r="K259" i="9"/>
  <c r="B260" i="9"/>
  <c r="C260" i="9"/>
  <c r="D260" i="9"/>
  <c r="E260" i="9"/>
  <c r="F260" i="9"/>
  <c r="H260" i="9" s="1"/>
  <c r="G260" i="9"/>
  <c r="K260" i="9"/>
  <c r="B261" i="9"/>
  <c r="C261" i="9"/>
  <c r="D261" i="9"/>
  <c r="E261" i="9"/>
  <c r="F261" i="9"/>
  <c r="I261" i="9" s="1"/>
  <c r="G261" i="9"/>
  <c r="K261" i="9"/>
  <c r="B262" i="9"/>
  <c r="C262" i="9"/>
  <c r="D262" i="9"/>
  <c r="E262" i="9"/>
  <c r="F262" i="9"/>
  <c r="H262" i="9" s="1"/>
  <c r="G262" i="9"/>
  <c r="K262" i="9"/>
  <c r="B263" i="9"/>
  <c r="C263" i="9"/>
  <c r="D263" i="9"/>
  <c r="E263" i="9"/>
  <c r="F263" i="9"/>
  <c r="I263" i="9" s="1"/>
  <c r="G263" i="9"/>
  <c r="K263" i="9"/>
  <c r="B264" i="9"/>
  <c r="C264" i="9"/>
  <c r="D264" i="9"/>
  <c r="E264" i="9"/>
  <c r="F264" i="9"/>
  <c r="H264" i="9" s="1"/>
  <c r="G264" i="9"/>
  <c r="K264" i="9"/>
  <c r="B265" i="9"/>
  <c r="C265" i="9"/>
  <c r="D265" i="9"/>
  <c r="E265" i="9"/>
  <c r="F265" i="9"/>
  <c r="H265" i="9" s="1"/>
  <c r="G265" i="9"/>
  <c r="K265" i="9"/>
  <c r="B266" i="9"/>
  <c r="C266" i="9"/>
  <c r="D266" i="9"/>
  <c r="E266" i="9"/>
  <c r="F266" i="9"/>
  <c r="H266" i="9" s="1"/>
  <c r="G266" i="9"/>
  <c r="K266" i="9"/>
  <c r="B267" i="9"/>
  <c r="C267" i="9"/>
  <c r="D267" i="9"/>
  <c r="E267" i="9"/>
  <c r="F267" i="9"/>
  <c r="H267" i="9" s="1"/>
  <c r="G267" i="9"/>
  <c r="K267" i="9"/>
  <c r="B268" i="9"/>
  <c r="C268" i="9"/>
  <c r="D268" i="9"/>
  <c r="E268" i="9"/>
  <c r="F268" i="9"/>
  <c r="H268" i="9" s="1"/>
  <c r="G268" i="9"/>
  <c r="K268" i="9"/>
  <c r="B269" i="9"/>
  <c r="C269" i="9"/>
  <c r="D269" i="9"/>
  <c r="E269" i="9"/>
  <c r="F269" i="9"/>
  <c r="H269" i="9" s="1"/>
  <c r="G269" i="9"/>
  <c r="K269" i="9"/>
  <c r="B270" i="9"/>
  <c r="C270" i="9"/>
  <c r="D270" i="9"/>
  <c r="E270" i="9"/>
  <c r="F270" i="9"/>
  <c r="H270" i="9" s="1"/>
  <c r="G270" i="9"/>
  <c r="K270" i="9"/>
  <c r="B271" i="9"/>
  <c r="C271" i="9"/>
  <c r="D271" i="9"/>
  <c r="E271" i="9"/>
  <c r="F271" i="9"/>
  <c r="H271" i="9" s="1"/>
  <c r="G271" i="9"/>
  <c r="K271" i="9"/>
  <c r="B272" i="9"/>
  <c r="C272" i="9"/>
  <c r="D272" i="9"/>
  <c r="E272" i="9"/>
  <c r="F272" i="9"/>
  <c r="H272" i="9" s="1"/>
  <c r="G272" i="9"/>
  <c r="K272" i="9"/>
  <c r="B273" i="9"/>
  <c r="C273" i="9"/>
  <c r="D273" i="9"/>
  <c r="E273" i="9"/>
  <c r="F273" i="9"/>
  <c r="H273" i="9" s="1"/>
  <c r="G273" i="9"/>
  <c r="K273" i="9"/>
  <c r="B274" i="9"/>
  <c r="C274" i="9"/>
  <c r="D274" i="9"/>
  <c r="E274" i="9"/>
  <c r="F274" i="9"/>
  <c r="H274" i="9" s="1"/>
  <c r="G274" i="9"/>
  <c r="K274" i="9"/>
  <c r="B275" i="9"/>
  <c r="C275" i="9"/>
  <c r="D275" i="9"/>
  <c r="E275" i="9"/>
  <c r="F275" i="9"/>
  <c r="H275" i="9" s="1"/>
  <c r="G275" i="9"/>
  <c r="K275" i="9"/>
  <c r="B276" i="9"/>
  <c r="C276" i="9"/>
  <c r="D276" i="9"/>
  <c r="E276" i="9"/>
  <c r="F276" i="9"/>
  <c r="H276" i="9" s="1"/>
  <c r="G276" i="9"/>
  <c r="K276" i="9"/>
  <c r="B277" i="9"/>
  <c r="C277" i="9"/>
  <c r="D277" i="9"/>
  <c r="E277" i="9"/>
  <c r="F277" i="9"/>
  <c r="I277" i="9" s="1"/>
  <c r="G277" i="9"/>
  <c r="K277" i="9"/>
  <c r="B278" i="9"/>
  <c r="C278" i="9"/>
  <c r="D278" i="9"/>
  <c r="E278" i="9"/>
  <c r="F278" i="9"/>
  <c r="H278" i="9" s="1"/>
  <c r="G278" i="9"/>
  <c r="K278" i="9"/>
  <c r="B279" i="9"/>
  <c r="C279" i="9"/>
  <c r="D279" i="9"/>
  <c r="E279" i="9"/>
  <c r="F279" i="9"/>
  <c r="I279" i="9" s="1"/>
  <c r="G279" i="9"/>
  <c r="K279" i="9"/>
  <c r="B280" i="9"/>
  <c r="C280" i="9"/>
  <c r="D280" i="9"/>
  <c r="E280" i="9"/>
  <c r="F280" i="9"/>
  <c r="G280" i="9"/>
  <c r="K280" i="9"/>
  <c r="B281" i="9"/>
  <c r="C281" i="9"/>
  <c r="D281" i="9"/>
  <c r="E281" i="9"/>
  <c r="F281" i="9"/>
  <c r="H281" i="9" s="1"/>
  <c r="G281" i="9"/>
  <c r="K281" i="9"/>
  <c r="B282" i="9"/>
  <c r="C282" i="9"/>
  <c r="D282" i="9"/>
  <c r="E282" i="9"/>
  <c r="F282" i="9"/>
  <c r="H282" i="9" s="1"/>
  <c r="G282" i="9"/>
  <c r="K282" i="9"/>
  <c r="B283" i="9"/>
  <c r="C283" i="9"/>
  <c r="D283" i="9"/>
  <c r="E283" i="9"/>
  <c r="F283" i="9"/>
  <c r="H283" i="9" s="1"/>
  <c r="G283" i="9"/>
  <c r="K283" i="9"/>
  <c r="B284" i="9"/>
  <c r="C284" i="9"/>
  <c r="D284" i="9"/>
  <c r="E284" i="9"/>
  <c r="F284" i="9"/>
  <c r="H284" i="9" s="1"/>
  <c r="G284" i="9"/>
  <c r="K284" i="9"/>
  <c r="B285" i="9"/>
  <c r="C285" i="9"/>
  <c r="D285" i="9"/>
  <c r="E285" i="9"/>
  <c r="F285" i="9"/>
  <c r="H285" i="9" s="1"/>
  <c r="G285" i="9"/>
  <c r="K285" i="9"/>
  <c r="B286" i="9"/>
  <c r="C286" i="9"/>
  <c r="D286" i="9"/>
  <c r="E286" i="9"/>
  <c r="F286" i="9"/>
  <c r="H286" i="9" s="1"/>
  <c r="G286" i="9"/>
  <c r="K286" i="9"/>
  <c r="B287" i="9"/>
  <c r="C287" i="9"/>
  <c r="D287" i="9"/>
  <c r="E287" i="9"/>
  <c r="F287" i="9"/>
  <c r="H287" i="9" s="1"/>
  <c r="G287" i="9"/>
  <c r="K287" i="9"/>
  <c r="B288" i="9"/>
  <c r="C288" i="9"/>
  <c r="D288" i="9"/>
  <c r="E288" i="9"/>
  <c r="F288" i="9"/>
  <c r="H288" i="9" s="1"/>
  <c r="G288" i="9"/>
  <c r="K288" i="9"/>
  <c r="B289" i="9"/>
  <c r="C289" i="9"/>
  <c r="D289" i="9"/>
  <c r="E289" i="9"/>
  <c r="F289" i="9"/>
  <c r="I289" i="9" s="1"/>
  <c r="G289" i="9"/>
  <c r="K289" i="9"/>
  <c r="B290" i="9"/>
  <c r="C290" i="9"/>
  <c r="D290" i="9"/>
  <c r="E290" i="9"/>
  <c r="F290" i="9"/>
  <c r="I290" i="9" s="1"/>
  <c r="G290" i="9"/>
  <c r="K290" i="9"/>
  <c r="B291" i="9"/>
  <c r="C291" i="9"/>
  <c r="D291" i="9"/>
  <c r="E291" i="9"/>
  <c r="F291" i="9"/>
  <c r="H291" i="9" s="1"/>
  <c r="G291" i="9"/>
  <c r="K291" i="9"/>
  <c r="B292" i="9"/>
  <c r="C292" i="9"/>
  <c r="D292" i="9"/>
  <c r="E292" i="9"/>
  <c r="F292" i="9"/>
  <c r="I292" i="9" s="1"/>
  <c r="G292" i="9"/>
  <c r="K292" i="9"/>
  <c r="B293" i="9"/>
  <c r="C293" i="9"/>
  <c r="D293" i="9"/>
  <c r="E293" i="9"/>
  <c r="F293" i="9"/>
  <c r="I293" i="9" s="1"/>
  <c r="G293" i="9"/>
  <c r="K293" i="9"/>
  <c r="B294" i="9"/>
  <c r="C294" i="9"/>
  <c r="D294" i="9"/>
  <c r="E294" i="9"/>
  <c r="F294" i="9"/>
  <c r="I294" i="9" s="1"/>
  <c r="G294" i="9"/>
  <c r="K294" i="9"/>
  <c r="B295" i="9"/>
  <c r="C295" i="9"/>
  <c r="D295" i="9"/>
  <c r="E295" i="9"/>
  <c r="F295" i="9"/>
  <c r="I295" i="9" s="1"/>
  <c r="G295" i="9"/>
  <c r="K295" i="9"/>
  <c r="B296" i="9"/>
  <c r="C296" i="9"/>
  <c r="D296" i="9"/>
  <c r="E296" i="9"/>
  <c r="F296" i="9"/>
  <c r="I296" i="9" s="1"/>
  <c r="G296" i="9"/>
  <c r="K296" i="9"/>
  <c r="B297" i="9"/>
  <c r="C297" i="9"/>
  <c r="D297" i="9"/>
  <c r="E297" i="9"/>
  <c r="F297" i="9"/>
  <c r="I297" i="9" s="1"/>
  <c r="G297" i="9"/>
  <c r="K297" i="9"/>
  <c r="B298" i="9"/>
  <c r="C298" i="9"/>
  <c r="D298" i="9"/>
  <c r="E298" i="9"/>
  <c r="F298" i="9"/>
  <c r="I298" i="9" s="1"/>
  <c r="G298" i="9"/>
  <c r="K298" i="9"/>
  <c r="B299" i="9"/>
  <c r="C299" i="9"/>
  <c r="D299" i="9"/>
  <c r="E299" i="9"/>
  <c r="F299" i="9"/>
  <c r="H299" i="9" s="1"/>
  <c r="G299" i="9"/>
  <c r="K299" i="9"/>
  <c r="B300" i="9"/>
  <c r="C300" i="9"/>
  <c r="D300" i="9"/>
  <c r="E300" i="9"/>
  <c r="F300" i="9"/>
  <c r="I300" i="9" s="1"/>
  <c r="G300" i="9"/>
  <c r="K300" i="9"/>
  <c r="B301" i="9"/>
  <c r="C301" i="9"/>
  <c r="D301" i="9"/>
  <c r="E301" i="9"/>
  <c r="F301" i="9"/>
  <c r="I301" i="9" s="1"/>
  <c r="G301" i="9"/>
  <c r="K301" i="9"/>
  <c r="B302" i="9"/>
  <c r="C302" i="9"/>
  <c r="D302" i="9"/>
  <c r="E302" i="9"/>
  <c r="F302" i="9"/>
  <c r="I302" i="9" s="1"/>
  <c r="G302" i="9"/>
  <c r="K302" i="9"/>
  <c r="B303" i="9"/>
  <c r="C303" i="9"/>
  <c r="D303" i="9"/>
  <c r="E303" i="9"/>
  <c r="F303" i="9"/>
  <c r="I303" i="9" s="1"/>
  <c r="G303" i="9"/>
  <c r="K303" i="9"/>
  <c r="B304" i="9"/>
  <c r="C304" i="9"/>
  <c r="D304" i="9"/>
  <c r="E304" i="9"/>
  <c r="F304" i="9"/>
  <c r="I304" i="9" s="1"/>
  <c r="G304" i="9"/>
  <c r="K304" i="9"/>
  <c r="B305" i="9"/>
  <c r="C305" i="9"/>
  <c r="D305" i="9"/>
  <c r="E305" i="9"/>
  <c r="F305" i="9"/>
  <c r="I305" i="9" s="1"/>
  <c r="G305" i="9"/>
  <c r="K305" i="9"/>
  <c r="B306" i="9"/>
  <c r="C306" i="9"/>
  <c r="D306" i="9"/>
  <c r="E306" i="9"/>
  <c r="F306" i="9"/>
  <c r="I306" i="9" s="1"/>
  <c r="G306" i="9"/>
  <c r="K306" i="9"/>
  <c r="B307" i="9"/>
  <c r="C307" i="9"/>
  <c r="D307" i="9"/>
  <c r="E307" i="9"/>
  <c r="F307" i="9"/>
  <c r="H307" i="9" s="1"/>
  <c r="G307" i="9"/>
  <c r="K307" i="9"/>
  <c r="B308" i="9"/>
  <c r="C308" i="9"/>
  <c r="D308" i="9"/>
  <c r="E308" i="9"/>
  <c r="F308" i="9"/>
  <c r="I308" i="9" s="1"/>
  <c r="G308" i="9"/>
  <c r="K308" i="9"/>
  <c r="B309" i="9"/>
  <c r="C309" i="9"/>
  <c r="D309" i="9"/>
  <c r="E309" i="9"/>
  <c r="F309" i="9"/>
  <c r="I309" i="9" s="1"/>
  <c r="G309" i="9"/>
  <c r="K309" i="9"/>
  <c r="B310" i="9"/>
  <c r="C310" i="9"/>
  <c r="D310" i="9"/>
  <c r="E310" i="9"/>
  <c r="F310" i="9"/>
  <c r="G310" i="9"/>
  <c r="K310" i="9"/>
  <c r="B311" i="9"/>
  <c r="C311" i="9"/>
  <c r="D311" i="9"/>
  <c r="E311" i="9"/>
  <c r="F311" i="9"/>
  <c r="I311" i="9" s="1"/>
  <c r="G311" i="9"/>
  <c r="K311" i="9"/>
  <c r="B312" i="9"/>
  <c r="C312" i="9"/>
  <c r="D312" i="9"/>
  <c r="E312" i="9"/>
  <c r="F312" i="9"/>
  <c r="G312" i="9"/>
  <c r="K312" i="9"/>
  <c r="B313" i="9"/>
  <c r="C313" i="9"/>
  <c r="D313" i="9"/>
  <c r="E313" i="9"/>
  <c r="F313" i="9"/>
  <c r="G313" i="9"/>
  <c r="K313" i="9"/>
  <c r="B314" i="9"/>
  <c r="C314" i="9"/>
  <c r="D314" i="9"/>
  <c r="E314" i="9"/>
  <c r="F314" i="9"/>
  <c r="I314" i="9" s="1"/>
  <c r="G314" i="9"/>
  <c r="K314" i="9"/>
  <c r="B315" i="9"/>
  <c r="C315" i="9"/>
  <c r="D315" i="9"/>
  <c r="E315" i="9"/>
  <c r="F315" i="9"/>
  <c r="H315" i="9" s="1"/>
  <c r="G315" i="9"/>
  <c r="K315" i="9"/>
  <c r="B316" i="9"/>
  <c r="C316" i="9"/>
  <c r="D316" i="9"/>
  <c r="E316" i="9"/>
  <c r="F316" i="9"/>
  <c r="I316" i="9" s="1"/>
  <c r="G316" i="9"/>
  <c r="K316" i="9"/>
  <c r="B317" i="9"/>
  <c r="C317" i="9"/>
  <c r="D317" i="9"/>
  <c r="E317" i="9"/>
  <c r="F317" i="9"/>
  <c r="I317" i="9" s="1"/>
  <c r="G317" i="9"/>
  <c r="K317" i="9"/>
  <c r="B318" i="9"/>
  <c r="C318" i="9"/>
  <c r="D318" i="9"/>
  <c r="E318" i="9"/>
  <c r="F318" i="9"/>
  <c r="I318" i="9" s="1"/>
  <c r="G318" i="9"/>
  <c r="K318" i="9"/>
  <c r="B319" i="9"/>
  <c r="C319" i="9"/>
  <c r="D319" i="9"/>
  <c r="E319" i="9"/>
  <c r="F319" i="9"/>
  <c r="I319" i="9" s="1"/>
  <c r="G319" i="9"/>
  <c r="K319" i="9"/>
  <c r="B320" i="9"/>
  <c r="C320" i="9"/>
  <c r="D320" i="9"/>
  <c r="E320" i="9"/>
  <c r="F320" i="9"/>
  <c r="H320" i="9" s="1"/>
  <c r="G320" i="9"/>
  <c r="K320" i="9"/>
  <c r="B321" i="9"/>
  <c r="C321" i="9"/>
  <c r="D321" i="9"/>
  <c r="E321" i="9"/>
  <c r="F321" i="9"/>
  <c r="I321" i="9" s="1"/>
  <c r="G321" i="9"/>
  <c r="K321" i="9"/>
  <c r="B322" i="9"/>
  <c r="C322" i="9"/>
  <c r="D322" i="9"/>
  <c r="E322" i="9"/>
  <c r="F322" i="9"/>
  <c r="I322" i="9" s="1"/>
  <c r="G322" i="9"/>
  <c r="K322" i="9"/>
  <c r="B323" i="9"/>
  <c r="C323" i="9"/>
  <c r="D323" i="9"/>
  <c r="E323" i="9"/>
  <c r="F323" i="9"/>
  <c r="H323" i="9" s="1"/>
  <c r="G323" i="9"/>
  <c r="K323" i="9"/>
  <c r="B324" i="9"/>
  <c r="C324" i="9"/>
  <c r="D324" i="9"/>
  <c r="E324" i="9"/>
  <c r="F324" i="9"/>
  <c r="I324" i="9" s="1"/>
  <c r="G324" i="9"/>
  <c r="K324" i="9"/>
  <c r="B325" i="9"/>
  <c r="C325" i="9"/>
  <c r="D325" i="9"/>
  <c r="E325" i="9"/>
  <c r="F325" i="9"/>
  <c r="I325" i="9" s="1"/>
  <c r="G325" i="9"/>
  <c r="K325" i="9"/>
  <c r="B326" i="9"/>
  <c r="C326" i="9"/>
  <c r="D326" i="9"/>
  <c r="E326" i="9"/>
  <c r="F326" i="9"/>
  <c r="I326" i="9" s="1"/>
  <c r="G326" i="9"/>
  <c r="K326" i="9"/>
  <c r="B327" i="9"/>
  <c r="C327" i="9"/>
  <c r="D327" i="9"/>
  <c r="E327" i="9"/>
  <c r="F327" i="9"/>
  <c r="I327" i="9" s="1"/>
  <c r="G327" i="9"/>
  <c r="K327" i="9"/>
  <c r="B328" i="9"/>
  <c r="C328" i="9"/>
  <c r="D328" i="9"/>
  <c r="E328" i="9"/>
  <c r="F328" i="9"/>
  <c r="I328" i="9" s="1"/>
  <c r="G328" i="9"/>
  <c r="K328" i="9"/>
  <c r="B329" i="9"/>
  <c r="C329" i="9"/>
  <c r="D329" i="9"/>
  <c r="E329" i="9"/>
  <c r="F329" i="9"/>
  <c r="I329" i="9" s="1"/>
  <c r="G329" i="9"/>
  <c r="K329" i="9"/>
  <c r="B330" i="9"/>
  <c r="C330" i="9"/>
  <c r="D330" i="9"/>
  <c r="E330" i="9"/>
  <c r="F330" i="9"/>
  <c r="I330" i="9" s="1"/>
  <c r="G330" i="9"/>
  <c r="K330" i="9"/>
  <c r="B331" i="9"/>
  <c r="C331" i="9"/>
  <c r="D331" i="9"/>
  <c r="E331" i="9"/>
  <c r="F331" i="9"/>
  <c r="H331" i="9" s="1"/>
  <c r="G331" i="9"/>
  <c r="K331" i="9"/>
  <c r="B332" i="9"/>
  <c r="C332" i="9"/>
  <c r="D332" i="9"/>
  <c r="E332" i="9"/>
  <c r="F332" i="9"/>
  <c r="I332" i="9" s="1"/>
  <c r="G332" i="9"/>
  <c r="K332" i="9"/>
  <c r="B333" i="9"/>
  <c r="C333" i="9"/>
  <c r="D333" i="9"/>
  <c r="E333" i="9"/>
  <c r="F333" i="9"/>
  <c r="I333" i="9" s="1"/>
  <c r="G333" i="9"/>
  <c r="K333" i="9"/>
  <c r="B334" i="9"/>
  <c r="C334" i="9"/>
  <c r="D334" i="9"/>
  <c r="E334" i="9"/>
  <c r="F334" i="9"/>
  <c r="I334" i="9" s="1"/>
  <c r="G334" i="9"/>
  <c r="K334" i="9"/>
  <c r="B335" i="9"/>
  <c r="C335" i="9"/>
  <c r="D335" i="9"/>
  <c r="E335" i="9"/>
  <c r="F335" i="9"/>
  <c r="I335" i="9" s="1"/>
  <c r="G335" i="9"/>
  <c r="K335" i="9"/>
  <c r="B336" i="9"/>
  <c r="C336" i="9"/>
  <c r="D336" i="9"/>
  <c r="E336" i="9"/>
  <c r="F336" i="9"/>
  <c r="I336" i="9" s="1"/>
  <c r="G336" i="9"/>
  <c r="K336" i="9"/>
  <c r="B337" i="9"/>
  <c r="C337" i="9"/>
  <c r="D337" i="9"/>
  <c r="E337" i="9"/>
  <c r="F337" i="9"/>
  <c r="I337" i="9" s="1"/>
  <c r="G337" i="9"/>
  <c r="K337" i="9"/>
  <c r="B338" i="9"/>
  <c r="C338" i="9"/>
  <c r="D338" i="9"/>
  <c r="E338" i="9"/>
  <c r="F338" i="9"/>
  <c r="H338" i="9" s="1"/>
  <c r="G338" i="9"/>
  <c r="K338" i="9"/>
  <c r="B339" i="9"/>
  <c r="C339" i="9"/>
  <c r="D339" i="9"/>
  <c r="E339" i="9"/>
  <c r="F339" i="9"/>
  <c r="G339" i="9"/>
  <c r="K339" i="9"/>
  <c r="B340" i="9"/>
  <c r="C340" i="9"/>
  <c r="D340" i="9"/>
  <c r="E340" i="9"/>
  <c r="F340" i="9"/>
  <c r="H340" i="9" s="1"/>
  <c r="G340" i="9"/>
  <c r="K340" i="9"/>
  <c r="B341" i="9"/>
  <c r="C341" i="9"/>
  <c r="D341" i="9"/>
  <c r="E341" i="9"/>
  <c r="F341" i="9"/>
  <c r="I341" i="9" s="1"/>
  <c r="G341" i="9"/>
  <c r="K341" i="9"/>
  <c r="B342" i="9"/>
  <c r="C342" i="9"/>
  <c r="D342" i="9"/>
  <c r="E342" i="9"/>
  <c r="F342" i="9"/>
  <c r="I342" i="9" s="1"/>
  <c r="G342" i="9"/>
  <c r="K342" i="9"/>
  <c r="B343" i="9"/>
  <c r="C343" i="9"/>
  <c r="D343" i="9"/>
  <c r="E343" i="9"/>
  <c r="F343" i="9"/>
  <c r="I343" i="9" s="1"/>
  <c r="G343" i="9"/>
  <c r="K343" i="9"/>
  <c r="B344" i="9"/>
  <c r="C344" i="9"/>
  <c r="D344" i="9"/>
  <c r="E344" i="9"/>
  <c r="F344" i="9"/>
  <c r="I344" i="9" s="1"/>
  <c r="G344" i="9"/>
  <c r="K344" i="9"/>
  <c r="B345" i="9"/>
  <c r="C345" i="9"/>
  <c r="D345" i="9"/>
  <c r="E345" i="9"/>
  <c r="F345" i="9"/>
  <c r="I345" i="9" s="1"/>
  <c r="G345" i="9"/>
  <c r="K345" i="9"/>
  <c r="B346" i="9"/>
  <c r="C346" i="9"/>
  <c r="D346" i="9"/>
  <c r="E346" i="9"/>
  <c r="F346" i="9"/>
  <c r="I346" i="9" s="1"/>
  <c r="G346" i="9"/>
  <c r="K346" i="9"/>
  <c r="B347" i="9"/>
  <c r="C347" i="9"/>
  <c r="D347" i="9"/>
  <c r="E347" i="9"/>
  <c r="F347" i="9"/>
  <c r="I347" i="9" s="1"/>
  <c r="G347" i="9"/>
  <c r="K347" i="9"/>
  <c r="B348" i="9"/>
  <c r="C348" i="9"/>
  <c r="D348" i="9"/>
  <c r="E348" i="9"/>
  <c r="F348" i="9"/>
  <c r="I348" i="9" s="1"/>
  <c r="G348" i="9"/>
  <c r="K348" i="9"/>
  <c r="B349" i="9"/>
  <c r="C349" i="9"/>
  <c r="D349" i="9"/>
  <c r="E349" i="9"/>
  <c r="F349" i="9"/>
  <c r="H349" i="9" s="1"/>
  <c r="G349" i="9"/>
  <c r="K349" i="9"/>
  <c r="B350" i="9"/>
  <c r="C350" i="9"/>
  <c r="D350" i="9"/>
  <c r="E350" i="9"/>
  <c r="F350" i="9"/>
  <c r="H350" i="9" s="1"/>
  <c r="G350" i="9"/>
  <c r="K350" i="9"/>
  <c r="B351" i="9"/>
  <c r="C351" i="9"/>
  <c r="D351" i="9"/>
  <c r="E351" i="9"/>
  <c r="F351" i="9"/>
  <c r="I351" i="9" s="1"/>
  <c r="G351" i="9"/>
  <c r="K351" i="9"/>
  <c r="B352" i="9"/>
  <c r="C352" i="9"/>
  <c r="D352" i="9"/>
  <c r="E352" i="9"/>
  <c r="F352" i="9"/>
  <c r="I352" i="9" s="1"/>
  <c r="G352" i="9"/>
  <c r="K352" i="9"/>
  <c r="B353" i="9"/>
  <c r="C353" i="9"/>
  <c r="D353" i="9"/>
  <c r="E353" i="9"/>
  <c r="F353" i="9"/>
  <c r="H353" i="9" s="1"/>
  <c r="G353" i="9"/>
  <c r="K353" i="9"/>
  <c r="B354" i="9"/>
  <c r="C354" i="9"/>
  <c r="D354" i="9"/>
  <c r="E354" i="9"/>
  <c r="F354" i="9"/>
  <c r="H354" i="9" s="1"/>
  <c r="G354" i="9"/>
  <c r="K354" i="9"/>
  <c r="B355" i="9"/>
  <c r="C355" i="9"/>
  <c r="D355" i="9"/>
  <c r="E355" i="9"/>
  <c r="F355" i="9"/>
  <c r="I355" i="9" s="1"/>
  <c r="G355" i="9"/>
  <c r="K355" i="9"/>
  <c r="B356" i="9"/>
  <c r="C356" i="9"/>
  <c r="D356" i="9"/>
  <c r="E356" i="9"/>
  <c r="F356" i="9"/>
  <c r="I356" i="9" s="1"/>
  <c r="G356" i="9"/>
  <c r="K356" i="9"/>
  <c r="B357" i="9"/>
  <c r="C357" i="9"/>
  <c r="D357" i="9"/>
  <c r="E357" i="9"/>
  <c r="F357" i="9"/>
  <c r="H357" i="9" s="1"/>
  <c r="G357" i="9"/>
  <c r="K357" i="9"/>
  <c r="B358" i="9"/>
  <c r="C358" i="9"/>
  <c r="D358" i="9"/>
  <c r="E358" i="9"/>
  <c r="F358" i="9"/>
  <c r="H358" i="9" s="1"/>
  <c r="G358" i="9"/>
  <c r="K358" i="9"/>
  <c r="B359" i="9"/>
  <c r="C359" i="9"/>
  <c r="D359" i="9"/>
  <c r="E359" i="9"/>
  <c r="F359" i="9"/>
  <c r="I359" i="9" s="1"/>
  <c r="G359" i="9"/>
  <c r="K359" i="9"/>
  <c r="B360" i="9"/>
  <c r="C360" i="9"/>
  <c r="D360" i="9"/>
  <c r="E360" i="9"/>
  <c r="F360" i="9"/>
  <c r="I360" i="9" s="1"/>
  <c r="G360" i="9"/>
  <c r="K360" i="9"/>
  <c r="B361" i="9"/>
  <c r="C361" i="9"/>
  <c r="D361" i="9"/>
  <c r="E361" i="9"/>
  <c r="F361" i="9"/>
  <c r="H361" i="9" s="1"/>
  <c r="G361" i="9"/>
  <c r="K361" i="9"/>
  <c r="B362" i="9"/>
  <c r="C362" i="9"/>
  <c r="D362" i="9"/>
  <c r="E362" i="9"/>
  <c r="F362" i="9"/>
  <c r="I362" i="9" s="1"/>
  <c r="G362" i="9"/>
  <c r="K362" i="9"/>
  <c r="B363" i="9"/>
  <c r="C363" i="9"/>
  <c r="D363" i="9"/>
  <c r="E363" i="9"/>
  <c r="F363" i="9"/>
  <c r="I363" i="9" s="1"/>
  <c r="G363" i="9"/>
  <c r="K363" i="9"/>
  <c r="B364" i="9"/>
  <c r="C364" i="9"/>
  <c r="D364" i="9"/>
  <c r="E364" i="9"/>
  <c r="F364" i="9"/>
  <c r="I364" i="9" s="1"/>
  <c r="G364" i="9"/>
  <c r="K364" i="9"/>
  <c r="B365" i="9"/>
  <c r="C365" i="9"/>
  <c r="D365" i="9"/>
  <c r="E365" i="9"/>
  <c r="F365" i="9"/>
  <c r="H365" i="9" s="1"/>
  <c r="G365" i="9"/>
  <c r="K365" i="9"/>
  <c r="B366" i="9"/>
  <c r="C366" i="9"/>
  <c r="D366" i="9"/>
  <c r="E366" i="9"/>
  <c r="F366" i="9"/>
  <c r="H366" i="9" s="1"/>
  <c r="G366" i="9"/>
  <c r="K366" i="9"/>
  <c r="B367" i="9"/>
  <c r="C367" i="9"/>
  <c r="D367" i="9"/>
  <c r="E367" i="9"/>
  <c r="F367" i="9"/>
  <c r="I367" i="9" s="1"/>
  <c r="G367" i="9"/>
  <c r="K367" i="9"/>
  <c r="B368" i="9"/>
  <c r="C368" i="9"/>
  <c r="D368" i="9"/>
  <c r="E368" i="9"/>
  <c r="F368" i="9"/>
  <c r="I368" i="9" s="1"/>
  <c r="G368" i="9"/>
  <c r="K368" i="9"/>
  <c r="B369" i="9"/>
  <c r="C369" i="9"/>
  <c r="D369" i="9"/>
  <c r="E369" i="9"/>
  <c r="F369" i="9"/>
  <c r="G369" i="9"/>
  <c r="K369" i="9"/>
  <c r="B370" i="9"/>
  <c r="C370" i="9"/>
  <c r="D370" i="9"/>
  <c r="E370" i="9"/>
  <c r="F370" i="9"/>
  <c r="H370" i="9" s="1"/>
  <c r="G370" i="9"/>
  <c r="K370" i="9"/>
  <c r="B371" i="9"/>
  <c r="C371" i="9"/>
  <c r="D371" i="9"/>
  <c r="E371" i="9"/>
  <c r="F371" i="9"/>
  <c r="I371" i="9" s="1"/>
  <c r="G371" i="9"/>
  <c r="K371" i="9"/>
  <c r="B372" i="9"/>
  <c r="C372" i="9"/>
  <c r="D372" i="9"/>
  <c r="E372" i="9"/>
  <c r="F372" i="9"/>
  <c r="I372" i="9" s="1"/>
  <c r="G372" i="9"/>
  <c r="K372" i="9"/>
  <c r="B373" i="9"/>
  <c r="C373" i="9"/>
  <c r="D373" i="9"/>
  <c r="E373" i="9"/>
  <c r="F373" i="9"/>
  <c r="H373" i="9" s="1"/>
  <c r="G373" i="9"/>
  <c r="K373" i="9"/>
  <c r="B374" i="9"/>
  <c r="C374" i="9"/>
  <c r="D374" i="9"/>
  <c r="E374" i="9"/>
  <c r="F374" i="9"/>
  <c r="H374" i="9" s="1"/>
  <c r="G374" i="9"/>
  <c r="K374" i="9"/>
  <c r="B375" i="9"/>
  <c r="C375" i="9"/>
  <c r="D375" i="9"/>
  <c r="E375" i="9"/>
  <c r="F375" i="9"/>
  <c r="I375" i="9" s="1"/>
  <c r="G375" i="9"/>
  <c r="K375" i="9"/>
  <c r="B376" i="9"/>
  <c r="C376" i="9"/>
  <c r="D376" i="9"/>
  <c r="E376" i="9"/>
  <c r="F376" i="9"/>
  <c r="H376" i="9" s="1"/>
  <c r="G376" i="9"/>
  <c r="K376" i="9"/>
  <c r="B377" i="9"/>
  <c r="C377" i="9"/>
  <c r="D377" i="9"/>
  <c r="E377" i="9"/>
  <c r="F377" i="9"/>
  <c r="H377" i="9" s="1"/>
  <c r="G377" i="9"/>
  <c r="K377" i="9"/>
  <c r="B378" i="9"/>
  <c r="C378" i="9"/>
  <c r="D378" i="9"/>
  <c r="E378" i="9"/>
  <c r="F378" i="9"/>
  <c r="H378" i="9" s="1"/>
  <c r="G378" i="9"/>
  <c r="K378" i="9"/>
  <c r="B379" i="9"/>
  <c r="C379" i="9"/>
  <c r="D379" i="9"/>
  <c r="E379" i="9"/>
  <c r="F379" i="9"/>
  <c r="I379" i="9" s="1"/>
  <c r="G379" i="9"/>
  <c r="K379" i="9"/>
  <c r="B380" i="9"/>
  <c r="C380" i="9"/>
  <c r="D380" i="9"/>
  <c r="E380" i="9"/>
  <c r="F380" i="9"/>
  <c r="I380" i="9" s="1"/>
  <c r="G380" i="9"/>
  <c r="K380" i="9"/>
  <c r="B381" i="9"/>
  <c r="C381" i="9"/>
  <c r="D381" i="9"/>
  <c r="E381" i="9"/>
  <c r="F381" i="9"/>
  <c r="I381" i="9" s="1"/>
  <c r="G381" i="9"/>
  <c r="K381" i="9"/>
  <c r="B382" i="9"/>
  <c r="C382" i="9"/>
  <c r="D382" i="9"/>
  <c r="E382" i="9"/>
  <c r="F382" i="9"/>
  <c r="I382" i="9" s="1"/>
  <c r="G382" i="9"/>
  <c r="K382" i="9"/>
  <c r="B383" i="9"/>
  <c r="C383" i="9"/>
  <c r="D383" i="9"/>
  <c r="E383" i="9"/>
  <c r="F383" i="9"/>
  <c r="H383" i="9" s="1"/>
  <c r="G383" i="9"/>
  <c r="K383" i="9"/>
  <c r="B384" i="9"/>
  <c r="C384" i="9"/>
  <c r="D384" i="9"/>
  <c r="E384" i="9"/>
  <c r="F384" i="9"/>
  <c r="H384" i="9" s="1"/>
  <c r="G384" i="9"/>
  <c r="K384" i="9"/>
  <c r="B385" i="9"/>
  <c r="C385" i="9"/>
  <c r="D385" i="9"/>
  <c r="E385" i="9"/>
  <c r="F385" i="9"/>
  <c r="I385" i="9" s="1"/>
  <c r="G385" i="9"/>
  <c r="K385" i="9"/>
  <c r="B386" i="9"/>
  <c r="C386" i="9"/>
  <c r="D386" i="9"/>
  <c r="E386" i="9"/>
  <c r="F386" i="9"/>
  <c r="I386" i="9" s="1"/>
  <c r="G386" i="9"/>
  <c r="K386" i="9"/>
  <c r="B387" i="9"/>
  <c r="C387" i="9"/>
  <c r="D387" i="9"/>
  <c r="E387" i="9"/>
  <c r="F387" i="9"/>
  <c r="I387" i="9" s="1"/>
  <c r="G387" i="9"/>
  <c r="K387" i="9"/>
  <c r="B388" i="9"/>
  <c r="C388" i="9"/>
  <c r="D388" i="9"/>
  <c r="E388" i="9"/>
  <c r="F388" i="9"/>
  <c r="H388" i="9" s="1"/>
  <c r="G388" i="9"/>
  <c r="K388" i="9"/>
  <c r="B389" i="9"/>
  <c r="C389" i="9"/>
  <c r="D389" i="9"/>
  <c r="E389" i="9"/>
  <c r="F389" i="9"/>
  <c r="I389" i="9" s="1"/>
  <c r="G389" i="9"/>
  <c r="K389" i="9"/>
  <c r="B390" i="9"/>
  <c r="C390" i="9"/>
  <c r="D390" i="9"/>
  <c r="E390" i="9"/>
  <c r="F390" i="9"/>
  <c r="H390" i="9" s="1"/>
  <c r="G390" i="9"/>
  <c r="K390" i="9"/>
  <c r="B391" i="9"/>
  <c r="C391" i="9"/>
  <c r="D391" i="9"/>
  <c r="E391" i="9"/>
  <c r="F391" i="9"/>
  <c r="I391" i="9" s="1"/>
  <c r="G391" i="9"/>
  <c r="K391" i="9"/>
  <c r="B392" i="9"/>
  <c r="C392" i="9"/>
  <c r="D392" i="9"/>
  <c r="E392" i="9"/>
  <c r="F392" i="9"/>
  <c r="G392" i="9"/>
  <c r="K392" i="9"/>
  <c r="B393" i="9"/>
  <c r="C393" i="9"/>
  <c r="D393" i="9"/>
  <c r="E393" i="9"/>
  <c r="F393" i="9"/>
  <c r="H393" i="9" s="1"/>
  <c r="G393" i="9"/>
  <c r="K393" i="9"/>
  <c r="B394" i="9"/>
  <c r="C394" i="9"/>
  <c r="D394" i="9"/>
  <c r="E394" i="9"/>
  <c r="F394" i="9"/>
  <c r="H394" i="9" s="1"/>
  <c r="G394" i="9"/>
  <c r="K394" i="9"/>
  <c r="B395" i="9"/>
  <c r="C395" i="9"/>
  <c r="D395" i="9"/>
  <c r="E395" i="9"/>
  <c r="F395" i="9"/>
  <c r="I395" i="9" s="1"/>
  <c r="G395" i="9"/>
  <c r="K395" i="9"/>
  <c r="B396" i="9"/>
  <c r="C396" i="9"/>
  <c r="D396" i="9"/>
  <c r="E396" i="9"/>
  <c r="F396" i="9"/>
  <c r="I396" i="9" s="1"/>
  <c r="G396" i="9"/>
  <c r="K396" i="9"/>
  <c r="B397" i="9"/>
  <c r="C397" i="9"/>
  <c r="D397" i="9"/>
  <c r="E397" i="9"/>
  <c r="F397" i="9"/>
  <c r="H397" i="9" s="1"/>
  <c r="G397" i="9"/>
  <c r="K397" i="9"/>
  <c r="B398" i="9"/>
  <c r="C398" i="9"/>
  <c r="D398" i="9"/>
  <c r="E398" i="9"/>
  <c r="F398" i="9"/>
  <c r="G398" i="9"/>
  <c r="K398" i="9"/>
  <c r="B399" i="9"/>
  <c r="C399" i="9"/>
  <c r="D399" i="9"/>
  <c r="E399" i="9"/>
  <c r="F399" i="9"/>
  <c r="I399" i="9" s="1"/>
  <c r="G399" i="9"/>
  <c r="K399" i="9"/>
  <c r="B400" i="9"/>
  <c r="C400" i="9"/>
  <c r="D400" i="9"/>
  <c r="E400" i="9"/>
  <c r="F400" i="9"/>
  <c r="I400" i="9" s="1"/>
  <c r="G400" i="9"/>
  <c r="K400" i="9"/>
  <c r="B401" i="9"/>
  <c r="C401" i="9"/>
  <c r="D401" i="9"/>
  <c r="E401" i="9"/>
  <c r="F401" i="9"/>
  <c r="H401" i="9" s="1"/>
  <c r="G401" i="9"/>
  <c r="K401" i="9"/>
  <c r="B402" i="9"/>
  <c r="C402" i="9"/>
  <c r="D402" i="9"/>
  <c r="E402" i="9"/>
  <c r="F402" i="9"/>
  <c r="I402" i="9" s="1"/>
  <c r="G402" i="9"/>
  <c r="K402" i="9"/>
  <c r="B403" i="9"/>
  <c r="C403" i="9"/>
  <c r="D403" i="9"/>
  <c r="E403" i="9"/>
  <c r="F403" i="9"/>
  <c r="I403" i="9" s="1"/>
  <c r="G403" i="9"/>
  <c r="K403" i="9"/>
  <c r="B404" i="9"/>
  <c r="C404" i="9"/>
  <c r="D404" i="9"/>
  <c r="E404" i="9"/>
  <c r="F404" i="9"/>
  <c r="I404" i="9" s="1"/>
  <c r="G404" i="9"/>
  <c r="K404" i="9"/>
  <c r="B405" i="9"/>
  <c r="C405" i="9"/>
  <c r="D405" i="9"/>
  <c r="E405" i="9"/>
  <c r="F405" i="9"/>
  <c r="I405" i="9" s="1"/>
  <c r="G405" i="9"/>
  <c r="K405" i="9"/>
  <c r="B406" i="9"/>
  <c r="C406" i="9"/>
  <c r="D406" i="9"/>
  <c r="E406" i="9"/>
  <c r="F406" i="9"/>
  <c r="H406" i="9" s="1"/>
  <c r="G406" i="9"/>
  <c r="K406" i="9"/>
  <c r="B407" i="9"/>
  <c r="C407" i="9"/>
  <c r="D407" i="9"/>
  <c r="E407" i="9"/>
  <c r="F407" i="9"/>
  <c r="I407" i="9" s="1"/>
  <c r="G407" i="9"/>
  <c r="K407" i="9"/>
  <c r="B408" i="9"/>
  <c r="C408" i="9"/>
  <c r="D408" i="9"/>
  <c r="E408" i="9"/>
  <c r="F408" i="9"/>
  <c r="H408" i="9" s="1"/>
  <c r="G408" i="9"/>
  <c r="K408" i="9"/>
  <c r="B409" i="9"/>
  <c r="C409" i="9"/>
  <c r="D409" i="9"/>
  <c r="E409" i="9"/>
  <c r="F409" i="9"/>
  <c r="H409" i="9" s="1"/>
  <c r="G409" i="9"/>
  <c r="K409" i="9"/>
  <c r="B410" i="9"/>
  <c r="C410" i="9"/>
  <c r="D410" i="9"/>
  <c r="E410" i="9"/>
  <c r="F410" i="9"/>
  <c r="I410" i="9" s="1"/>
  <c r="G410" i="9"/>
  <c r="K410" i="9"/>
  <c r="B411" i="9"/>
  <c r="C411" i="9"/>
  <c r="D411" i="9"/>
  <c r="E411" i="9"/>
  <c r="F411" i="9"/>
  <c r="H411" i="9" s="1"/>
  <c r="G411" i="9"/>
  <c r="K411" i="9"/>
  <c r="B412" i="9"/>
  <c r="C412" i="9"/>
  <c r="D412" i="9"/>
  <c r="E412" i="9"/>
  <c r="F412" i="9"/>
  <c r="H412" i="9" s="1"/>
  <c r="G412" i="9"/>
  <c r="K412" i="9"/>
  <c r="B413" i="9"/>
  <c r="C413" i="9"/>
  <c r="D413" i="9"/>
  <c r="E413" i="9"/>
  <c r="F413" i="9"/>
  <c r="G413" i="9"/>
  <c r="K413" i="9"/>
  <c r="B414" i="9"/>
  <c r="C414" i="9"/>
  <c r="D414" i="9"/>
  <c r="E414" i="9"/>
  <c r="F414" i="9"/>
  <c r="G414" i="9"/>
  <c r="K414" i="9"/>
  <c r="B415" i="9"/>
  <c r="C415" i="9"/>
  <c r="D415" i="9"/>
  <c r="E415" i="9"/>
  <c r="F415" i="9"/>
  <c r="G415" i="9"/>
  <c r="K415" i="9"/>
  <c r="B416" i="9"/>
  <c r="C416" i="9"/>
  <c r="D416" i="9"/>
  <c r="E416" i="9"/>
  <c r="F416" i="9"/>
  <c r="G416" i="9"/>
  <c r="K416" i="9"/>
  <c r="B417" i="9"/>
  <c r="C417" i="9"/>
  <c r="D417" i="9"/>
  <c r="E417" i="9"/>
  <c r="F417" i="9"/>
  <c r="G417" i="9"/>
  <c r="K417" i="9"/>
  <c r="B418" i="9"/>
  <c r="C418" i="9"/>
  <c r="D418" i="9"/>
  <c r="E418" i="9"/>
  <c r="F418" i="9"/>
  <c r="H418" i="9" s="1"/>
  <c r="G418" i="9"/>
  <c r="K418" i="9"/>
  <c r="B419" i="9"/>
  <c r="C419" i="9"/>
  <c r="D419" i="9"/>
  <c r="E419" i="9"/>
  <c r="F419" i="9"/>
  <c r="H419" i="9" s="1"/>
  <c r="G419" i="9"/>
  <c r="K419" i="9"/>
  <c r="B420" i="9"/>
  <c r="C420" i="9"/>
  <c r="D420" i="9"/>
  <c r="E420" i="9"/>
  <c r="F420" i="9"/>
  <c r="I420" i="9" s="1"/>
  <c r="G420" i="9"/>
  <c r="K420" i="9"/>
  <c r="B421" i="9"/>
  <c r="C421" i="9"/>
  <c r="D421" i="9"/>
  <c r="E421" i="9"/>
  <c r="F421" i="9"/>
  <c r="H421" i="9" s="1"/>
  <c r="G421" i="9"/>
  <c r="K421" i="9"/>
  <c r="B422" i="9"/>
  <c r="C422" i="9"/>
  <c r="D422" i="9"/>
  <c r="E422" i="9"/>
  <c r="F422" i="9"/>
  <c r="I422" i="9" s="1"/>
  <c r="G422" i="9"/>
  <c r="K422" i="9"/>
  <c r="B423" i="9"/>
  <c r="C423" i="9"/>
  <c r="D423" i="9"/>
  <c r="E423" i="9"/>
  <c r="F423" i="9"/>
  <c r="I423" i="9" s="1"/>
  <c r="G423" i="9"/>
  <c r="K423" i="9"/>
  <c r="B424" i="9"/>
  <c r="C424" i="9"/>
  <c r="D424" i="9"/>
  <c r="E424" i="9"/>
  <c r="F424" i="9"/>
  <c r="H424" i="9" s="1"/>
  <c r="G424" i="9"/>
  <c r="K424" i="9"/>
  <c r="B425" i="9"/>
  <c r="C425" i="9"/>
  <c r="D425" i="9"/>
  <c r="E425" i="9"/>
  <c r="F425" i="9"/>
  <c r="I425" i="9" s="1"/>
  <c r="G425" i="9"/>
  <c r="K425" i="9"/>
  <c r="B426" i="9"/>
  <c r="C426" i="9"/>
  <c r="D426" i="9"/>
  <c r="E426" i="9"/>
  <c r="F426" i="9"/>
  <c r="G426" i="9"/>
  <c r="K426" i="9"/>
  <c r="B427" i="9"/>
  <c r="C427" i="9"/>
  <c r="D427" i="9"/>
  <c r="E427" i="9"/>
  <c r="F427" i="9"/>
  <c r="H427" i="9" s="1"/>
  <c r="G427" i="9"/>
  <c r="K427" i="9"/>
  <c r="B428" i="9"/>
  <c r="C428" i="9"/>
  <c r="D428" i="9"/>
  <c r="E428" i="9"/>
  <c r="F428" i="9"/>
  <c r="I428" i="9" s="1"/>
  <c r="G428" i="9"/>
  <c r="K428" i="9"/>
  <c r="B429" i="9"/>
  <c r="C429" i="9"/>
  <c r="D429" i="9"/>
  <c r="E429" i="9"/>
  <c r="F429" i="9"/>
  <c r="H429" i="9" s="1"/>
  <c r="G429" i="9"/>
  <c r="K429" i="9"/>
  <c r="B430" i="9"/>
  <c r="C430" i="9"/>
  <c r="D430" i="9"/>
  <c r="E430" i="9"/>
  <c r="F430" i="9"/>
  <c r="H430" i="9" s="1"/>
  <c r="G430" i="9"/>
  <c r="K430" i="9"/>
  <c r="B431" i="9"/>
  <c r="C431" i="9"/>
  <c r="D431" i="9"/>
  <c r="E431" i="9"/>
  <c r="F431" i="9"/>
  <c r="H431" i="9" s="1"/>
  <c r="G431" i="9"/>
  <c r="K431" i="9"/>
  <c r="B432" i="9"/>
  <c r="C432" i="9"/>
  <c r="D432" i="9"/>
  <c r="E432" i="9"/>
  <c r="F432" i="9"/>
  <c r="I432" i="9" s="1"/>
  <c r="G432" i="9"/>
  <c r="K432" i="9"/>
  <c r="B433" i="9"/>
  <c r="C433" i="9"/>
  <c r="D433" i="9"/>
  <c r="E433" i="9"/>
  <c r="F433" i="9"/>
  <c r="I433" i="9" s="1"/>
  <c r="G433" i="9"/>
  <c r="K433" i="9"/>
  <c r="B434" i="9"/>
  <c r="C434" i="9"/>
  <c r="D434" i="9"/>
  <c r="E434" i="9"/>
  <c r="F434" i="9"/>
  <c r="I434" i="9" s="1"/>
  <c r="G434" i="9"/>
  <c r="K434" i="9"/>
  <c r="B435" i="9"/>
  <c r="C435" i="9"/>
  <c r="D435" i="9"/>
  <c r="E435" i="9"/>
  <c r="F435" i="9"/>
  <c r="I435" i="9" s="1"/>
  <c r="G435" i="9"/>
  <c r="K435" i="9"/>
  <c r="B436" i="9"/>
  <c r="C436" i="9"/>
  <c r="D436" i="9"/>
  <c r="E436" i="9"/>
  <c r="F436" i="9"/>
  <c r="H436" i="9" s="1"/>
  <c r="G436" i="9"/>
  <c r="K436" i="9"/>
  <c r="B437" i="9"/>
  <c r="C437" i="9"/>
  <c r="D437" i="9"/>
  <c r="E437" i="9"/>
  <c r="F437" i="9"/>
  <c r="H437" i="9" s="1"/>
  <c r="G437" i="9"/>
  <c r="K437" i="9"/>
  <c r="B438" i="9"/>
  <c r="C438" i="9"/>
  <c r="D438" i="9"/>
  <c r="E438" i="9"/>
  <c r="F438" i="9"/>
  <c r="H438" i="9" s="1"/>
  <c r="G438" i="9"/>
  <c r="K438" i="9"/>
  <c r="B439" i="9"/>
  <c r="C439" i="9"/>
  <c r="D439" i="9"/>
  <c r="E439" i="9"/>
  <c r="F439" i="9"/>
  <c r="I439" i="9" s="1"/>
  <c r="G439" i="9"/>
  <c r="K439" i="9"/>
  <c r="B440" i="9"/>
  <c r="C440" i="9"/>
  <c r="D440" i="9"/>
  <c r="E440" i="9"/>
  <c r="F440" i="9"/>
  <c r="H440" i="9" s="1"/>
  <c r="G440" i="9"/>
  <c r="K440" i="9"/>
  <c r="B441" i="9"/>
  <c r="C441" i="9"/>
  <c r="D441" i="9"/>
  <c r="E441" i="9"/>
  <c r="F441" i="9"/>
  <c r="H441" i="9" s="1"/>
  <c r="G441" i="9"/>
  <c r="K441" i="9"/>
  <c r="B442" i="9"/>
  <c r="C442" i="9"/>
  <c r="D442" i="9"/>
  <c r="E442" i="9"/>
  <c r="F442" i="9"/>
  <c r="H442" i="9" s="1"/>
  <c r="G442" i="9"/>
  <c r="K442" i="9"/>
  <c r="B443" i="9"/>
  <c r="C443" i="9"/>
  <c r="D443" i="9"/>
  <c r="E443" i="9"/>
  <c r="F443" i="9"/>
  <c r="H443" i="9" s="1"/>
  <c r="G443" i="9"/>
  <c r="K443" i="9"/>
  <c r="B444" i="9"/>
  <c r="C444" i="9"/>
  <c r="D444" i="9"/>
  <c r="E444" i="9"/>
  <c r="F444" i="9"/>
  <c r="H444" i="9" s="1"/>
  <c r="G444" i="9"/>
  <c r="K444" i="9"/>
  <c r="B445" i="9"/>
  <c r="C445" i="9"/>
  <c r="D445" i="9"/>
  <c r="E445" i="9"/>
  <c r="F445" i="9"/>
  <c r="I445" i="9" s="1"/>
  <c r="G445" i="9"/>
  <c r="K445" i="9"/>
  <c r="B446" i="9"/>
  <c r="C446" i="9"/>
  <c r="D446" i="9"/>
  <c r="E446" i="9"/>
  <c r="F446" i="9"/>
  <c r="I446" i="9" s="1"/>
  <c r="G446" i="9"/>
  <c r="K446" i="9"/>
  <c r="B447" i="9"/>
  <c r="C447" i="9"/>
  <c r="D447" i="9"/>
  <c r="E447" i="9"/>
  <c r="F447" i="9"/>
  <c r="I447" i="9" s="1"/>
  <c r="G447" i="9"/>
  <c r="K447" i="9"/>
  <c r="B448" i="9"/>
  <c r="C448" i="9"/>
  <c r="D448" i="9"/>
  <c r="E448" i="9"/>
  <c r="F448" i="9"/>
  <c r="H448" i="9" s="1"/>
  <c r="G448" i="9"/>
  <c r="K448" i="9"/>
  <c r="B449" i="9"/>
  <c r="C449" i="9"/>
  <c r="D449" i="9"/>
  <c r="E449" i="9"/>
  <c r="F449" i="9"/>
  <c r="H449" i="9" s="1"/>
  <c r="G449" i="9"/>
  <c r="K449" i="9"/>
  <c r="B450" i="9"/>
  <c r="C450" i="9"/>
  <c r="D450" i="9"/>
  <c r="E450" i="9"/>
  <c r="F450" i="9"/>
  <c r="H450" i="9" s="1"/>
  <c r="G450" i="9"/>
  <c r="K450" i="9"/>
  <c r="B451" i="9"/>
  <c r="C451" i="9"/>
  <c r="D451" i="9"/>
  <c r="E451" i="9"/>
  <c r="F451" i="9"/>
  <c r="H451" i="9" s="1"/>
  <c r="G451" i="9"/>
  <c r="K451" i="9"/>
  <c r="B452" i="9"/>
  <c r="C452" i="9"/>
  <c r="D452" i="9"/>
  <c r="E452" i="9"/>
  <c r="F452" i="9"/>
  <c r="H452" i="9" s="1"/>
  <c r="G452" i="9"/>
  <c r="K452" i="9"/>
  <c r="AS97" i="5"/>
  <c r="K81" i="9" s="1"/>
  <c r="AS12" i="5"/>
  <c r="K5" i="9" s="1"/>
  <c r="AS13" i="5"/>
  <c r="K6" i="9" s="1"/>
  <c r="AS14" i="5"/>
  <c r="K7" i="9" s="1"/>
  <c r="AS15" i="5"/>
  <c r="K8" i="9" s="1"/>
  <c r="AS16" i="5"/>
  <c r="K9" i="9" s="1"/>
  <c r="AS17" i="5"/>
  <c r="K10" i="9" s="1"/>
  <c r="AS18" i="5"/>
  <c r="K11" i="9" s="1"/>
  <c r="AS19" i="5"/>
  <c r="K12" i="9" s="1"/>
  <c r="AS20" i="5"/>
  <c r="K13" i="9" s="1"/>
  <c r="AS22" i="5"/>
  <c r="K14" i="9" s="1"/>
  <c r="AS23" i="5"/>
  <c r="K15" i="9" s="1"/>
  <c r="AS24" i="5"/>
  <c r="K16" i="9" s="1"/>
  <c r="AS25" i="5"/>
  <c r="K17" i="9" s="1"/>
  <c r="AS26" i="5"/>
  <c r="K18" i="9" s="1"/>
  <c r="AS27" i="5"/>
  <c r="K19" i="9" s="1"/>
  <c r="AS28" i="5"/>
  <c r="K20" i="9" s="1"/>
  <c r="AS29" i="5"/>
  <c r="K21" i="9" s="1"/>
  <c r="AS31" i="5"/>
  <c r="K22" i="9" s="1"/>
  <c r="AS32" i="5"/>
  <c r="K23" i="9" s="1"/>
  <c r="AS33" i="5"/>
  <c r="K24" i="9" s="1"/>
  <c r="AS34" i="5"/>
  <c r="K25" i="9" s="1"/>
  <c r="AS35" i="5"/>
  <c r="K26" i="9" s="1"/>
  <c r="AS36" i="5"/>
  <c r="K27" i="9" s="1"/>
  <c r="AS37" i="5"/>
  <c r="K28" i="9" s="1"/>
  <c r="AS38" i="5"/>
  <c r="K29" i="9" s="1"/>
  <c r="AS39" i="5"/>
  <c r="K30" i="9" s="1"/>
  <c r="AS41" i="5"/>
  <c r="K32" i="9" s="1"/>
  <c r="AS47" i="5"/>
  <c r="K38" i="9" s="1"/>
  <c r="AS49" i="5"/>
  <c r="K39" i="9" s="1"/>
  <c r="AS50" i="5"/>
  <c r="K40" i="9" s="1"/>
  <c r="AS51" i="5"/>
  <c r="K41" i="9" s="1"/>
  <c r="AS52" i="5"/>
  <c r="K42" i="9" s="1"/>
  <c r="AS53" i="5"/>
  <c r="K43" i="9" s="1"/>
  <c r="AS54" i="5"/>
  <c r="K44" i="9" s="1"/>
  <c r="AS57" i="5"/>
  <c r="K45" i="9" s="1"/>
  <c r="AS150" i="5"/>
  <c r="K46" i="9" s="1"/>
  <c r="AS148" i="5"/>
  <c r="K47" i="9" s="1"/>
  <c r="AS48" i="5"/>
  <c r="K48" i="9" s="1"/>
  <c r="AS58" i="5"/>
  <c r="K49" i="9" s="1"/>
  <c r="AS55" i="5"/>
  <c r="K50" i="9" s="1"/>
  <c r="AS56" i="5"/>
  <c r="K51" i="9" s="1"/>
  <c r="AS59" i="5"/>
  <c r="K52" i="9" s="1"/>
  <c r="AS60" i="5"/>
  <c r="K53" i="9" s="1"/>
  <c r="AS67" i="5"/>
  <c r="K54" i="9" s="1"/>
  <c r="AS68" i="5"/>
  <c r="K55" i="9" s="1"/>
  <c r="AS69" i="5"/>
  <c r="K56" i="9" s="1"/>
  <c r="AS70" i="5"/>
  <c r="K57" i="9" s="1"/>
  <c r="AS71" i="5"/>
  <c r="K58" i="9" s="1"/>
  <c r="AS72" i="5"/>
  <c r="K59" i="9" s="1"/>
  <c r="AS73" i="5"/>
  <c r="K60" i="9" s="1"/>
  <c r="AS74" i="5"/>
  <c r="K61" i="9" s="1"/>
  <c r="AS75" i="5"/>
  <c r="K62" i="9" s="1"/>
  <c r="AS76" i="5"/>
  <c r="K63" i="9" s="1"/>
  <c r="AS79" i="5"/>
  <c r="K64" i="9" s="1"/>
  <c r="AS80" i="5"/>
  <c r="K65" i="9" s="1"/>
  <c r="AS81" i="5"/>
  <c r="K66" i="9" s="1"/>
  <c r="AS82" i="5"/>
  <c r="K67" i="9" s="1"/>
  <c r="AS83" i="5"/>
  <c r="K68" i="9" s="1"/>
  <c r="AS84" i="5"/>
  <c r="K69" i="9" s="1"/>
  <c r="AS85" i="5"/>
  <c r="K70" i="9" s="1"/>
  <c r="AS86" i="5"/>
  <c r="K71" i="9" s="1"/>
  <c r="AS87" i="5"/>
  <c r="K72" i="9" s="1"/>
  <c r="AS88" i="5"/>
  <c r="K73" i="9" s="1"/>
  <c r="AS89" i="5"/>
  <c r="K74" i="9" s="1"/>
  <c r="AS90" i="5"/>
  <c r="K75" i="9" s="1"/>
  <c r="AS92" i="5"/>
  <c r="K76" i="9" s="1"/>
  <c r="AS93" i="5"/>
  <c r="K77" i="9" s="1"/>
  <c r="AS94" i="5"/>
  <c r="K78" i="9" s="1"/>
  <c r="AS95" i="5"/>
  <c r="K79" i="9" s="1"/>
  <c r="AS96" i="5"/>
  <c r="K80" i="9" s="1"/>
  <c r="AS98" i="5"/>
  <c r="K82" i="9" s="1"/>
  <c r="AS99" i="5"/>
  <c r="K83" i="9" s="1"/>
  <c r="AS100" i="5"/>
  <c r="K84" i="9" s="1"/>
  <c r="AS101" i="5"/>
  <c r="K85" i="9" s="1"/>
  <c r="AS102" i="5"/>
  <c r="K86" i="9" s="1"/>
  <c r="AS109" i="5"/>
  <c r="K93" i="9" s="1"/>
  <c r="AS111" i="5"/>
  <c r="K94" i="9" s="1"/>
  <c r="AS112" i="5"/>
  <c r="K95" i="9" s="1"/>
  <c r="AS113" i="5"/>
  <c r="K96" i="9" s="1"/>
  <c r="AS114" i="5"/>
  <c r="K97" i="9" s="1"/>
  <c r="AS115" i="5"/>
  <c r="K98" i="9" s="1"/>
  <c r="AS116" i="5"/>
  <c r="K99" i="9" s="1"/>
  <c r="AS117" i="5"/>
  <c r="K100" i="9" s="1"/>
  <c r="AS118" i="5"/>
  <c r="K101" i="9" s="1"/>
  <c r="AS119" i="5"/>
  <c r="K102" i="9" s="1"/>
  <c r="AS120" i="5"/>
  <c r="K103" i="9" s="1"/>
  <c r="AS121" i="5"/>
  <c r="K104" i="9" s="1"/>
  <c r="AS122" i="5"/>
  <c r="K105" i="9" s="1"/>
  <c r="AS124" i="5"/>
  <c r="K106" i="9" s="1"/>
  <c r="AS125" i="5"/>
  <c r="K107" i="9" s="1"/>
  <c r="AS126" i="5"/>
  <c r="K108" i="9" s="1"/>
  <c r="AS127" i="5"/>
  <c r="K109" i="9" s="1"/>
  <c r="AS128" i="5"/>
  <c r="K110" i="9" s="1"/>
  <c r="AS129" i="5"/>
  <c r="K111" i="9" s="1"/>
  <c r="AS130" i="5"/>
  <c r="K112" i="9" s="1"/>
  <c r="AS131" i="5"/>
  <c r="K113" i="9" s="1"/>
  <c r="AS132" i="5"/>
  <c r="K114" i="9" s="1"/>
  <c r="AS133" i="5"/>
  <c r="K115" i="9" s="1"/>
  <c r="AS134" i="5"/>
  <c r="K116" i="9" s="1"/>
  <c r="AS135" i="5"/>
  <c r="K117" i="9" s="1"/>
  <c r="AS136" i="5"/>
  <c r="K118" i="9" s="1"/>
  <c r="AS137" i="5"/>
  <c r="K119" i="9" s="1"/>
  <c r="AS138" i="5"/>
  <c r="K120" i="9" s="1"/>
  <c r="AS141" i="5"/>
  <c r="K121" i="9" s="1"/>
  <c r="AS142" i="5"/>
  <c r="K122" i="9" s="1"/>
  <c r="AS143" i="5"/>
  <c r="K123" i="9" s="1"/>
  <c r="AS144" i="5"/>
  <c r="K124" i="9" s="1"/>
  <c r="AS145" i="5"/>
  <c r="K125" i="9" s="1"/>
  <c r="U6" i="7"/>
  <c r="W141" i="5"/>
  <c r="AJ141" i="5" s="1"/>
  <c r="AO138" i="5"/>
  <c r="D120" i="9" s="1"/>
  <c r="AO89" i="5"/>
  <c r="D74" i="9" s="1"/>
  <c r="AM12" i="5"/>
  <c r="B5" i="9" s="1"/>
  <c r="AM13" i="5"/>
  <c r="B6" i="9" s="1"/>
  <c r="AM14" i="5"/>
  <c r="B7" i="9" s="1"/>
  <c r="AN15" i="5"/>
  <c r="C8" i="9" s="1"/>
  <c r="AN16" i="5"/>
  <c r="C9" i="9" s="1"/>
  <c r="AN17" i="5"/>
  <c r="C10" i="9" s="1"/>
  <c r="AN18" i="5"/>
  <c r="C11" i="9" s="1"/>
  <c r="AN19" i="5"/>
  <c r="C12" i="9" s="1"/>
  <c r="AM20" i="5"/>
  <c r="B13" i="9" s="1"/>
  <c r="AN20" i="5"/>
  <c r="C13" i="9" s="1"/>
  <c r="AM22" i="5"/>
  <c r="B14" i="9" s="1"/>
  <c r="AM23" i="5"/>
  <c r="B15" i="9" s="1"/>
  <c r="AM24" i="5"/>
  <c r="B16" i="9" s="1"/>
  <c r="AN25" i="5"/>
  <c r="C17" i="9" s="1"/>
  <c r="AN26" i="5"/>
  <c r="C18" i="9" s="1"/>
  <c r="AN27" i="5"/>
  <c r="C19" i="9" s="1"/>
  <c r="AN28" i="5"/>
  <c r="C20" i="9" s="1"/>
  <c r="AM29" i="5"/>
  <c r="B21" i="9" s="1"/>
  <c r="AN29" i="5"/>
  <c r="C21" i="9" s="1"/>
  <c r="AM31" i="5"/>
  <c r="B22" i="9" s="1"/>
  <c r="AM32" i="5"/>
  <c r="B23" i="9" s="1"/>
  <c r="AN33" i="5"/>
  <c r="C24" i="9" s="1"/>
  <c r="AN34" i="5"/>
  <c r="C25" i="9" s="1"/>
  <c r="AN35" i="5"/>
  <c r="C26" i="9" s="1"/>
  <c r="AN36" i="5"/>
  <c r="C27" i="9" s="1"/>
  <c r="AN37" i="5"/>
  <c r="C28" i="9" s="1"/>
  <c r="AM47" i="5"/>
  <c r="B38" i="9" s="1"/>
  <c r="AN47" i="5"/>
  <c r="C38" i="9" s="1"/>
  <c r="AN49" i="5"/>
  <c r="C39" i="9" s="1"/>
  <c r="AN50" i="5"/>
  <c r="C40" i="9" s="1"/>
  <c r="AN51" i="5"/>
  <c r="C41" i="9" s="1"/>
  <c r="AN52" i="5"/>
  <c r="C42" i="9" s="1"/>
  <c r="AN53" i="5"/>
  <c r="C43" i="9" s="1"/>
  <c r="AN57" i="5"/>
  <c r="C45" i="9" s="1"/>
  <c r="AN150" i="5"/>
  <c r="C46" i="9" s="1"/>
  <c r="AN56" i="5"/>
  <c r="C51" i="9" s="1"/>
  <c r="AN59" i="5"/>
  <c r="C52" i="9" s="1"/>
  <c r="AM60" i="5"/>
  <c r="B53" i="9" s="1"/>
  <c r="AN60" i="5"/>
  <c r="C53" i="9" s="1"/>
  <c r="AM76" i="5"/>
  <c r="B63" i="9" s="1"/>
  <c r="AN76" i="5"/>
  <c r="C63" i="9" s="1"/>
  <c r="AO79" i="5"/>
  <c r="D64" i="9" s="1"/>
  <c r="AO80" i="5"/>
  <c r="D65" i="9" s="1"/>
  <c r="AO81" i="5"/>
  <c r="D66" i="9" s="1"/>
  <c r="AO82" i="5"/>
  <c r="D67" i="9" s="1"/>
  <c r="AO83" i="5"/>
  <c r="D68" i="9" s="1"/>
  <c r="AO84" i="5"/>
  <c r="D69" i="9" s="1"/>
  <c r="AO85" i="5"/>
  <c r="D70" i="9" s="1"/>
  <c r="AO86" i="5"/>
  <c r="D71" i="9" s="1"/>
  <c r="AO87" i="5"/>
  <c r="D72" i="9" s="1"/>
  <c r="AO88" i="5"/>
  <c r="D73" i="9" s="1"/>
  <c r="AO90" i="5"/>
  <c r="D75" i="9" s="1"/>
  <c r="AM92" i="5"/>
  <c r="B76" i="9" s="1"/>
  <c r="AM93" i="5"/>
  <c r="B77" i="9" s="1"/>
  <c r="AM94" i="5"/>
  <c r="B78" i="9" s="1"/>
  <c r="AN95" i="5"/>
  <c r="C79" i="9" s="1"/>
  <c r="AN96" i="5"/>
  <c r="C80" i="9" s="1"/>
  <c r="AN97" i="5"/>
  <c r="C81" i="9" s="1"/>
  <c r="AO109" i="5"/>
  <c r="D93" i="9" s="1"/>
  <c r="AO111" i="5"/>
  <c r="D94" i="9" s="1"/>
  <c r="AO112" i="5"/>
  <c r="D95" i="9" s="1"/>
  <c r="AO113" i="5"/>
  <c r="D96" i="9" s="1"/>
  <c r="AO114" i="5"/>
  <c r="D97" i="9" s="1"/>
  <c r="AO115" i="5"/>
  <c r="D98" i="9" s="1"/>
  <c r="D4" i="9"/>
  <c r="K11" i="5"/>
  <c r="AB7" i="5" s="1"/>
  <c r="M11" i="5"/>
  <c r="AD7" i="5" s="1"/>
  <c r="N11" i="5"/>
  <c r="AE7" i="5" s="1"/>
  <c r="AS11" i="5"/>
  <c r="K4" i="9" s="1"/>
  <c r="E4" i="9"/>
  <c r="AM11" i="5"/>
  <c r="B4" i="9" s="1"/>
  <c r="I11" i="5"/>
  <c r="Z7" i="5" s="1"/>
  <c r="G11" i="5"/>
  <c r="X7" i="5" s="1"/>
  <c r="O11" i="5"/>
  <c r="AF7" i="5" s="1"/>
  <c r="L11" i="5"/>
  <c r="AC7" i="5" s="1"/>
  <c r="J11" i="5"/>
  <c r="AA7" i="5" s="1"/>
  <c r="D18" i="11"/>
  <c r="F4" i="9"/>
  <c r="I4" i="9" s="1"/>
  <c r="B2" i="9"/>
  <c r="C2" i="9"/>
  <c r="C4" i="9"/>
  <c r="D2" i="9"/>
  <c r="G4" i="9"/>
  <c r="X1" i="5" l="1"/>
  <c r="X2" i="5" s="1"/>
  <c r="AJ7" i="5"/>
  <c r="B40" i="7"/>
  <c r="W37" i="12" s="1"/>
  <c r="B28" i="7"/>
  <c r="W25" i="12" s="1"/>
  <c r="B19" i="7"/>
  <c r="W16" i="12" s="1"/>
  <c r="B6" i="7"/>
  <c r="I24" i="9"/>
  <c r="B32" i="7"/>
  <c r="W29" i="12" s="1"/>
  <c r="B14" i="7"/>
  <c r="W11" i="12" s="1"/>
  <c r="B10" i="7"/>
  <c r="W7" i="12" s="1"/>
  <c r="B13" i="7"/>
  <c r="W10" i="12" s="1"/>
  <c r="B9" i="7"/>
  <c r="W6" i="12" s="1"/>
  <c r="E16" i="11"/>
  <c r="B12" i="7"/>
  <c r="W9" i="12" s="1"/>
  <c r="B8" i="7"/>
  <c r="B16" i="7"/>
  <c r="W13" i="12" s="1"/>
  <c r="B11" i="7"/>
  <c r="W8" i="12" s="1"/>
  <c r="B7" i="7"/>
  <c r="W4" i="12" s="1"/>
  <c r="B45" i="7"/>
  <c r="W42" i="12" s="1"/>
  <c r="B23" i="7"/>
  <c r="W20" i="12" s="1"/>
  <c r="B136" i="7"/>
  <c r="B131" i="7"/>
  <c r="W128" i="12" s="1"/>
  <c r="B127" i="7"/>
  <c r="W124" i="12" s="1"/>
  <c r="B123" i="7"/>
  <c r="W120" i="12" s="1"/>
  <c r="B119" i="7"/>
  <c r="W116" i="12" s="1"/>
  <c r="B114" i="7"/>
  <c r="W111" i="12" s="1"/>
  <c r="B110" i="7"/>
  <c r="W107" i="12" s="1"/>
  <c r="B106" i="7"/>
  <c r="W103" i="12" s="1"/>
  <c r="B101" i="7"/>
  <c r="W98" i="12" s="1"/>
  <c r="B97" i="7"/>
  <c r="W94" i="12" s="1"/>
  <c r="B93" i="7"/>
  <c r="W90" i="12" s="1"/>
  <c r="B89" i="7"/>
  <c r="W86" i="12" s="1"/>
  <c r="B83" i="7"/>
  <c r="W80" i="12" s="1"/>
  <c r="B79" i="7"/>
  <c r="W76" i="12" s="1"/>
  <c r="B75" i="7"/>
  <c r="W72" i="12" s="1"/>
  <c r="B65" i="7"/>
  <c r="W62" i="12" s="1"/>
  <c r="B61" i="7"/>
  <c r="W58" i="12" s="1"/>
  <c r="B57" i="7"/>
  <c r="B50" i="7"/>
  <c r="W47" i="12" s="1"/>
  <c r="B48" i="7"/>
  <c r="W45" i="12" s="1"/>
  <c r="B44" i="7"/>
  <c r="W41" i="12" s="1"/>
  <c r="B39" i="7"/>
  <c r="B35" i="7"/>
  <c r="W32" i="12" s="1"/>
  <c r="B31" i="7"/>
  <c r="B27" i="7"/>
  <c r="W24" i="12" s="1"/>
  <c r="B22" i="7"/>
  <c r="W19" i="12" s="1"/>
  <c r="B18" i="7"/>
  <c r="W15" i="12" s="1"/>
  <c r="B49" i="7"/>
  <c r="B139" i="7"/>
  <c r="W136" i="12" s="1"/>
  <c r="B135" i="7"/>
  <c r="B130" i="7"/>
  <c r="W127" i="12" s="1"/>
  <c r="B126" i="7"/>
  <c r="B122" i="7"/>
  <c r="W119" i="12" s="1"/>
  <c r="B118" i="7"/>
  <c r="W115" i="12" s="1"/>
  <c r="B113" i="7"/>
  <c r="W110" i="12" s="1"/>
  <c r="B109" i="7"/>
  <c r="W106" i="12" s="1"/>
  <c r="B105" i="7"/>
  <c r="W102" i="12" s="1"/>
  <c r="B100" i="7"/>
  <c r="W97" i="12" s="1"/>
  <c r="B96" i="7"/>
  <c r="W93" i="12" s="1"/>
  <c r="B92" i="7"/>
  <c r="W89" i="12" s="1"/>
  <c r="B88" i="7"/>
  <c r="B82" i="7"/>
  <c r="W79" i="12" s="1"/>
  <c r="B78" i="7"/>
  <c r="W75" i="12" s="1"/>
  <c r="B74" i="7"/>
  <c r="W71" i="12" s="1"/>
  <c r="B64" i="7"/>
  <c r="W61" i="12" s="1"/>
  <c r="B60" i="7"/>
  <c r="W57" i="12" s="1"/>
  <c r="B56" i="7"/>
  <c r="W53" i="12" s="1"/>
  <c r="B53" i="7"/>
  <c r="B47" i="7"/>
  <c r="B43" i="7"/>
  <c r="B38" i="7"/>
  <c r="W35" i="12" s="1"/>
  <c r="B34" i="7"/>
  <c r="W31" i="12" s="1"/>
  <c r="B30" i="7"/>
  <c r="W27" i="12" s="1"/>
  <c r="B26" i="7"/>
  <c r="W23" i="12" s="1"/>
  <c r="B21" i="7"/>
  <c r="W18" i="12" s="1"/>
  <c r="B17" i="7"/>
  <c r="W14" i="12" s="1"/>
  <c r="B138" i="7"/>
  <c r="B134" i="7"/>
  <c r="W131" i="12" s="1"/>
  <c r="B129" i="7"/>
  <c r="W126" i="12" s="1"/>
  <c r="B125" i="7"/>
  <c r="W122" i="12" s="1"/>
  <c r="B121" i="7"/>
  <c r="W118" i="12" s="1"/>
  <c r="B116" i="7"/>
  <c r="W113" i="12" s="1"/>
  <c r="B112" i="7"/>
  <c r="W109" i="12" s="1"/>
  <c r="B108" i="7"/>
  <c r="W105" i="12" s="1"/>
  <c r="B103" i="7"/>
  <c r="W100" i="12" s="1"/>
  <c r="B99" i="7"/>
  <c r="B95" i="7"/>
  <c r="W92" i="12" s="1"/>
  <c r="B91" i="7"/>
  <c r="W88" i="12" s="1"/>
  <c r="B87" i="7"/>
  <c r="W84" i="12" s="1"/>
  <c r="B81" i="7"/>
  <c r="W78" i="12" s="1"/>
  <c r="B77" i="7"/>
  <c r="W74" i="12" s="1"/>
  <c r="B73" i="7"/>
  <c r="W70" i="12" s="1"/>
  <c r="B63" i="7"/>
  <c r="W60" i="12" s="1"/>
  <c r="B59" i="7"/>
  <c r="B54" i="7"/>
  <c r="B52" i="7"/>
  <c r="W49" i="12" s="1"/>
  <c r="B46" i="7"/>
  <c r="W43" i="12" s="1"/>
  <c r="B41" i="7"/>
  <c r="B37" i="7"/>
  <c r="W34" i="12" s="1"/>
  <c r="B33" i="7"/>
  <c r="B29" i="7"/>
  <c r="B25" i="7"/>
  <c r="W22" i="12" s="1"/>
  <c r="B20" i="7"/>
  <c r="W17" i="12" s="1"/>
  <c r="B36" i="7"/>
  <c r="W33" i="12" s="1"/>
  <c r="B137" i="7"/>
  <c r="W134" i="12" s="1"/>
  <c r="B132" i="7"/>
  <c r="W129" i="12" s="1"/>
  <c r="B128" i="7"/>
  <c r="W125" i="12" s="1"/>
  <c r="B124" i="7"/>
  <c r="W121" i="12" s="1"/>
  <c r="B120" i="7"/>
  <c r="B115" i="7"/>
  <c r="W112" i="12" s="1"/>
  <c r="B111" i="7"/>
  <c r="W108" i="12" s="1"/>
  <c r="B107" i="7"/>
  <c r="W104" i="12" s="1"/>
  <c r="B102" i="7"/>
  <c r="W99" i="12" s="1"/>
  <c r="B98" i="7"/>
  <c r="W95" i="12" s="1"/>
  <c r="B94" i="7"/>
  <c r="W91" i="12" s="1"/>
  <c r="B90" i="7"/>
  <c r="W87" i="12" s="1"/>
  <c r="B86" i="7"/>
  <c r="W83" i="12" s="1"/>
  <c r="B80" i="7"/>
  <c r="B76" i="7"/>
  <c r="W73" i="12" s="1"/>
  <c r="B72" i="7"/>
  <c r="W69" i="12" s="1"/>
  <c r="B62" i="7"/>
  <c r="B58" i="7"/>
  <c r="W55" i="12" s="1"/>
  <c r="B51" i="7"/>
  <c r="W48" i="12" s="1"/>
  <c r="I102" i="9"/>
  <c r="I118" i="9"/>
  <c r="I66" i="9"/>
  <c r="I167" i="9"/>
  <c r="H81" i="9"/>
  <c r="A91" i="9"/>
  <c r="A44" i="9"/>
  <c r="A40" i="9"/>
  <c r="A32" i="9"/>
  <c r="A28" i="9"/>
  <c r="A24" i="9"/>
  <c r="A20" i="9"/>
  <c r="A12" i="9"/>
  <c r="A79" i="9"/>
  <c r="A67" i="9"/>
  <c r="A118" i="9"/>
  <c r="A110" i="9"/>
  <c r="A106" i="9"/>
  <c r="A102" i="9"/>
  <c r="A98" i="9"/>
  <c r="A94" i="9"/>
  <c r="A90" i="9"/>
  <c r="A86" i="9"/>
  <c r="A78" i="9"/>
  <c r="A74" i="9"/>
  <c r="A70" i="9"/>
  <c r="A66" i="9"/>
  <c r="A62" i="9"/>
  <c r="A58" i="9"/>
  <c r="A54" i="9"/>
  <c r="A50" i="9"/>
  <c r="A115" i="9"/>
  <c r="A111" i="9"/>
  <c r="A103" i="9"/>
  <c r="A99" i="9"/>
  <c r="A75" i="9"/>
  <c r="A55" i="9"/>
  <c r="A43" i="9"/>
  <c r="A39" i="9"/>
  <c r="A35" i="9"/>
  <c r="A31" i="9"/>
  <c r="A27" i="9"/>
  <c r="A19" i="9"/>
  <c r="A15" i="9"/>
  <c r="A11" i="9"/>
  <c r="A7" i="9"/>
  <c r="A95" i="9"/>
  <c r="A87" i="9"/>
  <c r="A125" i="9"/>
  <c r="A121" i="9"/>
  <c r="A117" i="9"/>
  <c r="A113" i="9"/>
  <c r="A109" i="9"/>
  <c r="A105" i="9"/>
  <c r="A97" i="9"/>
  <c r="A93" i="9"/>
  <c r="A89" i="9"/>
  <c r="A85" i="9"/>
  <c r="A81" i="9"/>
  <c r="A73" i="9"/>
  <c r="A69" i="9"/>
  <c r="A65" i="9"/>
  <c r="A61" i="9"/>
  <c r="A57" i="9"/>
  <c r="A53" i="9"/>
  <c r="A49" i="9"/>
  <c r="A83" i="9"/>
  <c r="A4" i="9"/>
  <c r="A42" i="9"/>
  <c r="A38" i="9"/>
  <c r="A34" i="9"/>
  <c r="A30" i="9"/>
  <c r="A26" i="9"/>
  <c r="A22" i="9"/>
  <c r="A14" i="9"/>
  <c r="A10" i="9"/>
  <c r="A6" i="9"/>
  <c r="A123" i="9"/>
  <c r="A59" i="9"/>
  <c r="A124" i="9"/>
  <c r="A120" i="9"/>
  <c r="A116" i="9"/>
  <c r="A108" i="9"/>
  <c r="A104" i="9"/>
  <c r="A100" i="9"/>
  <c r="A96" i="9"/>
  <c r="A92" i="9"/>
  <c r="A84" i="9"/>
  <c r="A80" i="9"/>
  <c r="A76" i="9"/>
  <c r="A72" i="9"/>
  <c r="A68" i="9"/>
  <c r="A64" i="9"/>
  <c r="A60" i="9"/>
  <c r="A52" i="9"/>
  <c r="A45" i="9"/>
  <c r="A41" i="9"/>
  <c r="A37" i="9"/>
  <c r="A33" i="9"/>
  <c r="A29" i="9"/>
  <c r="A25" i="9"/>
  <c r="A21" i="9"/>
  <c r="A17" i="9"/>
  <c r="A13" i="9"/>
  <c r="A9" i="9"/>
  <c r="A5" i="9"/>
  <c r="H65" i="9"/>
  <c r="I8" i="9"/>
  <c r="I44" i="9"/>
  <c r="I35" i="9"/>
  <c r="I82" i="9"/>
  <c r="I20" i="9"/>
  <c r="H101" i="9"/>
  <c r="I126" i="9"/>
  <c r="I51" i="9"/>
  <c r="H13" i="9"/>
  <c r="I169" i="9"/>
  <c r="I56" i="9"/>
  <c r="H37" i="9"/>
  <c r="I128" i="9"/>
  <c r="H232" i="9"/>
  <c r="H17" i="9"/>
  <c r="H29" i="9"/>
  <c r="H45" i="9"/>
  <c r="I84" i="9"/>
  <c r="I96" i="9"/>
  <c r="I36" i="9"/>
  <c r="H125" i="9"/>
  <c r="H144" i="9"/>
  <c r="H9" i="9"/>
  <c r="H168" i="9"/>
  <c r="I40" i="9"/>
  <c r="I110" i="9"/>
  <c r="I28" i="9"/>
  <c r="H5" i="9"/>
  <c r="H434" i="9"/>
  <c r="H154" i="9"/>
  <c r="I122" i="9"/>
  <c r="I88" i="9"/>
  <c r="I438" i="9"/>
  <c r="I430" i="9"/>
  <c r="H71" i="9"/>
  <c r="H321" i="9"/>
  <c r="I442" i="9"/>
  <c r="I450" i="9"/>
  <c r="I120" i="9"/>
  <c r="H113" i="9"/>
  <c r="H14" i="9"/>
  <c r="I226" i="9"/>
  <c r="H105" i="9"/>
  <c r="H170" i="9"/>
  <c r="I250" i="9"/>
  <c r="H162" i="9"/>
  <c r="H402" i="9"/>
  <c r="I180" i="9"/>
  <c r="I376" i="9"/>
  <c r="I251" i="9"/>
  <c r="H336" i="9"/>
  <c r="H292" i="9"/>
  <c r="H300" i="9"/>
  <c r="I452" i="9"/>
  <c r="I288" i="9"/>
  <c r="I59" i="9"/>
  <c r="I252" i="9"/>
  <c r="H364" i="9"/>
  <c r="I436" i="9"/>
  <c r="I228" i="9"/>
  <c r="H263" i="9"/>
  <c r="H85" i="9"/>
  <c r="I67" i="9"/>
  <c r="H93" i="9"/>
  <c r="I153" i="9"/>
  <c r="H329" i="9"/>
  <c r="I104" i="9"/>
  <c r="I75" i="9"/>
  <c r="H41" i="9"/>
  <c r="I401" i="9"/>
  <c r="I112" i="9"/>
  <c r="I63" i="9"/>
  <c r="H57" i="9"/>
  <c r="H171" i="9"/>
  <c r="H435" i="9"/>
  <c r="I235" i="9"/>
  <c r="H25" i="9"/>
  <c r="H30" i="9"/>
  <c r="I79" i="9"/>
  <c r="I291" i="9"/>
  <c r="H396" i="9"/>
  <c r="H324" i="9"/>
  <c r="H356" i="9"/>
  <c r="H363" i="9"/>
  <c r="I340" i="9"/>
  <c r="H372" i="9"/>
  <c r="H371" i="9"/>
  <c r="I267" i="9"/>
  <c r="I195" i="9"/>
  <c r="I244" i="9"/>
  <c r="I188" i="9"/>
  <c r="H316" i="9"/>
  <c r="I299" i="9"/>
  <c r="I211" i="9"/>
  <c r="H308" i="9"/>
  <c r="I451" i="9"/>
  <c r="I196" i="9"/>
  <c r="I331" i="9"/>
  <c r="I275" i="9"/>
  <c r="I260" i="9"/>
  <c r="H404" i="9"/>
  <c r="H395" i="9"/>
  <c r="I204" i="9"/>
  <c r="H347" i="9"/>
  <c r="I236" i="9"/>
  <c r="I283" i="9"/>
  <c r="H259" i="9"/>
  <c r="H403" i="9"/>
  <c r="I227" i="9"/>
  <c r="I38" i="9"/>
  <c r="I307" i="9"/>
  <c r="I220" i="9"/>
  <c r="I243" i="9"/>
  <c r="I412" i="9"/>
  <c r="I276" i="9"/>
  <c r="H179" i="9"/>
  <c r="I203" i="9"/>
  <c r="I323" i="9"/>
  <c r="I87" i="9"/>
  <c r="H355" i="9"/>
  <c r="H187" i="9"/>
  <c r="H22" i="9"/>
  <c r="I149" i="9"/>
  <c r="H191" i="9"/>
  <c r="H400" i="9"/>
  <c r="H61" i="9"/>
  <c r="B134" i="12"/>
  <c r="A134" i="12" s="1"/>
  <c r="B119" i="12"/>
  <c r="A119" i="12" s="1"/>
  <c r="B104" i="12"/>
  <c r="A104" i="12" s="1"/>
  <c r="B97" i="12"/>
  <c r="A97" i="12" s="1"/>
  <c r="B95" i="12"/>
  <c r="A95" i="12" s="1"/>
  <c r="B87" i="12"/>
  <c r="A87" i="12" s="1"/>
  <c r="B85" i="12"/>
  <c r="A85" i="12" s="1"/>
  <c r="B79" i="12"/>
  <c r="A79" i="12" s="1"/>
  <c r="B57" i="12"/>
  <c r="A57" i="12" s="1"/>
  <c r="B49" i="12"/>
  <c r="A49" i="12" s="1"/>
  <c r="B26" i="12"/>
  <c r="A26" i="12" s="1"/>
  <c r="B13" i="12"/>
  <c r="A13" i="12" s="1"/>
  <c r="B6" i="12"/>
  <c r="A6" i="12" s="1"/>
  <c r="H326" i="9"/>
  <c r="H328" i="9"/>
  <c r="H158" i="9"/>
  <c r="H109" i="9"/>
  <c r="H302" i="9"/>
  <c r="H166" i="9"/>
  <c r="H407" i="9"/>
  <c r="H352" i="9"/>
  <c r="I190" i="9"/>
  <c r="H177" i="9"/>
  <c r="H117" i="9"/>
  <c r="I124" i="9"/>
  <c r="H360" i="9"/>
  <c r="H368" i="9"/>
  <c r="H73" i="9"/>
  <c r="I253" i="9"/>
  <c r="H245" i="9"/>
  <c r="H156" i="9"/>
  <c r="H439" i="9"/>
  <c r="I421" i="9"/>
  <c r="H146" i="9"/>
  <c r="H293" i="9"/>
  <c r="I181" i="9"/>
  <c r="H247" i="9"/>
  <c r="H239" i="9"/>
  <c r="H317" i="9"/>
  <c r="I95" i="9"/>
  <c r="I164" i="9"/>
  <c r="H172" i="9"/>
  <c r="I255" i="9"/>
  <c r="I199" i="9"/>
  <c r="H301" i="9"/>
  <c r="I237" i="9"/>
  <c r="H405" i="9"/>
  <c r="I183" i="9"/>
  <c r="H223" i="9"/>
  <c r="H335" i="9"/>
  <c r="H261" i="9"/>
  <c r="I189" i="9"/>
  <c r="H148" i="9"/>
  <c r="H359" i="9"/>
  <c r="H351" i="9"/>
  <c r="I285" i="9"/>
  <c r="H279" i="9"/>
  <c r="H309" i="9"/>
  <c r="H343" i="9"/>
  <c r="I145" i="9"/>
  <c r="H375" i="9"/>
  <c r="H147" i="9"/>
  <c r="H327" i="9"/>
  <c r="H367" i="9"/>
  <c r="I269" i="9"/>
  <c r="H399" i="9"/>
  <c r="I150" i="9"/>
  <c r="H325" i="9"/>
  <c r="I229" i="9"/>
  <c r="H277" i="9"/>
  <c r="B86" i="12"/>
  <c r="A86" i="12" s="1"/>
  <c r="B80" i="12"/>
  <c r="A80" i="12" s="1"/>
  <c r="B62" i="12"/>
  <c r="A62" i="12" s="1"/>
  <c r="B58" i="12"/>
  <c r="A58" i="12" s="1"/>
  <c r="B44" i="12"/>
  <c r="A44" i="12" s="1"/>
  <c r="B42" i="12"/>
  <c r="A42" i="12" s="1"/>
  <c r="B5" i="12"/>
  <c r="A5" i="12" s="1"/>
  <c r="I192" i="9"/>
  <c r="I222" i="9"/>
  <c r="H304" i="9"/>
  <c r="I437" i="9"/>
  <c r="I264" i="9"/>
  <c r="I18" i="9"/>
  <c r="B106" i="12"/>
  <c r="A106" i="12" s="1"/>
  <c r="I246" i="9"/>
  <c r="I370" i="9"/>
  <c r="I254" i="9"/>
  <c r="I408" i="9"/>
  <c r="I134" i="9"/>
  <c r="I238" i="9"/>
  <c r="H447" i="9"/>
  <c r="I200" i="9"/>
  <c r="I230" i="9"/>
  <c r="I262" i="9"/>
  <c r="I248" i="9"/>
  <c r="I286" i="9"/>
  <c r="I157" i="9"/>
  <c r="H433" i="9"/>
  <c r="H432" i="9"/>
  <c r="I431" i="9"/>
  <c r="I429" i="9"/>
  <c r="H428" i="9"/>
  <c r="I427" i="9"/>
  <c r="I123" i="9"/>
  <c r="I60" i="9"/>
  <c r="I198" i="9"/>
  <c r="I182" i="9"/>
  <c r="I224" i="9"/>
  <c r="H296" i="9"/>
  <c r="I406" i="9"/>
  <c r="I270" i="9"/>
  <c r="I320" i="9"/>
  <c r="I256" i="9"/>
  <c r="H362" i="9"/>
  <c r="H330" i="9"/>
  <c r="H332" i="9"/>
  <c r="I184" i="9"/>
  <c r="I206" i="9"/>
  <c r="I240" i="9"/>
  <c r="I394" i="9"/>
  <c r="I338" i="9"/>
  <c r="I90" i="9"/>
  <c r="H346" i="9"/>
  <c r="I208" i="9"/>
  <c r="H348" i="9"/>
  <c r="I354" i="9"/>
  <c r="H175" i="9"/>
  <c r="I159" i="9"/>
  <c r="I106" i="9"/>
  <c r="I116" i="9"/>
  <c r="I349" i="9"/>
  <c r="H155" i="9"/>
  <c r="I440" i="9"/>
  <c r="I258" i="9"/>
  <c r="I86" i="9"/>
  <c r="I47" i="9"/>
  <c r="I32" i="9"/>
  <c r="I99" i="9"/>
  <c r="I94" i="9"/>
  <c r="H89" i="9"/>
  <c r="I68" i="9"/>
  <c r="I218" i="9"/>
  <c r="I274" i="9"/>
  <c r="H297" i="9"/>
  <c r="I193" i="9"/>
  <c r="I107" i="9"/>
  <c r="B105" i="12"/>
  <c r="A105" i="12" s="1"/>
  <c r="B31" i="12"/>
  <c r="A31" i="12" s="1"/>
  <c r="I242" i="9"/>
  <c r="I194" i="9"/>
  <c r="I234" i="9"/>
  <c r="H143" i="9"/>
  <c r="I178" i="9"/>
  <c r="I273" i="9"/>
  <c r="I282" i="9"/>
  <c r="I241" i="9"/>
  <c r="B3" i="12"/>
  <c r="A3" i="12" s="1"/>
  <c r="I115" i="9"/>
  <c r="I46" i="9"/>
  <c r="I210" i="9"/>
  <c r="I266" i="9"/>
  <c r="I249" i="9"/>
  <c r="I409" i="9"/>
  <c r="H322" i="9"/>
  <c r="I257" i="9"/>
  <c r="H305" i="9"/>
  <c r="H176" i="9"/>
  <c r="I265" i="9"/>
  <c r="I72" i="9"/>
  <c r="I76" i="9"/>
  <c r="H10" i="9"/>
  <c r="H289" i="9"/>
  <c r="I374" i="9"/>
  <c r="H290" i="9"/>
  <c r="I281" i="9"/>
  <c r="I80" i="9"/>
  <c r="I42" i="9"/>
  <c r="I52" i="9"/>
  <c r="H121" i="9"/>
  <c r="H410" i="9"/>
  <c r="I441" i="9"/>
  <c r="H319" i="9"/>
  <c r="I449" i="9"/>
  <c r="I185" i="9"/>
  <c r="I23" i="9"/>
  <c r="H127" i="9"/>
  <c r="I350" i="9"/>
  <c r="I160" i="9"/>
  <c r="I74" i="9"/>
  <c r="H136" i="9"/>
  <c r="H19" i="9"/>
  <c r="I83" i="9"/>
  <c r="I62" i="9"/>
  <c r="I111" i="9"/>
  <c r="H174" i="9"/>
  <c r="H295" i="9"/>
  <c r="I358" i="9"/>
  <c r="H303" i="9"/>
  <c r="I201" i="9"/>
  <c r="I70" i="9"/>
  <c r="H49" i="9"/>
  <c r="I103" i="9"/>
  <c r="B37" i="12"/>
  <c r="A37" i="12" s="1"/>
  <c r="I418" i="9"/>
  <c r="I27" i="9"/>
  <c r="I7" i="9"/>
  <c r="I39" i="9"/>
  <c r="H151" i="9"/>
  <c r="I366" i="9"/>
  <c r="I287" i="9"/>
  <c r="I161" i="9"/>
  <c r="I34" i="9"/>
  <c r="I271" i="9"/>
  <c r="I119" i="9"/>
  <c r="H15" i="9"/>
  <c r="A77" i="9"/>
  <c r="I443" i="9"/>
  <c r="I444" i="9"/>
  <c r="H306" i="9"/>
  <c r="H446" i="9"/>
  <c r="I357" i="9"/>
  <c r="H4" i="9"/>
  <c r="I393" i="9"/>
  <c r="I173" i="9"/>
  <c r="H445" i="9"/>
  <c r="I373" i="9"/>
  <c r="H298" i="9"/>
  <c r="H337" i="9"/>
  <c r="H334" i="9"/>
  <c r="B133" i="12"/>
  <c r="A133" i="12" s="1"/>
  <c r="B132" i="12"/>
  <c r="A132" i="12" s="1"/>
  <c r="B131" i="12"/>
  <c r="A131" i="12" s="1"/>
  <c r="B129" i="12"/>
  <c r="A129" i="12" s="1"/>
  <c r="B128" i="12"/>
  <c r="A128" i="12" s="1"/>
  <c r="B127" i="12"/>
  <c r="A127" i="12" s="1"/>
  <c r="B126" i="12"/>
  <c r="A126" i="12" s="1"/>
  <c r="I397" i="9"/>
  <c r="I448" i="9"/>
  <c r="I272" i="9"/>
  <c r="I365" i="9"/>
  <c r="I268" i="9"/>
  <c r="B125" i="12"/>
  <c r="A125" i="12" s="1"/>
  <c r="B124" i="12"/>
  <c r="A124" i="12" s="1"/>
  <c r="B123" i="12"/>
  <c r="A123" i="12" s="1"/>
  <c r="B122" i="12"/>
  <c r="A122" i="12" s="1"/>
  <c r="B121" i="12"/>
  <c r="A121" i="12" s="1"/>
  <c r="B120" i="12"/>
  <c r="A120" i="12" s="1"/>
  <c r="B118" i="12"/>
  <c r="A118" i="12" s="1"/>
  <c r="B117" i="12"/>
  <c r="A117" i="12" s="1"/>
  <c r="B116" i="12"/>
  <c r="A116" i="12" s="1"/>
  <c r="B115" i="12"/>
  <c r="A115" i="12" s="1"/>
  <c r="B113" i="12"/>
  <c r="A113" i="12" s="1"/>
  <c r="B112" i="12"/>
  <c r="A112" i="12" s="1"/>
  <c r="B111" i="12"/>
  <c r="A111" i="12" s="1"/>
  <c r="B110" i="12"/>
  <c r="A110" i="12" s="1"/>
  <c r="B109" i="12"/>
  <c r="A109" i="12" s="1"/>
  <c r="B108" i="12"/>
  <c r="A108" i="12" s="1"/>
  <c r="B107" i="12"/>
  <c r="A107" i="12" s="1"/>
  <c r="B103" i="12"/>
  <c r="A103" i="12" s="1"/>
  <c r="B102" i="12"/>
  <c r="A102" i="12" s="1"/>
  <c r="B100" i="12"/>
  <c r="A100" i="12" s="1"/>
  <c r="B98" i="12"/>
  <c r="A98" i="12" s="1"/>
  <c r="B96" i="12"/>
  <c r="A96" i="12" s="1"/>
  <c r="B94" i="12"/>
  <c r="A94" i="12" s="1"/>
  <c r="B93" i="12"/>
  <c r="A93" i="12" s="1"/>
  <c r="B92" i="12"/>
  <c r="A92" i="12" s="1"/>
  <c r="B91" i="12"/>
  <c r="A91" i="12" s="1"/>
  <c r="B90" i="12"/>
  <c r="A90" i="12" s="1"/>
  <c r="B89" i="12"/>
  <c r="A89" i="12" s="1"/>
  <c r="B88" i="12"/>
  <c r="A88" i="12" s="1"/>
  <c r="B84" i="12"/>
  <c r="A84" i="12" s="1"/>
  <c r="B83" i="12"/>
  <c r="A83" i="12" s="1"/>
  <c r="B78" i="12"/>
  <c r="A78" i="12" s="1"/>
  <c r="B77" i="12"/>
  <c r="A77" i="12" s="1"/>
  <c r="B76" i="12"/>
  <c r="A76" i="12" s="1"/>
  <c r="B75" i="12"/>
  <c r="A75" i="12" s="1"/>
  <c r="B74" i="12"/>
  <c r="A74" i="12" s="1"/>
  <c r="B73" i="12"/>
  <c r="A73" i="12" s="1"/>
  <c r="B72" i="12"/>
  <c r="A72" i="12" s="1"/>
  <c r="B71" i="12"/>
  <c r="A71" i="12" s="1"/>
  <c r="B70" i="12"/>
  <c r="A70" i="12" s="1"/>
  <c r="B69" i="12"/>
  <c r="A69" i="12" s="1"/>
  <c r="B61" i="12"/>
  <c r="A61" i="12" s="1"/>
  <c r="B60" i="12"/>
  <c r="A60" i="12" s="1"/>
  <c r="B59" i="12"/>
  <c r="A59" i="12" s="1"/>
  <c r="B56" i="12"/>
  <c r="A56" i="12" s="1"/>
  <c r="B55" i="12"/>
  <c r="A55" i="12" s="1"/>
  <c r="B54" i="12"/>
  <c r="A54" i="12" s="1"/>
  <c r="B53" i="12"/>
  <c r="A53" i="12" s="1"/>
  <c r="B51" i="12"/>
  <c r="A51" i="12" s="1"/>
  <c r="B48" i="12"/>
  <c r="A48" i="12" s="1"/>
  <c r="B47" i="12"/>
  <c r="A47" i="12" s="1"/>
  <c r="B50" i="12"/>
  <c r="A50" i="12" s="1"/>
  <c r="B46" i="12"/>
  <c r="A46" i="12" s="1"/>
  <c r="B43" i="12"/>
  <c r="A43" i="12" s="1"/>
  <c r="B41" i="12"/>
  <c r="A41" i="12" s="1"/>
  <c r="B40" i="12"/>
  <c r="A40" i="12" s="1"/>
  <c r="B38" i="12"/>
  <c r="A38" i="12" s="1"/>
  <c r="B35" i="12"/>
  <c r="A35" i="12" s="1"/>
  <c r="B34" i="12"/>
  <c r="A34" i="12" s="1"/>
  <c r="B33" i="12"/>
  <c r="A33" i="12" s="1"/>
  <c r="B32" i="12"/>
  <c r="A32" i="12" s="1"/>
  <c r="B30" i="12"/>
  <c r="A30" i="12" s="1"/>
  <c r="B29" i="12"/>
  <c r="A29" i="12" s="1"/>
  <c r="B28" i="12"/>
  <c r="A28" i="12" s="1"/>
  <c r="B27" i="12"/>
  <c r="A27" i="12" s="1"/>
  <c r="B25" i="12"/>
  <c r="A25" i="12" s="1"/>
  <c r="B24" i="12"/>
  <c r="A24" i="12" s="1"/>
  <c r="B23" i="12"/>
  <c r="A23" i="12" s="1"/>
  <c r="B22" i="12"/>
  <c r="A22" i="12" s="1"/>
  <c r="B20" i="12"/>
  <c r="A20" i="12" s="1"/>
  <c r="B19" i="12"/>
  <c r="A19" i="12" s="1"/>
  <c r="B18" i="12"/>
  <c r="A18" i="12" s="1"/>
  <c r="B17" i="12"/>
  <c r="A17" i="12" s="1"/>
  <c r="B16" i="12"/>
  <c r="A16" i="12" s="1"/>
  <c r="B15" i="12"/>
  <c r="A15" i="12" s="1"/>
  <c r="B14" i="12"/>
  <c r="A14" i="12" s="1"/>
  <c r="B11" i="12"/>
  <c r="A11" i="12" s="1"/>
  <c r="B10" i="12"/>
  <c r="A10" i="12" s="1"/>
  <c r="B9" i="12"/>
  <c r="A9" i="12" s="1"/>
  <c r="B8" i="12"/>
  <c r="A8" i="12" s="1"/>
  <c r="B7" i="12"/>
  <c r="A7" i="12" s="1"/>
  <c r="B4" i="12"/>
  <c r="A4" i="12" s="1"/>
  <c r="H130" i="9"/>
  <c r="J3" i="9"/>
  <c r="G3" i="9"/>
  <c r="G2" i="7" s="1"/>
  <c r="I312" i="9"/>
  <c r="H312" i="9"/>
  <c r="H221" i="9"/>
  <c r="I221" i="9"/>
  <c r="H197" i="9"/>
  <c r="I197" i="9"/>
  <c r="H186" i="9"/>
  <c r="I186" i="9"/>
  <c r="H233" i="9"/>
  <c r="I233" i="9"/>
  <c r="A122" i="9"/>
  <c r="H48" i="9"/>
  <c r="I48" i="9"/>
  <c r="I33" i="9"/>
  <c r="H33" i="9"/>
  <c r="I313" i="9"/>
  <c r="H313" i="9"/>
  <c r="B99" i="12"/>
  <c r="A99" i="12" s="1"/>
  <c r="H91" i="9"/>
  <c r="I91" i="9"/>
  <c r="I77" i="9"/>
  <c r="H77" i="9"/>
  <c r="A18" i="9"/>
  <c r="I131" i="9"/>
  <c r="H131" i="9"/>
  <c r="H97" i="9"/>
  <c r="I97" i="9"/>
  <c r="H339" i="9"/>
  <c r="I339" i="9"/>
  <c r="H280" i="9"/>
  <c r="I280" i="9"/>
  <c r="I55" i="9"/>
  <c r="A56" i="9"/>
  <c r="I78" i="9"/>
  <c r="H78" i="9"/>
  <c r="I69" i="9"/>
  <c r="H69" i="9"/>
  <c r="H64" i="9"/>
  <c r="I64" i="9"/>
  <c r="I58" i="9"/>
  <c r="H58" i="9"/>
  <c r="I12" i="9"/>
  <c r="H12" i="9"/>
  <c r="A8" i="9"/>
  <c r="H53" i="9"/>
  <c r="A82" i="9"/>
  <c r="A36" i="9"/>
  <c r="E3" i="9"/>
  <c r="H11" i="9"/>
  <c r="I11" i="9"/>
  <c r="H163" i="9"/>
  <c r="H314" i="9"/>
  <c r="H165" i="9"/>
  <c r="I165" i="9"/>
  <c r="A51" i="9"/>
  <c r="A23" i="9"/>
  <c r="H311" i="9"/>
  <c r="C3" i="9"/>
  <c r="I225" i="9"/>
  <c r="I98" i="9"/>
  <c r="H98" i="9"/>
  <c r="I21" i="9"/>
  <c r="H21" i="9"/>
  <c r="H152" i="9"/>
  <c r="I315" i="9"/>
  <c r="I278" i="9"/>
  <c r="H294" i="9"/>
  <c r="I310" i="9"/>
  <c r="H310" i="9"/>
  <c r="I219" i="9"/>
  <c r="H219" i="9"/>
  <c r="I50" i="9"/>
  <c r="A112" i="9"/>
  <c r="A71" i="9"/>
  <c r="H142" i="9"/>
  <c r="I142" i="9"/>
  <c r="H31" i="9"/>
  <c r="I31" i="9"/>
  <c r="H6" i="9"/>
  <c r="I6" i="9"/>
  <c r="B45" i="12"/>
  <c r="A45" i="12" s="1"/>
  <c r="B36" i="12"/>
  <c r="A36" i="12" s="1"/>
  <c r="H54" i="9"/>
  <c r="I54" i="9"/>
  <c r="H43" i="9"/>
  <c r="I43" i="9"/>
  <c r="D3" i="9"/>
  <c r="A63" i="9"/>
  <c r="H108" i="9"/>
  <c r="I108" i="9"/>
  <c r="H100" i="9"/>
  <c r="I100" i="9"/>
  <c r="I26" i="9"/>
  <c r="H26" i="9"/>
  <c r="H135" i="9"/>
  <c r="H138" i="9"/>
  <c r="I284" i="9"/>
  <c r="H231" i="9"/>
  <c r="H216" i="9"/>
  <c r="H215" i="9"/>
  <c r="H214" i="9"/>
  <c r="H213" i="9"/>
  <c r="H212" i="9"/>
  <c r="I133" i="9"/>
  <c r="H342" i="9"/>
  <c r="H392" i="9"/>
  <c r="I392" i="9"/>
  <c r="H369" i="9"/>
  <c r="I369" i="9"/>
  <c r="I361" i="9"/>
  <c r="I388" i="9"/>
  <c r="H389" i="9"/>
  <c r="B3" i="9"/>
  <c r="H413" i="9"/>
  <c r="I413" i="9"/>
  <c r="I207" i="9"/>
  <c r="H207" i="9"/>
  <c r="H426" i="9"/>
  <c r="I426" i="9"/>
  <c r="A88" i="9"/>
  <c r="A46" i="9"/>
  <c r="A16" i="9"/>
  <c r="H114" i="9"/>
  <c r="I114" i="9"/>
  <c r="F3" i="9"/>
  <c r="H391" i="9"/>
  <c r="H345" i="9"/>
  <c r="H423" i="9"/>
  <c r="H318" i="9"/>
  <c r="H414" i="9"/>
  <c r="I414" i="9"/>
  <c r="H205" i="9"/>
  <c r="I205" i="9"/>
  <c r="I415" i="9"/>
  <c r="H415" i="9"/>
  <c r="H209" i="9"/>
  <c r="I209" i="9"/>
  <c r="I378" i="9"/>
  <c r="H379" i="9"/>
  <c r="I419" i="9"/>
  <c r="I353" i="9"/>
  <c r="I424" i="9"/>
  <c r="H387" i="9"/>
  <c r="H416" i="9"/>
  <c r="I416" i="9"/>
  <c r="H217" i="9"/>
  <c r="I217" i="9"/>
  <c r="H202" i="9"/>
  <c r="I202" i="9"/>
  <c r="H341" i="9"/>
  <c r="H417" i="9"/>
  <c r="I417" i="9"/>
  <c r="I411" i="9"/>
  <c r="H333" i="9"/>
  <c r="H425" i="9"/>
  <c r="H422" i="9"/>
  <c r="H420" i="9"/>
  <c r="I398" i="9"/>
  <c r="H398" i="9"/>
  <c r="I390" i="9"/>
  <c r="H386" i="9"/>
  <c r="H385" i="9"/>
  <c r="I384" i="9"/>
  <c r="I383" i="9"/>
  <c r="H382" i="9"/>
  <c r="H381" i="9"/>
  <c r="H380" i="9"/>
  <c r="I377" i="9"/>
  <c r="H344" i="9"/>
  <c r="A107" i="9"/>
  <c r="A119" i="9"/>
  <c r="A114" i="9"/>
  <c r="K3" i="9"/>
  <c r="A101" i="9"/>
  <c r="I16" i="9"/>
  <c r="A126" i="9"/>
  <c r="I141" i="9"/>
  <c r="H132" i="9"/>
  <c r="I129" i="9"/>
  <c r="I140" i="9"/>
  <c r="H137" i="9"/>
  <c r="A48" i="9"/>
  <c r="A79" i="7" l="1"/>
  <c r="A60" i="7"/>
  <c r="U48" i="7"/>
  <c r="U124" i="7"/>
  <c r="U100" i="7"/>
  <c r="U32" i="7"/>
  <c r="U23" i="7"/>
  <c r="A9" i="7"/>
  <c r="A106" i="7"/>
  <c r="U45" i="7"/>
  <c r="U35" i="7"/>
  <c r="U21" i="7"/>
  <c r="U94" i="7"/>
  <c r="U93" i="7"/>
  <c r="U137" i="7"/>
  <c r="A107" i="7"/>
  <c r="U63" i="7"/>
  <c r="U11" i="7"/>
  <c r="A78" i="7"/>
  <c r="A118" i="7"/>
  <c r="U38" i="7"/>
  <c r="B4" i="7"/>
  <c r="A89" i="7"/>
  <c r="A30" i="7"/>
  <c r="A80" i="7"/>
  <c r="W77" i="12"/>
  <c r="A59" i="7"/>
  <c r="W56" i="12"/>
  <c r="U99" i="7"/>
  <c r="W96" i="12"/>
  <c r="A43" i="7"/>
  <c r="W40" i="12"/>
  <c r="A57" i="7"/>
  <c r="W54" i="12"/>
  <c r="U120" i="7"/>
  <c r="W117" i="12"/>
  <c r="U47" i="7"/>
  <c r="W44" i="12"/>
  <c r="A33" i="7"/>
  <c r="W30" i="12"/>
  <c r="A53" i="7"/>
  <c r="W50" i="12"/>
  <c r="U126" i="7"/>
  <c r="W123" i="12"/>
  <c r="A31" i="7"/>
  <c r="W28" i="12"/>
  <c r="U29" i="7"/>
  <c r="W26" i="12"/>
  <c r="U88" i="7"/>
  <c r="W85" i="12"/>
  <c r="A52" i="7"/>
  <c r="U138" i="7"/>
  <c r="W135" i="12"/>
  <c r="A136" i="7"/>
  <c r="W133" i="12"/>
  <c r="U91" i="7"/>
  <c r="A125" i="7"/>
  <c r="A41" i="7"/>
  <c r="W38" i="12"/>
  <c r="U135" i="7"/>
  <c r="W132" i="12"/>
  <c r="U39" i="7"/>
  <c r="W36" i="12"/>
  <c r="A62" i="7"/>
  <c r="W59" i="12"/>
  <c r="A49" i="7"/>
  <c r="W46" i="12"/>
  <c r="U54" i="7"/>
  <c r="W51" i="12"/>
  <c r="U8" i="7"/>
  <c r="V8" i="7" s="1"/>
  <c r="W5" i="12"/>
  <c r="A6" i="7"/>
  <c r="W3" i="12"/>
  <c r="A17" i="7"/>
  <c r="A7" i="7"/>
  <c r="A47" i="7"/>
  <c r="F16" i="11"/>
  <c r="F18" i="11" s="1"/>
  <c r="U52" i="7"/>
  <c r="A91" i="7"/>
  <c r="U7" i="7"/>
  <c r="A8" i="7"/>
  <c r="U33" i="7"/>
  <c r="A73" i="7"/>
  <c r="A58" i="7"/>
  <c r="A27" i="7"/>
  <c r="A94" i="7"/>
  <c r="U139" i="7"/>
  <c r="A13" i="7"/>
  <c r="U13" i="7"/>
  <c r="U60" i="7"/>
  <c r="U49" i="7"/>
  <c r="U28" i="7"/>
  <c r="A38" i="7"/>
  <c r="U89" i="7"/>
  <c r="U20" i="7"/>
  <c r="U9" i="7"/>
  <c r="A88" i="7"/>
  <c r="A138" i="7"/>
  <c r="U58" i="7"/>
  <c r="A83" i="7"/>
  <c r="A48" i="7"/>
  <c r="A28" i="7"/>
  <c r="A139" i="7"/>
  <c r="A100" i="7"/>
  <c r="A45" i="7"/>
  <c r="U62" i="7"/>
  <c r="U41" i="7"/>
  <c r="A39" i="7"/>
  <c r="A37" i="7"/>
  <c r="U17" i="7"/>
  <c r="U37" i="7"/>
  <c r="A50" i="7"/>
  <c r="A29" i="7"/>
  <c r="U50" i="7"/>
  <c r="A137" i="7"/>
  <c r="A65" i="7"/>
  <c r="U30" i="7"/>
  <c r="A64" i="7"/>
  <c r="A56" i="7"/>
  <c r="U27" i="7"/>
  <c r="A96" i="7"/>
  <c r="U65" i="7"/>
  <c r="A54" i="7"/>
  <c r="U96" i="7"/>
  <c r="U18" i="7"/>
  <c r="U87" i="7"/>
  <c r="U57" i="7"/>
  <c r="A76" i="7"/>
  <c r="A18" i="7"/>
  <c r="A63" i="7"/>
  <c r="A87" i="7"/>
  <c r="U79" i="7"/>
  <c r="A16" i="7"/>
  <c r="A23" i="7"/>
  <c r="A75" i="7"/>
  <c r="U125" i="7"/>
  <c r="A35" i="7"/>
  <c r="A46" i="7"/>
  <c r="U90" i="7"/>
  <c r="A10" i="7"/>
  <c r="A11" i="7"/>
  <c r="U46" i="7"/>
  <c r="U61" i="7"/>
  <c r="A61" i="7"/>
  <c r="A26" i="7"/>
  <c r="U26" i="7"/>
  <c r="U136" i="7"/>
  <c r="U31" i="7"/>
  <c r="A32" i="7"/>
  <c r="A90" i="7"/>
  <c r="U53" i="7"/>
  <c r="A134" i="7"/>
  <c r="A72" i="7"/>
  <c r="U64" i="7"/>
  <c r="A93" i="7"/>
  <c r="H3" i="9"/>
  <c r="H2" i="7" s="1"/>
  <c r="A81" i="7"/>
  <c r="A135" i="7"/>
  <c r="A74" i="7"/>
  <c r="A123" i="7"/>
  <c r="U123" i="7"/>
  <c r="A51" i="7"/>
  <c r="U51" i="7"/>
  <c r="A92" i="7"/>
  <c r="U92" i="7"/>
  <c r="A86" i="7"/>
  <c r="A12" i="7"/>
  <c r="U12" i="7"/>
  <c r="U59" i="7"/>
  <c r="A20" i="7"/>
  <c r="A22" i="7"/>
  <c r="U22" i="7"/>
  <c r="A77" i="7"/>
  <c r="A40" i="7"/>
  <c r="U40" i="7"/>
  <c r="A36" i="7"/>
  <c r="U36" i="7"/>
  <c r="A21" i="7"/>
  <c r="A25" i="7"/>
  <c r="A44" i="7"/>
  <c r="U44" i="7"/>
  <c r="A14" i="7"/>
  <c r="U14" i="7"/>
  <c r="U10" i="7"/>
  <c r="A19" i="7"/>
  <c r="A108" i="7"/>
  <c r="A132" i="7"/>
  <c r="A111" i="7"/>
  <c r="U19" i="7"/>
  <c r="A98" i="7"/>
  <c r="U98" i="7"/>
  <c r="A112" i="7"/>
  <c r="A105" i="7"/>
  <c r="A114" i="7"/>
  <c r="U132" i="7"/>
  <c r="A116" i="7"/>
  <c r="A129" i="7"/>
  <c r="U129" i="7"/>
  <c r="A113" i="7"/>
  <c r="A103" i="7"/>
  <c r="U103" i="7"/>
  <c r="U131" i="7"/>
  <c r="A131" i="7"/>
  <c r="A110" i="7"/>
  <c r="A119" i="7"/>
  <c r="U119" i="7"/>
  <c r="A82" i="7"/>
  <c r="A109" i="7"/>
  <c r="A115" i="7"/>
  <c r="A121" i="7"/>
  <c r="U121" i="7"/>
  <c r="A99" i="7"/>
  <c r="A127" i="7"/>
  <c r="A122" i="7"/>
  <c r="U122" i="7"/>
  <c r="A128" i="7"/>
  <c r="U128" i="7"/>
  <c r="A97" i="7"/>
  <c r="U97" i="7"/>
  <c r="A34" i="7"/>
  <c r="U34" i="7"/>
  <c r="A130" i="7"/>
  <c r="U130" i="7"/>
  <c r="A102" i="7"/>
  <c r="U102" i="7"/>
  <c r="U127" i="7"/>
  <c r="E17" i="11"/>
  <c r="A101" i="7"/>
  <c r="U101" i="7"/>
  <c r="A124" i="7"/>
  <c r="A120" i="7"/>
  <c r="U95" i="7"/>
  <c r="A95" i="7"/>
  <c r="I3" i="9"/>
  <c r="A126" i="7"/>
  <c r="A4" i="7" l="1"/>
  <c r="V9" i="7"/>
  <c r="V10" i="7" s="1"/>
  <c r="V11" i="7" s="1"/>
  <c r="V12" i="7" s="1"/>
  <c r="V13" i="7" s="1"/>
  <c r="V14" i="7" s="1"/>
  <c r="V16" i="7" s="1"/>
  <c r="V17" i="7" s="1"/>
  <c r="V18" i="7" s="1"/>
  <c r="V19" i="7" s="1"/>
  <c r="V20" i="7" s="1"/>
  <c r="V21" i="7" s="1"/>
  <c r="V22" i="7" s="1"/>
  <c r="V23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3" i="7" s="1"/>
  <c r="V44" i="7" s="1"/>
  <c r="V45" i="7" s="1"/>
  <c r="V46" i="7" s="1"/>
  <c r="V47" i="7" s="1"/>
  <c r="V48" i="7" s="1"/>
  <c r="V49" i="7" s="1"/>
  <c r="V52" i="7" s="1"/>
  <c r="V53" i="7" s="1"/>
  <c r="V50" i="7" s="1"/>
  <c r="V51" i="7" s="1"/>
  <c r="V54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V86" i="7" s="1"/>
  <c r="V87" i="7" s="1"/>
  <c r="V88" i="7" s="1"/>
  <c r="V89" i="7" s="1"/>
  <c r="V90" i="7" s="1"/>
  <c r="V91" i="7" s="1"/>
  <c r="V92" i="7" s="1"/>
  <c r="V93" i="7" s="1"/>
  <c r="V94" i="7" s="1"/>
  <c r="V95" i="7" s="1"/>
  <c r="V96" i="7" s="1"/>
  <c r="V97" i="7" s="1"/>
  <c r="V98" i="7" s="1"/>
  <c r="V99" i="7" s="1"/>
  <c r="V100" i="7" s="1"/>
  <c r="V101" i="7" s="1"/>
  <c r="V102" i="7" s="1"/>
  <c r="V103" i="7" s="1"/>
  <c r="V105" i="7" s="1"/>
  <c r="V106" i="7" s="1"/>
  <c r="V107" i="7" s="1"/>
  <c r="V108" i="7" s="1"/>
  <c r="V109" i="7" s="1"/>
  <c r="V110" i="7" s="1"/>
  <c r="V111" i="7" s="1"/>
  <c r="V112" i="7" s="1"/>
  <c r="V113" i="7" s="1"/>
  <c r="V114" i="7" s="1"/>
  <c r="V115" i="7" s="1"/>
  <c r="V116" i="7" s="1"/>
  <c r="V118" i="7" s="1"/>
  <c r="V119" i="7" s="1"/>
  <c r="V120" i="7" s="1"/>
  <c r="V121" i="7" s="1"/>
  <c r="V122" i="7" s="1"/>
  <c r="V123" i="7" s="1"/>
  <c r="V124" i="7" s="1"/>
  <c r="V125" i="7" s="1"/>
  <c r="V126" i="7" s="1"/>
  <c r="V127" i="7" s="1"/>
  <c r="V128" i="7" s="1"/>
  <c r="V129" i="7" s="1"/>
  <c r="F17" i="11"/>
  <c r="F19" i="11" s="1"/>
  <c r="F20" i="11" s="1"/>
</calcChain>
</file>

<file path=xl/sharedStrings.xml><?xml version="1.0" encoding="utf-8"?>
<sst xmlns="http://schemas.openxmlformats.org/spreadsheetml/2006/main" count="606" uniqueCount="418">
  <si>
    <t>Size</t>
  </si>
  <si>
    <t>#</t>
  </si>
  <si>
    <t>Price without VAT</t>
  </si>
  <si>
    <t>black</t>
  </si>
  <si>
    <t>white</t>
  </si>
  <si>
    <t>blue</t>
  </si>
  <si>
    <t xml:space="preserve">Sum </t>
  </si>
  <si>
    <t>kg</t>
  </si>
  <si>
    <t>sum kg</t>
  </si>
  <si>
    <t>Sum Price without VAT</t>
  </si>
  <si>
    <t>EUR</t>
  </si>
  <si>
    <t>NEW</t>
  </si>
  <si>
    <t>no</t>
  </si>
  <si>
    <t>red</t>
  </si>
  <si>
    <t>SUM</t>
  </si>
  <si>
    <t>KG</t>
  </si>
  <si>
    <t>ordered</t>
  </si>
  <si>
    <t>Sum SETS</t>
  </si>
  <si>
    <t>green</t>
  </si>
  <si>
    <t>pink</t>
  </si>
  <si>
    <t>Nr. in set</t>
  </si>
  <si>
    <t xml:space="preserve">Sum volumes by colour: </t>
  </si>
  <si>
    <t>kontrola</t>
  </si>
  <si>
    <t>izdelek</t>
  </si>
  <si>
    <t>1A</t>
  </si>
  <si>
    <t>1B</t>
  </si>
  <si>
    <t>1C</t>
  </si>
  <si>
    <t>1D</t>
  </si>
  <si>
    <t>1E</t>
  </si>
  <si>
    <t>1F</t>
  </si>
  <si>
    <t>1G</t>
  </si>
  <si>
    <t>1H</t>
  </si>
  <si>
    <t>1I</t>
  </si>
  <si>
    <t>2A</t>
  </si>
  <si>
    <t>2B</t>
  </si>
  <si>
    <t>2C</t>
  </si>
  <si>
    <t>2D</t>
  </si>
  <si>
    <t>2E</t>
  </si>
  <si>
    <t>2F</t>
  </si>
  <si>
    <t>2G</t>
  </si>
  <si>
    <t>3A</t>
  </si>
  <si>
    <t>3B</t>
  </si>
  <si>
    <t>3C</t>
  </si>
  <si>
    <t>3D</t>
  </si>
  <si>
    <t>3E</t>
  </si>
  <si>
    <t>3F</t>
  </si>
  <si>
    <t>3G</t>
  </si>
  <si>
    <t>3H</t>
  </si>
  <si>
    <t>4A</t>
  </si>
  <si>
    <t>4B</t>
  </si>
  <si>
    <t>4C</t>
  </si>
  <si>
    <t>4D</t>
  </si>
  <si>
    <t>4E</t>
  </si>
  <si>
    <t>5A</t>
  </si>
  <si>
    <t>5B</t>
  </si>
  <si>
    <t>5C</t>
  </si>
  <si>
    <t>5D</t>
  </si>
  <si>
    <t>5E</t>
  </si>
  <si>
    <t>purple</t>
  </si>
  <si>
    <t>6A</t>
  </si>
  <si>
    <t>6B</t>
  </si>
  <si>
    <t>6C</t>
  </si>
  <si>
    <t>6D</t>
  </si>
  <si>
    <t>6E</t>
  </si>
  <si>
    <t>6F</t>
  </si>
  <si>
    <t>6G</t>
  </si>
  <si>
    <t>SIMPL VOLUMES</t>
  </si>
  <si>
    <t>LES</t>
  </si>
  <si>
    <t>PESKANJE</t>
  </si>
  <si>
    <t>7A</t>
  </si>
  <si>
    <t>7B</t>
  </si>
  <si>
    <t>7C</t>
  </si>
  <si>
    <t>7D</t>
  </si>
  <si>
    <t>7E</t>
  </si>
  <si>
    <t>7F</t>
  </si>
  <si>
    <t>6H</t>
  </si>
  <si>
    <t>8A</t>
  </si>
  <si>
    <t>8B</t>
  </si>
  <si>
    <t>8C</t>
  </si>
  <si>
    <t>8D</t>
  </si>
  <si>
    <t>8E</t>
  </si>
  <si>
    <t>logo - zaščita</t>
  </si>
  <si>
    <t>orange</t>
  </si>
  <si>
    <t>sum set</t>
  </si>
  <si>
    <t>sum KOS</t>
  </si>
  <si>
    <t>mali vol</t>
  </si>
  <si>
    <t>veliki</t>
  </si>
  <si>
    <t>noži</t>
  </si>
  <si>
    <t>polies/g</t>
  </si>
  <si>
    <t>sajn/g</t>
  </si>
  <si>
    <t>posip/g</t>
  </si>
  <si>
    <t>sum</t>
  </si>
  <si>
    <t>barva kg</t>
  </si>
  <si>
    <t>posip/kg</t>
  </si>
  <si>
    <t>polies/kg</t>
  </si>
  <si>
    <t>sajn/kg</t>
  </si>
  <si>
    <t>pigment kg</t>
  </si>
  <si>
    <t>unit navadne</t>
  </si>
  <si>
    <t>unitke</t>
  </si>
  <si>
    <t>9A</t>
  </si>
  <si>
    <t>9B</t>
  </si>
  <si>
    <t>9C</t>
  </si>
  <si>
    <t>9D</t>
  </si>
  <si>
    <t>9E</t>
  </si>
  <si>
    <t>9F</t>
  </si>
  <si>
    <t>4F</t>
  </si>
  <si>
    <t>4G</t>
  </si>
  <si>
    <t>4H</t>
  </si>
  <si>
    <t>4I</t>
  </si>
  <si>
    <t>DISCOUNT</t>
  </si>
  <si>
    <t>%</t>
  </si>
  <si>
    <t>Sum pieces</t>
  </si>
  <si>
    <t>SIMPL WOODEN VOLUMES</t>
  </si>
  <si>
    <t xml:space="preserve">SUM without vat </t>
  </si>
  <si>
    <t>SUM wtihout vat</t>
  </si>
  <si>
    <t>SUM including vat</t>
  </si>
  <si>
    <t>4M</t>
  </si>
  <si>
    <t>4N</t>
  </si>
  <si>
    <t>6I</t>
  </si>
  <si>
    <t>6J</t>
  </si>
  <si>
    <t>yellow</t>
  </si>
  <si>
    <t>5F</t>
  </si>
  <si>
    <t>5G</t>
  </si>
  <si>
    <t>5H</t>
  </si>
  <si>
    <t>5I</t>
  </si>
  <si>
    <t>3I</t>
  </si>
  <si>
    <t>3J</t>
  </si>
  <si>
    <t>8F</t>
  </si>
  <si>
    <t>8G</t>
  </si>
  <si>
    <t>8H</t>
  </si>
  <si>
    <t>7G</t>
  </si>
  <si>
    <t>7H</t>
  </si>
  <si>
    <t>6K</t>
  </si>
  <si>
    <t>10A</t>
  </si>
  <si>
    <t>10B</t>
  </si>
  <si>
    <t>8I</t>
  </si>
  <si>
    <t>8J</t>
  </si>
  <si>
    <t>8K</t>
  </si>
  <si>
    <t xml:space="preserve"> </t>
  </si>
  <si>
    <t>Costumer:</t>
  </si>
  <si>
    <t>Delivery address:</t>
  </si>
  <si>
    <t>7I</t>
  </si>
  <si>
    <t>7J</t>
  </si>
  <si>
    <t>7K</t>
  </si>
  <si>
    <t>7L</t>
  </si>
  <si>
    <t>c</t>
  </si>
  <si>
    <t>formula</t>
  </si>
  <si>
    <t>suma</t>
  </si>
  <si>
    <t>9G</t>
  </si>
  <si>
    <t>9H</t>
  </si>
  <si>
    <t>9I</t>
  </si>
  <si>
    <t>9J</t>
  </si>
  <si>
    <t>9K</t>
  </si>
  <si>
    <t>9L</t>
  </si>
  <si>
    <t>9M</t>
  </si>
  <si>
    <t>9N</t>
  </si>
  <si>
    <t>10C</t>
  </si>
  <si>
    <t>10D</t>
  </si>
  <si>
    <t>10E</t>
  </si>
  <si>
    <t>plošče/kos</t>
  </si>
  <si>
    <t xml:space="preserve">360LINE D.O.O.         BAČ 49A                       SI- 6253 KNEŽAK     VAT: SI32177330    </t>
  </si>
  <si>
    <r>
      <t xml:space="preserve">BLACK      </t>
    </r>
    <r>
      <rPr>
        <sz val="10"/>
        <color theme="0" tint="-4.9989318521683403E-2"/>
        <rFont val="AR Techni"/>
        <charset val="238"/>
      </rPr>
      <t>RAL 9005</t>
    </r>
  </si>
  <si>
    <t>WHITE</t>
  </si>
  <si>
    <r>
      <t xml:space="preserve">YELLOW   </t>
    </r>
    <r>
      <rPr>
        <sz val="10"/>
        <color theme="1"/>
        <rFont val="AR Techni"/>
        <charset val="238"/>
      </rPr>
      <t>RAL 1018</t>
    </r>
    <r>
      <rPr>
        <sz val="12"/>
        <color theme="1"/>
        <rFont val="AR Techni"/>
        <charset val="238"/>
      </rPr>
      <t xml:space="preserve"> </t>
    </r>
  </si>
  <si>
    <r>
      <t xml:space="preserve">BLUE         </t>
    </r>
    <r>
      <rPr>
        <sz val="10"/>
        <color theme="1"/>
        <rFont val="AR Techni"/>
        <charset val="238"/>
      </rPr>
      <t>RAL 5015</t>
    </r>
  </si>
  <si>
    <r>
      <t xml:space="preserve">ORANGE </t>
    </r>
    <r>
      <rPr>
        <sz val="10"/>
        <rFont val="AR Techni"/>
        <charset val="238"/>
      </rPr>
      <t>RAL 1033</t>
    </r>
  </si>
  <si>
    <t>plosce/m2</t>
  </si>
  <si>
    <t>SUM kg</t>
  </si>
  <si>
    <t>grey</t>
  </si>
  <si>
    <r>
      <t xml:space="preserve">GREY   </t>
    </r>
    <r>
      <rPr>
        <sz val="10"/>
        <rFont val="AR Techni"/>
        <charset val="238"/>
      </rPr>
      <t xml:space="preserve">    RAL 7001</t>
    </r>
  </si>
  <si>
    <r>
      <t xml:space="preserve">PINK       </t>
    </r>
    <r>
      <rPr>
        <sz val="10"/>
        <rFont val="AR Techni"/>
        <charset val="238"/>
      </rPr>
      <t xml:space="preserve">  RAL 4003</t>
    </r>
  </si>
  <si>
    <r>
      <t xml:space="preserve">RED          </t>
    </r>
    <r>
      <rPr>
        <sz val="10"/>
        <color theme="1"/>
        <rFont val="AR Techni"/>
        <charset val="238"/>
      </rPr>
      <t xml:space="preserve">RAL 3000 </t>
    </r>
  </si>
  <si>
    <t>Nr. of t-nuts</t>
  </si>
  <si>
    <t>št.naročila:</t>
  </si>
  <si>
    <t>SET</t>
  </si>
  <si>
    <t>Responsable for packing:</t>
  </si>
  <si>
    <t>Palette No.:</t>
  </si>
  <si>
    <t>Date:</t>
  </si>
  <si>
    <t>Dimensions:</t>
  </si>
  <si>
    <t>Name:</t>
  </si>
  <si>
    <t>Signature:</t>
  </si>
  <si>
    <t>xs</t>
  </si>
  <si>
    <t>s</t>
  </si>
  <si>
    <t>m</t>
  </si>
  <si>
    <t>l</t>
  </si>
  <si>
    <t>xl</t>
  </si>
  <si>
    <t>xxl</t>
  </si>
  <si>
    <r>
      <t xml:space="preserve">Sum Price </t>
    </r>
    <r>
      <rPr>
        <sz val="12"/>
        <color theme="1"/>
        <rFont val="Calibri"/>
        <family val="2"/>
        <scheme val="minor"/>
      </rPr>
      <t>with VAT</t>
    </r>
  </si>
  <si>
    <t>xs-l</t>
  </si>
  <si>
    <t>xs-m</t>
  </si>
  <si>
    <t>s-m</t>
  </si>
  <si>
    <t>m-xl</t>
  </si>
  <si>
    <t>xxxl</t>
  </si>
  <si>
    <t>opombe</t>
  </si>
  <si>
    <r>
      <t xml:space="preserve">GREEN    </t>
    </r>
    <r>
      <rPr>
        <sz val="10"/>
        <color theme="1"/>
        <rFont val="AR Techni"/>
        <charset val="238"/>
      </rPr>
      <t>RAL 6018</t>
    </r>
  </si>
  <si>
    <t>3K</t>
  </si>
  <si>
    <t>FLAT</t>
  </si>
  <si>
    <t>CLASSIC</t>
  </si>
  <si>
    <t>TRAPEZ</t>
  </si>
  <si>
    <t>PRISMS</t>
  </si>
  <si>
    <t>INCUT</t>
  </si>
  <si>
    <t>WANNABES</t>
  </si>
  <si>
    <t>SQUARES</t>
  </si>
  <si>
    <t>WHEELS</t>
  </si>
  <si>
    <t>DUCKS</t>
  </si>
  <si>
    <t>HUGE-ies</t>
  </si>
  <si>
    <t>7M</t>
  </si>
  <si>
    <t>7N</t>
  </si>
  <si>
    <t>7O</t>
  </si>
  <si>
    <t>7P</t>
  </si>
  <si>
    <t>7R</t>
  </si>
  <si>
    <t>3L</t>
  </si>
  <si>
    <t>3M</t>
  </si>
  <si>
    <t>3N</t>
  </si>
  <si>
    <t>3O</t>
  </si>
  <si>
    <t>3P</t>
  </si>
  <si>
    <t>stranka:</t>
  </si>
  <si>
    <t>PAKIRANJE</t>
  </si>
  <si>
    <t>ODGOVOREN ZA PAKIRANJE IN ODPREMO:</t>
  </si>
  <si>
    <t>ime in priimek</t>
  </si>
  <si>
    <t>podpis</t>
  </si>
  <si>
    <t>datum SPAKIRANO</t>
  </si>
  <si>
    <t>Bank details:</t>
  </si>
  <si>
    <t>SI56 3300 0001 0251 921</t>
  </si>
  <si>
    <t>SWIFT: SI56 3300 0001 0251 921</t>
  </si>
  <si>
    <t>Bic: HAABSI22</t>
  </si>
  <si>
    <t>Addiko Bank d.d.</t>
  </si>
  <si>
    <t>Address: Dunajska cesta 117, 1000 Ljubljana</t>
  </si>
  <si>
    <t>COMPANY NAME: 360LINE D.O.O.</t>
  </si>
  <si>
    <t>ADDRESS: Bač 49 A, 6253 Knežak, Slovenia (EU)</t>
  </si>
  <si>
    <t>spakirano</t>
  </si>
  <si>
    <t>360 volumes</t>
  </si>
  <si>
    <t>LYNX wood</t>
  </si>
  <si>
    <t>CHEETA vol.</t>
  </si>
  <si>
    <t>360 grifi (PU)</t>
  </si>
  <si>
    <t>NEO vol.</t>
  </si>
  <si>
    <t>ARTLINE vol.</t>
  </si>
  <si>
    <t>360 hangboards</t>
  </si>
  <si>
    <t>READY volumes</t>
  </si>
  <si>
    <t>360 accessories</t>
  </si>
  <si>
    <t>READY  wood</t>
  </si>
  <si>
    <t>BLUE PILL vol.</t>
  </si>
  <si>
    <t>SIMPL wood</t>
  </si>
  <si>
    <t>ROCK CITY vol.</t>
  </si>
  <si>
    <t>SO ILL wood</t>
  </si>
  <si>
    <t>TTC (les+grifi)</t>
  </si>
  <si>
    <t>ROCK CITY wood</t>
  </si>
  <si>
    <t>TENTOMEN vol.</t>
  </si>
  <si>
    <t>ESPACE vol.</t>
  </si>
  <si>
    <t>PALETA Z ŽIGOM</t>
  </si>
  <si>
    <t>DA</t>
  </si>
  <si>
    <t>NE</t>
  </si>
  <si>
    <t>1K</t>
  </si>
  <si>
    <t>2H</t>
  </si>
  <si>
    <t>3R</t>
  </si>
  <si>
    <t>BOWS</t>
  </si>
  <si>
    <t>11D</t>
  </si>
  <si>
    <t>11B</t>
  </si>
  <si>
    <t>11C</t>
  </si>
  <si>
    <t>11A</t>
  </si>
  <si>
    <t>10F</t>
  </si>
  <si>
    <t>10G</t>
  </si>
  <si>
    <t>11E</t>
  </si>
  <si>
    <t>9O</t>
  </si>
  <si>
    <t>4O</t>
  </si>
  <si>
    <t>5J</t>
  </si>
  <si>
    <t>5K</t>
  </si>
  <si>
    <t>6L</t>
  </si>
  <si>
    <t>6M</t>
  </si>
  <si>
    <t>7S</t>
  </si>
  <si>
    <t>8L</t>
  </si>
  <si>
    <r>
      <rPr>
        <b/>
        <sz val="12"/>
        <color theme="0"/>
        <rFont val="Calibri"/>
        <family val="2"/>
        <scheme val="minor"/>
      </rPr>
      <t>PURPLE</t>
    </r>
    <r>
      <rPr>
        <sz val="12"/>
        <color theme="0"/>
        <rFont val="Calibri"/>
        <family val="2"/>
        <scheme val="minor"/>
      </rPr>
      <t xml:space="preserve">      </t>
    </r>
    <r>
      <rPr>
        <sz val="8"/>
        <color theme="0"/>
        <rFont val="Calibri"/>
        <family val="2"/>
        <scheme val="minor"/>
      </rPr>
      <t>S4050-R60B/M</t>
    </r>
  </si>
  <si>
    <r>
      <rPr>
        <b/>
        <sz val="12"/>
        <color theme="1"/>
        <rFont val="Calibri"/>
        <family val="2"/>
        <scheme val="minor"/>
      </rPr>
      <t>MINT</t>
    </r>
    <r>
      <rPr>
        <sz val="12"/>
        <color theme="1"/>
        <rFont val="Calibri"/>
        <family val="2"/>
        <scheme val="minor"/>
      </rPr>
      <t xml:space="preserve">   </t>
    </r>
    <r>
      <rPr>
        <sz val="10"/>
        <color theme="1"/>
        <rFont val="Calibri (Body)_x0000_"/>
      </rPr>
      <t>RAL6027</t>
    </r>
  </si>
  <si>
    <r>
      <rPr>
        <b/>
        <sz val="10"/>
        <color theme="0"/>
        <rFont val="Calibri (Body)_x0000_"/>
      </rPr>
      <t>DEEP ROSE</t>
    </r>
    <r>
      <rPr>
        <sz val="12"/>
        <color theme="0"/>
        <rFont val="Calibri"/>
        <family val="2"/>
        <scheme val="minor"/>
      </rPr>
      <t xml:space="preserve"> </t>
    </r>
    <r>
      <rPr>
        <sz val="8"/>
        <color theme="0"/>
        <rFont val="Calibri (Body)_x0000_"/>
        <charset val="238"/>
      </rPr>
      <t>RAL4008</t>
    </r>
  </si>
  <si>
    <t>SUM of pieces:</t>
  </si>
  <si>
    <t>mint</t>
  </si>
  <si>
    <t>deep rose</t>
  </si>
  <si>
    <t>11F</t>
  </si>
  <si>
    <t>11G</t>
  </si>
  <si>
    <t>mega</t>
  </si>
  <si>
    <t>32x16x6 cm</t>
  </si>
  <si>
    <t>60x29x10 cm, 70x29x10 cm</t>
  </si>
  <si>
    <t>80x30x16 cm, 90x30x16 cm</t>
  </si>
  <si>
    <t>100x30x18 cm</t>
  </si>
  <si>
    <t>120x60x19 cm</t>
  </si>
  <si>
    <t>109x64x20 cm</t>
  </si>
  <si>
    <t>67x20x12 cm</t>
  </si>
  <si>
    <t>209x61 cm</t>
  </si>
  <si>
    <t>18x6 cm</t>
  </si>
  <si>
    <t>28x7 cm</t>
  </si>
  <si>
    <t>41x12 cm</t>
  </si>
  <si>
    <t>54x15 cm</t>
  </si>
  <si>
    <t>77x23 cm</t>
  </si>
  <si>
    <t>107x28 cm</t>
  </si>
  <si>
    <t>132x36 cm</t>
  </si>
  <si>
    <t>158x42 cm</t>
  </si>
  <si>
    <t>180x65 cm</t>
  </si>
  <si>
    <t>193x79 cm</t>
  </si>
  <si>
    <t>30x15 cm</t>
  </si>
  <si>
    <t>42x22 cm</t>
  </si>
  <si>
    <t>56x29 cm</t>
  </si>
  <si>
    <t>84x43 cm</t>
  </si>
  <si>
    <t>112x50 cm</t>
  </si>
  <si>
    <t>142x70 cm</t>
  </si>
  <si>
    <t>170x85 cm</t>
  </si>
  <si>
    <t>2x 193x63x50,5 cm</t>
  </si>
  <si>
    <t>80x40x22 cm</t>
  </si>
  <si>
    <t>89x45x26 cm</t>
  </si>
  <si>
    <t>98x52x31 cm</t>
  </si>
  <si>
    <t>108x58x36 cm</t>
  </si>
  <si>
    <t>117x64x45 cm</t>
  </si>
  <si>
    <t xml:space="preserve">63x27x12 cm  72x34x17 cm   80x40x22 cm   89x45x26 cm   </t>
  </si>
  <si>
    <t>110x65x25 cm, 72x34x17 cm</t>
  </si>
  <si>
    <t>130x85x29 cm, 72x34x17 cm</t>
  </si>
  <si>
    <t>71x16x16 cm.        x2</t>
  </si>
  <si>
    <t>107x27x33 cm           x2</t>
  </si>
  <si>
    <t>120x60x20 cm</t>
  </si>
  <si>
    <t>2x 32,5x28,5x 14 cm</t>
  </si>
  <si>
    <t>60x60x20 cm</t>
  </si>
  <si>
    <t>2x 120x60x20 cm</t>
  </si>
  <si>
    <t>3x 120x60x20 cm</t>
  </si>
  <si>
    <t>55x24x12 cm</t>
  </si>
  <si>
    <t>118x24x9 cm</t>
  </si>
  <si>
    <t>187x24x9 cm</t>
  </si>
  <si>
    <t>121x86x31 cm</t>
  </si>
  <si>
    <t>55x24x9 cm</t>
  </si>
  <si>
    <t>187x34x9 cm</t>
  </si>
  <si>
    <t>175x50 cm</t>
  </si>
  <si>
    <t>175x55 cm</t>
  </si>
  <si>
    <t>55X10 cm</t>
  </si>
  <si>
    <t>78x12 cm</t>
  </si>
  <si>
    <t>107x16 cm</t>
  </si>
  <si>
    <t>130x20 cm</t>
  </si>
  <si>
    <t>157x23 cm</t>
  </si>
  <si>
    <t>95x18 cm</t>
  </si>
  <si>
    <t>128x25 cm</t>
  </si>
  <si>
    <t>3x 57,5x14,5x4,5 cm</t>
  </si>
  <si>
    <t>2x 112,5x14,5x4,5 cm</t>
  </si>
  <si>
    <t>26x9 cm 36x9 cm 49x9 cm 69x9 cm 114x9 cm</t>
  </si>
  <si>
    <t>57x6x2 cm</t>
  </si>
  <si>
    <t xml:space="preserve">26x6x2 cm </t>
  </si>
  <si>
    <t>26x6x1,2 cm</t>
  </si>
  <si>
    <t>26x9x2 cm</t>
  </si>
  <si>
    <t>30x11x4,5 cm</t>
  </si>
  <si>
    <t>29x19x2 cm</t>
  </si>
  <si>
    <t>28x19x4,5 cm</t>
  </si>
  <si>
    <t>19x6 cm 25x2 cm 30x2 cm 44x4 cm   57x4 cm   71x4 cm</t>
  </si>
  <si>
    <t>18x6x1,2 cm</t>
  </si>
  <si>
    <t>2x 30,5x6,5x1,2 cm 24x6,5x1,2 cm  19x6,5x1,2 cm 15,5x6,5x1,2 cm  12,5x6,5x1,2 cm</t>
  </si>
  <si>
    <t>2x    115x115x45 cm</t>
  </si>
  <si>
    <t>40x19 cm</t>
  </si>
  <si>
    <t>50x25 cm</t>
  </si>
  <si>
    <t>70x40 cm</t>
  </si>
  <si>
    <t>90x60 cm</t>
  </si>
  <si>
    <t>120x85 cm</t>
  </si>
  <si>
    <t>50x50x8 cm   50x50x17 cm</t>
  </si>
  <si>
    <t>50x50x12 cm   50x50x20 cm</t>
  </si>
  <si>
    <t>17x17x10 cm   23x23x15 cm   30x30x20 cm   37x37x24 cm</t>
  </si>
  <si>
    <t>50x50x8 cm      50x50x20 cm     37x37x24 cm    17x17x10 cm</t>
  </si>
  <si>
    <t>50x50x17 cm     50x50x12 cm   30x30x20 cm    22x22x14 cm</t>
  </si>
  <si>
    <t>120x120x57 cm    40x40x20 cm</t>
  </si>
  <si>
    <t xml:space="preserve">2x 23x23x18 cm        </t>
  </si>
  <si>
    <t>35x35x36 cm</t>
  </si>
  <si>
    <t>50x50x53 cm</t>
  </si>
  <si>
    <t>64x64x70 cm</t>
  </si>
  <si>
    <t>80x80x87 cm</t>
  </si>
  <si>
    <t>60x20x12 cm</t>
  </si>
  <si>
    <t>60x15x4 cm</t>
  </si>
  <si>
    <t>60x25x4 cm</t>
  </si>
  <si>
    <t>60x35x4 cm</t>
  </si>
  <si>
    <t>60x45x4 cm</t>
  </si>
  <si>
    <t>120x30x4 cm</t>
  </si>
  <si>
    <t>2x     25x8x8 cm</t>
  </si>
  <si>
    <t>2x     40x8x8 cm</t>
  </si>
  <si>
    <t>2x     88x8x11 cm</t>
  </si>
  <si>
    <t>2x     25x8x11 cm</t>
  </si>
  <si>
    <t>2x     53x8x16 cm</t>
  </si>
  <si>
    <t>2x     46x8x11 cm</t>
  </si>
  <si>
    <t>4x     74x29x19 cm</t>
  </si>
  <si>
    <t>23x29x19 cm</t>
  </si>
  <si>
    <t>40x29x19 cm</t>
  </si>
  <si>
    <t>58x29x19 cm</t>
  </si>
  <si>
    <t>75x29x19 cm</t>
  </si>
  <si>
    <t>95x29x19 cm</t>
  </si>
  <si>
    <t>110x29x19 cm</t>
  </si>
  <si>
    <t>61x61x32x20 cm 58x29x19 cm</t>
  </si>
  <si>
    <t>25,5x18,5x12 cm</t>
  </si>
  <si>
    <t>37x18,5x12 cm</t>
  </si>
  <si>
    <r>
      <t xml:space="preserve">47,5x18,5x12 cm    </t>
    </r>
    <r>
      <rPr>
        <sz val="14"/>
        <color theme="1"/>
        <rFont val="AR Techni"/>
        <charset val="238"/>
      </rPr>
      <t>52x42x13 cm</t>
    </r>
  </si>
  <si>
    <t>108x41x27 cm</t>
  </si>
  <si>
    <t>134x41x27 cm</t>
  </si>
  <si>
    <t>161x41x27 cm</t>
  </si>
  <si>
    <t>168x85x44x27,5 cm</t>
  </si>
  <si>
    <t>158x297x40 cm</t>
  </si>
  <si>
    <t>197x140x56 cm</t>
  </si>
  <si>
    <t>152x127x56 cm</t>
  </si>
  <si>
    <t>200x90x40 cm</t>
  </si>
  <si>
    <t>145x117x60 cm</t>
  </si>
  <si>
    <t>200x120x85 cm</t>
  </si>
  <si>
    <t>5L</t>
  </si>
  <si>
    <t>5M</t>
  </si>
  <si>
    <t>5O</t>
  </si>
  <si>
    <t>75x22 cm</t>
  </si>
  <si>
    <t>36,5x12 cm</t>
  </si>
  <si>
    <t>37x12 cm</t>
  </si>
  <si>
    <t>3x 63x27x12 cm</t>
  </si>
  <si>
    <t>2x 72x34x17 cm</t>
  </si>
  <si>
    <t xml:space="preserve">2x 80x19x19 cm           </t>
  </si>
  <si>
    <t xml:space="preserve">2x 88x21x24 cm           </t>
  </si>
  <si>
    <t xml:space="preserve">2x 97x24x28 cm           </t>
  </si>
  <si>
    <t>5N_</t>
  </si>
  <si>
    <t>stranka</t>
  </si>
  <si>
    <t>št.naročila</t>
  </si>
  <si>
    <t>LYNX volumes</t>
  </si>
  <si>
    <t>ARTLINE PU</t>
  </si>
  <si>
    <t>TENTOMEN grifi .</t>
  </si>
  <si>
    <t>ROCK CITY pu</t>
  </si>
  <si>
    <t>INDOOR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</si>
</sst>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€&quot;_-;\-* #,##0.00\ &quot;€&quot;_-;_-* &quot;-&quot;??\ &quot;€&quot;_-;_-@_-"/>
    <numFmt numFmtId="164" formatCode="#,##0.00_ ;\-#,##0.00\ "/>
    <numFmt numFmtId="165" formatCode="_-[$€-2]\ * #,##0.00_-;\-[$€-2]\ * #,##0.00_-;_-[$€-2]\ * &quot;-&quot;??_-;_-@_-"/>
    <numFmt numFmtId="166" formatCode="#,##0_ ;\-#,##0\ "/>
    <numFmt numFmtId="167" formatCode="_-* #,##0.00\ [$€-424]_-;\-* #,##0.00\ [$€-424]_-;_-* &quot;-&quot;??\ [$€-424]_-;_-@_-"/>
  </numFmts>
  <fonts count="89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charset val="238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AR Techni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AR Techni"/>
    </font>
    <font>
      <b/>
      <sz val="16"/>
      <color theme="1"/>
      <name val="AR Techni"/>
    </font>
    <font>
      <b/>
      <sz val="20"/>
      <color theme="1"/>
      <name val="AR Techni"/>
    </font>
    <font>
      <b/>
      <sz val="12"/>
      <name val="AR Techni"/>
    </font>
    <font>
      <sz val="16"/>
      <color theme="1"/>
      <name val="AR Techni"/>
    </font>
    <font>
      <sz val="12"/>
      <color theme="1"/>
      <name val="AR Techni"/>
    </font>
    <font>
      <sz val="12"/>
      <name val="AR Techni"/>
    </font>
    <font>
      <sz val="12"/>
      <color rgb="FFFF0000"/>
      <name val="AR Techni"/>
    </font>
    <font>
      <b/>
      <sz val="12"/>
      <color theme="1"/>
      <name val="Calibri"/>
      <family val="2"/>
      <scheme val="minor"/>
    </font>
    <font>
      <b/>
      <sz val="26"/>
      <color theme="1"/>
      <name val="AR Techni"/>
    </font>
    <font>
      <b/>
      <sz val="12"/>
      <color theme="0" tint="-4.9989318521683403E-2"/>
      <name val="AR Techni"/>
    </font>
    <font>
      <b/>
      <sz val="12"/>
      <color theme="0"/>
      <name val="AR Techni"/>
    </font>
    <font>
      <sz val="14"/>
      <color theme="1"/>
      <name val="AR Techni"/>
    </font>
    <font>
      <sz val="12"/>
      <color theme="1"/>
      <name val="AR Techni"/>
      <charset val="238"/>
    </font>
    <font>
      <b/>
      <sz val="14"/>
      <color theme="1"/>
      <name val="AR Techni"/>
    </font>
    <font>
      <sz val="12"/>
      <color theme="0" tint="-4.9989318521683403E-2"/>
      <name val="AR Techni"/>
      <charset val="238"/>
    </font>
    <font>
      <sz val="14"/>
      <name val="AR Techni"/>
    </font>
    <font>
      <sz val="12"/>
      <name val="AR Techni"/>
      <charset val="238"/>
    </font>
    <font>
      <sz val="14"/>
      <color theme="1"/>
      <name val="AR Techni"/>
      <charset val="238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0" tint="-4.9989318521683403E-2"/>
      <name val="AR Techni"/>
      <charset val="238"/>
    </font>
    <font>
      <sz val="10"/>
      <color theme="1"/>
      <name val="AR Techni"/>
      <charset val="238"/>
    </font>
    <font>
      <sz val="10"/>
      <name val="AR Techni"/>
      <charset val="238"/>
    </font>
    <font>
      <sz val="36"/>
      <color theme="1"/>
      <name val="Calibri"/>
      <family val="2"/>
      <scheme val="minor"/>
    </font>
    <font>
      <sz val="14"/>
      <color theme="1"/>
      <name val="Calibri"/>
      <family val="2"/>
      <charset val="238"/>
      <scheme val="minor"/>
    </font>
    <font>
      <b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 (Body)_x0000_"/>
    </font>
    <font>
      <sz val="20"/>
      <color theme="1"/>
      <name val="Calibri"/>
      <family val="2"/>
    </font>
    <font>
      <b/>
      <sz val="12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10"/>
      <color theme="1"/>
      <name val="Calibri (Body)_x0000_"/>
    </font>
    <font>
      <b/>
      <sz val="10"/>
      <color theme="0"/>
      <name val="Calibri (Body)_x0000_"/>
    </font>
    <font>
      <sz val="8"/>
      <color theme="0"/>
      <name val="Calibri (Body)_x0000_"/>
      <charset val="238"/>
    </font>
    <font>
      <sz val="12"/>
      <color rgb="FFFF0000"/>
      <name val="Calibri"/>
      <family val="2"/>
      <scheme val="minor"/>
    </font>
    <font>
      <sz val="11"/>
      <color theme="1"/>
      <name val="AR Techni"/>
      <charset val="238"/>
    </font>
    <font>
      <sz val="12"/>
      <color theme="0" tint="-0.34998626667073579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20"/>
      <color theme="0" tint="-0.34998626667073579"/>
      <name val="AR Techni"/>
    </font>
    <font>
      <sz val="12"/>
      <color theme="0" tint="-0.34998626667073579"/>
      <name val="AR Techni"/>
    </font>
    <font>
      <sz val="14"/>
      <color theme="0" tint="-0.34998626667073579"/>
      <name val="AR Techni"/>
    </font>
    <font>
      <sz val="22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2"/>
      <color rgb="FF000000"/>
      <name val="Calibri"/>
      <family val="2"/>
      <charset val="238"/>
      <scheme val="minor"/>
    </font>
    <font>
      <i/>
      <sz val="12"/>
      <color theme="1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77F2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CBD9"/>
        <bgColor indexed="64"/>
      </patternFill>
    </fill>
    <fill>
      <patternFill patternType="solid">
        <fgColor rgb="FFC21AA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A6A6A6"/>
        <bgColor indexed="64"/>
      </patternFill>
    </fill>
  </fills>
  <borders count="5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5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7" fontId="3" fillId="0" borderId="0"/>
    <xf numFmtId="44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27" applyNumberFormat="0" applyFill="0" applyAlignment="0" applyProtection="0"/>
    <xf numFmtId="0" fontId="39" fillId="0" borderId="28" applyNumberFormat="0" applyFill="0" applyAlignment="0" applyProtection="0"/>
    <xf numFmtId="0" fontId="40" fillId="0" borderId="29" applyNumberFormat="0" applyFill="0" applyAlignment="0" applyProtection="0"/>
    <xf numFmtId="0" fontId="40" fillId="0" borderId="0" applyNumberFormat="0" applyFill="0" applyBorder="0" applyAlignment="0" applyProtection="0"/>
    <xf numFmtId="0" fontId="41" fillId="12" borderId="0" applyNumberFormat="0" applyBorder="0" applyAlignment="0" applyProtection="0"/>
    <xf numFmtId="0" fontId="42" fillId="13" borderId="0" applyNumberFormat="0" applyBorder="0" applyAlignment="0" applyProtection="0"/>
    <xf numFmtId="0" fontId="43" fillId="14" borderId="0" applyNumberFormat="0" applyBorder="0" applyAlignment="0" applyProtection="0"/>
    <xf numFmtId="0" fontId="44" fillId="15" borderId="30" applyNumberFormat="0" applyAlignment="0" applyProtection="0"/>
    <xf numFmtId="0" fontId="45" fillId="16" borderId="31" applyNumberFormat="0" applyAlignment="0" applyProtection="0"/>
    <xf numFmtId="0" fontId="46" fillId="16" borderId="30" applyNumberFormat="0" applyAlignment="0" applyProtection="0"/>
    <xf numFmtId="0" fontId="47" fillId="0" borderId="32" applyNumberFormat="0" applyFill="0" applyAlignment="0" applyProtection="0"/>
    <xf numFmtId="0" fontId="48" fillId="17" borderId="33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1" fillId="0" borderId="35" applyNumberFormat="0" applyFill="0" applyAlignment="0" applyProtection="0"/>
    <xf numFmtId="0" fontId="5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5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5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5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5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52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0" borderId="0"/>
    <xf numFmtId="0" fontId="1" fillId="18" borderId="34" applyNumberFormat="0" applyFont="0" applyAlignment="0" applyProtection="0"/>
    <xf numFmtId="167" fontId="2" fillId="0" borderId="0"/>
    <xf numFmtId="0" fontId="2" fillId="0" borderId="0"/>
  </cellStyleXfs>
  <cellXfs count="374">
    <xf numFmtId="0" fontId="0" fillId="0" borderId="0" xfId="0"/>
    <xf numFmtId="0" fontId="0" fillId="0" borderId="0" xfId="317" applyNumberFormat="1" applyFont="1" applyAlignment="1">
      <alignment horizontal="center" vertical="center"/>
    </xf>
    <xf numFmtId="0" fontId="7" fillId="0" borderId="4" xfId="317" applyNumberFormat="1" applyFont="1" applyBorder="1" applyAlignment="1">
      <alignment horizontal="center" vertical="center"/>
    </xf>
    <xf numFmtId="1" fontId="0" fillId="0" borderId="0" xfId="317" applyNumberFormat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/>
    <xf numFmtId="0" fontId="7" fillId="0" borderId="1" xfId="0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 vertical="center"/>
    </xf>
    <xf numFmtId="9" fontId="0" fillId="0" borderId="0" xfId="494" applyFont="1"/>
    <xf numFmtId="0" fontId="0" fillId="0" borderId="2" xfId="0" applyBorder="1"/>
    <xf numFmtId="0" fontId="7" fillId="0" borderId="0" xfId="0" applyFont="1" applyAlignment="1">
      <alignment horizontal="right" vertical="center"/>
    </xf>
    <xf numFmtId="44" fontId="0" fillId="0" borderId="0" xfId="493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44" fontId="0" fillId="0" borderId="3" xfId="493" applyFont="1" applyBorder="1" applyAlignment="1">
      <alignment horizontal="center" vertical="center"/>
    </xf>
    <xf numFmtId="0" fontId="21" fillId="10" borderId="16" xfId="0" applyFont="1" applyFill="1" applyBorder="1" applyAlignment="1" applyProtection="1">
      <alignment horizontal="center" vertical="center"/>
      <protection locked="0"/>
    </xf>
    <xf numFmtId="0" fontId="29" fillId="10" borderId="17" xfId="0" applyFont="1" applyFill="1" applyBorder="1" applyAlignment="1" applyProtection="1">
      <alignment horizontal="center" vertical="center"/>
      <protection locked="0"/>
    </xf>
    <xf numFmtId="0" fontId="21" fillId="10" borderId="17" xfId="0" applyFont="1" applyFill="1" applyBorder="1" applyAlignment="1" applyProtection="1">
      <alignment horizontal="center" vertical="center"/>
      <protection locked="0"/>
    </xf>
    <xf numFmtId="0" fontId="29" fillId="10" borderId="18" xfId="0" applyFont="1" applyFill="1" applyBorder="1" applyAlignment="1" applyProtection="1">
      <alignment horizontal="center" vertical="center"/>
      <protection locked="0"/>
    </xf>
    <xf numFmtId="0" fontId="29" fillId="10" borderId="19" xfId="0" applyFont="1" applyFill="1" applyBorder="1" applyAlignment="1" applyProtection="1">
      <alignment horizontal="center" vertical="center"/>
      <protection locked="0"/>
    </xf>
    <xf numFmtId="0" fontId="29" fillId="10" borderId="20" xfId="0" applyFont="1" applyFill="1" applyBorder="1" applyAlignment="1" applyProtection="1">
      <alignment horizontal="center" vertical="center"/>
      <protection locked="0"/>
    </xf>
    <xf numFmtId="0" fontId="29" fillId="10" borderId="21" xfId="0" applyFont="1" applyFill="1" applyBorder="1" applyAlignment="1" applyProtection="1">
      <alignment horizontal="center" vertical="center"/>
      <protection locked="0"/>
    </xf>
    <xf numFmtId="1" fontId="0" fillId="11" borderId="15" xfId="494" applyNumberFormat="1" applyFont="1" applyFill="1" applyBorder="1" applyProtection="1">
      <protection locked="0"/>
    </xf>
    <xf numFmtId="0" fontId="7" fillId="11" borderId="5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44" fontId="7" fillId="11" borderId="1" xfId="0" applyNumberFormat="1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13" xfId="0" applyFont="1" applyFill="1" applyBorder="1" applyAlignment="1">
      <alignment horizontal="center" vertical="center"/>
    </xf>
    <xf numFmtId="0" fontId="7" fillId="11" borderId="2" xfId="0" applyFont="1" applyFill="1" applyBorder="1" applyAlignment="1">
      <alignment horizontal="center" vertical="center"/>
    </xf>
    <xf numFmtId="44" fontId="7" fillId="11" borderId="2" xfId="0" applyNumberFormat="1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5" fillId="0" borderId="0" xfId="0" applyFont="1" applyAlignment="1">
      <alignment wrapText="1"/>
    </xf>
    <xf numFmtId="0" fontId="0" fillId="11" borderId="15" xfId="0" applyFill="1" applyBorder="1" applyProtection="1">
      <protection locked="0"/>
    </xf>
    <xf numFmtId="0" fontId="2" fillId="0" borderId="0" xfId="317" applyNumberFormat="1" applyFont="1" applyAlignment="1">
      <alignment horizontal="center" vertical="center"/>
    </xf>
    <xf numFmtId="0" fontId="0" fillId="0" borderId="0" xfId="317" applyNumberFormat="1" applyFont="1" applyAlignment="1">
      <alignment horizontal="left" vertical="center"/>
    </xf>
    <xf numFmtId="0" fontId="11" fillId="4" borderId="0" xfId="317" applyNumberFormat="1" applyFont="1" applyFill="1" applyAlignment="1">
      <alignment horizontal="center" vertical="center"/>
    </xf>
    <xf numFmtId="0" fontId="36" fillId="0" borderId="4" xfId="317" applyNumberFormat="1" applyFont="1" applyBorder="1" applyAlignment="1">
      <alignment horizontal="center" vertical="center"/>
    </xf>
    <xf numFmtId="1" fontId="35" fillId="0" borderId="0" xfId="317" applyNumberFormat="1" applyFont="1" applyAlignment="1">
      <alignment horizontal="center" vertical="top"/>
    </xf>
    <xf numFmtId="1" fontId="36" fillId="0" borderId="0" xfId="317" applyNumberFormat="1" applyFont="1" applyAlignment="1">
      <alignment horizontal="right" vertical="center"/>
    </xf>
    <xf numFmtId="0" fontId="7" fillId="0" borderId="38" xfId="317" applyNumberFormat="1" applyFont="1" applyBorder="1" applyAlignment="1">
      <alignment horizontal="center" vertical="center"/>
    </xf>
    <xf numFmtId="0" fontId="35" fillId="0" borderId="4" xfId="317" applyNumberFormat="1" applyFont="1" applyBorder="1" applyAlignment="1">
      <alignment horizontal="center" vertical="center" wrapText="1"/>
    </xf>
    <xf numFmtId="1" fontId="58" fillId="0" borderId="0" xfId="317" applyNumberFormat="1" applyFont="1" applyAlignment="1">
      <alignment horizontal="left" vertical="center"/>
    </xf>
    <xf numFmtId="1" fontId="7" fillId="0" borderId="0" xfId="317" applyNumberFormat="1" applyFont="1" applyAlignment="1">
      <alignment horizontal="center" vertical="center"/>
    </xf>
    <xf numFmtId="1" fontId="2" fillId="0" borderId="0" xfId="317" applyNumberFormat="1" applyFont="1" applyAlignment="1">
      <alignment horizontal="center" vertical="center"/>
    </xf>
    <xf numFmtId="0" fontId="2" fillId="0" borderId="4" xfId="317" applyNumberFormat="1" applyFont="1" applyBorder="1" applyAlignment="1">
      <alignment horizontal="center" vertical="center"/>
    </xf>
    <xf numFmtId="1" fontId="2" fillId="0" borderId="4" xfId="317" applyNumberFormat="1" applyFont="1" applyBorder="1" applyAlignment="1">
      <alignment horizontal="center" vertical="center"/>
    </xf>
    <xf numFmtId="0" fontId="2" fillId="0" borderId="0" xfId="317" applyNumberFormat="1" applyFont="1" applyAlignment="1">
      <alignment horizontal="left" vertical="center"/>
    </xf>
    <xf numFmtId="0" fontId="61" fillId="0" borderId="36" xfId="317" applyNumberFormat="1" applyFont="1" applyBorder="1" applyAlignment="1">
      <alignment horizontal="center" vertical="center" wrapText="1"/>
    </xf>
    <xf numFmtId="0" fontId="7" fillId="0" borderId="36" xfId="317" applyNumberFormat="1" applyFont="1" applyBorder="1" applyAlignment="1">
      <alignment horizontal="center" vertical="center"/>
    </xf>
    <xf numFmtId="0" fontId="7" fillId="0" borderId="39" xfId="317" applyNumberFormat="1" applyFont="1" applyBorder="1" applyAlignment="1">
      <alignment horizontal="center" vertical="center"/>
    </xf>
    <xf numFmtId="1" fontId="2" fillId="0" borderId="37" xfId="317" applyNumberFormat="1" applyFont="1" applyBorder="1" applyAlignment="1">
      <alignment horizontal="center" vertical="center"/>
    </xf>
    <xf numFmtId="2" fontId="2" fillId="0" borderId="0" xfId="317" applyNumberFormat="1" applyFont="1" applyAlignment="1">
      <alignment vertical="center"/>
    </xf>
    <xf numFmtId="0" fontId="59" fillId="0" borderId="4" xfId="317" applyNumberFormat="1" applyFont="1" applyBorder="1" applyAlignment="1">
      <alignment horizontal="center" vertical="center" wrapText="1"/>
    </xf>
    <xf numFmtId="0" fontId="62" fillId="4" borderId="4" xfId="317" applyNumberFormat="1" applyFont="1" applyFill="1" applyBorder="1" applyAlignment="1">
      <alignment horizontal="center" vertical="center" wrapText="1"/>
    </xf>
    <xf numFmtId="1" fontId="2" fillId="0" borderId="0" xfId="317" applyNumberFormat="1" applyFont="1" applyAlignment="1"/>
    <xf numFmtId="1" fontId="2" fillId="0" borderId="0" xfId="317" applyNumberFormat="1" applyFont="1" applyAlignment="1">
      <alignment horizontal="right"/>
    </xf>
    <xf numFmtId="1" fontId="2" fillId="0" borderId="0" xfId="317" applyNumberFormat="1" applyFont="1" applyAlignment="1">
      <alignment horizontal="center"/>
    </xf>
    <xf numFmtId="0" fontId="2" fillId="0" borderId="0" xfId="317" applyNumberFormat="1" applyFont="1" applyAlignment="1">
      <alignment horizontal="center"/>
    </xf>
    <xf numFmtId="1" fontId="63" fillId="0" borderId="4" xfId="317" applyNumberFormat="1" applyFont="1" applyBorder="1" applyAlignment="1">
      <alignment horizontal="center"/>
    </xf>
    <xf numFmtId="0" fontId="2" fillId="0" borderId="25" xfId="317" applyNumberFormat="1" applyFont="1" applyBorder="1" applyAlignment="1">
      <alignment horizontal="center" vertical="center"/>
    </xf>
    <xf numFmtId="1" fontId="0" fillId="0" borderId="0" xfId="317" applyNumberFormat="1" applyFont="1" applyAlignment="1">
      <alignment horizontal="center" vertical="center"/>
    </xf>
    <xf numFmtId="0" fontId="29" fillId="0" borderId="18" xfId="0" applyFont="1" applyFill="1" applyBorder="1" applyAlignment="1" applyProtection="1">
      <alignment horizontal="center" vertical="center"/>
      <protection locked="0"/>
    </xf>
    <xf numFmtId="166" fontId="29" fillId="0" borderId="19" xfId="0" applyNumberFormat="1" applyFont="1" applyFill="1" applyBorder="1" applyAlignment="1" applyProtection="1">
      <alignment horizontal="center" vertical="center"/>
      <protection locked="0"/>
    </xf>
    <xf numFmtId="0" fontId="29" fillId="0" borderId="19" xfId="0" applyFont="1" applyFill="1" applyBorder="1" applyAlignment="1" applyProtection="1">
      <alignment horizontal="center" vertical="center"/>
      <protection locked="0"/>
    </xf>
    <xf numFmtId="0" fontId="29" fillId="0" borderId="20" xfId="0" applyFont="1" applyFill="1" applyBorder="1" applyAlignment="1" applyProtection="1">
      <alignment horizontal="center" vertical="center"/>
      <protection locked="0"/>
    </xf>
    <xf numFmtId="166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29" fillId="0" borderId="21" xfId="0" applyFont="1" applyFill="1" applyBorder="1" applyAlignment="1" applyProtection="1">
      <alignment horizontal="center" vertical="center"/>
      <protection locked="0"/>
    </xf>
    <xf numFmtId="1" fontId="61" fillId="0" borderId="4" xfId="317" applyNumberFormat="1" applyFont="1" applyBorder="1" applyAlignment="1">
      <alignment horizontal="center" vertical="center" wrapText="1"/>
    </xf>
    <xf numFmtId="1" fontId="61" fillId="0" borderId="37" xfId="317" applyNumberFormat="1" applyFont="1" applyBorder="1" applyAlignment="1">
      <alignment horizontal="center" vertical="center"/>
    </xf>
    <xf numFmtId="1" fontId="61" fillId="0" borderId="4" xfId="317" applyNumberFormat="1" applyFont="1" applyBorder="1" applyAlignment="1">
      <alignment horizontal="center" vertical="center"/>
    </xf>
    <xf numFmtId="0" fontId="9" fillId="0" borderId="0" xfId="0" applyFont="1" applyFill="1" applyProtection="1"/>
    <xf numFmtId="0" fontId="9" fillId="0" borderId="0" xfId="0" applyFont="1" applyProtection="1"/>
    <xf numFmtId="0" fontId="10" fillId="0" borderId="0" xfId="0" applyFont="1" applyProtection="1"/>
    <xf numFmtId="0" fontId="0" fillId="0" borderId="0" xfId="0" applyFont="1" applyAlignment="1" applyProtection="1">
      <alignment textRotation="90"/>
    </xf>
    <xf numFmtId="0" fontId="73" fillId="9" borderId="0" xfId="0" applyFont="1" applyFill="1" applyProtection="1"/>
    <xf numFmtId="0" fontId="13" fillId="0" borderId="0" xfId="0" applyFont="1" applyAlignment="1" applyProtection="1">
      <alignment horizontal="center" wrapText="1"/>
    </xf>
    <xf numFmtId="0" fontId="13" fillId="0" borderId="14" xfId="0" applyFont="1" applyBorder="1" applyProtection="1"/>
    <xf numFmtId="0" fontId="14" fillId="0" borderId="14" xfId="0" applyFont="1" applyBorder="1" applyAlignment="1" applyProtection="1">
      <alignment horizontal="right"/>
    </xf>
    <xf numFmtId="164" fontId="14" fillId="0" borderId="14" xfId="0" applyNumberFormat="1" applyFont="1" applyBorder="1" applyAlignment="1" applyProtection="1">
      <alignment horizontal="center" vertical="center"/>
    </xf>
    <xf numFmtId="0" fontId="15" fillId="0" borderId="14" xfId="0" applyFont="1" applyBorder="1" applyAlignment="1" applyProtection="1">
      <alignment horizontal="center" vertical="top"/>
    </xf>
    <xf numFmtId="0" fontId="9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/>
    </xf>
    <xf numFmtId="0" fontId="12" fillId="0" borderId="0" xfId="0" applyFont="1" applyProtection="1"/>
    <xf numFmtId="0" fontId="73" fillId="0" borderId="0" xfId="0" applyFont="1" applyFill="1" applyProtection="1"/>
    <xf numFmtId="0" fontId="29" fillId="0" borderId="14" xfId="0" applyFont="1" applyBorder="1" applyAlignment="1" applyProtection="1">
      <alignment horizontal="right"/>
    </xf>
    <xf numFmtId="164" fontId="72" fillId="0" borderId="14" xfId="0" applyNumberFormat="1" applyFont="1" applyBorder="1" applyAlignment="1" applyProtection="1">
      <alignment horizontal="center" vertical="center"/>
    </xf>
    <xf numFmtId="0" fontId="57" fillId="0" borderId="14" xfId="0" applyFont="1" applyBorder="1" applyAlignment="1" applyProtection="1">
      <alignment horizontal="center" vertical="top"/>
    </xf>
    <xf numFmtId="166" fontId="29" fillId="0" borderId="14" xfId="0" applyNumberFormat="1" applyFont="1" applyBorder="1" applyAlignment="1" applyProtection="1">
      <alignment horizontal="center" vertical="center"/>
    </xf>
    <xf numFmtId="0" fontId="13" fillId="0" borderId="0" xfId="0" applyFont="1" applyFill="1" applyProtection="1"/>
    <xf numFmtId="0" fontId="74" fillId="0" borderId="0" xfId="0" applyFont="1" applyFill="1" applyProtection="1"/>
    <xf numFmtId="2" fontId="29" fillId="0" borderId="14" xfId="0" applyNumberFormat="1" applyFont="1" applyBorder="1" applyAlignment="1" applyProtection="1">
      <alignment horizontal="center" vertical="center"/>
    </xf>
    <xf numFmtId="0" fontId="57" fillId="0" borderId="14" xfId="0" applyFont="1" applyBorder="1" applyAlignment="1" applyProtection="1">
      <alignment horizontal="center" vertical="center"/>
    </xf>
    <xf numFmtId="0" fontId="71" fillId="0" borderId="0" xfId="0" applyFont="1" applyAlignment="1" applyProtection="1">
      <alignment horizontal="center"/>
    </xf>
    <xf numFmtId="0" fontId="36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0" fontId="9" fillId="0" borderId="2" xfId="0" applyFont="1" applyBorder="1" applyProtection="1"/>
    <xf numFmtId="0" fontId="17" fillId="0" borderId="0" xfId="0" applyFont="1" applyAlignment="1" applyProtection="1">
      <alignment horizontal="center" vertical="center"/>
    </xf>
    <xf numFmtId="0" fontId="16" fillId="0" borderId="0" xfId="0" applyFont="1" applyAlignment="1" applyProtection="1">
      <alignment horizontal="center" vertical="center" textRotation="90"/>
    </xf>
    <xf numFmtId="0" fontId="18" fillId="0" borderId="2" xfId="0" applyFont="1" applyFill="1" applyBorder="1" applyAlignment="1" applyProtection="1">
      <alignment horizontal="center" vertical="center"/>
    </xf>
    <xf numFmtId="0" fontId="75" fillId="0" borderId="2" xfId="0" applyFont="1" applyFill="1" applyBorder="1" applyAlignment="1" applyProtection="1">
      <alignment horizontal="center" vertical="center"/>
    </xf>
    <xf numFmtId="0" fontId="75" fillId="0" borderId="0" xfId="0" applyFont="1" applyFill="1" applyAlignment="1" applyProtection="1">
      <alignment horizontal="center" vertical="center"/>
    </xf>
    <xf numFmtId="0" fontId="16" fillId="0" borderId="0" xfId="0" applyFont="1" applyAlignment="1" applyProtection="1">
      <alignment horizontal="right" vertical="center"/>
    </xf>
    <xf numFmtId="0" fontId="16" fillId="0" borderId="7" xfId="0" applyFont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 vertical="center"/>
    </xf>
    <xf numFmtId="0" fontId="19" fillId="0" borderId="2" xfId="0" applyFont="1" applyBorder="1" applyAlignment="1" applyProtection="1">
      <alignment horizontal="center" vertical="center"/>
    </xf>
    <xf numFmtId="0" fontId="18" fillId="0" borderId="2" xfId="0" applyFont="1" applyBorder="1" applyAlignment="1" applyProtection="1">
      <alignment horizontal="center" vertical="center"/>
    </xf>
    <xf numFmtId="0" fontId="9" fillId="0" borderId="0" xfId="0" applyFont="1" applyFill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20" fillId="0" borderId="3" xfId="0" applyFont="1" applyBorder="1" applyAlignment="1" applyProtection="1">
      <alignment horizontal="center" vertical="center"/>
    </xf>
    <xf numFmtId="0" fontId="21" fillId="0" borderId="3" xfId="0" applyFont="1" applyBorder="1" applyAlignment="1" applyProtection="1">
      <alignment horizontal="center" vertical="center" textRotation="90"/>
    </xf>
    <xf numFmtId="0" fontId="21" fillId="0" borderId="3" xfId="0" applyFont="1" applyFill="1" applyBorder="1" applyAlignment="1" applyProtection="1">
      <alignment horizontal="center" vertical="center"/>
    </xf>
    <xf numFmtId="0" fontId="76" fillId="0" borderId="3" xfId="0" applyFont="1" applyFill="1" applyBorder="1" applyAlignment="1" applyProtection="1">
      <alignment horizontal="center" vertical="center"/>
    </xf>
    <xf numFmtId="0" fontId="28" fillId="0" borderId="3" xfId="0" applyFont="1" applyBorder="1" applyAlignment="1" applyProtection="1">
      <alignment horizontal="center" vertical="center" wrapText="1"/>
    </xf>
    <xf numFmtId="0" fontId="21" fillId="0" borderId="3" xfId="0" applyFont="1" applyBorder="1" applyAlignment="1" applyProtection="1">
      <alignment horizontal="center" vertical="center"/>
    </xf>
    <xf numFmtId="0" fontId="21" fillId="0" borderId="3" xfId="0" applyFont="1" applyBorder="1" applyAlignment="1" applyProtection="1">
      <alignment horizontal="center" vertical="center" wrapText="1" shrinkToFit="1"/>
    </xf>
    <xf numFmtId="0" fontId="31" fillId="2" borderId="2" xfId="0" applyFont="1" applyFill="1" applyBorder="1" applyAlignment="1" applyProtection="1">
      <alignment horizontal="center" vertical="center" wrapText="1"/>
    </xf>
    <xf numFmtId="0" fontId="29" fillId="0" borderId="2" xfId="0" applyFont="1" applyBorder="1" applyAlignment="1" applyProtection="1">
      <alignment horizontal="center" vertical="center"/>
    </xf>
    <xf numFmtId="0" fontId="29" fillId="3" borderId="2" xfId="0" applyFont="1" applyFill="1" applyBorder="1" applyAlignment="1" applyProtection="1">
      <alignment horizontal="center" vertical="center" wrapText="1"/>
    </xf>
    <xf numFmtId="0" fontId="29" fillId="9" borderId="2" xfId="0" applyFont="1" applyFill="1" applyBorder="1" applyAlignment="1" applyProtection="1">
      <alignment horizontal="center" vertical="center" wrapText="1"/>
    </xf>
    <xf numFmtId="0" fontId="29" fillId="7" borderId="2" xfId="0" applyFont="1" applyFill="1" applyBorder="1" applyAlignment="1" applyProtection="1">
      <alignment horizontal="center" vertical="center" wrapText="1"/>
    </xf>
    <xf numFmtId="0" fontId="33" fillId="43" borderId="2" xfId="0" applyFont="1" applyFill="1" applyBorder="1" applyAlignment="1" applyProtection="1">
      <alignment horizontal="center" vertical="center" wrapText="1"/>
    </xf>
    <xf numFmtId="0" fontId="33" fillId="44" borderId="2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center" vertical="center"/>
    </xf>
    <xf numFmtId="0" fontId="22" fillId="0" borderId="3" xfId="0" applyFont="1" applyBorder="1" applyAlignment="1" applyProtection="1">
      <alignment horizontal="center" vertical="center"/>
    </xf>
    <xf numFmtId="0" fontId="23" fillId="0" borderId="8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4" fillId="4" borderId="0" xfId="0" applyFont="1" applyFill="1" applyAlignment="1" applyProtection="1">
      <alignment horizontal="center" vertical="center"/>
    </xf>
    <xf numFmtId="0" fontId="17" fillId="4" borderId="1" xfId="0" applyFont="1" applyFill="1" applyBorder="1" applyAlignment="1" applyProtection="1">
      <alignment horizontal="center" vertical="center"/>
    </xf>
    <xf numFmtId="0" fontId="16" fillId="4" borderId="1" xfId="0" applyFont="1" applyFill="1" applyBorder="1" applyAlignment="1" applyProtection="1">
      <alignment horizontal="center" vertical="center" textRotation="90"/>
    </xf>
    <xf numFmtId="0" fontId="16" fillId="4" borderId="1" xfId="0" applyFont="1" applyFill="1" applyBorder="1" applyAlignment="1" applyProtection="1">
      <alignment horizontal="center" vertical="center"/>
    </xf>
    <xf numFmtId="0" fontId="76" fillId="4" borderId="1" xfId="0" applyFont="1" applyFill="1" applyBorder="1" applyAlignment="1" applyProtection="1">
      <alignment horizontal="center" vertical="center"/>
    </xf>
    <xf numFmtId="0" fontId="30" fillId="4" borderId="1" xfId="0" applyFont="1" applyFill="1" applyBorder="1" applyAlignment="1" applyProtection="1">
      <alignment horizontal="center" vertical="center" wrapText="1"/>
    </xf>
    <xf numFmtId="0" fontId="25" fillId="4" borderId="1" xfId="0" applyFont="1" applyFill="1" applyBorder="1" applyAlignment="1" applyProtection="1">
      <alignment horizontal="center" vertical="center"/>
    </xf>
    <xf numFmtId="0" fontId="27" fillId="4" borderId="1" xfId="0" applyFont="1" applyFill="1" applyBorder="1" applyAlignment="1" applyProtection="1">
      <alignment horizontal="center" vertical="center"/>
    </xf>
    <xf numFmtId="0" fontId="9" fillId="4" borderId="0" xfId="0" applyFont="1" applyFill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/>
    </xf>
    <xf numFmtId="0" fontId="28" fillId="10" borderId="1" xfId="0" applyFont="1" applyFill="1" applyBorder="1" applyAlignment="1" applyProtection="1">
      <alignment horizontal="center" vertical="center"/>
    </xf>
    <xf numFmtId="0" fontId="23" fillId="10" borderId="1" xfId="0" applyFont="1" applyFill="1" applyBorder="1" applyAlignment="1" applyProtection="1">
      <alignment horizontal="center" vertical="center" textRotation="90"/>
    </xf>
    <xf numFmtId="0" fontId="77" fillId="10" borderId="1" xfId="0" applyFont="1" applyFill="1" applyBorder="1" applyAlignment="1" applyProtection="1">
      <alignment horizontal="center" vertical="center"/>
    </xf>
    <xf numFmtId="165" fontId="32" fillId="10" borderId="1" xfId="0" applyNumberFormat="1" applyFont="1" applyFill="1" applyBorder="1" applyAlignment="1" applyProtection="1">
      <alignment horizontal="center" vertical="center"/>
    </xf>
    <xf numFmtId="165" fontId="28" fillId="10" borderId="10" xfId="0" applyNumberFormat="1" applyFont="1" applyFill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165" fontId="32" fillId="0" borderId="0" xfId="0" applyNumberFormat="1" applyFont="1" applyFill="1" applyBorder="1" applyAlignment="1" applyProtection="1">
      <alignment horizontal="center" vertical="center"/>
    </xf>
    <xf numFmtId="165" fontId="28" fillId="0" borderId="12" xfId="0" applyNumberFormat="1" applyFont="1" applyFill="1" applyBorder="1" applyAlignment="1" applyProtection="1">
      <alignment horizontal="center" vertical="center"/>
    </xf>
    <xf numFmtId="165" fontId="32" fillId="10" borderId="0" xfId="0" applyNumberFormat="1" applyFont="1" applyFill="1" applyBorder="1" applyAlignment="1" applyProtection="1">
      <alignment horizontal="center" vertical="center"/>
    </xf>
    <xf numFmtId="165" fontId="28" fillId="10" borderId="12" xfId="0" applyNumberFormat="1" applyFont="1" applyFill="1" applyBorder="1" applyAlignment="1" applyProtection="1">
      <alignment horizontal="center" vertical="center"/>
    </xf>
    <xf numFmtId="0" fontId="77" fillId="0" borderId="0" xfId="0" applyFont="1" applyFill="1" applyBorder="1" applyAlignment="1" applyProtection="1">
      <alignment horizontal="center" vertical="center"/>
    </xf>
    <xf numFmtId="0" fontId="9" fillId="0" borderId="13" xfId="0" applyFont="1" applyBorder="1" applyAlignment="1" applyProtection="1">
      <alignment horizontal="center" vertical="center"/>
    </xf>
    <xf numFmtId="0" fontId="28" fillId="0" borderId="2" xfId="0" applyFont="1" applyFill="1" applyBorder="1" applyAlignment="1" applyProtection="1">
      <alignment horizontal="center" vertical="center"/>
    </xf>
    <xf numFmtId="0" fontId="23" fillId="0" borderId="2" xfId="0" applyFont="1" applyFill="1" applyBorder="1" applyAlignment="1" applyProtection="1">
      <alignment horizontal="center" vertical="center" textRotation="90"/>
    </xf>
    <xf numFmtId="0" fontId="77" fillId="0" borderId="2" xfId="0" applyFont="1" applyFill="1" applyBorder="1" applyAlignment="1" applyProtection="1">
      <alignment horizontal="center" vertical="center"/>
    </xf>
    <xf numFmtId="2" fontId="28" fillId="0" borderId="2" xfId="0" applyNumberFormat="1" applyFont="1" applyFill="1" applyBorder="1" applyAlignment="1" applyProtection="1">
      <alignment horizontal="center" vertical="center"/>
    </xf>
    <xf numFmtId="165" fontId="32" fillId="0" borderId="2" xfId="0" applyNumberFormat="1" applyFont="1" applyFill="1" applyBorder="1" applyAlignment="1" applyProtection="1">
      <alignment horizontal="center" vertical="center"/>
    </xf>
    <xf numFmtId="165" fontId="28" fillId="0" borderId="11" xfId="0" applyNumberFormat="1" applyFont="1" applyFill="1" applyBorder="1" applyAlignment="1" applyProtection="1">
      <alignment horizontal="center" vertical="center"/>
    </xf>
    <xf numFmtId="0" fontId="17" fillId="0" borderId="0" xfId="0" applyFont="1" applyFill="1" applyBorder="1" applyAlignment="1" applyProtection="1">
      <alignment horizontal="center" vertical="center"/>
    </xf>
    <xf numFmtId="0" fontId="16" fillId="0" borderId="0" xfId="0" applyFont="1" applyFill="1" applyBorder="1" applyAlignment="1" applyProtection="1">
      <alignment horizontal="center" vertical="center" textRotation="90"/>
    </xf>
    <xf numFmtId="2" fontId="16" fillId="0" borderId="0" xfId="0" applyNumberFormat="1" applyFont="1" applyFill="1" applyBorder="1" applyAlignment="1" applyProtection="1">
      <alignment horizontal="center" vertical="center"/>
    </xf>
    <xf numFmtId="0" fontId="76" fillId="0" borderId="0" xfId="0" applyFont="1" applyFill="1" applyBorder="1" applyAlignment="1" applyProtection="1">
      <alignment horizontal="center" vertical="center"/>
    </xf>
    <xf numFmtId="0" fontId="30" fillId="0" borderId="2" xfId="0" applyFont="1" applyFill="1" applyBorder="1" applyAlignment="1" applyProtection="1">
      <alignment horizontal="center" vertical="center" wrapText="1"/>
    </xf>
    <xf numFmtId="0" fontId="17" fillId="4" borderId="0" xfId="0" applyFont="1" applyFill="1" applyBorder="1" applyAlignment="1" applyProtection="1">
      <alignment horizontal="center" vertical="center"/>
    </xf>
    <xf numFmtId="0" fontId="30" fillId="4" borderId="0" xfId="0" applyFont="1" applyFill="1" applyBorder="1" applyAlignment="1" applyProtection="1">
      <alignment horizontal="center" vertical="center"/>
    </xf>
    <xf numFmtId="0" fontId="31" fillId="4" borderId="2" xfId="0" applyFont="1" applyFill="1" applyBorder="1" applyAlignment="1" applyProtection="1">
      <alignment horizontal="center" vertical="center"/>
    </xf>
    <xf numFmtId="0" fontId="29" fillId="4" borderId="0" xfId="0" applyFont="1" applyFill="1" applyBorder="1" applyAlignment="1" applyProtection="1">
      <alignment horizontal="center" vertical="center"/>
    </xf>
    <xf numFmtId="0" fontId="29" fillId="0" borderId="0" xfId="0" applyFont="1" applyFill="1" applyBorder="1" applyAlignment="1" applyProtection="1">
      <alignment horizontal="center" vertical="center"/>
    </xf>
    <xf numFmtId="0" fontId="9" fillId="4" borderId="0" xfId="0" applyFont="1" applyFill="1" applyBorder="1" applyAlignment="1" applyProtection="1">
      <alignment horizontal="center" vertical="center"/>
    </xf>
    <xf numFmtId="0" fontId="28" fillId="10" borderId="2" xfId="0" applyFont="1" applyFill="1" applyBorder="1" applyAlignment="1" applyProtection="1">
      <alignment horizontal="center" vertical="center"/>
    </xf>
    <xf numFmtId="0" fontId="23" fillId="10" borderId="2" xfId="0" applyFont="1" applyFill="1" applyBorder="1" applyAlignment="1" applyProtection="1">
      <alignment horizontal="center" vertical="center" textRotation="90"/>
    </xf>
    <xf numFmtId="0" fontId="77" fillId="10" borderId="2" xfId="0" applyFont="1" applyFill="1" applyBorder="1" applyAlignment="1" applyProtection="1">
      <alignment horizontal="center" vertical="center"/>
    </xf>
    <xf numFmtId="165" fontId="32" fillId="10" borderId="2" xfId="0" applyNumberFormat="1" applyFont="1" applyFill="1" applyBorder="1" applyAlignment="1" applyProtection="1">
      <alignment horizontal="center" vertical="center"/>
    </xf>
    <xf numFmtId="165" fontId="28" fillId="10" borderId="11" xfId="0" applyNumberFormat="1" applyFont="1" applyFill="1" applyBorder="1" applyAlignment="1" applyProtection="1">
      <alignment horizontal="center" vertical="center"/>
    </xf>
    <xf numFmtId="0" fontId="28" fillId="10" borderId="2" xfId="0" applyFont="1" applyFill="1" applyBorder="1" applyAlignment="1" applyProtection="1">
      <alignment horizontal="center" vertical="center" wrapText="1"/>
    </xf>
    <xf numFmtId="0" fontId="23" fillId="10" borderId="0" xfId="0" applyFont="1" applyFill="1" applyBorder="1" applyAlignment="1" applyProtection="1">
      <alignment horizontal="center" vertical="center" textRotation="90"/>
    </xf>
    <xf numFmtId="0" fontId="9" fillId="0" borderId="6" xfId="0" applyFont="1" applyFill="1" applyBorder="1" applyAlignment="1" applyProtection="1">
      <alignment horizontal="center" vertical="center"/>
    </xf>
    <xf numFmtId="0" fontId="10" fillId="0" borderId="0" xfId="0" applyFont="1" applyFill="1" applyProtection="1"/>
    <xf numFmtId="0" fontId="0" fillId="0" borderId="0" xfId="0" applyFont="1" applyFill="1" applyAlignment="1" applyProtection="1">
      <alignment textRotation="90"/>
    </xf>
    <xf numFmtId="0" fontId="13" fillId="0" borderId="0" xfId="0" applyFont="1" applyFill="1" applyAlignment="1" applyProtection="1">
      <alignment horizontal="center" wrapText="1"/>
    </xf>
    <xf numFmtId="0" fontId="9" fillId="0" borderId="0" xfId="0" applyFont="1" applyFill="1" applyAlignment="1" applyProtection="1">
      <alignment horizontal="center"/>
    </xf>
    <xf numFmtId="0" fontId="12" fillId="0" borderId="0" xfId="0" applyFont="1" applyFill="1" applyProtection="1"/>
    <xf numFmtId="0" fontId="9" fillId="6" borderId="0" xfId="0" applyFont="1" applyFill="1" applyProtection="1"/>
    <xf numFmtId="0" fontId="73" fillId="5" borderId="0" xfId="0" applyFont="1" applyFill="1" applyProtection="1"/>
    <xf numFmtId="2" fontId="36" fillId="0" borderId="4" xfId="317" applyNumberFormat="1" applyFont="1" applyBorder="1" applyAlignment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11" fillId="8" borderId="9" xfId="0" applyFont="1" applyFill="1" applyBorder="1" applyAlignment="1" applyProtection="1">
      <alignment horizontal="center" vertical="center" wrapText="1"/>
    </xf>
    <xf numFmtId="0" fontId="0" fillId="45" borderId="9" xfId="0" applyFill="1" applyBorder="1" applyAlignment="1" applyProtection="1">
      <alignment horizontal="center" vertical="center" wrapText="1"/>
    </xf>
    <xf numFmtId="0" fontId="11" fillId="46" borderId="9" xfId="0" applyFont="1" applyFill="1" applyBorder="1" applyAlignment="1" applyProtection="1">
      <alignment horizontal="center" vertical="center" wrapText="1"/>
    </xf>
    <xf numFmtId="0" fontId="16" fillId="0" borderId="8" xfId="0" applyFont="1" applyBorder="1" applyAlignment="1" applyProtection="1">
      <alignment horizontal="center" vertical="center"/>
    </xf>
    <xf numFmtId="0" fontId="77" fillId="10" borderId="0" xfId="0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horizontal="center" vertical="center" wrapText="1"/>
    </xf>
    <xf numFmtId="2" fontId="28" fillId="0" borderId="0" xfId="0" applyNumberFormat="1" applyFont="1" applyFill="1" applyBorder="1" applyAlignment="1" applyProtection="1">
      <alignment horizontal="center" vertical="center"/>
    </xf>
    <xf numFmtId="0" fontId="28" fillId="0" borderId="0" xfId="0" applyFont="1" applyFill="1" applyBorder="1" applyAlignment="1" applyProtection="1">
      <alignment horizontal="center" vertical="center" wrapText="1" shrinkToFit="1"/>
    </xf>
    <xf numFmtId="0" fontId="28" fillId="0" borderId="0" xfId="0" applyFont="1" applyFill="1" applyBorder="1" applyAlignment="1" applyProtection="1">
      <alignment horizontal="center" vertical="center"/>
    </xf>
    <xf numFmtId="2" fontId="28" fillId="10" borderId="10" xfId="0" applyNumberFormat="1" applyFont="1" applyFill="1" applyBorder="1" applyAlignment="1" applyProtection="1">
      <alignment horizontal="center" vertical="center"/>
    </xf>
    <xf numFmtId="0" fontId="23" fillId="0" borderId="0" xfId="0" applyFont="1" applyFill="1" applyBorder="1" applyAlignment="1" applyProtection="1">
      <alignment horizontal="center" vertical="center" textRotation="90"/>
    </xf>
    <xf numFmtId="2" fontId="28" fillId="0" borderId="12" xfId="0" applyNumberFormat="1" applyFont="1" applyFill="1" applyBorder="1" applyAlignment="1" applyProtection="1">
      <alignment horizontal="center" vertical="center"/>
    </xf>
    <xf numFmtId="0" fontId="28" fillId="10" borderId="0" xfId="0" applyFont="1" applyFill="1" applyBorder="1" applyAlignment="1" applyProtection="1">
      <alignment horizontal="center" vertical="center"/>
    </xf>
    <xf numFmtId="0" fontId="21" fillId="10" borderId="0" xfId="0" applyFont="1" applyFill="1" applyBorder="1" applyAlignment="1" applyProtection="1">
      <alignment horizontal="center" vertical="center"/>
    </xf>
    <xf numFmtId="0" fontId="28" fillId="10" borderId="0" xfId="0" applyFont="1" applyFill="1" applyBorder="1" applyAlignment="1" applyProtection="1">
      <alignment horizontal="center" vertical="center" wrapText="1"/>
    </xf>
    <xf numFmtId="2" fontId="28" fillId="10" borderId="0" xfId="0" applyNumberFormat="1" applyFont="1" applyFill="1" applyBorder="1" applyAlignment="1" applyProtection="1">
      <alignment horizontal="center" vertical="center"/>
    </xf>
    <xf numFmtId="2" fontId="28" fillId="0" borderId="11" xfId="0" applyNumberFormat="1" applyFont="1" applyFill="1" applyBorder="1" applyAlignment="1" applyProtection="1">
      <alignment horizontal="center" vertical="center"/>
    </xf>
    <xf numFmtId="1" fontId="12" fillId="0" borderId="0" xfId="317" applyNumberFormat="1" applyFont="1" applyAlignment="1">
      <alignment vertical="center"/>
    </xf>
    <xf numFmtId="1" fontId="12" fillId="0" borderId="0" xfId="317" applyNumberFormat="1" applyFont="1" applyAlignment="1">
      <alignment horizontal="center" vertical="center"/>
    </xf>
    <xf numFmtId="1" fontId="12" fillId="0" borderId="0" xfId="317" applyNumberFormat="1" applyFont="1" applyAlignment="1">
      <alignment horizontal="left" vertical="center"/>
    </xf>
    <xf numFmtId="0" fontId="79" fillId="0" borderId="0" xfId="317" applyNumberFormat="1" applyFont="1" applyAlignment="1">
      <alignment horizontal="right"/>
    </xf>
    <xf numFmtId="0" fontId="12" fillId="0" borderId="0" xfId="317" applyNumberFormat="1" applyFont="1" applyAlignment="1">
      <alignment horizontal="center" vertical="center"/>
    </xf>
    <xf numFmtId="0" fontId="12" fillId="0" borderId="0" xfId="317" applyNumberFormat="1" applyFont="1" applyAlignment="1">
      <alignment horizontal="left" vertical="center"/>
    </xf>
    <xf numFmtId="0" fontId="80" fillId="0" borderId="4" xfId="317" applyNumberFormat="1" applyFont="1" applyBorder="1" applyAlignment="1">
      <alignment horizontal="center" vertical="center"/>
    </xf>
    <xf numFmtId="0" fontId="81" fillId="0" borderId="4" xfId="317" applyNumberFormat="1" applyFont="1" applyBorder="1" applyAlignment="1">
      <alignment horizontal="center" vertical="center"/>
    </xf>
    <xf numFmtId="0" fontId="82" fillId="0" borderId="4" xfId="317" applyNumberFormat="1" applyFont="1" applyBorder="1" applyAlignment="1">
      <alignment horizontal="center" vertical="center"/>
    </xf>
    <xf numFmtId="1" fontId="83" fillId="0" borderId="4" xfId="317" applyNumberFormat="1" applyFont="1" applyBorder="1" applyAlignment="1">
      <alignment horizontal="center" vertical="center"/>
    </xf>
    <xf numFmtId="1" fontId="83" fillId="0" borderId="4" xfId="317" applyNumberFormat="1" applyFont="1" applyBorder="1" applyAlignment="1">
      <alignment horizontal="center" vertical="center" wrapText="1"/>
    </xf>
    <xf numFmtId="0" fontId="80" fillId="0" borderId="0" xfId="317" applyNumberFormat="1" applyFont="1" applyBorder="1" applyAlignment="1">
      <alignment horizontal="center" vertical="center"/>
    </xf>
    <xf numFmtId="0" fontId="82" fillId="0" borderId="0" xfId="317" applyNumberFormat="1" applyFont="1" applyBorder="1" applyAlignment="1">
      <alignment horizontal="center" vertical="center"/>
    </xf>
    <xf numFmtId="0" fontId="79" fillId="0" borderId="0" xfId="0" applyFont="1"/>
    <xf numFmtId="0" fontId="84" fillId="0" borderId="0" xfId="0" applyFont="1" applyAlignment="1">
      <alignment horizontal="right"/>
    </xf>
    <xf numFmtId="0" fontId="79" fillId="0" borderId="0" xfId="0" applyFont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9" xfId="317" applyNumberFormat="1" applyFont="1" applyBorder="1" applyAlignment="1">
      <alignment horizontal="center" vertical="center"/>
    </xf>
    <xf numFmtId="0" fontId="12" fillId="0" borderId="0" xfId="317" applyNumberFormat="1" applyFont="1" applyBorder="1" applyAlignment="1">
      <alignment horizontal="center" vertical="center"/>
    </xf>
    <xf numFmtId="0" fontId="79" fillId="0" borderId="0" xfId="0" applyFont="1" applyBorder="1" applyAlignment="1">
      <alignment horizontal="right"/>
    </xf>
    <xf numFmtId="0" fontId="85" fillId="0" borderId="9" xfId="0" applyFont="1" applyBorder="1"/>
    <xf numFmtId="0" fontId="12" fillId="0" borderId="14" xfId="0" applyFont="1" applyBorder="1"/>
    <xf numFmtId="0" fontId="12" fillId="0" borderId="14" xfId="317" applyNumberFormat="1" applyFont="1" applyBorder="1" applyAlignment="1">
      <alignment horizontal="center" vertical="center"/>
    </xf>
    <xf numFmtId="0" fontId="79" fillId="0" borderId="0" xfId="0" applyFont="1" applyFill="1" applyBorder="1" applyAlignment="1">
      <alignment horizontal="right"/>
    </xf>
    <xf numFmtId="165" fontId="28" fillId="10" borderId="5" xfId="0" applyNumberFormat="1" applyFont="1" applyFill="1" applyBorder="1" applyAlignment="1" applyProtection="1">
      <alignment horizontal="center" vertical="center"/>
    </xf>
    <xf numFmtId="165" fontId="28" fillId="0" borderId="6" xfId="0" applyNumberFormat="1" applyFont="1" applyFill="1" applyBorder="1" applyAlignment="1" applyProtection="1">
      <alignment horizontal="center" vertical="center"/>
    </xf>
    <xf numFmtId="165" fontId="28" fillId="10" borderId="6" xfId="0" applyNumberFormat="1" applyFont="1" applyFill="1" applyBorder="1" applyAlignment="1" applyProtection="1">
      <alignment horizontal="center" vertical="center"/>
    </xf>
    <xf numFmtId="165" fontId="28" fillId="10" borderId="13" xfId="0" applyNumberFormat="1" applyFont="1" applyFill="1" applyBorder="1" applyAlignment="1" applyProtection="1">
      <alignment horizontal="center" vertical="center"/>
    </xf>
    <xf numFmtId="0" fontId="76" fillId="0" borderId="1" xfId="0" applyFont="1" applyFill="1" applyBorder="1" applyAlignment="1" applyProtection="1">
      <alignment horizontal="center" vertical="center"/>
    </xf>
    <xf numFmtId="0" fontId="26" fillId="4" borderId="1" xfId="0" applyFont="1" applyFill="1" applyBorder="1" applyAlignment="1" applyProtection="1">
      <alignment horizontal="center" vertical="center"/>
    </xf>
    <xf numFmtId="0" fontId="16" fillId="0" borderId="1" xfId="0" applyFont="1" applyFill="1" applyBorder="1" applyAlignment="1" applyProtection="1">
      <alignment horizontal="center" vertical="center"/>
    </xf>
    <xf numFmtId="0" fontId="28" fillId="0" borderId="1" xfId="0" applyFont="1" applyFill="1" applyBorder="1" applyAlignment="1" applyProtection="1">
      <alignment horizontal="center" vertical="center"/>
    </xf>
    <xf numFmtId="0" fontId="23" fillId="0" borderId="1" xfId="0" applyFont="1" applyFill="1" applyBorder="1" applyAlignment="1" applyProtection="1">
      <alignment horizontal="center" vertical="center" textRotation="90"/>
    </xf>
    <xf numFmtId="0" fontId="77" fillId="0" borderId="1" xfId="0" applyFont="1" applyFill="1" applyBorder="1" applyAlignment="1" applyProtection="1">
      <alignment horizontal="center" vertical="center"/>
    </xf>
    <xf numFmtId="0" fontId="28" fillId="0" borderId="1" xfId="0" applyFont="1" applyFill="1" applyBorder="1" applyAlignment="1" applyProtection="1">
      <alignment horizontal="center" vertical="center" wrapText="1"/>
    </xf>
    <xf numFmtId="2" fontId="28" fillId="0" borderId="10" xfId="0" applyNumberFormat="1" applyFont="1" applyFill="1" applyBorder="1" applyAlignment="1" applyProtection="1">
      <alignment horizontal="center" vertical="center"/>
    </xf>
    <xf numFmtId="0" fontId="29" fillId="0" borderId="16" xfId="0" applyFont="1" applyFill="1" applyBorder="1" applyAlignment="1" applyProtection="1">
      <alignment horizontal="center" vertical="center"/>
      <protection locked="0"/>
    </xf>
    <xf numFmtId="166" fontId="29" fillId="0" borderId="17" xfId="0" applyNumberFormat="1" applyFont="1" applyFill="1" applyBorder="1" applyAlignment="1" applyProtection="1">
      <alignment horizontal="center" vertical="center"/>
      <protection locked="0"/>
    </xf>
    <xf numFmtId="0" fontId="29" fillId="0" borderId="17" xfId="0" applyFont="1" applyFill="1" applyBorder="1" applyAlignment="1" applyProtection="1">
      <alignment horizontal="center" vertical="center"/>
      <protection locked="0"/>
    </xf>
    <xf numFmtId="165" fontId="32" fillId="0" borderId="1" xfId="0" applyNumberFormat="1" applyFont="1" applyFill="1" applyBorder="1" applyAlignment="1" applyProtection="1">
      <alignment horizontal="center" vertical="center"/>
    </xf>
    <xf numFmtId="165" fontId="28" fillId="0" borderId="10" xfId="0" applyNumberFormat="1" applyFont="1" applyFill="1" applyBorder="1" applyAlignment="1" applyProtection="1">
      <alignment horizontal="center" vertical="center"/>
    </xf>
    <xf numFmtId="2" fontId="28" fillId="10" borderId="2" xfId="0" applyNumberFormat="1" applyFont="1" applyFill="1" applyBorder="1" applyAlignment="1" applyProtection="1">
      <alignment horizontal="center" vertical="center"/>
    </xf>
    <xf numFmtId="2" fontId="28" fillId="10" borderId="12" xfId="0" applyNumberFormat="1" applyFont="1" applyFill="1" applyBorder="1" applyAlignment="1" applyProtection="1">
      <alignment horizontal="center" vertical="center"/>
    </xf>
    <xf numFmtId="0" fontId="21" fillId="10" borderId="18" xfId="0" applyFont="1" applyFill="1" applyBorder="1" applyAlignment="1" applyProtection="1">
      <alignment horizontal="center" vertical="center"/>
      <protection locked="0"/>
    </xf>
    <xf numFmtId="0" fontId="21" fillId="10" borderId="19" xfId="0" applyFont="1" applyFill="1" applyBorder="1" applyAlignment="1" applyProtection="1">
      <alignment horizontal="center" vertical="center"/>
      <protection locked="0"/>
    </xf>
    <xf numFmtId="0" fontId="30" fillId="0" borderId="0" xfId="0" applyFont="1" applyFill="1" applyBorder="1" applyAlignment="1" applyProtection="1">
      <alignment horizontal="center" vertical="center" wrapText="1"/>
    </xf>
    <xf numFmtId="0" fontId="31" fillId="4" borderId="0" xfId="0" applyFont="1" applyFill="1" applyBorder="1" applyAlignment="1" applyProtection="1">
      <alignment horizontal="center" vertical="center"/>
    </xf>
    <xf numFmtId="165" fontId="21" fillId="0" borderId="0" xfId="0" applyNumberFormat="1" applyFont="1" applyFill="1" applyBorder="1" applyAlignment="1" applyProtection="1">
      <alignment horizontal="center" vertical="center"/>
    </xf>
    <xf numFmtId="2" fontId="28" fillId="0" borderId="1" xfId="0" applyNumberFormat="1" applyFont="1" applyFill="1" applyBorder="1" applyAlignment="1" applyProtection="1">
      <alignment horizontal="center" vertical="center"/>
    </xf>
    <xf numFmtId="0" fontId="21" fillId="10" borderId="2" xfId="0" applyFont="1" applyFill="1" applyBorder="1" applyAlignment="1" applyProtection="1">
      <alignment horizontal="center" vertical="center"/>
    </xf>
    <xf numFmtId="0" fontId="28" fillId="0" borderId="2" xfId="0" applyFont="1" applyFill="1" applyBorder="1" applyAlignment="1" applyProtection="1">
      <alignment horizontal="center" vertical="center" wrapText="1"/>
    </xf>
    <xf numFmtId="0" fontId="21" fillId="0" borderId="2" xfId="0" applyFont="1" applyFill="1" applyBorder="1" applyAlignment="1" applyProtection="1">
      <alignment horizontal="center" vertical="center" wrapText="1"/>
    </xf>
    <xf numFmtId="165" fontId="28" fillId="0" borderId="5" xfId="0" applyNumberFormat="1" applyFont="1" applyFill="1" applyBorder="1" applyAlignment="1" applyProtection="1">
      <alignment horizontal="center" vertical="center"/>
    </xf>
    <xf numFmtId="165" fontId="28" fillId="0" borderId="13" xfId="0" applyNumberFormat="1" applyFont="1" applyFill="1" applyBorder="1" applyAlignment="1" applyProtection="1">
      <alignment horizontal="center" vertical="center"/>
    </xf>
    <xf numFmtId="0" fontId="29" fillId="0" borderId="47" xfId="0" applyFont="1" applyFill="1" applyBorder="1" applyAlignment="1" applyProtection="1">
      <alignment horizontal="center" vertical="center"/>
      <protection locked="0"/>
    </xf>
    <xf numFmtId="0" fontId="29" fillId="10" borderId="46" xfId="0" applyFont="1" applyFill="1" applyBorder="1" applyAlignment="1" applyProtection="1">
      <alignment horizontal="center" vertical="center"/>
      <protection locked="0"/>
    </xf>
    <xf numFmtId="0" fontId="29" fillId="0" borderId="46" xfId="0" applyFont="1" applyFill="1" applyBorder="1" applyAlignment="1" applyProtection="1">
      <alignment horizontal="center" vertical="center"/>
      <protection locked="0"/>
    </xf>
    <xf numFmtId="0" fontId="29" fillId="0" borderId="48" xfId="0" applyFont="1" applyFill="1" applyBorder="1" applyAlignment="1" applyProtection="1">
      <alignment horizontal="center" vertical="center"/>
      <protection locked="0"/>
    </xf>
    <xf numFmtId="0" fontId="29" fillId="10" borderId="48" xfId="0" applyFont="1" applyFill="1" applyBorder="1" applyAlignment="1" applyProtection="1">
      <alignment horizontal="center" vertical="center"/>
      <protection locked="0"/>
    </xf>
    <xf numFmtId="0" fontId="24" fillId="4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</xf>
    <xf numFmtId="0" fontId="29" fillId="0" borderId="49" xfId="0" applyFont="1" applyFill="1" applyBorder="1" applyAlignment="1" applyProtection="1">
      <alignment horizontal="center" vertical="center"/>
      <protection locked="0"/>
    </xf>
    <xf numFmtId="0" fontId="29" fillId="10" borderId="45" xfId="0" applyFont="1" applyFill="1" applyBorder="1" applyAlignment="1" applyProtection="1">
      <alignment horizontal="center" vertical="center"/>
      <protection locked="0"/>
    </xf>
    <xf numFmtId="0" fontId="29" fillId="0" borderId="45" xfId="0" applyFont="1" applyFill="1" applyBorder="1" applyAlignment="1" applyProtection="1">
      <alignment horizontal="center" vertical="center"/>
      <protection locked="0"/>
    </xf>
    <xf numFmtId="0" fontId="29" fillId="0" borderId="50" xfId="0" applyFont="1" applyFill="1" applyBorder="1" applyAlignment="1" applyProtection="1">
      <alignment horizontal="center" vertical="center"/>
      <protection locked="0"/>
    </xf>
    <xf numFmtId="0" fontId="29" fillId="10" borderId="50" xfId="0" applyFont="1" applyFill="1" applyBorder="1" applyAlignment="1" applyProtection="1">
      <alignment horizontal="center" vertical="center"/>
      <protection locked="0"/>
    </xf>
    <xf numFmtId="0" fontId="29" fillId="10" borderId="49" xfId="0" applyFont="1" applyFill="1" applyBorder="1" applyAlignment="1" applyProtection="1">
      <alignment horizontal="center" vertical="center"/>
      <protection locked="0"/>
    </xf>
    <xf numFmtId="2" fontId="28" fillId="10" borderId="11" xfId="0" applyNumberFormat="1" applyFont="1" applyFill="1" applyBorder="1" applyAlignment="1" applyProtection="1">
      <alignment horizontal="center" vertical="center"/>
    </xf>
    <xf numFmtId="2" fontId="25" fillId="4" borderId="0" xfId="0" applyNumberFormat="1" applyFont="1" applyFill="1" applyBorder="1" applyAlignment="1" applyProtection="1">
      <alignment horizontal="center" vertical="center"/>
    </xf>
    <xf numFmtId="2" fontId="25" fillId="4" borderId="12" xfId="0" applyNumberFormat="1" applyFont="1" applyFill="1" applyBorder="1" applyAlignment="1" applyProtection="1">
      <alignment horizontal="center" vertical="center"/>
    </xf>
    <xf numFmtId="1" fontId="11" fillId="0" borderId="4" xfId="317" applyNumberFormat="1" applyFont="1" applyBorder="1" applyAlignment="1">
      <alignment horizontal="center" vertical="center"/>
    </xf>
    <xf numFmtId="0" fontId="11" fillId="0" borderId="4" xfId="317" applyNumberFormat="1" applyFont="1" applyBorder="1" applyAlignment="1">
      <alignment horizontal="center" vertical="center"/>
    </xf>
    <xf numFmtId="0" fontId="11" fillId="0" borderId="0" xfId="317" applyNumberFormat="1" applyFont="1" applyAlignment="1">
      <alignment horizontal="center" vertical="center"/>
    </xf>
    <xf numFmtId="0" fontId="11" fillId="0" borderId="0" xfId="317" applyNumberFormat="1" applyFont="1" applyAlignment="1">
      <alignment horizontal="left" vertical="center"/>
    </xf>
    <xf numFmtId="0" fontId="29" fillId="47" borderId="2" xfId="0" applyFont="1" applyFill="1" applyBorder="1" applyAlignment="1" applyProtection="1">
      <alignment horizontal="center" vertical="center" wrapText="1"/>
    </xf>
    <xf numFmtId="0" fontId="33" fillId="48" borderId="2" xfId="0" applyFont="1" applyFill="1" applyBorder="1" applyAlignment="1" applyProtection="1">
      <alignment horizontal="center" vertical="center" wrapText="1"/>
    </xf>
    <xf numFmtId="2" fontId="32" fillId="0" borderId="1" xfId="0" applyNumberFormat="1" applyFont="1" applyFill="1" applyBorder="1" applyAlignment="1" applyProtection="1">
      <alignment horizontal="center" vertical="center"/>
    </xf>
    <xf numFmtId="2" fontId="32" fillId="10" borderId="0" xfId="0" applyNumberFormat="1" applyFont="1" applyFill="1" applyBorder="1" applyAlignment="1" applyProtection="1">
      <alignment horizontal="center" vertical="center"/>
    </xf>
    <xf numFmtId="2" fontId="32" fillId="0" borderId="0" xfId="0" applyNumberFormat="1" applyFont="1" applyFill="1" applyBorder="1" applyAlignment="1" applyProtection="1">
      <alignment horizontal="center" vertical="center"/>
    </xf>
    <xf numFmtId="0" fontId="8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56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541" applyNumberFormat="1" applyFont="1" applyAlignment="1">
      <alignment horizontal="left" vertical="center"/>
    </xf>
    <xf numFmtId="0" fontId="0" fillId="0" borderId="0" xfId="541" applyNumberFormat="1" applyFont="1" applyAlignment="1">
      <alignment horizontal="center" vertical="center"/>
    </xf>
    <xf numFmtId="0" fontId="87" fillId="0" borderId="0" xfId="0" applyFont="1" applyAlignment="1">
      <alignment horizontal="left" vertical="center"/>
    </xf>
    <xf numFmtId="0" fontId="88" fillId="0" borderId="0" xfId="0" applyFont="1" applyAlignment="1">
      <alignment horizontal="center"/>
    </xf>
    <xf numFmtId="0" fontId="10" fillId="0" borderId="25" xfId="0" applyFont="1" applyBorder="1"/>
    <xf numFmtId="0" fontId="10" fillId="0" borderId="0" xfId="0" applyFont="1"/>
    <xf numFmtId="0" fontId="0" fillId="0" borderId="25" xfId="0" applyBorder="1"/>
    <xf numFmtId="0" fontId="10" fillId="0" borderId="26" xfId="0" applyFont="1" applyBorder="1"/>
    <xf numFmtId="0" fontId="0" fillId="0" borderId="26" xfId="0" applyBorder="1"/>
    <xf numFmtId="0" fontId="10" fillId="0" borderId="2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9" xfId="0" applyBorder="1"/>
    <xf numFmtId="0" fontId="10" fillId="0" borderId="26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10" fillId="0" borderId="45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2" fillId="0" borderId="25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42" xfId="0" applyFont="1" applyBorder="1" applyAlignment="1">
      <alignment horizontal="left" vertical="center"/>
    </xf>
    <xf numFmtId="0" fontId="10" fillId="0" borderId="43" xfId="0" applyFont="1" applyBorder="1" applyAlignment="1">
      <alignment horizontal="left" vertical="center"/>
    </xf>
    <xf numFmtId="0" fontId="10" fillId="0" borderId="40" xfId="0" applyFont="1" applyBorder="1" applyAlignment="1">
      <alignment horizontal="left" vertical="center"/>
    </xf>
    <xf numFmtId="0" fontId="10" fillId="0" borderId="41" xfId="0" applyFont="1" applyBorder="1" applyAlignment="1">
      <alignment horizontal="left" vertical="center"/>
    </xf>
    <xf numFmtId="0" fontId="0" fillId="0" borderId="41" xfId="0" applyBorder="1"/>
    <xf numFmtId="0" fontId="0" fillId="0" borderId="43" xfId="0" applyBorder="1"/>
    <xf numFmtId="0" fontId="0" fillId="0" borderId="0" xfId="0" applyAlignment="1">
      <alignment vertical="center"/>
    </xf>
    <xf numFmtId="0" fontId="2" fillId="0" borderId="40" xfId="542" applyBorder="1"/>
    <xf numFmtId="0" fontId="2" fillId="0" borderId="44" xfId="542" applyBorder="1"/>
    <xf numFmtId="0" fontId="2" fillId="0" borderId="44" xfId="542" applyBorder="1" applyAlignment="1">
      <alignment horizontal="left" vertical="center"/>
    </xf>
    <xf numFmtId="0" fontId="2" fillId="0" borderId="41" xfId="542" applyBorder="1" applyAlignment="1">
      <alignment horizontal="center"/>
    </xf>
    <xf numFmtId="0" fontId="64" fillId="0" borderId="0" xfId="0" applyFont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64" fillId="0" borderId="4" xfId="542" applyFont="1" applyBorder="1" applyAlignment="1">
      <alignment horizontal="center" vertical="center" wrapText="1"/>
    </xf>
    <xf numFmtId="0" fontId="64" fillId="0" borderId="46" xfId="542" applyFont="1" applyBorder="1" applyAlignment="1">
      <alignment horizontal="center" vertical="center" wrapText="1"/>
    </xf>
    <xf numFmtId="0" fontId="64" fillId="0" borderId="0" xfId="0" applyFont="1" applyAlignment="1">
      <alignment horizontal="center" wrapText="1"/>
    </xf>
    <xf numFmtId="0" fontId="2" fillId="0" borderId="45" xfId="542" applyBorder="1"/>
    <xf numFmtId="0" fontId="64" fillId="0" borderId="0" xfId="542" applyFont="1" applyAlignment="1">
      <alignment horizontal="center" wrapText="1"/>
    </xf>
    <xf numFmtId="0" fontId="64" fillId="0" borderId="0" xfId="542" applyFont="1" applyAlignment="1">
      <alignment horizontal="left" vertical="center" wrapText="1"/>
    </xf>
    <xf numFmtId="0" fontId="64" fillId="0" borderId="4" xfId="542" applyFont="1" applyBorder="1" applyAlignment="1">
      <alignment horizontal="center" wrapText="1"/>
    </xf>
    <xf numFmtId="0" fontId="64" fillId="0" borderId="42" xfId="542" applyFont="1" applyBorder="1" applyAlignment="1">
      <alignment horizontal="center" wrapText="1"/>
    </xf>
    <xf numFmtId="0" fontId="64" fillId="0" borderId="9" xfId="542" applyFont="1" applyBorder="1" applyAlignment="1">
      <alignment horizontal="center" wrapText="1"/>
    </xf>
    <xf numFmtId="0" fontId="64" fillId="0" borderId="9" xfId="542" applyFont="1" applyBorder="1" applyAlignment="1">
      <alignment horizontal="left" vertical="center" wrapText="1"/>
    </xf>
    <xf numFmtId="0" fontId="64" fillId="0" borderId="43" xfId="542" applyFont="1" applyBorder="1" applyAlignment="1">
      <alignment horizontal="center" wrapText="1"/>
    </xf>
    <xf numFmtId="0" fontId="64" fillId="0" borderId="0" xfId="0" applyFont="1" applyAlignment="1">
      <alignment horizontal="left" vertical="center" wrapText="1"/>
    </xf>
    <xf numFmtId="0" fontId="0" fillId="11" borderId="22" xfId="0" applyFill="1" applyBorder="1" applyAlignment="1" applyProtection="1">
      <alignment horizontal="center"/>
      <protection locked="0"/>
    </xf>
    <xf numFmtId="0" fontId="0" fillId="11" borderId="23" xfId="0" applyFill="1" applyBorder="1" applyAlignment="1" applyProtection="1">
      <alignment horizontal="center"/>
      <protection locked="0"/>
    </xf>
    <xf numFmtId="0" fontId="0" fillId="11" borderId="24" xfId="0" applyFill="1" applyBorder="1" applyAlignment="1" applyProtection="1">
      <alignment horizontal="center"/>
      <protection locked="0"/>
    </xf>
    <xf numFmtId="1" fontId="2" fillId="0" borderId="9" xfId="317" applyNumberFormat="1" applyFont="1" applyBorder="1" applyAlignment="1">
      <alignment horizontal="center" vertical="center"/>
    </xf>
    <xf numFmtId="0" fontId="0" fillId="0" borderId="0" xfId="317" applyNumberFormat="1" applyFont="1" applyAlignment="1">
      <alignment horizontal="left"/>
    </xf>
    <xf numFmtId="1" fontId="60" fillId="0" borderId="36" xfId="317" applyNumberFormat="1" applyFont="1" applyBorder="1" applyAlignment="1">
      <alignment horizontal="left"/>
    </xf>
    <xf numFmtId="1" fontId="60" fillId="0" borderId="14" xfId="317" applyNumberFormat="1" applyFont="1" applyBorder="1" applyAlignment="1">
      <alignment horizontal="left"/>
    </xf>
    <xf numFmtId="1" fontId="60" fillId="0" borderId="37" xfId="317" applyNumberFormat="1" applyFont="1" applyBorder="1" applyAlignment="1">
      <alignment horizontal="left"/>
    </xf>
    <xf numFmtId="1" fontId="78" fillId="0" borderId="0" xfId="317" applyNumberFormat="1" applyFont="1" applyBorder="1" applyAlignment="1">
      <alignment horizontal="left" vertical="center"/>
    </xf>
    <xf numFmtId="1" fontId="12" fillId="0" borderId="0" xfId="317" applyNumberFormat="1" applyFont="1" applyAlignment="1">
      <alignment horizontal="center" vertical="center"/>
    </xf>
    <xf numFmtId="0" fontId="56" fillId="0" borderId="36" xfId="0" applyFont="1" applyBorder="1" applyAlignment="1">
      <alignment horizontal="left" vertical="center"/>
    </xf>
    <xf numFmtId="0" fontId="56" fillId="0" borderId="14" xfId="0" applyFont="1" applyBorder="1" applyAlignment="1">
      <alignment horizontal="left" vertical="center"/>
    </xf>
    <xf numFmtId="0" fontId="56" fillId="0" borderId="37" xfId="0" applyFont="1" applyBorder="1" applyAlignment="1">
      <alignment horizontal="left" vertical="center"/>
    </xf>
    <xf numFmtId="1" fontId="63" fillId="0" borderId="36" xfId="0" applyNumberFormat="1" applyFont="1" applyBorder="1" applyAlignment="1">
      <alignment horizontal="left" vertical="center" wrapText="1"/>
    </xf>
    <xf numFmtId="0" fontId="63" fillId="0" borderId="14" xfId="0" applyFont="1" applyBorder="1" applyAlignment="1">
      <alignment horizontal="left" vertical="center" wrapText="1"/>
    </xf>
    <xf numFmtId="0" fontId="63" fillId="0" borderId="37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10" fillId="0" borderId="40" xfId="0" applyFont="1" applyBorder="1" applyAlignment="1">
      <alignment horizontal="left" vertical="center"/>
    </xf>
    <xf numFmtId="0" fontId="10" fillId="0" borderId="41" xfId="0" applyFont="1" applyBorder="1" applyAlignment="1">
      <alignment horizontal="left" vertical="center"/>
    </xf>
    <xf numFmtId="0" fontId="10" fillId="0" borderId="42" xfId="0" applyFont="1" applyBorder="1" applyAlignment="1">
      <alignment horizontal="left" vertical="center"/>
    </xf>
    <xf numFmtId="0" fontId="10" fillId="0" borderId="43" xfId="0" applyFont="1" applyBorder="1" applyAlignment="1">
      <alignment horizontal="left" vertical="center"/>
    </xf>
    <xf numFmtId="0" fontId="10" fillId="0" borderId="40" xfId="0" applyFont="1" applyFill="1" applyBorder="1" applyAlignment="1">
      <alignment horizontal="left" vertical="center"/>
    </xf>
    <xf numFmtId="0" fontId="10" fillId="0" borderId="41" xfId="0" applyFont="1" applyFill="1" applyBorder="1" applyAlignment="1">
      <alignment horizontal="left" vertical="center"/>
    </xf>
    <xf numFmtId="0" fontId="10" fillId="0" borderId="42" xfId="0" applyFont="1" applyFill="1" applyBorder="1" applyAlignment="1">
      <alignment horizontal="left" vertical="center"/>
    </xf>
    <xf numFmtId="0" fontId="10" fillId="0" borderId="43" xfId="0" applyFont="1" applyFill="1" applyBorder="1" applyAlignment="1">
      <alignment horizontal="left" vertical="center"/>
    </xf>
    <xf numFmtId="0" fontId="10" fillId="0" borderId="45" xfId="0" applyFont="1" applyFill="1" applyBorder="1" applyAlignment="1">
      <alignment horizontal="left" vertical="center"/>
    </xf>
    <xf numFmtId="0" fontId="10" fillId="0" borderId="46" xfId="0" applyFont="1" applyFill="1" applyBorder="1" applyAlignment="1">
      <alignment horizontal="left" vertical="center"/>
    </xf>
    <xf numFmtId="0" fontId="10" fillId="0" borderId="45" xfId="0" applyFont="1" applyBorder="1" applyAlignment="1">
      <alignment horizontal="left" vertical="center"/>
    </xf>
    <xf numFmtId="0" fontId="10" fillId="0" borderId="46" xfId="0" applyFont="1" applyBorder="1" applyAlignment="1">
      <alignment horizontal="left" vertical="center"/>
    </xf>
    <xf numFmtId="0" fontId="65" fillId="0" borderId="45" xfId="542" applyFont="1" applyBorder="1" applyAlignment="1">
      <alignment horizontal="center" vertical="center" wrapText="1"/>
    </xf>
    <xf numFmtId="0" fontId="65" fillId="0" borderId="0" xfId="542" applyFont="1" applyAlignment="1">
      <alignment horizontal="center" vertical="center" wrapText="1"/>
    </xf>
    <xf numFmtId="0" fontId="10" fillId="0" borderId="40" xfId="0" applyFont="1" applyBorder="1" applyAlignment="1">
      <alignment horizontal="left" vertical="center" wrapText="1"/>
    </xf>
    <xf numFmtId="0" fontId="10" fillId="0" borderId="41" xfId="0" applyFont="1" applyBorder="1" applyAlignment="1">
      <alignment horizontal="left" vertical="center" wrapText="1"/>
    </xf>
    <xf numFmtId="0" fontId="10" fillId="0" borderId="42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left" vertical="center" wrapText="1"/>
    </xf>
    <xf numFmtId="0" fontId="10" fillId="9" borderId="40" xfId="0" applyFont="1" applyFill="1" applyBorder="1" applyAlignment="1">
      <alignment horizontal="left" vertical="center"/>
    </xf>
    <xf numFmtId="0" fontId="10" fillId="9" borderId="41" xfId="0" applyFont="1" applyFill="1" applyBorder="1" applyAlignment="1">
      <alignment horizontal="left" vertical="center"/>
    </xf>
    <xf numFmtId="0" fontId="10" fillId="9" borderId="42" xfId="0" applyFont="1" applyFill="1" applyBorder="1" applyAlignment="1">
      <alignment horizontal="left" vertical="center"/>
    </xf>
    <xf numFmtId="0" fontId="10" fillId="9" borderId="43" xfId="0" applyFont="1" applyFill="1" applyBorder="1" applyAlignment="1">
      <alignment horizontal="left" vertical="center"/>
    </xf>
  </cellXfs>
  <cellStyles count="543">
    <cellStyle name="20 % – Poudarek1" xfId="516" builtinId="30" customBuiltin="1"/>
    <cellStyle name="20 % – Poudarek2" xfId="520" builtinId="34" customBuiltin="1"/>
    <cellStyle name="20 % – Poudarek3" xfId="524" builtinId="38" customBuiltin="1"/>
    <cellStyle name="20 % – Poudarek4" xfId="528" builtinId="42" customBuiltin="1"/>
    <cellStyle name="20 % – Poudarek5" xfId="532" builtinId="46" customBuiltin="1"/>
    <cellStyle name="20 % – Poudarek6" xfId="536" builtinId="50" customBuiltin="1"/>
    <cellStyle name="40 % – Poudarek1" xfId="517" builtinId="31" customBuiltin="1"/>
    <cellStyle name="40 % – Poudarek2" xfId="521" builtinId="35" customBuiltin="1"/>
    <cellStyle name="40 % – Poudarek3" xfId="525" builtinId="39" customBuiltin="1"/>
    <cellStyle name="40 % – Poudarek4" xfId="529" builtinId="43" customBuiltin="1"/>
    <cellStyle name="40 % – Poudarek5" xfId="533" builtinId="47" customBuiltin="1"/>
    <cellStyle name="40 % – Poudarek6" xfId="537" builtinId="51" customBuiltin="1"/>
    <cellStyle name="60 % – Poudarek1" xfId="518" builtinId="32" customBuiltin="1"/>
    <cellStyle name="60 % – Poudarek2" xfId="522" builtinId="36" customBuiltin="1"/>
    <cellStyle name="60 % – Poudarek3" xfId="526" builtinId="40" customBuiltin="1"/>
    <cellStyle name="60 % – Poudarek4" xfId="530" builtinId="44" customBuiltin="1"/>
    <cellStyle name="60 % – Poudarek5" xfId="534" builtinId="48" customBuiltin="1"/>
    <cellStyle name="60 % – Poudarek6" xfId="538" builtinId="52" customBuiltin="1"/>
    <cellStyle name="Currency 2" xfId="318" xr:uid="{00000000-0005-0000-0000-000000000000}"/>
    <cellStyle name="Dobro" xfId="504" builtinId="26" customBuiltin="1"/>
    <cellStyle name="Hiperpovezava" xfId="1" builtinId="8" hidden="1"/>
    <cellStyle name="Hiperpovezava" xfId="3" builtinId="8" hidden="1"/>
    <cellStyle name="Hiperpovezava" xfId="5" builtinId="8" hidden="1"/>
    <cellStyle name="Hiperpovezava" xfId="7" builtinId="8" hidden="1"/>
    <cellStyle name="Hiperpovezava" xfId="9" builtinId="8" hidden="1"/>
    <cellStyle name="Hiperpovezava" xfId="11" builtinId="8" hidden="1"/>
    <cellStyle name="Hiperpovezava" xfId="13" builtinId="8" hidden="1"/>
    <cellStyle name="Hiperpovezava" xfId="15" builtinId="8" hidden="1"/>
    <cellStyle name="Hiperpovezava" xfId="17" builtinId="8" hidden="1"/>
    <cellStyle name="Hiperpovezava" xfId="19" builtinId="8" hidden="1"/>
    <cellStyle name="Hiperpovezava" xfId="21" builtinId="8" hidden="1"/>
    <cellStyle name="Hiperpovezava" xfId="23" builtinId="8" hidden="1"/>
    <cellStyle name="Hiperpovezava" xfId="25" builtinId="8" hidden="1"/>
    <cellStyle name="Hiperpovezava" xfId="27" builtinId="8" hidden="1"/>
    <cellStyle name="Hiperpovezava" xfId="29" builtinId="8" hidden="1"/>
    <cellStyle name="Hiperpovezava" xfId="31" builtinId="8" hidden="1"/>
    <cellStyle name="Hiperpovezava" xfId="33" builtinId="8" hidden="1"/>
    <cellStyle name="Hiperpovezava" xfId="35" builtinId="8" hidden="1"/>
    <cellStyle name="Hiperpovezava" xfId="37" builtinId="8" hidden="1"/>
    <cellStyle name="Hiperpovezava" xfId="39" builtinId="8" hidden="1"/>
    <cellStyle name="Hiperpovezava" xfId="41" builtinId="8" hidden="1"/>
    <cellStyle name="Hiperpovezava" xfId="43" builtinId="8" hidden="1"/>
    <cellStyle name="Hiperpovezava" xfId="45" builtinId="8" hidden="1"/>
    <cellStyle name="Hiperpovezava" xfId="47" builtinId="8" hidden="1"/>
    <cellStyle name="Hiperpovezava" xfId="49" builtinId="8" hidden="1"/>
    <cellStyle name="Hiperpovezava" xfId="51" builtinId="8" hidden="1"/>
    <cellStyle name="Hiperpovezava" xfId="53" builtinId="8" hidden="1"/>
    <cellStyle name="Hiperpovezava" xfId="55" builtinId="8" hidden="1"/>
    <cellStyle name="Hiperpovezava" xfId="57" builtinId="8" hidden="1"/>
    <cellStyle name="Hiperpovezava" xfId="59" builtinId="8" hidden="1"/>
    <cellStyle name="Hiperpovezava" xfId="61" builtinId="8" hidden="1"/>
    <cellStyle name="Hiperpovezava" xfId="63" builtinId="8" hidden="1"/>
    <cellStyle name="Hiperpovezava" xfId="65" builtinId="8" hidden="1"/>
    <cellStyle name="Hiperpovezava" xfId="67" builtinId="8" hidden="1"/>
    <cellStyle name="Hiperpovezava" xfId="69" builtinId="8" hidden="1"/>
    <cellStyle name="Hiperpovezava" xfId="71" builtinId="8" hidden="1"/>
    <cellStyle name="Hiperpovezava" xfId="73" builtinId="8" hidden="1"/>
    <cellStyle name="Hiperpovezava" xfId="75" builtinId="8" hidden="1"/>
    <cellStyle name="Hiperpovezava" xfId="77" builtinId="8" hidden="1"/>
    <cellStyle name="Hiperpovezava" xfId="79" builtinId="8" hidden="1"/>
    <cellStyle name="Hiperpovezava" xfId="81" builtinId="8" hidden="1"/>
    <cellStyle name="Hiperpovezava" xfId="83" builtinId="8" hidden="1"/>
    <cellStyle name="Hiperpovezava" xfId="85" builtinId="8" hidden="1"/>
    <cellStyle name="Hiperpovezava" xfId="87" builtinId="8" hidden="1"/>
    <cellStyle name="Hiperpovezava" xfId="89" builtinId="8" hidden="1"/>
    <cellStyle name="Hiperpovezava" xfId="91" builtinId="8" hidden="1"/>
    <cellStyle name="Hiperpovezava" xfId="93" builtinId="8" hidden="1"/>
    <cellStyle name="Hiperpovezava" xfId="95" builtinId="8" hidden="1"/>
    <cellStyle name="Hiperpovezava" xfId="97" builtinId="8" hidden="1"/>
    <cellStyle name="Hiperpovezava" xfId="99" builtinId="8" hidden="1"/>
    <cellStyle name="Hiperpovezava" xfId="101" builtinId="8" hidden="1"/>
    <cellStyle name="Hiperpovezava" xfId="103" builtinId="8" hidden="1"/>
    <cellStyle name="Hiperpovezava" xfId="105" builtinId="8" hidden="1"/>
    <cellStyle name="Hiperpovezava" xfId="107" builtinId="8" hidden="1"/>
    <cellStyle name="Hiperpovezava" xfId="109" builtinId="8" hidden="1"/>
    <cellStyle name="Hiperpovezava" xfId="111" builtinId="8" hidden="1"/>
    <cellStyle name="Hiperpovezava" xfId="113" builtinId="8" hidden="1"/>
    <cellStyle name="Hiperpovezava" xfId="115" builtinId="8" hidden="1"/>
    <cellStyle name="Hiperpovezava" xfId="117" builtinId="8" hidden="1"/>
    <cellStyle name="Hiperpovezava" xfId="119" builtinId="8" hidden="1"/>
    <cellStyle name="Hiperpovezava" xfId="121" builtinId="8" hidden="1"/>
    <cellStyle name="Hiperpovezava" xfId="123" builtinId="8" hidden="1"/>
    <cellStyle name="Hiperpovezava" xfId="125" builtinId="8" hidden="1"/>
    <cellStyle name="Hiperpovezava" xfId="127" builtinId="8" hidden="1"/>
    <cellStyle name="Hiperpovezava" xfId="129" builtinId="8" hidden="1"/>
    <cellStyle name="Hiperpovezava" xfId="131" builtinId="8" hidden="1"/>
    <cellStyle name="Hiperpovezava" xfId="133" builtinId="8" hidden="1"/>
    <cellStyle name="Hiperpovezava" xfId="135" builtinId="8" hidden="1"/>
    <cellStyle name="Hiperpovezava" xfId="137" builtinId="8" hidden="1"/>
    <cellStyle name="Hiperpovezava" xfId="139" builtinId="8" hidden="1"/>
    <cellStyle name="Hiperpovezava" xfId="141" builtinId="8" hidden="1"/>
    <cellStyle name="Hiperpovezava" xfId="143" builtinId="8" hidden="1"/>
    <cellStyle name="Hiperpovezava" xfId="145" builtinId="8" hidden="1"/>
    <cellStyle name="Hiperpovezava" xfId="147" builtinId="8" hidden="1"/>
    <cellStyle name="Hiperpovezava" xfId="149" builtinId="8" hidden="1"/>
    <cellStyle name="Hiperpovezava" xfId="151" builtinId="8" hidden="1"/>
    <cellStyle name="Hiperpovezava" xfId="153" builtinId="8" hidden="1"/>
    <cellStyle name="Hiperpovezava" xfId="155" builtinId="8" hidden="1"/>
    <cellStyle name="Hiperpovezava" xfId="157" builtinId="8" hidden="1"/>
    <cellStyle name="Hiperpovezava" xfId="159" builtinId="8" hidden="1"/>
    <cellStyle name="Hiperpovezava" xfId="161" builtinId="8" hidden="1"/>
    <cellStyle name="Hiperpovezava" xfId="163" builtinId="8" hidden="1"/>
    <cellStyle name="Hiperpovezava" xfId="165" builtinId="8" hidden="1"/>
    <cellStyle name="Hiperpovezava" xfId="167" builtinId="8" hidden="1"/>
    <cellStyle name="Hiperpovezava" xfId="169" builtinId="8" hidden="1"/>
    <cellStyle name="Hiperpovezava" xfId="171" builtinId="8" hidden="1"/>
    <cellStyle name="Hiperpovezava" xfId="173" builtinId="8" hidden="1"/>
    <cellStyle name="Hiperpovezava" xfId="175" builtinId="8" hidden="1"/>
    <cellStyle name="Hiperpovezava" xfId="177" builtinId="8" hidden="1"/>
    <cellStyle name="Hiperpovezava" xfId="179" builtinId="8" hidden="1"/>
    <cellStyle name="Hiperpovezava" xfId="181" builtinId="8" hidden="1"/>
    <cellStyle name="Hiperpovezava" xfId="183" builtinId="8" hidden="1"/>
    <cellStyle name="Hiperpovezava" xfId="185" builtinId="8" hidden="1"/>
    <cellStyle name="Hiperpovezava" xfId="187" builtinId="8" hidden="1"/>
    <cellStyle name="Hiperpovezava" xfId="189" builtinId="8" hidden="1"/>
    <cellStyle name="Hiperpovezava" xfId="191" builtinId="8" hidden="1"/>
    <cellStyle name="Hiperpovezava" xfId="193" builtinId="8" hidden="1"/>
    <cellStyle name="Hiperpovezava" xfId="195" builtinId="8" hidden="1"/>
    <cellStyle name="Hiperpovezava" xfId="197" builtinId="8" hidden="1"/>
    <cellStyle name="Hiperpovezava" xfId="199" builtinId="8" hidden="1"/>
    <cellStyle name="Hiperpovezava" xfId="201" builtinId="8" hidden="1"/>
    <cellStyle name="Hiperpovezava" xfId="203" builtinId="8" hidden="1"/>
    <cellStyle name="Hiperpovezava" xfId="205" builtinId="8" hidden="1"/>
    <cellStyle name="Hiperpovezava" xfId="207" builtinId="8" hidden="1"/>
    <cellStyle name="Hiperpovezava" xfId="209" builtinId="8" hidden="1"/>
    <cellStyle name="Hiperpovezava" xfId="211" builtinId="8" hidden="1"/>
    <cellStyle name="Hiperpovezava" xfId="213" builtinId="8" hidden="1"/>
    <cellStyle name="Hiperpovezava" xfId="215" builtinId="8" hidden="1"/>
    <cellStyle name="Hiperpovezava" xfId="217" builtinId="8" hidden="1"/>
    <cellStyle name="Hiperpovezava" xfId="219" builtinId="8" hidden="1"/>
    <cellStyle name="Hiperpovezava" xfId="221" builtinId="8" hidden="1"/>
    <cellStyle name="Hiperpovezava" xfId="223" builtinId="8" hidden="1"/>
    <cellStyle name="Hiperpovezava" xfId="225" builtinId="8" hidden="1"/>
    <cellStyle name="Hiperpovezava" xfId="227" builtinId="8" hidden="1"/>
    <cellStyle name="Hiperpovezava" xfId="229" builtinId="8" hidden="1"/>
    <cellStyle name="Hiperpovezava" xfId="231" builtinId="8" hidden="1"/>
    <cellStyle name="Hiperpovezava" xfId="233" builtinId="8" hidden="1"/>
    <cellStyle name="Hiperpovezava" xfId="235" builtinId="8" hidden="1"/>
    <cellStyle name="Hiperpovezava" xfId="237" builtinId="8" hidden="1"/>
    <cellStyle name="Hiperpovezava" xfId="239" builtinId="8" hidden="1"/>
    <cellStyle name="Hiperpovezava" xfId="241" builtinId="8" hidden="1"/>
    <cellStyle name="Hiperpovezava" xfId="243" builtinId="8" hidden="1"/>
    <cellStyle name="Hiperpovezava" xfId="245" builtinId="8" hidden="1"/>
    <cellStyle name="Hiperpovezava" xfId="247" builtinId="8" hidden="1"/>
    <cellStyle name="Hiperpovezava" xfId="249" builtinId="8" hidden="1"/>
    <cellStyle name="Hiperpovezava" xfId="251" builtinId="8" hidden="1"/>
    <cellStyle name="Hiperpovezava" xfId="253" builtinId="8" hidden="1"/>
    <cellStyle name="Hiperpovezava" xfId="255" builtinId="8" hidden="1"/>
    <cellStyle name="Hiperpovezava" xfId="257" builtinId="8" hidden="1"/>
    <cellStyle name="Hiperpovezava" xfId="259" builtinId="8" hidden="1"/>
    <cellStyle name="Hiperpovezava" xfId="261" builtinId="8" hidden="1"/>
    <cellStyle name="Hiperpovezava" xfId="263" builtinId="8" hidden="1"/>
    <cellStyle name="Hiperpovezava" xfId="265" builtinId="8" hidden="1"/>
    <cellStyle name="Hiperpovezava" xfId="267" builtinId="8" hidden="1"/>
    <cellStyle name="Hiperpovezava" xfId="269" builtinId="8" hidden="1"/>
    <cellStyle name="Hiperpovezava" xfId="271" builtinId="8" hidden="1"/>
    <cellStyle name="Hiperpovezava" xfId="273" builtinId="8" hidden="1"/>
    <cellStyle name="Hiperpovezava" xfId="275" builtinId="8" hidden="1"/>
    <cellStyle name="Hiperpovezava" xfId="277" builtinId="8" hidden="1"/>
    <cellStyle name="Hiperpovezava" xfId="279" builtinId="8" hidden="1"/>
    <cellStyle name="Hiperpovezava" xfId="281" builtinId="8" hidden="1"/>
    <cellStyle name="Hiperpovezava" xfId="283" builtinId="8" hidden="1"/>
    <cellStyle name="Hiperpovezava" xfId="285" builtinId="8" hidden="1"/>
    <cellStyle name="Hiperpovezava" xfId="287" builtinId="8" hidden="1"/>
    <cellStyle name="Hiperpovezava" xfId="289" builtinId="8" hidden="1"/>
    <cellStyle name="Hiperpovezava" xfId="291" builtinId="8" hidden="1"/>
    <cellStyle name="Hiperpovezava" xfId="293" builtinId="8" hidden="1"/>
    <cellStyle name="Hiperpovezava" xfId="295" builtinId="8" hidden="1"/>
    <cellStyle name="Hiperpovezava" xfId="297" builtinId="8" hidden="1"/>
    <cellStyle name="Hiperpovezava" xfId="299" builtinId="8" hidden="1"/>
    <cellStyle name="Hiperpovezava" xfId="301" builtinId="8" hidden="1"/>
    <cellStyle name="Hiperpovezava" xfId="303" builtinId="8" hidden="1"/>
    <cellStyle name="Hiperpovezava" xfId="305" builtinId="8" hidden="1"/>
    <cellStyle name="Hiperpovezava" xfId="307" builtinId="8" hidden="1"/>
    <cellStyle name="Hiperpovezava" xfId="309" builtinId="8" hidden="1"/>
    <cellStyle name="Hiperpovezava" xfId="311" builtinId="8" hidden="1"/>
    <cellStyle name="Hiperpovezava" xfId="313" builtinId="8" hidden="1"/>
    <cellStyle name="Hiperpovezava" xfId="315" builtinId="8" hidden="1"/>
    <cellStyle name="Hiperpovezava" xfId="319" builtinId="8" hidden="1"/>
    <cellStyle name="Hiperpovezava" xfId="321" builtinId="8" hidden="1"/>
    <cellStyle name="Hiperpovezava" xfId="323" builtinId="8" hidden="1"/>
    <cellStyle name="Hiperpovezava" xfId="325" builtinId="8" hidden="1"/>
    <cellStyle name="Hiperpovezava" xfId="327" builtinId="8" hidden="1"/>
    <cellStyle name="Hiperpovezava" xfId="329" builtinId="8" hidden="1"/>
    <cellStyle name="Hiperpovezava" xfId="331" builtinId="8" hidden="1"/>
    <cellStyle name="Hiperpovezava" xfId="333" builtinId="8" hidden="1"/>
    <cellStyle name="Hiperpovezava" xfId="335" builtinId="8" hidden="1"/>
    <cellStyle name="Hiperpovezava" xfId="337" builtinId="8" hidden="1"/>
    <cellStyle name="Hiperpovezava" xfId="339" builtinId="8" hidden="1"/>
    <cellStyle name="Hiperpovezava" xfId="341" builtinId="8" hidden="1"/>
    <cellStyle name="Hiperpovezava" xfId="343" builtinId="8" hidden="1"/>
    <cellStyle name="Hiperpovezava" xfId="345" builtinId="8" hidden="1"/>
    <cellStyle name="Hiperpovezava" xfId="347" builtinId="8" hidden="1"/>
    <cellStyle name="Hiperpovezava" xfId="349" builtinId="8" hidden="1"/>
    <cellStyle name="Hiperpovezava" xfId="351" builtinId="8" hidden="1"/>
    <cellStyle name="Hiperpovezava" xfId="353" builtinId="8" hidden="1"/>
    <cellStyle name="Hiperpovezava" xfId="355" builtinId="8" hidden="1"/>
    <cellStyle name="Hiperpovezava" xfId="357" builtinId="8" hidden="1"/>
    <cellStyle name="Hiperpovezava" xfId="359" builtinId="8" hidden="1"/>
    <cellStyle name="Hiperpovezava" xfId="361" builtinId="8" hidden="1"/>
    <cellStyle name="Hiperpovezava" xfId="363" builtinId="8" hidden="1"/>
    <cellStyle name="Hiperpovezava" xfId="365" builtinId="8" hidden="1"/>
    <cellStyle name="Hiperpovezava" xfId="367" builtinId="8" hidden="1"/>
    <cellStyle name="Hiperpovezava" xfId="369" builtinId="8" hidden="1"/>
    <cellStyle name="Hiperpovezava" xfId="371" builtinId="8" hidden="1"/>
    <cellStyle name="Hiperpovezava" xfId="373" builtinId="8" hidden="1"/>
    <cellStyle name="Hiperpovezava" xfId="375" builtinId="8" hidden="1"/>
    <cellStyle name="Hiperpovezava" xfId="377" builtinId="8" hidden="1"/>
    <cellStyle name="Hiperpovezava" xfId="379" builtinId="8" hidden="1"/>
    <cellStyle name="Hiperpovezava" xfId="381" builtinId="8" hidden="1"/>
    <cellStyle name="Hiperpovezava" xfId="383" builtinId="8" hidden="1"/>
    <cellStyle name="Hiperpovezava" xfId="385" builtinId="8" hidden="1"/>
    <cellStyle name="Hiperpovezava" xfId="387" builtinId="8" hidden="1"/>
    <cellStyle name="Hiperpovezava" xfId="389" builtinId="8" hidden="1"/>
    <cellStyle name="Hiperpovezava" xfId="391" builtinId="8" hidden="1"/>
    <cellStyle name="Hiperpovezava" xfId="393" builtinId="8" hidden="1"/>
    <cellStyle name="Hiperpovezava" xfId="395" builtinId="8" hidden="1"/>
    <cellStyle name="Hiperpovezava" xfId="397" builtinId="8" hidden="1"/>
    <cellStyle name="Hiperpovezava" xfId="399" builtinId="8" hidden="1"/>
    <cellStyle name="Hiperpovezava" xfId="401" builtinId="8" hidden="1"/>
    <cellStyle name="Hiperpovezava" xfId="403" builtinId="8" hidden="1"/>
    <cellStyle name="Hiperpovezava" xfId="405" builtinId="8" hidden="1"/>
    <cellStyle name="Hiperpovezava" xfId="407" builtinId="8" hidden="1"/>
    <cellStyle name="Hiperpovezava" xfId="409" builtinId="8" hidden="1"/>
    <cellStyle name="Hiperpovezava" xfId="411" builtinId="8" hidden="1"/>
    <cellStyle name="Hiperpovezava" xfId="413" builtinId="8" hidden="1"/>
    <cellStyle name="Hiperpovezava" xfId="415" builtinId="8" hidden="1"/>
    <cellStyle name="Hiperpovezava" xfId="417" builtinId="8" hidden="1"/>
    <cellStyle name="Hiperpovezava" xfId="419" builtinId="8" hidden="1"/>
    <cellStyle name="Hiperpovezava" xfId="421" builtinId="8" hidden="1"/>
    <cellStyle name="Hiperpovezava" xfId="423" builtinId="8" hidden="1"/>
    <cellStyle name="Hiperpovezava" xfId="425" builtinId="8" hidden="1"/>
    <cellStyle name="Hiperpovezava" xfId="427" builtinId="8" hidden="1"/>
    <cellStyle name="Hiperpovezava" xfId="429" builtinId="8" hidden="1"/>
    <cellStyle name="Hiperpovezava" xfId="431" builtinId="8" hidden="1"/>
    <cellStyle name="Hiperpovezava" xfId="433" builtinId="8" hidden="1"/>
    <cellStyle name="Hiperpovezava" xfId="435" builtinId="8" hidden="1"/>
    <cellStyle name="Hiperpovezava" xfId="437" builtinId="8" hidden="1"/>
    <cellStyle name="Hiperpovezava" xfId="439" builtinId="8" hidden="1"/>
    <cellStyle name="Hiperpovezava" xfId="441" builtinId="8" hidden="1"/>
    <cellStyle name="Hiperpovezava" xfId="443" builtinId="8" hidden="1"/>
    <cellStyle name="Hiperpovezava" xfId="445" builtinId="8" hidden="1"/>
    <cellStyle name="Hiperpovezava" xfId="447" builtinId="8" hidden="1"/>
    <cellStyle name="Hiperpovezava" xfId="449" builtinId="8" hidden="1"/>
    <cellStyle name="Hiperpovezava" xfId="451" builtinId="8" hidden="1"/>
    <cellStyle name="Hiperpovezava" xfId="453" builtinId="8" hidden="1"/>
    <cellStyle name="Hiperpovezava" xfId="455" builtinId="8" hidden="1"/>
    <cellStyle name="Hiperpovezava" xfId="457" builtinId="8" hidden="1"/>
    <cellStyle name="Hiperpovezava" xfId="459" builtinId="8" hidden="1"/>
    <cellStyle name="Hiperpovezava" xfId="461" builtinId="8" hidden="1"/>
    <cellStyle name="Hiperpovezava" xfId="463" builtinId="8" hidden="1"/>
    <cellStyle name="Hiperpovezava" xfId="465" builtinId="8" hidden="1"/>
    <cellStyle name="Hiperpovezava" xfId="467" builtinId="8" hidden="1"/>
    <cellStyle name="Hiperpovezava" xfId="469" builtinId="8" hidden="1"/>
    <cellStyle name="Hiperpovezava" xfId="471" builtinId="8" hidden="1"/>
    <cellStyle name="Hiperpovezava" xfId="473" builtinId="8" hidden="1"/>
    <cellStyle name="Hiperpovezava" xfId="475" builtinId="8" hidden="1"/>
    <cellStyle name="Hiperpovezava" xfId="477" builtinId="8" hidden="1"/>
    <cellStyle name="Hiperpovezava" xfId="479" builtinId="8" hidden="1"/>
    <cellStyle name="Hiperpovezava" xfId="481" builtinId="8" hidden="1"/>
    <cellStyle name="Hiperpovezava" xfId="483" builtinId="8" hidden="1"/>
    <cellStyle name="Hiperpovezava" xfId="485" builtinId="8" hidden="1"/>
    <cellStyle name="Hiperpovezava" xfId="487" builtinId="8" hidden="1"/>
    <cellStyle name="Hiperpovezava" xfId="489" builtinId="8" hidden="1"/>
    <cellStyle name="Hiperpovezava" xfId="491" builtinId="8" hidden="1"/>
    <cellStyle name="Hiperpovezava" xfId="495" builtinId="8" hidden="1"/>
    <cellStyle name="Hiperpovezava" xfId="497" builtinId="8" hidden="1"/>
    <cellStyle name="Izhod" xfId="508" builtinId="21" customBuiltin="1"/>
    <cellStyle name="Naslov" xfId="499" builtinId="15" customBuiltin="1"/>
    <cellStyle name="Naslov 1" xfId="500" builtinId="16" customBuiltin="1"/>
    <cellStyle name="Naslov 2" xfId="501" builtinId="17" customBuiltin="1"/>
    <cellStyle name="Naslov 3" xfId="502" builtinId="18" customBuiltin="1"/>
    <cellStyle name="Naslov 4" xfId="503" builtinId="19" customBuiltin="1"/>
    <cellStyle name="Navadno" xfId="0" builtinId="0"/>
    <cellStyle name="Navadno 2" xfId="539" xr:uid="{A5C7CE03-C78E-4763-899C-15E19DB14DB5}"/>
    <cellStyle name="Navadno 2 2" xfId="542" xr:uid="{5F07120B-2A61-4157-918F-D7D9FD19E06E}"/>
    <cellStyle name="Nevtralno" xfId="506" builtinId="28" customBuiltin="1"/>
    <cellStyle name="Normal 2" xfId="317" xr:uid="{00000000-0005-0000-0000-0000F9000000}"/>
    <cellStyle name="Normal 2 2" xfId="541" xr:uid="{115E8844-1251-417D-9E82-9CB692385D02}"/>
    <cellStyle name="Obiskana hiperpovezava" xfId="2" builtinId="9" hidden="1"/>
    <cellStyle name="Obiskana hiperpovezava" xfId="4" builtinId="9" hidden="1"/>
    <cellStyle name="Obiskana hiperpovezava" xfId="6" builtinId="9" hidden="1"/>
    <cellStyle name="Obiskana hiperpovezava" xfId="8" builtinId="9" hidden="1"/>
    <cellStyle name="Obiskana hiperpovezava" xfId="10" builtinId="9" hidden="1"/>
    <cellStyle name="Obiskana hiperpovezava" xfId="12" builtinId="9" hidden="1"/>
    <cellStyle name="Obiskana hiperpovezava" xfId="14" builtinId="9" hidden="1"/>
    <cellStyle name="Obiskana hiperpovezava" xfId="16" builtinId="9" hidden="1"/>
    <cellStyle name="Obiskana hiperpovezava" xfId="18" builtinId="9" hidden="1"/>
    <cellStyle name="Obiskana hiperpovezava" xfId="20" builtinId="9" hidden="1"/>
    <cellStyle name="Obiskana hiperpovezava" xfId="22" builtinId="9" hidden="1"/>
    <cellStyle name="Obiskana hiperpovezava" xfId="24" builtinId="9" hidden="1"/>
    <cellStyle name="Obiskana hiperpovezava" xfId="26" builtinId="9" hidden="1"/>
    <cellStyle name="Obiskana hiperpovezava" xfId="28" builtinId="9" hidden="1"/>
    <cellStyle name="Obiskana hiperpovezava" xfId="30" builtinId="9" hidden="1"/>
    <cellStyle name="Obiskana hiperpovezava" xfId="32" builtinId="9" hidden="1"/>
    <cellStyle name="Obiskana hiperpovezava" xfId="34" builtinId="9" hidden="1"/>
    <cellStyle name="Obiskana hiperpovezava" xfId="36" builtinId="9" hidden="1"/>
    <cellStyle name="Obiskana hiperpovezava" xfId="38" builtinId="9" hidden="1"/>
    <cellStyle name="Obiskana hiperpovezava" xfId="40" builtinId="9" hidden="1"/>
    <cellStyle name="Obiskana hiperpovezava" xfId="42" builtinId="9" hidden="1"/>
    <cellStyle name="Obiskana hiperpovezava" xfId="44" builtinId="9" hidden="1"/>
    <cellStyle name="Obiskana hiperpovezava" xfId="46" builtinId="9" hidden="1"/>
    <cellStyle name="Obiskana hiperpovezava" xfId="48" builtinId="9" hidden="1"/>
    <cellStyle name="Obiskana hiperpovezava" xfId="50" builtinId="9" hidden="1"/>
    <cellStyle name="Obiskana hiperpovezava" xfId="52" builtinId="9" hidden="1"/>
    <cellStyle name="Obiskana hiperpovezava" xfId="54" builtinId="9" hidden="1"/>
    <cellStyle name="Obiskana hiperpovezava" xfId="56" builtinId="9" hidden="1"/>
    <cellStyle name="Obiskana hiperpovezava" xfId="58" builtinId="9" hidden="1"/>
    <cellStyle name="Obiskana hiperpovezava" xfId="60" builtinId="9" hidden="1"/>
    <cellStyle name="Obiskana hiperpovezava" xfId="62" builtinId="9" hidden="1"/>
    <cellStyle name="Obiskana hiperpovezava" xfId="64" builtinId="9" hidden="1"/>
    <cellStyle name="Obiskana hiperpovezava" xfId="66" builtinId="9" hidden="1"/>
    <cellStyle name="Obiskana hiperpovezava" xfId="68" builtinId="9" hidden="1"/>
    <cellStyle name="Obiskana hiperpovezava" xfId="70" builtinId="9" hidden="1"/>
    <cellStyle name="Obiskana hiperpovezava" xfId="72" builtinId="9" hidden="1"/>
    <cellStyle name="Obiskana hiperpovezava" xfId="74" builtinId="9" hidden="1"/>
    <cellStyle name="Obiskana hiperpovezava" xfId="76" builtinId="9" hidden="1"/>
    <cellStyle name="Obiskana hiperpovezava" xfId="78" builtinId="9" hidden="1"/>
    <cellStyle name="Obiskana hiperpovezava" xfId="80" builtinId="9" hidden="1"/>
    <cellStyle name="Obiskana hiperpovezava" xfId="82" builtinId="9" hidden="1"/>
    <cellStyle name="Obiskana hiperpovezava" xfId="84" builtinId="9" hidden="1"/>
    <cellStyle name="Obiskana hiperpovezava" xfId="86" builtinId="9" hidden="1"/>
    <cellStyle name="Obiskana hiperpovezava" xfId="88" builtinId="9" hidden="1"/>
    <cellStyle name="Obiskana hiperpovezava" xfId="90" builtinId="9" hidden="1"/>
    <cellStyle name="Obiskana hiperpovezava" xfId="92" builtinId="9" hidden="1"/>
    <cellStyle name="Obiskana hiperpovezava" xfId="94" builtinId="9" hidden="1"/>
    <cellStyle name="Obiskana hiperpovezava" xfId="96" builtinId="9" hidden="1"/>
    <cellStyle name="Obiskana hiperpovezava" xfId="98" builtinId="9" hidden="1"/>
    <cellStyle name="Obiskana hiperpovezava" xfId="100" builtinId="9" hidden="1"/>
    <cellStyle name="Obiskana hiperpovezava" xfId="102" builtinId="9" hidden="1"/>
    <cellStyle name="Obiskana hiperpovezava" xfId="104" builtinId="9" hidden="1"/>
    <cellStyle name="Obiskana hiperpovezava" xfId="106" builtinId="9" hidden="1"/>
    <cellStyle name="Obiskana hiperpovezava" xfId="108" builtinId="9" hidden="1"/>
    <cellStyle name="Obiskana hiperpovezava" xfId="110" builtinId="9" hidden="1"/>
    <cellStyle name="Obiskana hiperpovezava" xfId="112" builtinId="9" hidden="1"/>
    <cellStyle name="Obiskana hiperpovezava" xfId="114" builtinId="9" hidden="1"/>
    <cellStyle name="Obiskana hiperpovezava" xfId="116" builtinId="9" hidden="1"/>
    <cellStyle name="Obiskana hiperpovezava" xfId="118" builtinId="9" hidden="1"/>
    <cellStyle name="Obiskana hiperpovezava" xfId="120" builtinId="9" hidden="1"/>
    <cellStyle name="Obiskana hiperpovezava" xfId="122" builtinId="9" hidden="1"/>
    <cellStyle name="Obiskana hiperpovezava" xfId="124" builtinId="9" hidden="1"/>
    <cellStyle name="Obiskana hiperpovezava" xfId="126" builtinId="9" hidden="1"/>
    <cellStyle name="Obiskana hiperpovezava" xfId="128" builtinId="9" hidden="1"/>
    <cellStyle name="Obiskana hiperpovezava" xfId="130" builtinId="9" hidden="1"/>
    <cellStyle name="Obiskana hiperpovezava" xfId="132" builtinId="9" hidden="1"/>
    <cellStyle name="Obiskana hiperpovezava" xfId="134" builtinId="9" hidden="1"/>
    <cellStyle name="Obiskana hiperpovezava" xfId="136" builtinId="9" hidden="1"/>
    <cellStyle name="Obiskana hiperpovezava" xfId="138" builtinId="9" hidden="1"/>
    <cellStyle name="Obiskana hiperpovezava" xfId="140" builtinId="9" hidden="1"/>
    <cellStyle name="Obiskana hiperpovezava" xfId="142" builtinId="9" hidden="1"/>
    <cellStyle name="Obiskana hiperpovezava" xfId="144" builtinId="9" hidden="1"/>
    <cellStyle name="Obiskana hiperpovezava" xfId="146" builtinId="9" hidden="1"/>
    <cellStyle name="Obiskana hiperpovezava" xfId="148" builtinId="9" hidden="1"/>
    <cellStyle name="Obiskana hiperpovezava" xfId="150" builtinId="9" hidden="1"/>
    <cellStyle name="Obiskana hiperpovezava" xfId="152" builtinId="9" hidden="1"/>
    <cellStyle name="Obiskana hiperpovezava" xfId="154" builtinId="9" hidden="1"/>
    <cellStyle name="Obiskana hiperpovezava" xfId="156" builtinId="9" hidden="1"/>
    <cellStyle name="Obiskana hiperpovezava" xfId="158" builtinId="9" hidden="1"/>
    <cellStyle name="Obiskana hiperpovezava" xfId="160" builtinId="9" hidden="1"/>
    <cellStyle name="Obiskana hiperpovezava" xfId="162" builtinId="9" hidden="1"/>
    <cellStyle name="Obiskana hiperpovezava" xfId="164" builtinId="9" hidden="1"/>
    <cellStyle name="Obiskana hiperpovezava" xfId="166" builtinId="9" hidden="1"/>
    <cellStyle name="Obiskana hiperpovezava" xfId="168" builtinId="9" hidden="1"/>
    <cellStyle name="Obiskana hiperpovezava" xfId="170" builtinId="9" hidden="1"/>
    <cellStyle name="Obiskana hiperpovezava" xfId="172" builtinId="9" hidden="1"/>
    <cellStyle name="Obiskana hiperpovezava" xfId="174" builtinId="9" hidden="1"/>
    <cellStyle name="Obiskana hiperpovezava" xfId="176" builtinId="9" hidden="1"/>
    <cellStyle name="Obiskana hiperpovezava" xfId="178" builtinId="9" hidden="1"/>
    <cellStyle name="Obiskana hiperpovezava" xfId="180" builtinId="9" hidden="1"/>
    <cellStyle name="Obiskana hiperpovezava" xfId="182" builtinId="9" hidden="1"/>
    <cellStyle name="Obiskana hiperpovezava" xfId="184" builtinId="9" hidden="1"/>
    <cellStyle name="Obiskana hiperpovezava" xfId="186" builtinId="9" hidden="1"/>
    <cellStyle name="Obiskana hiperpovezava" xfId="188" builtinId="9" hidden="1"/>
    <cellStyle name="Obiskana hiperpovezava" xfId="190" builtinId="9" hidden="1"/>
    <cellStyle name="Obiskana hiperpovezava" xfId="192" builtinId="9" hidden="1"/>
    <cellStyle name="Obiskana hiperpovezava" xfId="194" builtinId="9" hidden="1"/>
    <cellStyle name="Obiskana hiperpovezava" xfId="196" builtinId="9" hidden="1"/>
    <cellStyle name="Obiskana hiperpovezava" xfId="198" builtinId="9" hidden="1"/>
    <cellStyle name="Obiskana hiperpovezava" xfId="200" builtinId="9" hidden="1"/>
    <cellStyle name="Obiskana hiperpovezava" xfId="202" builtinId="9" hidden="1"/>
    <cellStyle name="Obiskana hiperpovezava" xfId="204" builtinId="9" hidden="1"/>
    <cellStyle name="Obiskana hiperpovezava" xfId="206" builtinId="9" hidden="1"/>
    <cellStyle name="Obiskana hiperpovezava" xfId="208" builtinId="9" hidden="1"/>
    <cellStyle name="Obiskana hiperpovezava" xfId="210" builtinId="9" hidden="1"/>
    <cellStyle name="Obiskana hiperpovezava" xfId="212" builtinId="9" hidden="1"/>
    <cellStyle name="Obiskana hiperpovezava" xfId="214" builtinId="9" hidden="1"/>
    <cellStyle name="Obiskana hiperpovezava" xfId="216" builtinId="9" hidden="1"/>
    <cellStyle name="Obiskana hiperpovezava" xfId="218" builtinId="9" hidden="1"/>
    <cellStyle name="Obiskana hiperpovezava" xfId="220" builtinId="9" hidden="1"/>
    <cellStyle name="Obiskana hiperpovezava" xfId="222" builtinId="9" hidden="1"/>
    <cellStyle name="Obiskana hiperpovezava" xfId="224" builtinId="9" hidden="1"/>
    <cellStyle name="Obiskana hiperpovezava" xfId="226" builtinId="9" hidden="1"/>
    <cellStyle name="Obiskana hiperpovezava" xfId="228" builtinId="9" hidden="1"/>
    <cellStyle name="Obiskana hiperpovezava" xfId="230" builtinId="9" hidden="1"/>
    <cellStyle name="Obiskana hiperpovezava" xfId="232" builtinId="9" hidden="1"/>
    <cellStyle name="Obiskana hiperpovezava" xfId="234" builtinId="9" hidden="1"/>
    <cellStyle name="Obiskana hiperpovezava" xfId="236" builtinId="9" hidden="1"/>
    <cellStyle name="Obiskana hiperpovezava" xfId="238" builtinId="9" hidden="1"/>
    <cellStyle name="Obiskana hiperpovezava" xfId="240" builtinId="9" hidden="1"/>
    <cellStyle name="Obiskana hiperpovezava" xfId="242" builtinId="9" hidden="1"/>
    <cellStyle name="Obiskana hiperpovezava" xfId="244" builtinId="9" hidden="1"/>
    <cellStyle name="Obiskana hiperpovezava" xfId="246" builtinId="9" hidden="1"/>
    <cellStyle name="Obiskana hiperpovezava" xfId="248" builtinId="9" hidden="1"/>
    <cellStyle name="Obiskana hiperpovezava" xfId="250" builtinId="9" hidden="1"/>
    <cellStyle name="Obiskana hiperpovezava" xfId="252" builtinId="9" hidden="1"/>
    <cellStyle name="Obiskana hiperpovezava" xfId="254" builtinId="9" hidden="1"/>
    <cellStyle name="Obiskana hiperpovezava" xfId="256" builtinId="9" hidden="1"/>
    <cellStyle name="Obiskana hiperpovezava" xfId="258" builtinId="9" hidden="1"/>
    <cellStyle name="Obiskana hiperpovezava" xfId="260" builtinId="9" hidden="1"/>
    <cellStyle name="Obiskana hiperpovezava" xfId="262" builtinId="9" hidden="1"/>
    <cellStyle name="Obiskana hiperpovezava" xfId="264" builtinId="9" hidden="1"/>
    <cellStyle name="Obiskana hiperpovezava" xfId="266" builtinId="9" hidden="1"/>
    <cellStyle name="Obiskana hiperpovezava" xfId="268" builtinId="9" hidden="1"/>
    <cellStyle name="Obiskana hiperpovezava" xfId="270" builtinId="9" hidden="1"/>
    <cellStyle name="Obiskana hiperpovezava" xfId="272" builtinId="9" hidden="1"/>
    <cellStyle name="Obiskana hiperpovezava" xfId="274" builtinId="9" hidden="1"/>
    <cellStyle name="Obiskana hiperpovezava" xfId="276" builtinId="9" hidden="1"/>
    <cellStyle name="Obiskana hiperpovezava" xfId="278" builtinId="9" hidden="1"/>
    <cellStyle name="Obiskana hiperpovezava" xfId="280" builtinId="9" hidden="1"/>
    <cellStyle name="Obiskana hiperpovezava" xfId="282" builtinId="9" hidden="1"/>
    <cellStyle name="Obiskana hiperpovezava" xfId="284" builtinId="9" hidden="1"/>
    <cellStyle name="Obiskana hiperpovezava" xfId="286" builtinId="9" hidden="1"/>
    <cellStyle name="Obiskana hiperpovezava" xfId="288" builtinId="9" hidden="1"/>
    <cellStyle name="Obiskana hiperpovezava" xfId="290" builtinId="9" hidden="1"/>
    <cellStyle name="Obiskana hiperpovezava" xfId="292" builtinId="9" hidden="1"/>
    <cellStyle name="Obiskana hiperpovezava" xfId="294" builtinId="9" hidden="1"/>
    <cellStyle name="Obiskana hiperpovezava" xfId="296" builtinId="9" hidden="1"/>
    <cellStyle name="Obiskana hiperpovezava" xfId="298" builtinId="9" hidden="1"/>
    <cellStyle name="Obiskana hiperpovezava" xfId="300" builtinId="9" hidden="1"/>
    <cellStyle name="Obiskana hiperpovezava" xfId="302" builtinId="9" hidden="1"/>
    <cellStyle name="Obiskana hiperpovezava" xfId="304" builtinId="9" hidden="1"/>
    <cellStyle name="Obiskana hiperpovezava" xfId="306" builtinId="9" hidden="1"/>
    <cellStyle name="Obiskana hiperpovezava" xfId="308" builtinId="9" hidden="1"/>
    <cellStyle name="Obiskana hiperpovezava" xfId="310" builtinId="9" hidden="1"/>
    <cellStyle name="Obiskana hiperpovezava" xfId="312" builtinId="9" hidden="1"/>
    <cellStyle name="Obiskana hiperpovezava" xfId="314" builtinId="9" hidden="1"/>
    <cellStyle name="Obiskana hiperpovezava" xfId="316" builtinId="9" hidden="1"/>
    <cellStyle name="Obiskana hiperpovezava" xfId="320" builtinId="9" hidden="1"/>
    <cellStyle name="Obiskana hiperpovezava" xfId="322" builtinId="9" hidden="1"/>
    <cellStyle name="Obiskana hiperpovezava" xfId="324" builtinId="9" hidden="1"/>
    <cellStyle name="Obiskana hiperpovezava" xfId="326" builtinId="9" hidden="1"/>
    <cellStyle name="Obiskana hiperpovezava" xfId="328" builtinId="9" hidden="1"/>
    <cellStyle name="Obiskana hiperpovezava" xfId="330" builtinId="9" hidden="1"/>
    <cellStyle name="Obiskana hiperpovezava" xfId="332" builtinId="9" hidden="1"/>
    <cellStyle name="Obiskana hiperpovezava" xfId="334" builtinId="9" hidden="1"/>
    <cellStyle name="Obiskana hiperpovezava" xfId="336" builtinId="9" hidden="1"/>
    <cellStyle name="Obiskana hiperpovezava" xfId="338" builtinId="9" hidden="1"/>
    <cellStyle name="Obiskana hiperpovezava" xfId="340" builtinId="9" hidden="1"/>
    <cellStyle name="Obiskana hiperpovezava" xfId="342" builtinId="9" hidden="1"/>
    <cellStyle name="Obiskana hiperpovezava" xfId="344" builtinId="9" hidden="1"/>
    <cellStyle name="Obiskana hiperpovezava" xfId="346" builtinId="9" hidden="1"/>
    <cellStyle name="Obiskana hiperpovezava" xfId="348" builtinId="9" hidden="1"/>
    <cellStyle name="Obiskana hiperpovezava" xfId="350" builtinId="9" hidden="1"/>
    <cellStyle name="Obiskana hiperpovezava" xfId="352" builtinId="9" hidden="1"/>
    <cellStyle name="Obiskana hiperpovezava" xfId="354" builtinId="9" hidden="1"/>
    <cellStyle name="Obiskana hiperpovezava" xfId="356" builtinId="9" hidden="1"/>
    <cellStyle name="Obiskana hiperpovezava" xfId="358" builtinId="9" hidden="1"/>
    <cellStyle name="Obiskana hiperpovezava" xfId="360" builtinId="9" hidden="1"/>
    <cellStyle name="Obiskana hiperpovezava" xfId="362" builtinId="9" hidden="1"/>
    <cellStyle name="Obiskana hiperpovezava" xfId="364" builtinId="9" hidden="1"/>
    <cellStyle name="Obiskana hiperpovezava" xfId="366" builtinId="9" hidden="1"/>
    <cellStyle name="Obiskana hiperpovezava" xfId="368" builtinId="9" hidden="1"/>
    <cellStyle name="Obiskana hiperpovezava" xfId="370" builtinId="9" hidden="1"/>
    <cellStyle name="Obiskana hiperpovezava" xfId="372" builtinId="9" hidden="1"/>
    <cellStyle name="Obiskana hiperpovezava" xfId="374" builtinId="9" hidden="1"/>
    <cellStyle name="Obiskana hiperpovezava" xfId="376" builtinId="9" hidden="1"/>
    <cellStyle name="Obiskana hiperpovezava" xfId="378" builtinId="9" hidden="1"/>
    <cellStyle name="Obiskana hiperpovezava" xfId="380" builtinId="9" hidden="1"/>
    <cellStyle name="Obiskana hiperpovezava" xfId="382" builtinId="9" hidden="1"/>
    <cellStyle name="Obiskana hiperpovezava" xfId="384" builtinId="9" hidden="1"/>
    <cellStyle name="Obiskana hiperpovezava" xfId="386" builtinId="9" hidden="1"/>
    <cellStyle name="Obiskana hiperpovezava" xfId="388" builtinId="9" hidden="1"/>
    <cellStyle name="Obiskana hiperpovezava" xfId="390" builtinId="9" hidden="1"/>
    <cellStyle name="Obiskana hiperpovezava" xfId="392" builtinId="9" hidden="1"/>
    <cellStyle name="Obiskana hiperpovezava" xfId="394" builtinId="9" hidden="1"/>
    <cellStyle name="Obiskana hiperpovezava" xfId="396" builtinId="9" hidden="1"/>
    <cellStyle name="Obiskana hiperpovezava" xfId="398" builtinId="9" hidden="1"/>
    <cellStyle name="Obiskana hiperpovezava" xfId="400" builtinId="9" hidden="1"/>
    <cellStyle name="Obiskana hiperpovezava" xfId="402" builtinId="9" hidden="1"/>
    <cellStyle name="Obiskana hiperpovezava" xfId="404" builtinId="9" hidden="1"/>
    <cellStyle name="Obiskana hiperpovezava" xfId="406" builtinId="9" hidden="1"/>
    <cellStyle name="Obiskana hiperpovezava" xfId="408" builtinId="9" hidden="1"/>
    <cellStyle name="Obiskana hiperpovezava" xfId="410" builtinId="9" hidden="1"/>
    <cellStyle name="Obiskana hiperpovezava" xfId="412" builtinId="9" hidden="1"/>
    <cellStyle name="Obiskana hiperpovezava" xfId="414" builtinId="9" hidden="1"/>
    <cellStyle name="Obiskana hiperpovezava" xfId="416" builtinId="9" hidden="1"/>
    <cellStyle name="Obiskana hiperpovezava" xfId="418" builtinId="9" hidden="1"/>
    <cellStyle name="Obiskana hiperpovezava" xfId="420" builtinId="9" hidden="1"/>
    <cellStyle name="Obiskana hiperpovezava" xfId="422" builtinId="9" hidden="1"/>
    <cellStyle name="Obiskana hiperpovezava" xfId="424" builtinId="9" hidden="1"/>
    <cellStyle name="Obiskana hiperpovezava" xfId="426" builtinId="9" hidden="1"/>
    <cellStyle name="Obiskana hiperpovezava" xfId="428" builtinId="9" hidden="1"/>
    <cellStyle name="Obiskana hiperpovezava" xfId="430" builtinId="9" hidden="1"/>
    <cellStyle name="Obiskana hiperpovezava" xfId="432" builtinId="9" hidden="1"/>
    <cellStyle name="Obiskana hiperpovezava" xfId="434" builtinId="9" hidden="1"/>
    <cellStyle name="Obiskana hiperpovezava" xfId="436" builtinId="9" hidden="1"/>
    <cellStyle name="Obiskana hiperpovezava" xfId="438" builtinId="9" hidden="1"/>
    <cellStyle name="Obiskana hiperpovezava" xfId="440" builtinId="9" hidden="1"/>
    <cellStyle name="Obiskana hiperpovezava" xfId="442" builtinId="9" hidden="1"/>
    <cellStyle name="Obiskana hiperpovezava" xfId="444" builtinId="9" hidden="1"/>
    <cellStyle name="Obiskana hiperpovezava" xfId="446" builtinId="9" hidden="1"/>
    <cellStyle name="Obiskana hiperpovezava" xfId="448" builtinId="9" hidden="1"/>
    <cellStyle name="Obiskana hiperpovezava" xfId="450" builtinId="9" hidden="1"/>
    <cellStyle name="Obiskana hiperpovezava" xfId="452" builtinId="9" hidden="1"/>
    <cellStyle name="Obiskana hiperpovezava" xfId="454" builtinId="9" hidden="1"/>
    <cellStyle name="Obiskana hiperpovezava" xfId="456" builtinId="9" hidden="1"/>
    <cellStyle name="Obiskana hiperpovezava" xfId="458" builtinId="9" hidden="1"/>
    <cellStyle name="Obiskana hiperpovezava" xfId="460" builtinId="9" hidden="1"/>
    <cellStyle name="Obiskana hiperpovezava" xfId="462" builtinId="9" hidden="1"/>
    <cellStyle name="Obiskana hiperpovezava" xfId="464" builtinId="9" hidden="1"/>
    <cellStyle name="Obiskana hiperpovezava" xfId="466" builtinId="9" hidden="1"/>
    <cellStyle name="Obiskana hiperpovezava" xfId="468" builtinId="9" hidden="1"/>
    <cellStyle name="Obiskana hiperpovezava" xfId="470" builtinId="9" hidden="1"/>
    <cellStyle name="Obiskana hiperpovezava" xfId="472" builtinId="9" hidden="1"/>
    <cellStyle name="Obiskana hiperpovezava" xfId="474" builtinId="9" hidden="1"/>
    <cellStyle name="Obiskana hiperpovezava" xfId="476" builtinId="9" hidden="1"/>
    <cellStyle name="Obiskana hiperpovezava" xfId="478" builtinId="9" hidden="1"/>
    <cellStyle name="Obiskana hiperpovezava" xfId="480" builtinId="9" hidden="1"/>
    <cellStyle name="Obiskana hiperpovezava" xfId="482" builtinId="9" hidden="1"/>
    <cellStyle name="Obiskana hiperpovezava" xfId="484" builtinId="9" hidden="1"/>
    <cellStyle name="Obiskana hiperpovezava" xfId="486" builtinId="9" hidden="1"/>
    <cellStyle name="Obiskana hiperpovezava" xfId="488" builtinId="9" hidden="1"/>
    <cellStyle name="Obiskana hiperpovezava" xfId="490" builtinId="9" hidden="1"/>
    <cellStyle name="Obiskana hiperpovezava" xfId="492" builtinId="9" hidden="1"/>
    <cellStyle name="Obiskana hiperpovezava" xfId="496" builtinId="9" hidden="1"/>
    <cellStyle name="Obiskana hiperpovezava" xfId="498" builtinId="9" hidden="1"/>
    <cellStyle name="Odstotek" xfId="494" builtinId="5"/>
    <cellStyle name="Opomba 2" xfId="540" xr:uid="{D7CF3504-4E46-4054-AC03-0056C5E5C4C0}"/>
    <cellStyle name="Opozorilo" xfId="512" builtinId="11" customBuiltin="1"/>
    <cellStyle name="Pojasnjevalno besedilo" xfId="513" builtinId="53" customBuiltin="1"/>
    <cellStyle name="Poudarek1" xfId="515" builtinId="29" customBuiltin="1"/>
    <cellStyle name="Poudarek2" xfId="519" builtinId="33" customBuiltin="1"/>
    <cellStyle name="Poudarek3" xfId="523" builtinId="37" customBuiltin="1"/>
    <cellStyle name="Poudarek4" xfId="527" builtinId="41" customBuiltin="1"/>
    <cellStyle name="Poudarek5" xfId="531" builtinId="45" customBuiltin="1"/>
    <cellStyle name="Poudarek6" xfId="535" builtinId="49" customBuiltin="1"/>
    <cellStyle name="Povezana celica" xfId="510" builtinId="24" customBuiltin="1"/>
    <cellStyle name="Preveri celico" xfId="511" builtinId="23" customBuiltin="1"/>
    <cellStyle name="Računanje" xfId="509" builtinId="22" customBuiltin="1"/>
    <cellStyle name="Slabo" xfId="505" builtinId="27" customBuiltin="1"/>
    <cellStyle name="Valuta" xfId="493" builtinId="4"/>
    <cellStyle name="Vnos" xfId="507" builtinId="20" customBuiltin="1"/>
    <cellStyle name="Vsota" xfId="514" builtinId="25" customBuiltin="1"/>
  </cellStyles>
  <dxfs count="12">
    <dxf>
      <font>
        <color theme="0"/>
      </font>
      <fill>
        <patternFill>
          <bgColor rgb="FFC21A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B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A6A6A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77F2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CC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538DD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rgb="FF40404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Medium4"/>
  <colors>
    <mruColors>
      <color rgb="FFFFFF00"/>
      <color rgb="FFC21AA0"/>
      <color rgb="FF00CBD9"/>
      <color rgb="FF7030A0"/>
      <color rgb="FFA6A6A6"/>
      <color rgb="FFFF66FF"/>
      <color rgb="FFF77F20"/>
      <color rgb="FF00CC00"/>
      <color rgb="FF538DD5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8.png"/><Relationship Id="rId21" Type="http://schemas.openxmlformats.org/officeDocument/2006/relationships/image" Target="../media/image22.jpeg"/><Relationship Id="rId42" Type="http://schemas.openxmlformats.org/officeDocument/2006/relationships/image" Target="../media/image43.jpeg"/><Relationship Id="rId63" Type="http://schemas.openxmlformats.org/officeDocument/2006/relationships/image" Target="../media/image64.jpeg"/><Relationship Id="rId84" Type="http://schemas.openxmlformats.org/officeDocument/2006/relationships/image" Target="../media/image85.jpeg"/><Relationship Id="rId138" Type="http://schemas.openxmlformats.org/officeDocument/2006/relationships/image" Target="../media/image139.png"/><Relationship Id="rId16" Type="http://schemas.openxmlformats.org/officeDocument/2006/relationships/image" Target="../media/image17.jpeg"/><Relationship Id="rId107" Type="http://schemas.openxmlformats.org/officeDocument/2006/relationships/image" Target="../media/image108.JPG"/><Relationship Id="rId11" Type="http://schemas.openxmlformats.org/officeDocument/2006/relationships/image" Target="../media/image12.jpeg"/><Relationship Id="rId32" Type="http://schemas.openxmlformats.org/officeDocument/2006/relationships/image" Target="../media/image33.jpeg"/><Relationship Id="rId37" Type="http://schemas.openxmlformats.org/officeDocument/2006/relationships/image" Target="../media/image38.png"/><Relationship Id="rId53" Type="http://schemas.openxmlformats.org/officeDocument/2006/relationships/image" Target="../media/image54.png"/><Relationship Id="rId58" Type="http://schemas.openxmlformats.org/officeDocument/2006/relationships/image" Target="../media/image59.png"/><Relationship Id="rId74" Type="http://schemas.openxmlformats.org/officeDocument/2006/relationships/image" Target="../media/image75.jpg"/><Relationship Id="rId79" Type="http://schemas.openxmlformats.org/officeDocument/2006/relationships/image" Target="../media/image80.jpeg"/><Relationship Id="rId102" Type="http://schemas.openxmlformats.org/officeDocument/2006/relationships/image" Target="../media/image103.JPG"/><Relationship Id="rId123" Type="http://schemas.openxmlformats.org/officeDocument/2006/relationships/image" Target="../media/image124.png"/><Relationship Id="rId128" Type="http://schemas.openxmlformats.org/officeDocument/2006/relationships/image" Target="../media/image129.png"/><Relationship Id="rId5" Type="http://schemas.openxmlformats.org/officeDocument/2006/relationships/image" Target="../media/image6.jpeg"/><Relationship Id="rId90" Type="http://schemas.openxmlformats.org/officeDocument/2006/relationships/image" Target="../media/image91.jpg"/><Relationship Id="rId95" Type="http://schemas.openxmlformats.org/officeDocument/2006/relationships/image" Target="../media/image96.jpg"/><Relationship Id="rId22" Type="http://schemas.openxmlformats.org/officeDocument/2006/relationships/image" Target="../media/image23.jpeg"/><Relationship Id="rId27" Type="http://schemas.openxmlformats.org/officeDocument/2006/relationships/image" Target="../media/image28.jpeg"/><Relationship Id="rId43" Type="http://schemas.openxmlformats.org/officeDocument/2006/relationships/image" Target="../media/image44.jpeg"/><Relationship Id="rId48" Type="http://schemas.openxmlformats.org/officeDocument/2006/relationships/image" Target="../media/image49.jpg"/><Relationship Id="rId64" Type="http://schemas.openxmlformats.org/officeDocument/2006/relationships/image" Target="../media/image65.jpeg"/><Relationship Id="rId69" Type="http://schemas.openxmlformats.org/officeDocument/2006/relationships/image" Target="../media/image70.jpeg"/><Relationship Id="rId113" Type="http://schemas.openxmlformats.org/officeDocument/2006/relationships/image" Target="../media/image114.png"/><Relationship Id="rId118" Type="http://schemas.openxmlformats.org/officeDocument/2006/relationships/image" Target="../media/image119.png"/><Relationship Id="rId134" Type="http://schemas.openxmlformats.org/officeDocument/2006/relationships/image" Target="../media/image135.png"/><Relationship Id="rId80" Type="http://schemas.openxmlformats.org/officeDocument/2006/relationships/image" Target="../media/image81.jpeg"/><Relationship Id="rId85" Type="http://schemas.openxmlformats.org/officeDocument/2006/relationships/image" Target="../media/image86.jpeg"/><Relationship Id="rId12" Type="http://schemas.openxmlformats.org/officeDocument/2006/relationships/image" Target="../media/image13.jpeg"/><Relationship Id="rId17" Type="http://schemas.openxmlformats.org/officeDocument/2006/relationships/image" Target="../media/image18.jpeg"/><Relationship Id="rId33" Type="http://schemas.openxmlformats.org/officeDocument/2006/relationships/image" Target="../media/image34.jpeg"/><Relationship Id="rId38" Type="http://schemas.openxmlformats.org/officeDocument/2006/relationships/image" Target="../media/image39.jpeg"/><Relationship Id="rId59" Type="http://schemas.openxmlformats.org/officeDocument/2006/relationships/image" Target="../media/image60.png"/><Relationship Id="rId103" Type="http://schemas.openxmlformats.org/officeDocument/2006/relationships/image" Target="../media/image104.JPG"/><Relationship Id="rId108" Type="http://schemas.openxmlformats.org/officeDocument/2006/relationships/image" Target="../media/image109.JPG"/><Relationship Id="rId124" Type="http://schemas.openxmlformats.org/officeDocument/2006/relationships/image" Target="../media/image125.png"/><Relationship Id="rId129" Type="http://schemas.openxmlformats.org/officeDocument/2006/relationships/image" Target="../media/image130.png"/><Relationship Id="rId54" Type="http://schemas.openxmlformats.org/officeDocument/2006/relationships/image" Target="../media/image55.png"/><Relationship Id="rId70" Type="http://schemas.openxmlformats.org/officeDocument/2006/relationships/image" Target="../media/image71.jpeg"/><Relationship Id="rId75" Type="http://schemas.openxmlformats.org/officeDocument/2006/relationships/image" Target="../media/image76.jpeg"/><Relationship Id="rId91" Type="http://schemas.openxmlformats.org/officeDocument/2006/relationships/image" Target="../media/image92.jpg"/><Relationship Id="rId96" Type="http://schemas.openxmlformats.org/officeDocument/2006/relationships/image" Target="../media/image97.jpg"/><Relationship Id="rId1" Type="http://schemas.openxmlformats.org/officeDocument/2006/relationships/image" Target="../media/image2.png"/><Relationship Id="rId6" Type="http://schemas.openxmlformats.org/officeDocument/2006/relationships/image" Target="../media/image7.jpeg"/><Relationship Id="rId23" Type="http://schemas.openxmlformats.org/officeDocument/2006/relationships/image" Target="../media/image24.jpeg"/><Relationship Id="rId28" Type="http://schemas.openxmlformats.org/officeDocument/2006/relationships/image" Target="../media/image29.jpeg"/><Relationship Id="rId49" Type="http://schemas.openxmlformats.org/officeDocument/2006/relationships/image" Target="../media/image50.jpg"/><Relationship Id="rId114" Type="http://schemas.openxmlformats.org/officeDocument/2006/relationships/image" Target="../media/image115.png"/><Relationship Id="rId119" Type="http://schemas.openxmlformats.org/officeDocument/2006/relationships/image" Target="../media/image120.png"/><Relationship Id="rId44" Type="http://schemas.openxmlformats.org/officeDocument/2006/relationships/image" Target="../media/image45.jpeg"/><Relationship Id="rId60" Type="http://schemas.openxmlformats.org/officeDocument/2006/relationships/image" Target="../media/image61.jpeg"/><Relationship Id="rId65" Type="http://schemas.openxmlformats.org/officeDocument/2006/relationships/image" Target="../media/image66.jpeg"/><Relationship Id="rId81" Type="http://schemas.openxmlformats.org/officeDocument/2006/relationships/image" Target="../media/image82.jpeg"/><Relationship Id="rId86" Type="http://schemas.openxmlformats.org/officeDocument/2006/relationships/image" Target="../media/image87.jpg"/><Relationship Id="rId130" Type="http://schemas.openxmlformats.org/officeDocument/2006/relationships/image" Target="../media/image131.png"/><Relationship Id="rId135" Type="http://schemas.openxmlformats.org/officeDocument/2006/relationships/image" Target="../media/image136.png"/><Relationship Id="rId13" Type="http://schemas.openxmlformats.org/officeDocument/2006/relationships/image" Target="../media/image14.jpeg"/><Relationship Id="rId18" Type="http://schemas.openxmlformats.org/officeDocument/2006/relationships/image" Target="../media/image19.jpeg"/><Relationship Id="rId39" Type="http://schemas.openxmlformats.org/officeDocument/2006/relationships/image" Target="../media/image40.png"/><Relationship Id="rId109" Type="http://schemas.openxmlformats.org/officeDocument/2006/relationships/image" Target="../media/image110.JPG"/><Relationship Id="rId34" Type="http://schemas.openxmlformats.org/officeDocument/2006/relationships/image" Target="../media/image35.jpeg"/><Relationship Id="rId50" Type="http://schemas.openxmlformats.org/officeDocument/2006/relationships/image" Target="../media/image51.jpg"/><Relationship Id="rId55" Type="http://schemas.openxmlformats.org/officeDocument/2006/relationships/image" Target="../media/image56.png"/><Relationship Id="rId76" Type="http://schemas.openxmlformats.org/officeDocument/2006/relationships/image" Target="../media/image77.JPG"/><Relationship Id="rId97" Type="http://schemas.openxmlformats.org/officeDocument/2006/relationships/image" Target="../media/image98.jpg"/><Relationship Id="rId104" Type="http://schemas.openxmlformats.org/officeDocument/2006/relationships/image" Target="../media/image105.JPG"/><Relationship Id="rId120" Type="http://schemas.openxmlformats.org/officeDocument/2006/relationships/image" Target="../media/image121.png"/><Relationship Id="rId125" Type="http://schemas.openxmlformats.org/officeDocument/2006/relationships/image" Target="../media/image126.png"/><Relationship Id="rId7" Type="http://schemas.openxmlformats.org/officeDocument/2006/relationships/image" Target="../media/image8.jpeg"/><Relationship Id="rId71" Type="http://schemas.openxmlformats.org/officeDocument/2006/relationships/image" Target="../media/image72.jpeg"/><Relationship Id="rId92" Type="http://schemas.openxmlformats.org/officeDocument/2006/relationships/image" Target="../media/image93.jpg"/><Relationship Id="rId2" Type="http://schemas.openxmlformats.org/officeDocument/2006/relationships/image" Target="../media/image3.jpeg"/><Relationship Id="rId29" Type="http://schemas.openxmlformats.org/officeDocument/2006/relationships/image" Target="../media/image30.jpeg"/><Relationship Id="rId24" Type="http://schemas.openxmlformats.org/officeDocument/2006/relationships/image" Target="../media/image25.jpeg"/><Relationship Id="rId40" Type="http://schemas.openxmlformats.org/officeDocument/2006/relationships/image" Target="../media/image41.jpeg"/><Relationship Id="rId45" Type="http://schemas.openxmlformats.org/officeDocument/2006/relationships/image" Target="../media/image46.jpeg"/><Relationship Id="rId66" Type="http://schemas.openxmlformats.org/officeDocument/2006/relationships/image" Target="../media/image67.jpeg"/><Relationship Id="rId87" Type="http://schemas.openxmlformats.org/officeDocument/2006/relationships/image" Target="../media/image88.jpg"/><Relationship Id="rId110" Type="http://schemas.openxmlformats.org/officeDocument/2006/relationships/image" Target="../media/image111.JPG"/><Relationship Id="rId115" Type="http://schemas.openxmlformats.org/officeDocument/2006/relationships/image" Target="../media/image116.png"/><Relationship Id="rId131" Type="http://schemas.openxmlformats.org/officeDocument/2006/relationships/image" Target="../media/image132.png"/><Relationship Id="rId136" Type="http://schemas.openxmlformats.org/officeDocument/2006/relationships/image" Target="../media/image137.png"/><Relationship Id="rId61" Type="http://schemas.openxmlformats.org/officeDocument/2006/relationships/image" Target="../media/image62.jpeg"/><Relationship Id="rId82" Type="http://schemas.openxmlformats.org/officeDocument/2006/relationships/image" Target="../media/image83.jpeg"/><Relationship Id="rId19" Type="http://schemas.openxmlformats.org/officeDocument/2006/relationships/image" Target="../media/image20.jpeg"/><Relationship Id="rId14" Type="http://schemas.openxmlformats.org/officeDocument/2006/relationships/image" Target="../media/image15.jpeg"/><Relationship Id="rId30" Type="http://schemas.openxmlformats.org/officeDocument/2006/relationships/image" Target="../media/image31.jpeg"/><Relationship Id="rId35" Type="http://schemas.openxmlformats.org/officeDocument/2006/relationships/image" Target="../media/image36.jpeg"/><Relationship Id="rId56" Type="http://schemas.openxmlformats.org/officeDocument/2006/relationships/image" Target="../media/image57.png"/><Relationship Id="rId77" Type="http://schemas.openxmlformats.org/officeDocument/2006/relationships/image" Target="../media/image78.jpeg"/><Relationship Id="rId100" Type="http://schemas.openxmlformats.org/officeDocument/2006/relationships/image" Target="../media/image101.jpg"/><Relationship Id="rId105" Type="http://schemas.openxmlformats.org/officeDocument/2006/relationships/image" Target="../media/image106.JPG"/><Relationship Id="rId126" Type="http://schemas.openxmlformats.org/officeDocument/2006/relationships/image" Target="../media/image127.png"/><Relationship Id="rId8" Type="http://schemas.openxmlformats.org/officeDocument/2006/relationships/image" Target="../media/image9.jpeg"/><Relationship Id="rId51" Type="http://schemas.openxmlformats.org/officeDocument/2006/relationships/image" Target="../media/image52.jpg"/><Relationship Id="rId72" Type="http://schemas.openxmlformats.org/officeDocument/2006/relationships/image" Target="../media/image73.jpeg"/><Relationship Id="rId93" Type="http://schemas.openxmlformats.org/officeDocument/2006/relationships/image" Target="../media/image94.jpg"/><Relationship Id="rId98" Type="http://schemas.openxmlformats.org/officeDocument/2006/relationships/image" Target="../media/image99.jpg"/><Relationship Id="rId121" Type="http://schemas.openxmlformats.org/officeDocument/2006/relationships/image" Target="../media/image122.png"/><Relationship Id="rId3" Type="http://schemas.openxmlformats.org/officeDocument/2006/relationships/image" Target="../media/image4.jpeg"/><Relationship Id="rId25" Type="http://schemas.openxmlformats.org/officeDocument/2006/relationships/image" Target="../media/image26.jpeg"/><Relationship Id="rId46" Type="http://schemas.openxmlformats.org/officeDocument/2006/relationships/image" Target="../media/image47.jpeg"/><Relationship Id="rId67" Type="http://schemas.openxmlformats.org/officeDocument/2006/relationships/image" Target="../media/image68.jpeg"/><Relationship Id="rId116" Type="http://schemas.openxmlformats.org/officeDocument/2006/relationships/image" Target="../media/image117.png"/><Relationship Id="rId137" Type="http://schemas.openxmlformats.org/officeDocument/2006/relationships/image" Target="../media/image138.png"/><Relationship Id="rId20" Type="http://schemas.openxmlformats.org/officeDocument/2006/relationships/image" Target="../media/image21.jpeg"/><Relationship Id="rId41" Type="http://schemas.openxmlformats.org/officeDocument/2006/relationships/image" Target="../media/image42.jpeg"/><Relationship Id="rId62" Type="http://schemas.openxmlformats.org/officeDocument/2006/relationships/image" Target="../media/image63.jpeg"/><Relationship Id="rId83" Type="http://schemas.openxmlformats.org/officeDocument/2006/relationships/image" Target="../media/image84.jpg"/><Relationship Id="rId88" Type="http://schemas.openxmlformats.org/officeDocument/2006/relationships/image" Target="../media/image89.jpg"/><Relationship Id="rId111" Type="http://schemas.openxmlformats.org/officeDocument/2006/relationships/image" Target="../media/image112.JPG"/><Relationship Id="rId132" Type="http://schemas.openxmlformats.org/officeDocument/2006/relationships/image" Target="../media/image133.png"/><Relationship Id="rId15" Type="http://schemas.openxmlformats.org/officeDocument/2006/relationships/image" Target="../media/image16.jpeg"/><Relationship Id="rId36" Type="http://schemas.openxmlformats.org/officeDocument/2006/relationships/image" Target="../media/image37.jpeg"/><Relationship Id="rId57" Type="http://schemas.openxmlformats.org/officeDocument/2006/relationships/image" Target="../media/image58.png"/><Relationship Id="rId106" Type="http://schemas.openxmlformats.org/officeDocument/2006/relationships/image" Target="../media/image107.JPG"/><Relationship Id="rId127" Type="http://schemas.openxmlformats.org/officeDocument/2006/relationships/image" Target="../media/image128.png"/><Relationship Id="rId10" Type="http://schemas.openxmlformats.org/officeDocument/2006/relationships/image" Target="../media/image11.jpeg"/><Relationship Id="rId31" Type="http://schemas.openxmlformats.org/officeDocument/2006/relationships/image" Target="../media/image32.jpeg"/><Relationship Id="rId52" Type="http://schemas.openxmlformats.org/officeDocument/2006/relationships/image" Target="../media/image53.png"/><Relationship Id="rId73" Type="http://schemas.openxmlformats.org/officeDocument/2006/relationships/image" Target="../media/image74.jpeg"/><Relationship Id="rId78" Type="http://schemas.openxmlformats.org/officeDocument/2006/relationships/image" Target="../media/image79.jpeg"/><Relationship Id="rId94" Type="http://schemas.openxmlformats.org/officeDocument/2006/relationships/image" Target="../media/image95.jpg"/><Relationship Id="rId99" Type="http://schemas.openxmlformats.org/officeDocument/2006/relationships/image" Target="../media/image100.jpg"/><Relationship Id="rId101" Type="http://schemas.openxmlformats.org/officeDocument/2006/relationships/image" Target="../media/image102.JPG"/><Relationship Id="rId122" Type="http://schemas.openxmlformats.org/officeDocument/2006/relationships/image" Target="../media/image123.png"/><Relationship Id="rId4" Type="http://schemas.openxmlformats.org/officeDocument/2006/relationships/image" Target="../media/image5.jpeg"/><Relationship Id="rId9" Type="http://schemas.openxmlformats.org/officeDocument/2006/relationships/image" Target="../media/image10.jpeg"/><Relationship Id="rId26" Type="http://schemas.openxmlformats.org/officeDocument/2006/relationships/image" Target="../media/image27.jpeg"/><Relationship Id="rId47" Type="http://schemas.openxmlformats.org/officeDocument/2006/relationships/image" Target="../media/image48.jpg"/><Relationship Id="rId68" Type="http://schemas.openxmlformats.org/officeDocument/2006/relationships/image" Target="../media/image69.jpeg"/><Relationship Id="rId89" Type="http://schemas.openxmlformats.org/officeDocument/2006/relationships/image" Target="../media/image90.jpg"/><Relationship Id="rId112" Type="http://schemas.openxmlformats.org/officeDocument/2006/relationships/image" Target="../media/image113.JPG"/><Relationship Id="rId133" Type="http://schemas.openxmlformats.org/officeDocument/2006/relationships/image" Target="../media/image13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63501</xdr:colOff>
      <xdr:row>0</xdr:row>
      <xdr:rowOff>63500</xdr:rowOff>
    </xdr:from>
    <xdr:ext cx="2451100" cy="857885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3501" y="63500"/>
          <a:ext cx="2451100" cy="85788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742950</xdr:colOff>
      <xdr:row>1</xdr:row>
      <xdr:rowOff>8177</xdr:rowOff>
    </xdr:from>
    <xdr:ext cx="3640661" cy="127423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84325" y="278052"/>
          <a:ext cx="3640661" cy="1274231"/>
        </a:xfrm>
        <a:prstGeom prst="rect">
          <a:avLst/>
        </a:prstGeom>
      </xdr:spPr>
    </xdr:pic>
    <xdr:clientData/>
  </xdr:oneCellAnchor>
  <xdr:twoCellAnchor>
    <xdr:from>
      <xdr:col>1</xdr:col>
      <xdr:colOff>76973</xdr:colOff>
      <xdr:row>11</xdr:row>
      <xdr:rowOff>114300</xdr:rowOff>
    </xdr:from>
    <xdr:to>
      <xdr:col>1</xdr:col>
      <xdr:colOff>1662813</xdr:colOff>
      <xdr:row>11</xdr:row>
      <xdr:rowOff>1194956</xdr:rowOff>
    </xdr:to>
    <xdr:pic>
      <xdr:nvPicPr>
        <xdr:cNvPr id="4" name="Slika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5173" y="5486400"/>
          <a:ext cx="1585840" cy="1080656"/>
        </a:xfrm>
        <a:prstGeom prst="rect">
          <a:avLst/>
        </a:prstGeom>
      </xdr:spPr>
    </xdr:pic>
    <xdr:clientData/>
  </xdr:twoCellAnchor>
  <xdr:twoCellAnchor>
    <xdr:from>
      <xdr:col>1</xdr:col>
      <xdr:colOff>38099</xdr:colOff>
      <xdr:row>15</xdr:row>
      <xdr:rowOff>345611</xdr:rowOff>
    </xdr:from>
    <xdr:to>
      <xdr:col>1</xdr:col>
      <xdr:colOff>1466850</xdr:colOff>
      <xdr:row>16</xdr:row>
      <xdr:rowOff>19123</xdr:rowOff>
    </xdr:to>
    <xdr:pic>
      <xdr:nvPicPr>
        <xdr:cNvPr id="6" name="Slika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6299" y="10823111"/>
          <a:ext cx="1428751" cy="949862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12</xdr:row>
      <xdr:rowOff>147104</xdr:rowOff>
    </xdr:from>
    <xdr:to>
      <xdr:col>1</xdr:col>
      <xdr:colOff>1600200</xdr:colOff>
      <xdr:row>12</xdr:row>
      <xdr:rowOff>1134960</xdr:rowOff>
    </xdr:to>
    <xdr:pic>
      <xdr:nvPicPr>
        <xdr:cNvPr id="8" name="Slika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0" y="6795554"/>
          <a:ext cx="1485900" cy="987856"/>
        </a:xfrm>
        <a:prstGeom prst="rect">
          <a:avLst/>
        </a:prstGeom>
      </xdr:spPr>
    </xdr:pic>
    <xdr:clientData/>
  </xdr:twoCellAnchor>
  <xdr:twoCellAnchor>
    <xdr:from>
      <xdr:col>1</xdr:col>
      <xdr:colOff>57151</xdr:colOff>
      <xdr:row>16</xdr:row>
      <xdr:rowOff>88867</xdr:rowOff>
    </xdr:from>
    <xdr:to>
      <xdr:col>1</xdr:col>
      <xdr:colOff>1619250</xdr:colOff>
      <xdr:row>16</xdr:row>
      <xdr:rowOff>1127381</xdr:rowOff>
    </xdr:to>
    <xdr:pic>
      <xdr:nvPicPr>
        <xdr:cNvPr id="11" name="Slika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5351" y="11842717"/>
          <a:ext cx="1562099" cy="1038514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17</xdr:row>
      <xdr:rowOff>164114</xdr:rowOff>
    </xdr:from>
    <xdr:to>
      <xdr:col>1</xdr:col>
      <xdr:colOff>1657350</xdr:colOff>
      <xdr:row>17</xdr:row>
      <xdr:rowOff>1189964</xdr:rowOff>
    </xdr:to>
    <xdr:pic>
      <xdr:nvPicPr>
        <xdr:cNvPr id="12" name="Slika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0" y="13194314"/>
          <a:ext cx="1543050" cy="1025850"/>
        </a:xfrm>
        <a:prstGeom prst="rect">
          <a:avLst/>
        </a:prstGeom>
      </xdr:spPr>
    </xdr:pic>
    <xdr:clientData/>
  </xdr:twoCellAnchor>
  <xdr:twoCellAnchor>
    <xdr:from>
      <xdr:col>1</xdr:col>
      <xdr:colOff>90055</xdr:colOff>
      <xdr:row>21</xdr:row>
      <xdr:rowOff>77932</xdr:rowOff>
    </xdr:from>
    <xdr:to>
      <xdr:col>1</xdr:col>
      <xdr:colOff>1663559</xdr:colOff>
      <xdr:row>21</xdr:row>
      <xdr:rowOff>1124028</xdr:rowOff>
    </xdr:to>
    <xdr:pic>
      <xdr:nvPicPr>
        <xdr:cNvPr id="15" name="Slika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1328" y="15958705"/>
          <a:ext cx="1573504" cy="1046096"/>
        </a:xfrm>
        <a:prstGeom prst="rect">
          <a:avLst/>
        </a:prstGeom>
      </xdr:spPr>
    </xdr:pic>
    <xdr:clientData/>
  </xdr:twoCellAnchor>
  <xdr:twoCellAnchor>
    <xdr:from>
      <xdr:col>1</xdr:col>
      <xdr:colOff>44970</xdr:colOff>
      <xdr:row>18</xdr:row>
      <xdr:rowOff>70046</xdr:rowOff>
    </xdr:from>
    <xdr:to>
      <xdr:col>1</xdr:col>
      <xdr:colOff>1645170</xdr:colOff>
      <xdr:row>18</xdr:row>
      <xdr:rowOff>1133891</xdr:rowOff>
    </xdr:to>
    <xdr:pic>
      <xdr:nvPicPr>
        <xdr:cNvPr id="20" name="Slika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167" y="12842915"/>
          <a:ext cx="1600200" cy="1063845"/>
        </a:xfrm>
        <a:prstGeom prst="rect">
          <a:avLst/>
        </a:prstGeom>
      </xdr:spPr>
    </xdr:pic>
    <xdr:clientData/>
  </xdr:twoCellAnchor>
  <xdr:twoCellAnchor>
    <xdr:from>
      <xdr:col>1</xdr:col>
      <xdr:colOff>65664</xdr:colOff>
      <xdr:row>22</xdr:row>
      <xdr:rowOff>36447</xdr:rowOff>
    </xdr:from>
    <xdr:to>
      <xdr:col>1</xdr:col>
      <xdr:colOff>1497650</xdr:colOff>
      <xdr:row>22</xdr:row>
      <xdr:rowOff>1087628</xdr:rowOff>
    </xdr:to>
    <xdr:pic>
      <xdr:nvPicPr>
        <xdr:cNvPr id="22" name="Slika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3864" y="18800697"/>
          <a:ext cx="1431986" cy="1051181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24</xdr:row>
      <xdr:rowOff>64624</xdr:rowOff>
    </xdr:from>
    <xdr:to>
      <xdr:col>1</xdr:col>
      <xdr:colOff>1581150</xdr:colOff>
      <xdr:row>24</xdr:row>
      <xdr:rowOff>1065144</xdr:rowOff>
    </xdr:to>
    <xdr:pic>
      <xdr:nvPicPr>
        <xdr:cNvPr id="27" name="Slika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4400" y="21381574"/>
          <a:ext cx="1504950" cy="1000520"/>
        </a:xfrm>
        <a:prstGeom prst="rect">
          <a:avLst/>
        </a:prstGeom>
      </xdr:spPr>
    </xdr:pic>
    <xdr:clientData/>
  </xdr:twoCellAnchor>
  <xdr:twoCellAnchor>
    <xdr:from>
      <xdr:col>1</xdr:col>
      <xdr:colOff>342899</xdr:colOff>
      <xdr:row>25</xdr:row>
      <xdr:rowOff>323850</xdr:rowOff>
    </xdr:from>
    <xdr:to>
      <xdr:col>1</xdr:col>
      <xdr:colOff>1486586</xdr:colOff>
      <xdr:row>25</xdr:row>
      <xdr:rowOff>1084195</xdr:rowOff>
    </xdr:to>
    <xdr:pic>
      <xdr:nvPicPr>
        <xdr:cNvPr id="31" name="Slika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81099" y="22917150"/>
          <a:ext cx="1143687" cy="760345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26</xdr:row>
      <xdr:rowOff>165943</xdr:rowOff>
    </xdr:from>
    <xdr:to>
      <xdr:col>1</xdr:col>
      <xdr:colOff>1538827</xdr:colOff>
      <xdr:row>26</xdr:row>
      <xdr:rowOff>1237466</xdr:rowOff>
    </xdr:to>
    <xdr:pic>
      <xdr:nvPicPr>
        <xdr:cNvPr id="32" name="Slika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" y="24035593"/>
          <a:ext cx="1329277" cy="1071523"/>
        </a:xfrm>
        <a:prstGeom prst="rect">
          <a:avLst/>
        </a:prstGeom>
      </xdr:spPr>
    </xdr:pic>
    <xdr:clientData/>
  </xdr:twoCellAnchor>
  <xdr:twoCellAnchor>
    <xdr:from>
      <xdr:col>1</xdr:col>
      <xdr:colOff>70176</xdr:colOff>
      <xdr:row>27</xdr:row>
      <xdr:rowOff>95799</xdr:rowOff>
    </xdr:from>
    <xdr:to>
      <xdr:col>2</xdr:col>
      <xdr:colOff>4088</xdr:colOff>
      <xdr:row>27</xdr:row>
      <xdr:rowOff>1157770</xdr:rowOff>
    </xdr:to>
    <xdr:pic>
      <xdr:nvPicPr>
        <xdr:cNvPr id="33" name="Slika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1551" y="23686049"/>
          <a:ext cx="1616662" cy="1061971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30</xdr:row>
      <xdr:rowOff>133350</xdr:rowOff>
    </xdr:from>
    <xdr:to>
      <xdr:col>1</xdr:col>
      <xdr:colOff>1680686</xdr:colOff>
      <xdr:row>30</xdr:row>
      <xdr:rowOff>1162049</xdr:rowOff>
    </xdr:to>
    <xdr:pic>
      <xdr:nvPicPr>
        <xdr:cNvPr id="37" name="Slika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1550" y="28460700"/>
          <a:ext cx="1547336" cy="1028699"/>
        </a:xfrm>
        <a:prstGeom prst="rect">
          <a:avLst/>
        </a:prstGeom>
      </xdr:spPr>
    </xdr:pic>
    <xdr:clientData/>
  </xdr:twoCellAnchor>
  <xdr:twoCellAnchor>
    <xdr:from>
      <xdr:col>1</xdr:col>
      <xdr:colOff>64021</xdr:colOff>
      <xdr:row>31</xdr:row>
      <xdr:rowOff>179641</xdr:rowOff>
    </xdr:from>
    <xdr:to>
      <xdr:col>1</xdr:col>
      <xdr:colOff>1645171</xdr:colOff>
      <xdr:row>31</xdr:row>
      <xdr:rowOff>1230821</xdr:rowOff>
    </xdr:to>
    <xdr:pic>
      <xdr:nvPicPr>
        <xdr:cNvPr id="39" name="Slika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07218" y="28083207"/>
          <a:ext cx="1581150" cy="1051180"/>
        </a:xfrm>
        <a:prstGeom prst="rect">
          <a:avLst/>
        </a:prstGeom>
      </xdr:spPr>
    </xdr:pic>
    <xdr:clientData/>
  </xdr:twoCellAnchor>
  <xdr:twoCellAnchor>
    <xdr:from>
      <xdr:col>1</xdr:col>
      <xdr:colOff>304801</xdr:colOff>
      <xdr:row>32</xdr:row>
      <xdr:rowOff>305151</xdr:rowOff>
    </xdr:from>
    <xdr:to>
      <xdr:col>1</xdr:col>
      <xdr:colOff>1390649</xdr:colOff>
      <xdr:row>32</xdr:row>
      <xdr:rowOff>1027045</xdr:rowOff>
    </xdr:to>
    <xdr:pic>
      <xdr:nvPicPr>
        <xdr:cNvPr id="41" name="Slika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2344" y="29454935"/>
          <a:ext cx="1085848" cy="721894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33</xdr:row>
      <xdr:rowOff>247650</xdr:rowOff>
    </xdr:from>
    <xdr:to>
      <xdr:col>1</xdr:col>
      <xdr:colOff>1466849</xdr:colOff>
      <xdr:row>33</xdr:row>
      <xdr:rowOff>1070863</xdr:rowOff>
    </xdr:to>
    <xdr:pic>
      <xdr:nvPicPr>
        <xdr:cNvPr id="42" name="Slika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6143" y="30661960"/>
          <a:ext cx="1238249" cy="823213"/>
        </a:xfrm>
        <a:prstGeom prst="rect">
          <a:avLst/>
        </a:prstGeom>
      </xdr:spPr>
    </xdr:pic>
    <xdr:clientData/>
  </xdr:twoCellAnchor>
  <xdr:twoCellAnchor>
    <xdr:from>
      <xdr:col>1</xdr:col>
      <xdr:colOff>57149</xdr:colOff>
      <xdr:row>34</xdr:row>
      <xdr:rowOff>152400</xdr:rowOff>
    </xdr:from>
    <xdr:to>
      <xdr:col>1</xdr:col>
      <xdr:colOff>1573341</xdr:colOff>
      <xdr:row>34</xdr:row>
      <xdr:rowOff>1160395</xdr:rowOff>
    </xdr:to>
    <xdr:pic>
      <xdr:nvPicPr>
        <xdr:cNvPr id="43" name="Slika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692" y="31831236"/>
          <a:ext cx="1516192" cy="1007995"/>
        </a:xfrm>
        <a:prstGeom prst="rect">
          <a:avLst/>
        </a:prstGeom>
      </xdr:spPr>
    </xdr:pic>
    <xdr:clientData/>
  </xdr:twoCellAnchor>
  <xdr:twoCellAnchor>
    <xdr:from>
      <xdr:col>1</xdr:col>
      <xdr:colOff>52183</xdr:colOff>
      <xdr:row>35</xdr:row>
      <xdr:rowOff>170720</xdr:rowOff>
    </xdr:from>
    <xdr:to>
      <xdr:col>1</xdr:col>
      <xdr:colOff>1684587</xdr:colOff>
      <xdr:row>35</xdr:row>
      <xdr:rowOff>1255975</xdr:rowOff>
    </xdr:to>
    <xdr:pic>
      <xdr:nvPicPr>
        <xdr:cNvPr id="44" name="Slika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9726" y="33114082"/>
          <a:ext cx="1632404" cy="1085255"/>
        </a:xfrm>
        <a:prstGeom prst="rect">
          <a:avLst/>
        </a:prstGeom>
      </xdr:spPr>
    </xdr:pic>
    <xdr:clientData/>
  </xdr:twoCellAnchor>
  <xdr:twoCellAnchor>
    <xdr:from>
      <xdr:col>1</xdr:col>
      <xdr:colOff>27302</xdr:colOff>
      <xdr:row>36</xdr:row>
      <xdr:rowOff>39412</xdr:rowOff>
    </xdr:from>
    <xdr:to>
      <xdr:col>2</xdr:col>
      <xdr:colOff>5642</xdr:colOff>
      <xdr:row>36</xdr:row>
      <xdr:rowOff>1149560</xdr:rowOff>
    </xdr:to>
    <xdr:pic>
      <xdr:nvPicPr>
        <xdr:cNvPr id="45" name="Slika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4845" y="34247300"/>
          <a:ext cx="1669849" cy="1110148"/>
        </a:xfrm>
        <a:prstGeom prst="rect">
          <a:avLst/>
        </a:prstGeom>
      </xdr:spPr>
    </xdr:pic>
    <xdr:clientData/>
  </xdr:twoCellAnchor>
  <xdr:twoCellAnchor>
    <xdr:from>
      <xdr:col>1</xdr:col>
      <xdr:colOff>114300</xdr:colOff>
      <xdr:row>48</xdr:row>
      <xdr:rowOff>185204</xdr:rowOff>
    </xdr:from>
    <xdr:to>
      <xdr:col>1</xdr:col>
      <xdr:colOff>1581150</xdr:colOff>
      <xdr:row>48</xdr:row>
      <xdr:rowOff>1160395</xdr:rowOff>
    </xdr:to>
    <xdr:pic>
      <xdr:nvPicPr>
        <xdr:cNvPr id="47" name="Slika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2500" y="39352004"/>
          <a:ext cx="1466850" cy="975191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49</xdr:row>
      <xdr:rowOff>109004</xdr:rowOff>
    </xdr:from>
    <xdr:to>
      <xdr:col>1</xdr:col>
      <xdr:colOff>1562100</xdr:colOff>
      <xdr:row>49</xdr:row>
      <xdr:rowOff>1084195</xdr:rowOff>
    </xdr:to>
    <xdr:pic>
      <xdr:nvPicPr>
        <xdr:cNvPr id="49" name="Slika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3450" y="40552154"/>
          <a:ext cx="1466850" cy="975191"/>
        </a:xfrm>
        <a:prstGeom prst="rect">
          <a:avLst/>
        </a:prstGeom>
      </xdr:spPr>
    </xdr:pic>
    <xdr:clientData/>
  </xdr:twoCellAnchor>
  <xdr:twoCellAnchor>
    <xdr:from>
      <xdr:col>1</xdr:col>
      <xdr:colOff>59328</xdr:colOff>
      <xdr:row>50</xdr:row>
      <xdr:rowOff>152401</xdr:rowOff>
    </xdr:from>
    <xdr:to>
      <xdr:col>1</xdr:col>
      <xdr:colOff>1628472</xdr:colOff>
      <xdr:row>50</xdr:row>
      <xdr:rowOff>1198497</xdr:rowOff>
    </xdr:to>
    <xdr:pic>
      <xdr:nvPicPr>
        <xdr:cNvPr id="51" name="Slika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7528" y="40259001"/>
          <a:ext cx="1569144" cy="104609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51</xdr:row>
      <xdr:rowOff>92388</xdr:rowOff>
    </xdr:from>
    <xdr:to>
      <xdr:col>1</xdr:col>
      <xdr:colOff>1657350</xdr:colOff>
      <xdr:row>51</xdr:row>
      <xdr:rowOff>1181562</xdr:rowOff>
    </xdr:to>
    <xdr:pic>
      <xdr:nvPicPr>
        <xdr:cNvPr id="53" name="Slika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5717" y="41443588"/>
          <a:ext cx="1638300" cy="1089174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52</xdr:row>
      <xdr:rowOff>31002</xdr:rowOff>
    </xdr:from>
    <xdr:to>
      <xdr:col>1</xdr:col>
      <xdr:colOff>1657350</xdr:colOff>
      <xdr:row>52</xdr:row>
      <xdr:rowOff>1113826</xdr:rowOff>
    </xdr:to>
    <xdr:pic>
      <xdr:nvPicPr>
        <xdr:cNvPr id="55" name="Slika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5717" y="42652202"/>
          <a:ext cx="1638300" cy="1082824"/>
        </a:xfrm>
        <a:prstGeom prst="rect">
          <a:avLst/>
        </a:prstGeom>
      </xdr:spPr>
    </xdr:pic>
    <xdr:clientData/>
  </xdr:twoCellAnchor>
  <xdr:twoCellAnchor>
    <xdr:from>
      <xdr:col>1</xdr:col>
      <xdr:colOff>304799</xdr:colOff>
      <xdr:row>66</xdr:row>
      <xdr:rowOff>322196</xdr:rowOff>
    </xdr:from>
    <xdr:to>
      <xdr:col>1</xdr:col>
      <xdr:colOff>1419831</xdr:colOff>
      <xdr:row>66</xdr:row>
      <xdr:rowOff>1063491</xdr:rowOff>
    </xdr:to>
    <xdr:pic>
      <xdr:nvPicPr>
        <xdr:cNvPr id="57" name="Slik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2999" y="46499396"/>
          <a:ext cx="1115032" cy="741295"/>
        </a:xfrm>
        <a:prstGeom prst="rect">
          <a:avLst/>
        </a:prstGeom>
      </xdr:spPr>
    </xdr:pic>
    <xdr:clientData/>
  </xdr:twoCellAnchor>
  <xdr:twoCellAnchor>
    <xdr:from>
      <xdr:col>1</xdr:col>
      <xdr:colOff>147484</xdr:colOff>
      <xdr:row>69</xdr:row>
      <xdr:rowOff>205440</xdr:rowOff>
    </xdr:from>
    <xdr:to>
      <xdr:col>1</xdr:col>
      <xdr:colOff>1483029</xdr:colOff>
      <xdr:row>69</xdr:row>
      <xdr:rowOff>1092689</xdr:rowOff>
    </xdr:to>
    <xdr:pic>
      <xdr:nvPicPr>
        <xdr:cNvPr id="62" name="Slika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87925" y="59970146"/>
          <a:ext cx="1335545" cy="887249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10</xdr:row>
      <xdr:rowOff>76200</xdr:rowOff>
    </xdr:from>
    <xdr:to>
      <xdr:col>1</xdr:col>
      <xdr:colOff>1611442</xdr:colOff>
      <xdr:row>10</xdr:row>
      <xdr:rowOff>1084195</xdr:rowOff>
    </xdr:to>
    <xdr:pic>
      <xdr:nvPicPr>
        <xdr:cNvPr id="64" name="Slika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3450" y="4171950"/>
          <a:ext cx="1516192" cy="1007995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13</xdr:row>
      <xdr:rowOff>88773</xdr:rowOff>
    </xdr:from>
    <xdr:to>
      <xdr:col>2</xdr:col>
      <xdr:colOff>11559</xdr:colOff>
      <xdr:row>13</xdr:row>
      <xdr:rowOff>1109723</xdr:rowOff>
    </xdr:to>
    <xdr:pic>
      <xdr:nvPicPr>
        <xdr:cNvPr id="66" name="Slika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4399" y="8013573"/>
          <a:ext cx="1630810" cy="1020950"/>
        </a:xfrm>
        <a:prstGeom prst="rect">
          <a:avLst/>
        </a:prstGeom>
      </xdr:spPr>
    </xdr:pic>
    <xdr:clientData/>
  </xdr:twoCellAnchor>
  <xdr:twoCellAnchor>
    <xdr:from>
      <xdr:col>1</xdr:col>
      <xdr:colOff>19048</xdr:colOff>
      <xdr:row>14</xdr:row>
      <xdr:rowOff>83883</xdr:rowOff>
    </xdr:from>
    <xdr:to>
      <xdr:col>1</xdr:col>
      <xdr:colOff>1638300</xdr:colOff>
      <xdr:row>14</xdr:row>
      <xdr:rowOff>1160394</xdr:rowOff>
    </xdr:to>
    <xdr:pic>
      <xdr:nvPicPr>
        <xdr:cNvPr id="68" name="Slika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57248" y="9285033"/>
          <a:ext cx="1619252" cy="1076511"/>
        </a:xfrm>
        <a:prstGeom prst="rect">
          <a:avLst/>
        </a:prstGeom>
      </xdr:spPr>
    </xdr:pic>
    <xdr:clientData/>
  </xdr:twoCellAnchor>
  <xdr:twoCellAnchor>
    <xdr:from>
      <xdr:col>1</xdr:col>
      <xdr:colOff>57150</xdr:colOff>
      <xdr:row>23</xdr:row>
      <xdr:rowOff>185310</xdr:rowOff>
    </xdr:from>
    <xdr:to>
      <xdr:col>1</xdr:col>
      <xdr:colOff>1581150</xdr:colOff>
      <xdr:row>23</xdr:row>
      <xdr:rowOff>1198495</xdr:rowOff>
    </xdr:to>
    <xdr:pic>
      <xdr:nvPicPr>
        <xdr:cNvPr id="70" name="Slika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5350" y="20225910"/>
          <a:ext cx="1524000" cy="1013185"/>
        </a:xfrm>
        <a:prstGeom prst="rect">
          <a:avLst/>
        </a:prstGeom>
      </xdr:spPr>
    </xdr:pic>
    <xdr:clientData/>
  </xdr:twoCellAnchor>
  <xdr:twoCellAnchor>
    <xdr:from>
      <xdr:col>1</xdr:col>
      <xdr:colOff>273207</xdr:colOff>
      <xdr:row>37</xdr:row>
      <xdr:rowOff>44483</xdr:rowOff>
    </xdr:from>
    <xdr:to>
      <xdr:col>1</xdr:col>
      <xdr:colOff>1419356</xdr:colOff>
      <xdr:row>37</xdr:row>
      <xdr:rowOff>1186951</xdr:rowOff>
    </xdr:to>
    <xdr:pic>
      <xdr:nvPicPr>
        <xdr:cNvPr id="76" name="Slika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14582" y="36969733"/>
          <a:ext cx="1146149" cy="1142468"/>
        </a:xfrm>
        <a:prstGeom prst="rect">
          <a:avLst/>
        </a:prstGeom>
      </xdr:spPr>
    </xdr:pic>
    <xdr:clientData/>
  </xdr:twoCellAnchor>
  <xdr:twoCellAnchor>
    <xdr:from>
      <xdr:col>1</xdr:col>
      <xdr:colOff>228600</xdr:colOff>
      <xdr:row>78</xdr:row>
      <xdr:rowOff>209550</xdr:rowOff>
    </xdr:from>
    <xdr:to>
      <xdr:col>1</xdr:col>
      <xdr:colOff>1604010</xdr:colOff>
      <xdr:row>78</xdr:row>
      <xdr:rowOff>1123950</xdr:rowOff>
    </xdr:to>
    <xdr:pic>
      <xdr:nvPicPr>
        <xdr:cNvPr id="5" name="Slika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64126" y="51494155"/>
          <a:ext cx="1375410" cy="914400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79</xdr:row>
      <xdr:rowOff>190500</xdr:rowOff>
    </xdr:from>
    <xdr:to>
      <xdr:col>1</xdr:col>
      <xdr:colOff>1584960</xdr:colOff>
      <xdr:row>79</xdr:row>
      <xdr:rowOff>1104900</xdr:rowOff>
    </xdr:to>
    <xdr:pic>
      <xdr:nvPicPr>
        <xdr:cNvPr id="9" name="Slika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5076" y="52745105"/>
          <a:ext cx="1375410" cy="914400"/>
        </a:xfrm>
        <a:prstGeom prst="rect">
          <a:avLst/>
        </a:prstGeom>
      </xdr:spPr>
    </xdr:pic>
    <xdr:clientData/>
  </xdr:twoCellAnchor>
  <xdr:twoCellAnchor>
    <xdr:from>
      <xdr:col>1</xdr:col>
      <xdr:colOff>174869</xdr:colOff>
      <xdr:row>80</xdr:row>
      <xdr:rowOff>171450</xdr:rowOff>
    </xdr:from>
    <xdr:to>
      <xdr:col>1</xdr:col>
      <xdr:colOff>1543440</xdr:colOff>
      <xdr:row>80</xdr:row>
      <xdr:rowOff>1085850</xdr:rowOff>
    </xdr:to>
    <xdr:pic>
      <xdr:nvPicPr>
        <xdr:cNvPr id="13" name="Slika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1536" y="61859583"/>
          <a:ext cx="1368571" cy="914400"/>
        </a:xfrm>
        <a:prstGeom prst="rect">
          <a:avLst/>
        </a:prstGeom>
      </xdr:spPr>
    </xdr:pic>
    <xdr:clientData/>
  </xdr:twoCellAnchor>
  <xdr:twoCellAnchor>
    <xdr:from>
      <xdr:col>1</xdr:col>
      <xdr:colOff>212969</xdr:colOff>
      <xdr:row>82</xdr:row>
      <xdr:rowOff>247650</xdr:rowOff>
    </xdr:from>
    <xdr:to>
      <xdr:col>1</xdr:col>
      <xdr:colOff>1581540</xdr:colOff>
      <xdr:row>82</xdr:row>
      <xdr:rowOff>1162050</xdr:rowOff>
    </xdr:to>
    <xdr:pic>
      <xdr:nvPicPr>
        <xdr:cNvPr id="16" name="Slika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9636" y="63205783"/>
          <a:ext cx="1368571" cy="914400"/>
        </a:xfrm>
        <a:prstGeom prst="rect">
          <a:avLst/>
        </a:prstGeom>
      </xdr:spPr>
    </xdr:pic>
    <xdr:clientData/>
  </xdr:twoCellAnchor>
  <xdr:twoCellAnchor>
    <xdr:from>
      <xdr:col>1</xdr:col>
      <xdr:colOff>232019</xdr:colOff>
      <xdr:row>83</xdr:row>
      <xdr:rowOff>133350</xdr:rowOff>
    </xdr:from>
    <xdr:to>
      <xdr:col>1</xdr:col>
      <xdr:colOff>1600591</xdr:colOff>
      <xdr:row>83</xdr:row>
      <xdr:rowOff>1047750</xdr:rowOff>
    </xdr:to>
    <xdr:pic>
      <xdr:nvPicPr>
        <xdr:cNvPr id="18" name="Slika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0219" y="61753750"/>
          <a:ext cx="1368572" cy="914400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84</xdr:row>
      <xdr:rowOff>114300</xdr:rowOff>
    </xdr:from>
    <xdr:to>
      <xdr:col>1</xdr:col>
      <xdr:colOff>1584960</xdr:colOff>
      <xdr:row>84</xdr:row>
      <xdr:rowOff>1028700</xdr:rowOff>
    </xdr:to>
    <xdr:pic>
      <xdr:nvPicPr>
        <xdr:cNvPr id="21" name="Slika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5076" y="57748905"/>
          <a:ext cx="1375410" cy="914400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85</xdr:row>
      <xdr:rowOff>155169</xdr:rowOff>
    </xdr:from>
    <xdr:to>
      <xdr:col>1</xdr:col>
      <xdr:colOff>1584960</xdr:colOff>
      <xdr:row>85</xdr:row>
      <xdr:rowOff>1064030</xdr:rowOff>
    </xdr:to>
    <xdr:pic>
      <xdr:nvPicPr>
        <xdr:cNvPr id="24" name="Slika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7750" y="64315569"/>
          <a:ext cx="1375410" cy="908861"/>
        </a:xfrm>
        <a:prstGeom prst="rect">
          <a:avLst/>
        </a:prstGeom>
      </xdr:spPr>
    </xdr:pic>
    <xdr:clientData/>
  </xdr:twoCellAnchor>
  <xdr:twoCellAnchor>
    <xdr:from>
      <xdr:col>1</xdr:col>
      <xdr:colOff>209550</xdr:colOff>
      <xdr:row>86</xdr:row>
      <xdr:rowOff>114300</xdr:rowOff>
    </xdr:from>
    <xdr:to>
      <xdr:col>1</xdr:col>
      <xdr:colOff>1584960</xdr:colOff>
      <xdr:row>86</xdr:row>
      <xdr:rowOff>1028700</xdr:rowOff>
    </xdr:to>
    <xdr:pic>
      <xdr:nvPicPr>
        <xdr:cNvPr id="26" name="Slika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5076" y="60288905"/>
          <a:ext cx="1375410" cy="914400"/>
        </a:xfrm>
        <a:prstGeom prst="rect">
          <a:avLst/>
        </a:prstGeom>
      </xdr:spPr>
    </xdr:pic>
    <xdr:clientData/>
  </xdr:twoCellAnchor>
  <xdr:twoCellAnchor>
    <xdr:from>
      <xdr:col>1</xdr:col>
      <xdr:colOff>76199</xdr:colOff>
      <xdr:row>91</xdr:row>
      <xdr:rowOff>171450</xdr:rowOff>
    </xdr:from>
    <xdr:to>
      <xdr:col>1</xdr:col>
      <xdr:colOff>1577688</xdr:colOff>
      <xdr:row>91</xdr:row>
      <xdr:rowOff>1169670</xdr:rowOff>
    </xdr:to>
    <xdr:pic>
      <xdr:nvPicPr>
        <xdr:cNvPr id="29" name="Slika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11725" y="62050529"/>
          <a:ext cx="1501489" cy="998220"/>
        </a:xfrm>
        <a:prstGeom prst="rect">
          <a:avLst/>
        </a:prstGeom>
      </xdr:spPr>
    </xdr:pic>
    <xdr:clientData/>
  </xdr:twoCellAnchor>
  <xdr:twoCellAnchor>
    <xdr:from>
      <xdr:col>1</xdr:col>
      <xdr:colOff>133350</xdr:colOff>
      <xdr:row>92</xdr:row>
      <xdr:rowOff>194479</xdr:rowOff>
    </xdr:from>
    <xdr:to>
      <xdr:col>1</xdr:col>
      <xdr:colOff>1600200</xdr:colOff>
      <xdr:row>92</xdr:row>
      <xdr:rowOff>1169670</xdr:rowOff>
    </xdr:to>
    <xdr:pic>
      <xdr:nvPicPr>
        <xdr:cNvPr id="34" name="Slika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8876" y="63343558"/>
          <a:ext cx="1466850" cy="975191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93</xdr:row>
      <xdr:rowOff>276853</xdr:rowOff>
    </xdr:from>
    <xdr:to>
      <xdr:col>1</xdr:col>
      <xdr:colOff>1543050</xdr:colOff>
      <xdr:row>93</xdr:row>
      <xdr:rowOff>1188720</xdr:rowOff>
    </xdr:to>
    <xdr:pic>
      <xdr:nvPicPr>
        <xdr:cNvPr id="36" name="Slika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09650" y="66666103"/>
          <a:ext cx="1371600" cy="911867"/>
        </a:xfrm>
        <a:prstGeom prst="rect">
          <a:avLst/>
        </a:prstGeom>
      </xdr:spPr>
    </xdr:pic>
    <xdr:clientData/>
  </xdr:twoCellAnchor>
  <xdr:twoCellAnchor>
    <xdr:from>
      <xdr:col>1</xdr:col>
      <xdr:colOff>95249</xdr:colOff>
      <xdr:row>94</xdr:row>
      <xdr:rowOff>171450</xdr:rowOff>
    </xdr:from>
    <xdr:to>
      <xdr:col>1</xdr:col>
      <xdr:colOff>1539430</xdr:colOff>
      <xdr:row>94</xdr:row>
      <xdr:rowOff>1131570</xdr:rowOff>
    </xdr:to>
    <xdr:pic>
      <xdr:nvPicPr>
        <xdr:cNvPr id="40" name="Slika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33449" y="67837050"/>
          <a:ext cx="1444181" cy="960120"/>
        </a:xfrm>
        <a:prstGeom prst="rect">
          <a:avLst/>
        </a:prstGeom>
      </xdr:spPr>
    </xdr:pic>
    <xdr:clientData/>
  </xdr:twoCellAnchor>
  <xdr:twoCellAnchor>
    <xdr:from>
      <xdr:col>1</xdr:col>
      <xdr:colOff>267369</xdr:colOff>
      <xdr:row>95</xdr:row>
      <xdr:rowOff>133350</xdr:rowOff>
    </xdr:from>
    <xdr:to>
      <xdr:col>1</xdr:col>
      <xdr:colOff>1577530</xdr:colOff>
      <xdr:row>95</xdr:row>
      <xdr:rowOff>1004371</xdr:rowOff>
    </xdr:to>
    <xdr:pic>
      <xdr:nvPicPr>
        <xdr:cNvPr id="48" name="Slika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02895" y="67092429"/>
          <a:ext cx="1310161" cy="871021"/>
        </a:xfrm>
        <a:prstGeom prst="rect">
          <a:avLst/>
        </a:prstGeom>
      </xdr:spPr>
    </xdr:pic>
    <xdr:clientData/>
  </xdr:twoCellAnchor>
  <xdr:twoCellAnchor>
    <xdr:from>
      <xdr:col>1</xdr:col>
      <xdr:colOff>114299</xdr:colOff>
      <xdr:row>96</xdr:row>
      <xdr:rowOff>152401</xdr:rowOff>
    </xdr:from>
    <xdr:to>
      <xdr:col>1</xdr:col>
      <xdr:colOff>1644442</xdr:colOff>
      <xdr:row>96</xdr:row>
      <xdr:rowOff>1169671</xdr:rowOff>
    </xdr:to>
    <xdr:pic>
      <xdr:nvPicPr>
        <xdr:cNvPr id="52" name="Slika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9825" y="68381480"/>
          <a:ext cx="1530143" cy="1017270"/>
        </a:xfrm>
        <a:prstGeom prst="rect">
          <a:avLst/>
        </a:prstGeom>
      </xdr:spPr>
    </xdr:pic>
    <xdr:clientData/>
  </xdr:twoCellAnchor>
  <xdr:twoCellAnchor>
    <xdr:from>
      <xdr:col>1</xdr:col>
      <xdr:colOff>192405</xdr:colOff>
      <xdr:row>113</xdr:row>
      <xdr:rowOff>190500</xdr:rowOff>
    </xdr:from>
    <xdr:to>
      <xdr:col>1</xdr:col>
      <xdr:colOff>1564005</xdr:colOff>
      <xdr:row>113</xdr:row>
      <xdr:rowOff>1104900</xdr:rowOff>
    </xdr:to>
    <xdr:pic>
      <xdr:nvPicPr>
        <xdr:cNvPr id="75" name="Slika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rcRect/>
        <a:stretch/>
      </xdr:blipFill>
      <xdr:spPr>
        <a:xfrm>
          <a:off x="1035602" y="101702016"/>
          <a:ext cx="1371600" cy="914400"/>
        </a:xfrm>
        <a:prstGeom prst="rect">
          <a:avLst/>
        </a:prstGeom>
      </xdr:spPr>
    </xdr:pic>
    <xdr:clientData/>
  </xdr:twoCellAnchor>
  <xdr:twoCellAnchor>
    <xdr:from>
      <xdr:col>1</xdr:col>
      <xdr:colOff>169111</xdr:colOff>
      <xdr:row>114</xdr:row>
      <xdr:rowOff>201451</xdr:rowOff>
    </xdr:from>
    <xdr:to>
      <xdr:col>1</xdr:col>
      <xdr:colOff>1544521</xdr:colOff>
      <xdr:row>114</xdr:row>
      <xdr:rowOff>1112660</xdr:rowOff>
    </xdr:to>
    <xdr:pic>
      <xdr:nvPicPr>
        <xdr:cNvPr id="78" name="Slika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rcRect/>
        <a:stretch/>
      </xdr:blipFill>
      <xdr:spPr>
        <a:xfrm>
          <a:off x="1012308" y="102977762"/>
          <a:ext cx="1375410" cy="911209"/>
        </a:xfrm>
        <a:prstGeom prst="rect">
          <a:avLst/>
        </a:prstGeom>
      </xdr:spPr>
    </xdr:pic>
    <xdr:clientData/>
  </xdr:twoCellAnchor>
  <xdr:twoCellAnchor>
    <xdr:from>
      <xdr:col>1</xdr:col>
      <xdr:colOff>169015</xdr:colOff>
      <xdr:row>110</xdr:row>
      <xdr:rowOff>200532</xdr:rowOff>
    </xdr:from>
    <xdr:to>
      <xdr:col>1</xdr:col>
      <xdr:colOff>1540615</xdr:colOff>
      <xdr:row>110</xdr:row>
      <xdr:rowOff>1114932</xdr:rowOff>
    </xdr:to>
    <xdr:pic>
      <xdr:nvPicPr>
        <xdr:cNvPr id="79" name="Slika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rcRect/>
        <a:stretch/>
      </xdr:blipFill>
      <xdr:spPr>
        <a:xfrm>
          <a:off x="1012212" y="97917663"/>
          <a:ext cx="1371600" cy="914400"/>
        </a:xfrm>
        <a:prstGeom prst="rect">
          <a:avLst/>
        </a:prstGeom>
      </xdr:spPr>
    </xdr:pic>
    <xdr:clientData/>
  </xdr:twoCellAnchor>
  <xdr:twoCellAnchor>
    <xdr:from>
      <xdr:col>1</xdr:col>
      <xdr:colOff>121204</xdr:colOff>
      <xdr:row>111</xdr:row>
      <xdr:rowOff>93759</xdr:rowOff>
    </xdr:from>
    <xdr:to>
      <xdr:col>1</xdr:col>
      <xdr:colOff>1612113</xdr:colOff>
      <xdr:row>111</xdr:row>
      <xdr:rowOff>1072167</xdr:rowOff>
    </xdr:to>
    <xdr:pic>
      <xdr:nvPicPr>
        <xdr:cNvPr id="80" name="Slika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962770" y="113460386"/>
          <a:ext cx="1490909" cy="978408"/>
        </a:xfrm>
        <a:prstGeom prst="rect">
          <a:avLst/>
        </a:prstGeom>
      </xdr:spPr>
    </xdr:pic>
    <xdr:clientData/>
  </xdr:twoCellAnchor>
  <xdr:twoCellAnchor>
    <xdr:from>
      <xdr:col>1</xdr:col>
      <xdr:colOff>152303</xdr:colOff>
      <xdr:row>112</xdr:row>
      <xdr:rowOff>66844</xdr:rowOff>
    </xdr:from>
    <xdr:to>
      <xdr:col>1</xdr:col>
      <xdr:colOff>1523903</xdr:colOff>
      <xdr:row>112</xdr:row>
      <xdr:rowOff>981244</xdr:rowOff>
    </xdr:to>
    <xdr:pic>
      <xdr:nvPicPr>
        <xdr:cNvPr id="81" name="Slika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rcRect/>
        <a:stretch/>
      </xdr:blipFill>
      <xdr:spPr>
        <a:xfrm>
          <a:off x="995500" y="100313565"/>
          <a:ext cx="1371600" cy="914400"/>
        </a:xfrm>
        <a:prstGeom prst="rect">
          <a:avLst/>
        </a:prstGeom>
      </xdr:spPr>
    </xdr:pic>
    <xdr:clientData/>
  </xdr:twoCellAnchor>
  <xdr:twoCellAnchor>
    <xdr:from>
      <xdr:col>1</xdr:col>
      <xdr:colOff>202392</xdr:colOff>
      <xdr:row>126</xdr:row>
      <xdr:rowOff>166943</xdr:rowOff>
    </xdr:from>
    <xdr:to>
      <xdr:col>1</xdr:col>
      <xdr:colOff>1574798</xdr:colOff>
      <xdr:row>126</xdr:row>
      <xdr:rowOff>1196248</xdr:rowOff>
    </xdr:to>
    <xdr:pic>
      <xdr:nvPicPr>
        <xdr:cNvPr id="58" name="Slika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9059" y="85883476"/>
          <a:ext cx="1372406" cy="1029305"/>
        </a:xfrm>
        <a:prstGeom prst="rect">
          <a:avLst/>
        </a:prstGeom>
      </xdr:spPr>
    </xdr:pic>
    <xdr:clientData/>
  </xdr:twoCellAnchor>
  <xdr:twoCellAnchor>
    <xdr:from>
      <xdr:col>1</xdr:col>
      <xdr:colOff>98028</xdr:colOff>
      <xdr:row>123</xdr:row>
      <xdr:rowOff>104561</xdr:rowOff>
    </xdr:from>
    <xdr:to>
      <xdr:col>1</xdr:col>
      <xdr:colOff>956551</xdr:colOff>
      <xdr:row>123</xdr:row>
      <xdr:rowOff>1140598</xdr:rowOff>
    </xdr:to>
    <xdr:pic>
      <xdr:nvPicPr>
        <xdr:cNvPr id="65" name="Slika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44695" y="82011094"/>
          <a:ext cx="858523" cy="1036037"/>
        </a:xfrm>
        <a:prstGeom prst="rect">
          <a:avLst/>
        </a:prstGeom>
      </xdr:spPr>
    </xdr:pic>
    <xdr:clientData/>
  </xdr:twoCellAnchor>
  <xdr:twoCellAnchor>
    <xdr:from>
      <xdr:col>1</xdr:col>
      <xdr:colOff>97484</xdr:colOff>
      <xdr:row>124</xdr:row>
      <xdr:rowOff>84667</xdr:rowOff>
    </xdr:from>
    <xdr:to>
      <xdr:col>1</xdr:col>
      <xdr:colOff>947088</xdr:colOff>
      <xdr:row>124</xdr:row>
      <xdr:rowOff>1049865</xdr:rowOff>
    </xdr:to>
    <xdr:pic>
      <xdr:nvPicPr>
        <xdr:cNvPr id="67" name="Slika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>
          <a:off x="944151" y="83261200"/>
          <a:ext cx="849604" cy="965198"/>
        </a:xfrm>
        <a:prstGeom prst="rect">
          <a:avLst/>
        </a:prstGeom>
      </xdr:spPr>
    </xdr:pic>
    <xdr:clientData/>
  </xdr:twoCellAnchor>
  <xdr:twoCellAnchor>
    <xdr:from>
      <xdr:col>1</xdr:col>
      <xdr:colOff>174594</xdr:colOff>
      <xdr:row>125</xdr:row>
      <xdr:rowOff>135471</xdr:rowOff>
    </xdr:from>
    <xdr:to>
      <xdr:col>1</xdr:col>
      <xdr:colOff>1583728</xdr:colOff>
      <xdr:row>125</xdr:row>
      <xdr:rowOff>1141517</xdr:rowOff>
    </xdr:to>
    <xdr:pic>
      <xdr:nvPicPr>
        <xdr:cNvPr id="69" name="Slika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5400000">
          <a:off x="1222805" y="84380460"/>
          <a:ext cx="1006046" cy="1409134"/>
        </a:xfrm>
        <a:prstGeom prst="rect">
          <a:avLst/>
        </a:prstGeom>
      </xdr:spPr>
    </xdr:pic>
    <xdr:clientData/>
  </xdr:twoCellAnchor>
  <xdr:twoCellAnchor>
    <xdr:from>
      <xdr:col>1</xdr:col>
      <xdr:colOff>643678</xdr:colOff>
      <xdr:row>123</xdr:row>
      <xdr:rowOff>104776</xdr:rowOff>
    </xdr:from>
    <xdr:to>
      <xdr:col>1</xdr:col>
      <xdr:colOff>1571693</xdr:colOff>
      <xdr:row>123</xdr:row>
      <xdr:rowOff>1206873</xdr:rowOff>
    </xdr:to>
    <xdr:pic>
      <xdr:nvPicPr>
        <xdr:cNvPr id="71" name="Slika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85053" y="136090026"/>
          <a:ext cx="928015" cy="1102097"/>
        </a:xfrm>
        <a:prstGeom prst="rect">
          <a:avLst/>
        </a:prstGeom>
      </xdr:spPr>
    </xdr:pic>
    <xdr:clientData/>
  </xdr:twoCellAnchor>
  <xdr:twoCellAnchor>
    <xdr:from>
      <xdr:col>1</xdr:col>
      <xdr:colOff>152401</xdr:colOff>
      <xdr:row>128</xdr:row>
      <xdr:rowOff>175204</xdr:rowOff>
    </xdr:from>
    <xdr:to>
      <xdr:col>1</xdr:col>
      <xdr:colOff>1490133</xdr:colOff>
      <xdr:row>128</xdr:row>
      <xdr:rowOff>1168336</xdr:rowOff>
    </xdr:to>
    <xdr:pic>
      <xdr:nvPicPr>
        <xdr:cNvPr id="77" name="Slika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9068" y="88431737"/>
          <a:ext cx="1337732" cy="993132"/>
        </a:xfrm>
        <a:prstGeom prst="rect">
          <a:avLst/>
        </a:prstGeom>
      </xdr:spPr>
    </xdr:pic>
    <xdr:clientData/>
  </xdr:twoCellAnchor>
  <xdr:twoCellAnchor>
    <xdr:from>
      <xdr:col>1</xdr:col>
      <xdr:colOff>781981</xdr:colOff>
      <xdr:row>124</xdr:row>
      <xdr:rowOff>118004</xdr:rowOff>
    </xdr:from>
    <xdr:to>
      <xdr:col>1</xdr:col>
      <xdr:colOff>1620384</xdr:colOff>
      <xdr:row>124</xdr:row>
      <xdr:rowOff>1083202</xdr:rowOff>
    </xdr:to>
    <xdr:pic>
      <xdr:nvPicPr>
        <xdr:cNvPr id="82" name="Slika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0800000">
          <a:off x="1628648" y="83294537"/>
          <a:ext cx="838403" cy="965198"/>
        </a:xfrm>
        <a:prstGeom prst="rect">
          <a:avLst/>
        </a:prstGeom>
      </xdr:spPr>
    </xdr:pic>
    <xdr:clientData/>
  </xdr:twoCellAnchor>
  <xdr:twoCellAnchor>
    <xdr:from>
      <xdr:col>1</xdr:col>
      <xdr:colOff>203202</xdr:colOff>
      <xdr:row>127</xdr:row>
      <xdr:rowOff>113300</xdr:rowOff>
    </xdr:from>
    <xdr:to>
      <xdr:col>1</xdr:col>
      <xdr:colOff>1570701</xdr:colOff>
      <xdr:row>127</xdr:row>
      <xdr:rowOff>1135750</xdr:rowOff>
    </xdr:to>
    <xdr:pic>
      <xdr:nvPicPr>
        <xdr:cNvPr id="83" name="Slika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9869" y="87099833"/>
          <a:ext cx="1367499" cy="1022450"/>
        </a:xfrm>
        <a:prstGeom prst="rect">
          <a:avLst/>
        </a:prstGeom>
      </xdr:spPr>
    </xdr:pic>
    <xdr:clientData/>
  </xdr:twoCellAnchor>
  <xdr:twoCellAnchor>
    <xdr:from>
      <xdr:col>1</xdr:col>
      <xdr:colOff>35883</xdr:colOff>
      <xdr:row>53</xdr:row>
      <xdr:rowOff>127000</xdr:rowOff>
    </xdr:from>
    <xdr:to>
      <xdr:col>1</xdr:col>
      <xdr:colOff>1651226</xdr:colOff>
      <xdr:row>53</xdr:row>
      <xdr:rowOff>1245658</xdr:rowOff>
    </xdr:to>
    <xdr:pic>
      <xdr:nvPicPr>
        <xdr:cNvPr id="84" name="Slika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4083" y="44043600"/>
          <a:ext cx="1615343" cy="1118658"/>
        </a:xfrm>
        <a:prstGeom prst="rect">
          <a:avLst/>
        </a:prstGeom>
      </xdr:spPr>
    </xdr:pic>
    <xdr:clientData/>
  </xdr:twoCellAnchor>
  <xdr:twoCellAnchor>
    <xdr:from>
      <xdr:col>1</xdr:col>
      <xdr:colOff>123672</xdr:colOff>
      <xdr:row>54</xdr:row>
      <xdr:rowOff>88154</xdr:rowOff>
    </xdr:from>
    <xdr:to>
      <xdr:col>1</xdr:col>
      <xdr:colOff>1396881</xdr:colOff>
      <xdr:row>54</xdr:row>
      <xdr:rowOff>1244976</xdr:rowOff>
    </xdr:to>
    <xdr:pic>
      <xdr:nvPicPr>
        <xdr:cNvPr id="86" name="Slika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64113" y="47787860"/>
          <a:ext cx="1273209" cy="1156822"/>
        </a:xfrm>
        <a:prstGeom prst="rect">
          <a:avLst/>
        </a:prstGeom>
      </xdr:spPr>
    </xdr:pic>
    <xdr:clientData/>
  </xdr:twoCellAnchor>
  <xdr:twoCellAnchor>
    <xdr:from>
      <xdr:col>1</xdr:col>
      <xdr:colOff>50799</xdr:colOff>
      <xdr:row>55</xdr:row>
      <xdr:rowOff>25401</xdr:rowOff>
    </xdr:from>
    <xdr:to>
      <xdr:col>1</xdr:col>
      <xdr:colOff>1621742</xdr:colOff>
      <xdr:row>55</xdr:row>
      <xdr:rowOff>1269973</xdr:rowOff>
    </xdr:to>
    <xdr:pic>
      <xdr:nvPicPr>
        <xdr:cNvPr id="87" name="Slika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88999" y="46482001"/>
          <a:ext cx="1570943" cy="1244572"/>
        </a:xfrm>
        <a:prstGeom prst="rect">
          <a:avLst/>
        </a:prstGeom>
      </xdr:spPr>
    </xdr:pic>
    <xdr:clientData/>
  </xdr:twoCellAnchor>
  <xdr:twoCellAnchor>
    <xdr:from>
      <xdr:col>1</xdr:col>
      <xdr:colOff>87587</xdr:colOff>
      <xdr:row>56</xdr:row>
      <xdr:rowOff>180601</xdr:rowOff>
    </xdr:from>
    <xdr:to>
      <xdr:col>1</xdr:col>
      <xdr:colOff>1647678</xdr:colOff>
      <xdr:row>56</xdr:row>
      <xdr:rowOff>1228351</xdr:rowOff>
    </xdr:to>
    <xdr:pic>
      <xdr:nvPicPr>
        <xdr:cNvPr id="88" name="Slika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8962" y="56790851"/>
          <a:ext cx="1560091" cy="1047750"/>
        </a:xfrm>
        <a:prstGeom prst="rect">
          <a:avLst/>
        </a:prstGeom>
      </xdr:spPr>
    </xdr:pic>
    <xdr:clientData/>
  </xdr:twoCellAnchor>
  <xdr:twoCellAnchor>
    <xdr:from>
      <xdr:col>1</xdr:col>
      <xdr:colOff>299204</xdr:colOff>
      <xdr:row>57</xdr:row>
      <xdr:rowOff>57513</xdr:rowOff>
    </xdr:from>
    <xdr:to>
      <xdr:col>1</xdr:col>
      <xdr:colOff>1531471</xdr:colOff>
      <xdr:row>57</xdr:row>
      <xdr:rowOff>1143000</xdr:rowOff>
    </xdr:to>
    <xdr:pic>
      <xdr:nvPicPr>
        <xdr:cNvPr id="92" name="Slika 91">
          <a:extLst>
            <a:ext uri="{FF2B5EF4-FFF2-40B4-BE49-F238E27FC236}">
              <a16:creationId xmlns:a16="http://schemas.microsoft.com/office/drawing/2014/main" id="{28057665-F71E-42B0-A43E-E258FE3389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140579" y="59207763"/>
          <a:ext cx="1232267" cy="1085487"/>
        </a:xfrm>
        <a:prstGeom prst="rect">
          <a:avLst/>
        </a:prstGeom>
      </xdr:spPr>
    </xdr:pic>
    <xdr:clientData/>
  </xdr:twoCellAnchor>
  <xdr:twoCellAnchor>
    <xdr:from>
      <xdr:col>1</xdr:col>
      <xdr:colOff>56029</xdr:colOff>
      <xdr:row>58</xdr:row>
      <xdr:rowOff>119967</xdr:rowOff>
    </xdr:from>
    <xdr:to>
      <xdr:col>1</xdr:col>
      <xdr:colOff>1512794</xdr:colOff>
      <xdr:row>58</xdr:row>
      <xdr:rowOff>1088455</xdr:rowOff>
    </xdr:to>
    <xdr:pic>
      <xdr:nvPicPr>
        <xdr:cNvPr id="94" name="Slika 93">
          <a:extLst>
            <a:ext uri="{FF2B5EF4-FFF2-40B4-BE49-F238E27FC236}">
              <a16:creationId xmlns:a16="http://schemas.microsoft.com/office/drawing/2014/main" id="{E1BA6FD1-B2E3-4F35-989D-B4878B89BB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6470" y="54169673"/>
          <a:ext cx="1456765" cy="968488"/>
        </a:xfrm>
        <a:prstGeom prst="rect">
          <a:avLst/>
        </a:prstGeom>
      </xdr:spPr>
    </xdr:pic>
    <xdr:clientData/>
  </xdr:twoCellAnchor>
  <xdr:twoCellAnchor>
    <xdr:from>
      <xdr:col>1</xdr:col>
      <xdr:colOff>37351</xdr:colOff>
      <xdr:row>87</xdr:row>
      <xdr:rowOff>18677</xdr:rowOff>
    </xdr:from>
    <xdr:to>
      <xdr:col>1</xdr:col>
      <xdr:colOff>1576321</xdr:colOff>
      <xdr:row>87</xdr:row>
      <xdr:rowOff>1190004</xdr:rowOff>
    </xdr:to>
    <xdr:pic>
      <xdr:nvPicPr>
        <xdr:cNvPr id="7" name="Slika 6">
          <a:extLst>
            <a:ext uri="{FF2B5EF4-FFF2-40B4-BE49-F238E27FC236}">
              <a16:creationId xmlns:a16="http://schemas.microsoft.com/office/drawing/2014/main" id="{73D78E51-3AFA-407E-8722-49CAA78B3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7792" y="74388383"/>
          <a:ext cx="1538970" cy="1171327"/>
        </a:xfrm>
        <a:prstGeom prst="rect">
          <a:avLst/>
        </a:prstGeom>
      </xdr:spPr>
    </xdr:pic>
    <xdr:clientData/>
  </xdr:twoCellAnchor>
  <xdr:twoCellAnchor>
    <xdr:from>
      <xdr:col>1</xdr:col>
      <xdr:colOff>130735</xdr:colOff>
      <xdr:row>81</xdr:row>
      <xdr:rowOff>206881</xdr:rowOff>
    </xdr:from>
    <xdr:to>
      <xdr:col>1</xdr:col>
      <xdr:colOff>1568824</xdr:colOff>
      <xdr:row>81</xdr:row>
      <xdr:rowOff>1154983</xdr:rowOff>
    </xdr:to>
    <xdr:pic>
      <xdr:nvPicPr>
        <xdr:cNvPr id="14" name="Slika 13">
          <a:extLst>
            <a:ext uri="{FF2B5EF4-FFF2-40B4-BE49-F238E27FC236}">
              <a16:creationId xmlns:a16="http://schemas.microsoft.com/office/drawing/2014/main" id="{DA98B9E8-70F3-45C0-BE60-7000AB4BF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1176" y="66956587"/>
          <a:ext cx="1438089" cy="948102"/>
        </a:xfrm>
        <a:prstGeom prst="rect">
          <a:avLst/>
        </a:prstGeom>
      </xdr:spPr>
    </xdr:pic>
    <xdr:clientData/>
  </xdr:twoCellAnchor>
  <xdr:twoCellAnchor>
    <xdr:from>
      <xdr:col>1</xdr:col>
      <xdr:colOff>54104</xdr:colOff>
      <xdr:row>70</xdr:row>
      <xdr:rowOff>149412</xdr:rowOff>
    </xdr:from>
    <xdr:to>
      <xdr:col>1</xdr:col>
      <xdr:colOff>1586442</xdr:colOff>
      <xdr:row>70</xdr:row>
      <xdr:rowOff>1167398</xdr:rowOff>
    </xdr:to>
    <xdr:pic>
      <xdr:nvPicPr>
        <xdr:cNvPr id="85" name="Slika 84">
          <a:extLst>
            <a:ext uri="{FF2B5EF4-FFF2-40B4-BE49-F238E27FC236}">
              <a16:creationId xmlns:a16="http://schemas.microsoft.com/office/drawing/2014/main" id="{A9C629BB-2A0F-450A-B710-FE5B90EC7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94545" y="61184118"/>
          <a:ext cx="1532338" cy="1017986"/>
        </a:xfrm>
        <a:prstGeom prst="rect">
          <a:avLst/>
        </a:prstGeom>
      </xdr:spPr>
    </xdr:pic>
    <xdr:clientData/>
  </xdr:twoCellAnchor>
  <xdr:twoCellAnchor>
    <xdr:from>
      <xdr:col>1</xdr:col>
      <xdr:colOff>168179</xdr:colOff>
      <xdr:row>74</xdr:row>
      <xdr:rowOff>103909</xdr:rowOff>
    </xdr:from>
    <xdr:to>
      <xdr:col>1</xdr:col>
      <xdr:colOff>1473846</xdr:colOff>
      <xdr:row>74</xdr:row>
      <xdr:rowOff>1123848</xdr:rowOff>
    </xdr:to>
    <xdr:pic>
      <xdr:nvPicPr>
        <xdr:cNvPr id="91" name="Slika 90">
          <a:extLst>
            <a:ext uri="{FF2B5EF4-FFF2-40B4-BE49-F238E27FC236}">
              <a16:creationId xmlns:a16="http://schemas.microsoft.com/office/drawing/2014/main" id="{8CB61FB6-B645-4CDF-87A8-BFC0E7CECC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99452" y="65895682"/>
          <a:ext cx="1305667" cy="1019939"/>
        </a:xfrm>
        <a:prstGeom prst="rect">
          <a:avLst/>
        </a:prstGeom>
      </xdr:spPr>
    </xdr:pic>
    <xdr:clientData/>
  </xdr:twoCellAnchor>
  <xdr:twoCellAnchor>
    <xdr:from>
      <xdr:col>1</xdr:col>
      <xdr:colOff>240076</xdr:colOff>
      <xdr:row>71</xdr:row>
      <xdr:rowOff>95873</xdr:rowOff>
    </xdr:from>
    <xdr:to>
      <xdr:col>1</xdr:col>
      <xdr:colOff>1645226</xdr:colOff>
      <xdr:row>71</xdr:row>
      <xdr:rowOff>1032639</xdr:rowOff>
    </xdr:to>
    <xdr:pic>
      <xdr:nvPicPr>
        <xdr:cNvPr id="96" name="Slika 95">
          <a:extLst>
            <a:ext uri="{FF2B5EF4-FFF2-40B4-BE49-F238E27FC236}">
              <a16:creationId xmlns:a16="http://schemas.microsoft.com/office/drawing/2014/main" id="{3BCC4BF7-51FE-418E-9545-C0BD7C9317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1349" y="62094964"/>
          <a:ext cx="1405150" cy="936766"/>
        </a:xfrm>
        <a:prstGeom prst="rect">
          <a:avLst/>
        </a:prstGeom>
      </xdr:spPr>
    </xdr:pic>
    <xdr:clientData/>
  </xdr:twoCellAnchor>
  <xdr:twoCellAnchor>
    <xdr:from>
      <xdr:col>1</xdr:col>
      <xdr:colOff>119256</xdr:colOff>
      <xdr:row>72</xdr:row>
      <xdr:rowOff>121228</xdr:rowOff>
    </xdr:from>
    <xdr:to>
      <xdr:col>1</xdr:col>
      <xdr:colOff>1615379</xdr:colOff>
      <xdr:row>72</xdr:row>
      <xdr:rowOff>1119230</xdr:rowOff>
    </xdr:to>
    <xdr:pic>
      <xdr:nvPicPr>
        <xdr:cNvPr id="98" name="Slika 97">
          <a:extLst>
            <a:ext uri="{FF2B5EF4-FFF2-40B4-BE49-F238E27FC236}">
              <a16:creationId xmlns:a16="http://schemas.microsoft.com/office/drawing/2014/main" id="{C80FA763-B3CA-4BE3-9A63-A23C8E0867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50529" y="63384546"/>
          <a:ext cx="1496123" cy="998002"/>
        </a:xfrm>
        <a:prstGeom prst="rect">
          <a:avLst/>
        </a:prstGeom>
      </xdr:spPr>
    </xdr:pic>
    <xdr:clientData/>
  </xdr:twoCellAnchor>
  <xdr:twoCellAnchor>
    <xdr:from>
      <xdr:col>1</xdr:col>
      <xdr:colOff>243529</xdr:colOff>
      <xdr:row>73</xdr:row>
      <xdr:rowOff>138546</xdr:rowOff>
    </xdr:from>
    <xdr:to>
      <xdr:col>1</xdr:col>
      <xdr:colOff>1608927</xdr:colOff>
      <xdr:row>73</xdr:row>
      <xdr:rowOff>1101911</xdr:rowOff>
    </xdr:to>
    <xdr:pic>
      <xdr:nvPicPr>
        <xdr:cNvPr id="100" name="Slika 99">
          <a:extLst>
            <a:ext uri="{FF2B5EF4-FFF2-40B4-BE49-F238E27FC236}">
              <a16:creationId xmlns:a16="http://schemas.microsoft.com/office/drawing/2014/main" id="{B0EFF627-5287-45D2-8F22-9CDDBC95C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74802" y="64666091"/>
          <a:ext cx="1365398" cy="963365"/>
        </a:xfrm>
        <a:prstGeom prst="rect">
          <a:avLst/>
        </a:prstGeom>
      </xdr:spPr>
    </xdr:pic>
    <xdr:clientData/>
  </xdr:twoCellAnchor>
  <xdr:twoCellAnchor>
    <xdr:from>
      <xdr:col>1</xdr:col>
      <xdr:colOff>134681</xdr:colOff>
      <xdr:row>97</xdr:row>
      <xdr:rowOff>122750</xdr:rowOff>
    </xdr:from>
    <xdr:to>
      <xdr:col>1</xdr:col>
      <xdr:colOff>1639948</xdr:colOff>
      <xdr:row>97</xdr:row>
      <xdr:rowOff>1126262</xdr:rowOff>
    </xdr:to>
    <xdr:pic>
      <xdr:nvPicPr>
        <xdr:cNvPr id="103" name="Slika 102">
          <a:extLst>
            <a:ext uri="{FF2B5EF4-FFF2-40B4-BE49-F238E27FC236}">
              <a16:creationId xmlns:a16="http://schemas.microsoft.com/office/drawing/2014/main" id="{58A9C2EA-511D-413B-8E91-0E8B3AF82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77878" y="92312258"/>
          <a:ext cx="1505267" cy="1003512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197042</xdr:colOff>
      <xdr:row>115</xdr:row>
      <xdr:rowOff>181789</xdr:rowOff>
    </xdr:from>
    <xdr:to>
      <xdr:col>1</xdr:col>
      <xdr:colOff>1568642</xdr:colOff>
      <xdr:row>115</xdr:row>
      <xdr:rowOff>1090474</xdr:rowOff>
    </xdr:to>
    <xdr:pic>
      <xdr:nvPicPr>
        <xdr:cNvPr id="109" name="Slika 108">
          <a:extLst>
            <a:ext uri="{FF2B5EF4-FFF2-40B4-BE49-F238E27FC236}">
              <a16:creationId xmlns:a16="http://schemas.microsoft.com/office/drawing/2014/main" id="{90CFDFB6-2E18-4634-91D3-384DAEEE40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rcRect/>
        <a:stretch/>
      </xdr:blipFill>
      <xdr:spPr>
        <a:xfrm>
          <a:off x="1040239" y="104222896"/>
          <a:ext cx="1371600" cy="908685"/>
        </a:xfrm>
        <a:prstGeom prst="rect">
          <a:avLst/>
        </a:prstGeom>
      </xdr:spPr>
    </xdr:pic>
    <xdr:clientData/>
  </xdr:twoCellAnchor>
  <xdr:twoCellAnchor>
    <xdr:from>
      <xdr:col>1</xdr:col>
      <xdr:colOff>19556</xdr:colOff>
      <xdr:row>140</xdr:row>
      <xdr:rowOff>109905</xdr:rowOff>
    </xdr:from>
    <xdr:to>
      <xdr:col>1</xdr:col>
      <xdr:colOff>1668113</xdr:colOff>
      <xdr:row>140</xdr:row>
      <xdr:rowOff>1208943</xdr:rowOff>
    </xdr:to>
    <xdr:pic>
      <xdr:nvPicPr>
        <xdr:cNvPr id="115" name="Slika 114">
          <a:extLst>
            <a:ext uri="{FF2B5EF4-FFF2-40B4-BE49-F238E27FC236}">
              <a16:creationId xmlns:a16="http://schemas.microsoft.com/office/drawing/2014/main" id="{464CAB2B-C04A-4537-81F9-598A22635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62152" y="117597117"/>
          <a:ext cx="1648557" cy="1099038"/>
        </a:xfrm>
        <a:prstGeom prst="rect">
          <a:avLst/>
        </a:prstGeom>
      </xdr:spPr>
    </xdr:pic>
    <xdr:clientData/>
  </xdr:twoCellAnchor>
  <xdr:twoCellAnchor>
    <xdr:from>
      <xdr:col>1</xdr:col>
      <xdr:colOff>91016</xdr:colOff>
      <xdr:row>38</xdr:row>
      <xdr:rowOff>119677</xdr:rowOff>
    </xdr:from>
    <xdr:to>
      <xdr:col>1</xdr:col>
      <xdr:colOff>1599141</xdr:colOff>
      <xdr:row>38</xdr:row>
      <xdr:rowOff>1125093</xdr:rowOff>
    </xdr:to>
    <xdr:pic>
      <xdr:nvPicPr>
        <xdr:cNvPr id="19" name="Slika 18">
          <a:extLst>
            <a:ext uri="{FF2B5EF4-FFF2-40B4-BE49-F238E27FC236}">
              <a16:creationId xmlns:a16="http://schemas.microsoft.com/office/drawing/2014/main" id="{4CB0E68C-50DA-4C68-9388-7CE0CE4E5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929216" y="34498577"/>
          <a:ext cx="1508125" cy="1005416"/>
        </a:xfrm>
        <a:prstGeom prst="rect">
          <a:avLst/>
        </a:prstGeom>
      </xdr:spPr>
    </xdr:pic>
    <xdr:clientData/>
  </xdr:twoCellAnchor>
  <xdr:twoCellAnchor>
    <xdr:from>
      <xdr:col>1</xdr:col>
      <xdr:colOff>211666</xdr:colOff>
      <xdr:row>40</xdr:row>
      <xdr:rowOff>52916</xdr:rowOff>
    </xdr:from>
    <xdr:to>
      <xdr:col>1</xdr:col>
      <xdr:colOff>1680103</xdr:colOff>
      <xdr:row>40</xdr:row>
      <xdr:rowOff>1031874</xdr:rowOff>
    </xdr:to>
    <xdr:pic>
      <xdr:nvPicPr>
        <xdr:cNvPr id="25" name="Slika 24">
          <a:extLst>
            <a:ext uri="{FF2B5EF4-FFF2-40B4-BE49-F238E27FC236}">
              <a16:creationId xmlns:a16="http://schemas.microsoft.com/office/drawing/2014/main" id="{238EF9EB-E548-4FC0-B7ED-6A165BE27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8333" y="38232291"/>
          <a:ext cx="1468437" cy="978958"/>
        </a:xfrm>
        <a:prstGeom prst="rect">
          <a:avLst/>
        </a:prstGeom>
      </xdr:spPr>
    </xdr:pic>
    <xdr:clientData/>
  </xdr:twoCellAnchor>
  <xdr:twoCellAnchor>
    <xdr:from>
      <xdr:col>1</xdr:col>
      <xdr:colOff>79373</xdr:colOff>
      <xdr:row>88</xdr:row>
      <xdr:rowOff>80676</xdr:rowOff>
    </xdr:from>
    <xdr:to>
      <xdr:col>1</xdr:col>
      <xdr:colOff>1640414</xdr:colOff>
      <xdr:row>88</xdr:row>
      <xdr:rowOff>1121370</xdr:rowOff>
    </xdr:to>
    <xdr:pic>
      <xdr:nvPicPr>
        <xdr:cNvPr id="30" name="Slika 29">
          <a:extLst>
            <a:ext uri="{FF2B5EF4-FFF2-40B4-BE49-F238E27FC236}">
              <a16:creationId xmlns:a16="http://schemas.microsoft.com/office/drawing/2014/main" id="{05EE528B-44B7-420C-8418-A53FD6ADC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2570" y="82979406"/>
          <a:ext cx="1561041" cy="1040694"/>
        </a:xfrm>
        <a:prstGeom prst="rect">
          <a:avLst/>
        </a:prstGeom>
      </xdr:spPr>
    </xdr:pic>
    <xdr:clientData/>
  </xdr:twoCellAnchor>
  <xdr:twoCellAnchor>
    <xdr:from>
      <xdr:col>1</xdr:col>
      <xdr:colOff>79374</xdr:colOff>
      <xdr:row>98</xdr:row>
      <xdr:rowOff>132291</xdr:rowOff>
    </xdr:from>
    <xdr:to>
      <xdr:col>1</xdr:col>
      <xdr:colOff>1428749</xdr:colOff>
      <xdr:row>98</xdr:row>
      <xdr:rowOff>1031874</xdr:rowOff>
    </xdr:to>
    <xdr:pic>
      <xdr:nvPicPr>
        <xdr:cNvPr id="38" name="Slika 37">
          <a:extLst>
            <a:ext uri="{FF2B5EF4-FFF2-40B4-BE49-F238E27FC236}">
              <a16:creationId xmlns:a16="http://schemas.microsoft.com/office/drawing/2014/main" id="{E76A2A4A-1C3A-4DDB-AE27-C21153C7E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6041" y="94006458"/>
          <a:ext cx="1349375" cy="899583"/>
        </a:xfrm>
        <a:prstGeom prst="rect">
          <a:avLst/>
        </a:prstGeom>
      </xdr:spPr>
    </xdr:pic>
    <xdr:clientData/>
  </xdr:twoCellAnchor>
  <xdr:twoCellAnchor>
    <xdr:from>
      <xdr:col>1</xdr:col>
      <xdr:colOff>79375</xdr:colOff>
      <xdr:row>116</xdr:row>
      <xdr:rowOff>52917</xdr:rowOff>
    </xdr:from>
    <xdr:to>
      <xdr:col>2</xdr:col>
      <xdr:colOff>0</xdr:colOff>
      <xdr:row>116</xdr:row>
      <xdr:rowOff>1128889</xdr:rowOff>
    </xdr:to>
    <xdr:pic>
      <xdr:nvPicPr>
        <xdr:cNvPr id="50" name="Slika 49">
          <a:extLst>
            <a:ext uri="{FF2B5EF4-FFF2-40B4-BE49-F238E27FC236}">
              <a16:creationId xmlns:a16="http://schemas.microsoft.com/office/drawing/2014/main" id="{367A689E-08B9-4FBD-BDF9-69F3F8FBD8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6042" y="103266875"/>
          <a:ext cx="1613958" cy="1075972"/>
        </a:xfrm>
        <a:prstGeom prst="rect">
          <a:avLst/>
        </a:prstGeom>
      </xdr:spPr>
    </xdr:pic>
    <xdr:clientData/>
  </xdr:twoCellAnchor>
  <xdr:twoCellAnchor>
    <xdr:from>
      <xdr:col>1</xdr:col>
      <xdr:colOff>26458</xdr:colOff>
      <xdr:row>117</xdr:row>
      <xdr:rowOff>79375</xdr:rowOff>
    </xdr:from>
    <xdr:to>
      <xdr:col>2</xdr:col>
      <xdr:colOff>0</xdr:colOff>
      <xdr:row>117</xdr:row>
      <xdr:rowOff>1190625</xdr:rowOff>
    </xdr:to>
    <xdr:pic>
      <xdr:nvPicPr>
        <xdr:cNvPr id="56" name="Slika 55">
          <a:extLst>
            <a:ext uri="{FF2B5EF4-FFF2-40B4-BE49-F238E27FC236}">
              <a16:creationId xmlns:a16="http://schemas.microsoft.com/office/drawing/2014/main" id="{918036BC-4CC4-478B-A55C-7386DF6B06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73125" y="104563333"/>
          <a:ext cx="1666875" cy="1111250"/>
        </a:xfrm>
        <a:prstGeom prst="rect">
          <a:avLst/>
        </a:prstGeom>
      </xdr:spPr>
    </xdr:pic>
    <xdr:clientData/>
  </xdr:twoCellAnchor>
  <xdr:twoCellAnchor>
    <xdr:from>
      <xdr:col>1</xdr:col>
      <xdr:colOff>80675</xdr:colOff>
      <xdr:row>118</xdr:row>
      <xdr:rowOff>85447</xdr:rowOff>
    </xdr:from>
    <xdr:to>
      <xdr:col>1</xdr:col>
      <xdr:colOff>1621548</xdr:colOff>
      <xdr:row>118</xdr:row>
      <xdr:rowOff>1117322</xdr:rowOff>
    </xdr:to>
    <xdr:pic>
      <xdr:nvPicPr>
        <xdr:cNvPr id="63" name="Slika 62">
          <a:extLst>
            <a:ext uri="{FF2B5EF4-FFF2-40B4-BE49-F238E27FC236}">
              <a16:creationId xmlns:a16="http://schemas.microsoft.com/office/drawing/2014/main" id="{B07ABE11-6D3E-4FD6-B7DB-E4CCE24FC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923872" y="105360119"/>
          <a:ext cx="1540873" cy="1031875"/>
        </a:xfrm>
        <a:prstGeom prst="rect">
          <a:avLst/>
        </a:prstGeom>
      </xdr:spPr>
    </xdr:pic>
    <xdr:clientData/>
  </xdr:twoCellAnchor>
  <xdr:twoCellAnchor>
    <xdr:from>
      <xdr:col>1</xdr:col>
      <xdr:colOff>132291</xdr:colOff>
      <xdr:row>119</xdr:row>
      <xdr:rowOff>79374</xdr:rowOff>
    </xdr:from>
    <xdr:to>
      <xdr:col>1</xdr:col>
      <xdr:colOff>1600729</xdr:colOff>
      <xdr:row>119</xdr:row>
      <xdr:rowOff>1058333</xdr:rowOff>
    </xdr:to>
    <xdr:pic>
      <xdr:nvPicPr>
        <xdr:cNvPr id="97" name="Slika 96">
          <a:extLst>
            <a:ext uri="{FF2B5EF4-FFF2-40B4-BE49-F238E27FC236}">
              <a16:creationId xmlns:a16="http://schemas.microsoft.com/office/drawing/2014/main" id="{254D1720-AE51-4C73-BAE7-C93E8FC48C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3"/>
        <a:srcRect/>
        <a:stretch/>
      </xdr:blipFill>
      <xdr:spPr>
        <a:xfrm>
          <a:off x="975488" y="109179661"/>
          <a:ext cx="1468438" cy="978959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120</xdr:row>
      <xdr:rowOff>79375</xdr:rowOff>
    </xdr:from>
    <xdr:to>
      <xdr:col>1</xdr:col>
      <xdr:colOff>1666875</xdr:colOff>
      <xdr:row>120</xdr:row>
      <xdr:rowOff>1031875</xdr:rowOff>
    </xdr:to>
    <xdr:pic>
      <xdr:nvPicPr>
        <xdr:cNvPr id="101" name="Slika 100">
          <a:extLst>
            <a:ext uri="{FF2B5EF4-FFF2-40B4-BE49-F238E27FC236}">
              <a16:creationId xmlns:a16="http://schemas.microsoft.com/office/drawing/2014/main" id="{76E38D32-2491-4F5B-BA99-FBC56CA5A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84792" y="108373333"/>
          <a:ext cx="1428750" cy="952500"/>
        </a:xfrm>
        <a:prstGeom prst="rect">
          <a:avLst/>
        </a:prstGeom>
      </xdr:spPr>
    </xdr:pic>
    <xdr:clientData/>
  </xdr:twoCellAnchor>
  <xdr:twoCellAnchor>
    <xdr:from>
      <xdr:col>1</xdr:col>
      <xdr:colOff>183173</xdr:colOff>
      <xdr:row>141</xdr:row>
      <xdr:rowOff>256442</xdr:rowOff>
    </xdr:from>
    <xdr:to>
      <xdr:col>1</xdr:col>
      <xdr:colOff>1520336</xdr:colOff>
      <xdr:row>141</xdr:row>
      <xdr:rowOff>1147884</xdr:rowOff>
    </xdr:to>
    <xdr:pic>
      <xdr:nvPicPr>
        <xdr:cNvPr id="10" name="Slika 9">
          <a:extLst>
            <a:ext uri="{FF2B5EF4-FFF2-40B4-BE49-F238E27FC236}">
              <a16:creationId xmlns:a16="http://schemas.microsoft.com/office/drawing/2014/main" id="{CBDEF8A0-1FA4-47D0-9B2F-2D7D448DC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25769" y="119007548"/>
          <a:ext cx="1337163" cy="891442"/>
        </a:xfrm>
        <a:prstGeom prst="rect">
          <a:avLst/>
        </a:prstGeom>
      </xdr:spPr>
    </xdr:pic>
    <xdr:clientData/>
  </xdr:twoCellAnchor>
  <xdr:twoCellAnchor>
    <xdr:from>
      <xdr:col>1</xdr:col>
      <xdr:colOff>33258</xdr:colOff>
      <xdr:row>101</xdr:row>
      <xdr:rowOff>71222</xdr:rowOff>
    </xdr:from>
    <xdr:to>
      <xdr:col>1</xdr:col>
      <xdr:colOff>1592657</xdr:colOff>
      <xdr:row>101</xdr:row>
      <xdr:rowOff>1107941</xdr:rowOff>
    </xdr:to>
    <xdr:pic>
      <xdr:nvPicPr>
        <xdr:cNvPr id="99" name="Slika 98">
          <a:extLst>
            <a:ext uri="{FF2B5EF4-FFF2-40B4-BE49-F238E27FC236}">
              <a16:creationId xmlns:a16="http://schemas.microsoft.com/office/drawing/2014/main" id="{A18FD816-9CB1-4273-BDA7-C17198AB1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/>
        <a:stretch>
          <a:fillRect/>
        </a:stretch>
      </xdr:blipFill>
      <xdr:spPr>
        <a:xfrm>
          <a:off x="879925" y="97755389"/>
          <a:ext cx="1559399" cy="1036719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52364</xdr:colOff>
      <xdr:row>100</xdr:row>
      <xdr:rowOff>139048</xdr:rowOff>
    </xdr:from>
    <xdr:to>
      <xdr:col>1</xdr:col>
      <xdr:colOff>1687174</xdr:colOff>
      <xdr:row>100</xdr:row>
      <xdr:rowOff>1225902</xdr:rowOff>
    </xdr:to>
    <xdr:pic>
      <xdr:nvPicPr>
        <xdr:cNvPr id="102" name="Slika 101">
          <a:extLst>
            <a:ext uri="{FF2B5EF4-FFF2-40B4-BE49-F238E27FC236}">
              <a16:creationId xmlns:a16="http://schemas.microsoft.com/office/drawing/2014/main" id="{57635B40-BEAB-4E57-BD6A-D7DA492FF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/>
        <a:stretch>
          <a:fillRect/>
        </a:stretch>
      </xdr:blipFill>
      <xdr:spPr>
        <a:xfrm>
          <a:off x="899031" y="96553215"/>
          <a:ext cx="1634810" cy="1086854"/>
        </a:xfrm>
        <a:prstGeom prst="rect">
          <a:avLst/>
        </a:prstGeom>
      </xdr:spPr>
    </xdr:pic>
    <xdr:clientData/>
  </xdr:twoCellAnchor>
  <xdr:twoCellAnchor>
    <xdr:from>
      <xdr:col>1</xdr:col>
      <xdr:colOff>86174</xdr:colOff>
      <xdr:row>102</xdr:row>
      <xdr:rowOff>194697</xdr:rowOff>
    </xdr:from>
    <xdr:to>
      <xdr:col>1</xdr:col>
      <xdr:colOff>1645572</xdr:colOff>
      <xdr:row>102</xdr:row>
      <xdr:rowOff>1231416</xdr:rowOff>
    </xdr:to>
    <xdr:pic>
      <xdr:nvPicPr>
        <xdr:cNvPr id="104" name="Slika 103">
          <a:extLst>
            <a:ext uri="{FF2B5EF4-FFF2-40B4-BE49-F238E27FC236}">
              <a16:creationId xmlns:a16="http://schemas.microsoft.com/office/drawing/2014/main" id="{CFF86C78-9DCF-41DF-9E41-0F90EA7E4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/>
        <a:stretch>
          <a:fillRect/>
        </a:stretch>
      </xdr:blipFill>
      <xdr:spPr>
        <a:xfrm>
          <a:off x="932841" y="99148864"/>
          <a:ext cx="1559398" cy="1036719"/>
        </a:xfrm>
        <a:prstGeom prst="rect">
          <a:avLst/>
        </a:prstGeom>
        <a:solidFill>
          <a:sysClr val="window" lastClr="FFFFFF"/>
        </a:solidFill>
      </xdr:spPr>
    </xdr:pic>
    <xdr:clientData/>
  </xdr:twoCellAnchor>
  <xdr:twoCellAnchor>
    <xdr:from>
      <xdr:col>1</xdr:col>
      <xdr:colOff>34725</xdr:colOff>
      <xdr:row>99</xdr:row>
      <xdr:rowOff>86132</xdr:rowOff>
    </xdr:from>
    <xdr:to>
      <xdr:col>1</xdr:col>
      <xdr:colOff>1669534</xdr:colOff>
      <xdr:row>99</xdr:row>
      <xdr:rowOff>1172986</xdr:rowOff>
    </xdr:to>
    <xdr:pic>
      <xdr:nvPicPr>
        <xdr:cNvPr id="105" name="Slika 104">
          <a:extLst>
            <a:ext uri="{FF2B5EF4-FFF2-40B4-BE49-F238E27FC236}">
              <a16:creationId xmlns:a16="http://schemas.microsoft.com/office/drawing/2014/main" id="{089E4FFD-4A47-4CF5-99DC-38FB9C720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9"/>
        <a:stretch>
          <a:fillRect/>
        </a:stretch>
      </xdr:blipFill>
      <xdr:spPr>
        <a:xfrm>
          <a:off x="881392" y="95230299"/>
          <a:ext cx="1634809" cy="1086854"/>
        </a:xfrm>
        <a:prstGeom prst="rect">
          <a:avLst/>
        </a:prstGeom>
      </xdr:spPr>
    </xdr:pic>
    <xdr:clientData/>
  </xdr:twoCellAnchor>
  <xdr:twoCellAnchor>
    <xdr:from>
      <xdr:col>1</xdr:col>
      <xdr:colOff>140728</xdr:colOff>
      <xdr:row>130</xdr:row>
      <xdr:rowOff>140424</xdr:rowOff>
    </xdr:from>
    <xdr:to>
      <xdr:col>1</xdr:col>
      <xdr:colOff>1607343</xdr:colOff>
      <xdr:row>130</xdr:row>
      <xdr:rowOff>1112057</xdr:rowOff>
    </xdr:to>
    <xdr:pic>
      <xdr:nvPicPr>
        <xdr:cNvPr id="107" name="Slika 106">
          <a:extLst>
            <a:ext uri="{FF2B5EF4-FFF2-40B4-BE49-F238E27FC236}">
              <a16:creationId xmlns:a16="http://schemas.microsoft.com/office/drawing/2014/main" id="{5DD79E3C-EFA0-4C65-9DE3-144D58CEFD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0"/>
        <a:stretch>
          <a:fillRect/>
        </a:stretch>
      </xdr:blipFill>
      <xdr:spPr>
        <a:xfrm>
          <a:off x="974166" y="123370112"/>
          <a:ext cx="1466615" cy="971633"/>
        </a:xfrm>
        <a:prstGeom prst="rect">
          <a:avLst/>
        </a:prstGeom>
      </xdr:spPr>
    </xdr:pic>
    <xdr:clientData/>
  </xdr:twoCellAnchor>
  <xdr:twoCellAnchor>
    <xdr:from>
      <xdr:col>1</xdr:col>
      <xdr:colOff>112683</xdr:colOff>
      <xdr:row>131</xdr:row>
      <xdr:rowOff>121430</xdr:rowOff>
    </xdr:from>
    <xdr:to>
      <xdr:col>1</xdr:col>
      <xdr:colOff>1609318</xdr:colOff>
      <xdr:row>131</xdr:row>
      <xdr:rowOff>1119187</xdr:rowOff>
    </xdr:to>
    <xdr:pic>
      <xdr:nvPicPr>
        <xdr:cNvPr id="108" name="Slika 107">
          <a:extLst>
            <a:ext uri="{FF2B5EF4-FFF2-40B4-BE49-F238E27FC236}">
              <a16:creationId xmlns:a16="http://schemas.microsoft.com/office/drawing/2014/main" id="{61F62B66-77EB-4928-BE1A-2132FAC48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946121" y="124613180"/>
          <a:ext cx="1496635" cy="997757"/>
        </a:xfrm>
        <a:prstGeom prst="rect">
          <a:avLst/>
        </a:prstGeom>
      </xdr:spPr>
    </xdr:pic>
    <xdr:clientData/>
  </xdr:twoCellAnchor>
  <xdr:twoCellAnchor>
    <xdr:from>
      <xdr:col>1</xdr:col>
      <xdr:colOff>54356</xdr:colOff>
      <xdr:row>132</xdr:row>
      <xdr:rowOff>95249</xdr:rowOff>
    </xdr:from>
    <xdr:to>
      <xdr:col>2</xdr:col>
      <xdr:colOff>12356</xdr:colOff>
      <xdr:row>132</xdr:row>
      <xdr:rowOff>1187504</xdr:rowOff>
    </xdr:to>
    <xdr:pic>
      <xdr:nvPicPr>
        <xdr:cNvPr id="110" name="Slika 109">
          <a:extLst>
            <a:ext uri="{FF2B5EF4-FFF2-40B4-BE49-F238E27FC236}">
              <a16:creationId xmlns:a16="http://schemas.microsoft.com/office/drawing/2014/main" id="{6B1111BA-BE36-4762-8249-6545853310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2"/>
        <a:stretch>
          <a:fillRect/>
        </a:stretch>
      </xdr:blipFill>
      <xdr:spPr>
        <a:xfrm>
          <a:off x="887794" y="125849062"/>
          <a:ext cx="1648687" cy="1092255"/>
        </a:xfrm>
        <a:prstGeom prst="rect">
          <a:avLst/>
        </a:prstGeom>
      </xdr:spPr>
    </xdr:pic>
    <xdr:clientData/>
  </xdr:twoCellAnchor>
  <xdr:twoCellAnchor>
    <xdr:from>
      <xdr:col>1</xdr:col>
      <xdr:colOff>75596</xdr:colOff>
      <xdr:row>133</xdr:row>
      <xdr:rowOff>113443</xdr:rowOff>
    </xdr:from>
    <xdr:to>
      <xdr:col>2</xdr:col>
      <xdr:colOff>682</xdr:colOff>
      <xdr:row>133</xdr:row>
      <xdr:rowOff>1190625</xdr:rowOff>
    </xdr:to>
    <xdr:pic>
      <xdr:nvPicPr>
        <xdr:cNvPr id="111" name="Slika 110">
          <a:extLst>
            <a:ext uri="{FF2B5EF4-FFF2-40B4-BE49-F238E27FC236}">
              <a16:creationId xmlns:a16="http://schemas.microsoft.com/office/drawing/2014/main" id="{F910CCB8-299D-44D6-A6E2-5D8C7888C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3"/>
        <a:stretch>
          <a:fillRect/>
        </a:stretch>
      </xdr:blipFill>
      <xdr:spPr>
        <a:xfrm>
          <a:off x="909034" y="127129318"/>
          <a:ext cx="1615773" cy="1077182"/>
        </a:xfrm>
        <a:prstGeom prst="rect">
          <a:avLst/>
        </a:prstGeom>
      </xdr:spPr>
    </xdr:pic>
    <xdr:clientData/>
  </xdr:twoCellAnchor>
  <xdr:twoCellAnchor>
    <xdr:from>
      <xdr:col>1</xdr:col>
      <xdr:colOff>165065</xdr:colOff>
      <xdr:row>134</xdr:row>
      <xdr:rowOff>194536</xdr:rowOff>
    </xdr:from>
    <xdr:to>
      <xdr:col>1</xdr:col>
      <xdr:colOff>1659198</xdr:colOff>
      <xdr:row>134</xdr:row>
      <xdr:rowOff>1190624</xdr:rowOff>
    </xdr:to>
    <xdr:pic>
      <xdr:nvPicPr>
        <xdr:cNvPr id="112" name="Slika 111">
          <a:extLst>
            <a:ext uri="{FF2B5EF4-FFF2-40B4-BE49-F238E27FC236}">
              <a16:creationId xmlns:a16="http://schemas.microsoft.com/office/drawing/2014/main" id="{2DEE10AE-FEF0-4B2A-8D74-4210AD2313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4"/>
        <a:stretch>
          <a:fillRect/>
        </a:stretch>
      </xdr:blipFill>
      <xdr:spPr>
        <a:xfrm>
          <a:off x="998503" y="128472474"/>
          <a:ext cx="1494133" cy="996088"/>
        </a:xfrm>
        <a:prstGeom prst="rect">
          <a:avLst/>
        </a:prstGeom>
      </xdr:spPr>
    </xdr:pic>
    <xdr:clientData/>
  </xdr:twoCellAnchor>
  <xdr:twoCellAnchor>
    <xdr:from>
      <xdr:col>1</xdr:col>
      <xdr:colOff>177718</xdr:colOff>
      <xdr:row>135</xdr:row>
      <xdr:rowOff>216151</xdr:rowOff>
    </xdr:from>
    <xdr:to>
      <xdr:col>1</xdr:col>
      <xdr:colOff>1648624</xdr:colOff>
      <xdr:row>135</xdr:row>
      <xdr:rowOff>1190625</xdr:rowOff>
    </xdr:to>
    <xdr:pic>
      <xdr:nvPicPr>
        <xdr:cNvPr id="113" name="Slika 112">
          <a:extLst>
            <a:ext uri="{FF2B5EF4-FFF2-40B4-BE49-F238E27FC236}">
              <a16:creationId xmlns:a16="http://schemas.microsoft.com/office/drawing/2014/main" id="{2A2773D3-9976-4EE1-AF59-AF65983101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5"/>
        <a:stretch>
          <a:fillRect/>
        </a:stretch>
      </xdr:blipFill>
      <xdr:spPr>
        <a:xfrm>
          <a:off x="1011156" y="129756151"/>
          <a:ext cx="1470906" cy="974474"/>
        </a:xfrm>
        <a:prstGeom prst="rect">
          <a:avLst/>
        </a:prstGeom>
      </xdr:spPr>
    </xdr:pic>
    <xdr:clientData/>
  </xdr:twoCellAnchor>
  <xdr:twoCellAnchor>
    <xdr:from>
      <xdr:col>1</xdr:col>
      <xdr:colOff>253983</xdr:colOff>
      <xdr:row>136</xdr:row>
      <xdr:rowOff>149082</xdr:rowOff>
    </xdr:from>
    <xdr:to>
      <xdr:col>2</xdr:col>
      <xdr:colOff>593</xdr:colOff>
      <xdr:row>136</xdr:row>
      <xdr:rowOff>1107279</xdr:rowOff>
    </xdr:to>
    <xdr:pic>
      <xdr:nvPicPr>
        <xdr:cNvPr id="114" name="Slika 113">
          <a:extLst>
            <a:ext uri="{FF2B5EF4-FFF2-40B4-BE49-F238E27FC236}">
              <a16:creationId xmlns:a16="http://schemas.microsoft.com/office/drawing/2014/main" id="{1ED330BE-50F4-4711-90CF-11A87AAE1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6"/>
        <a:stretch>
          <a:fillRect/>
        </a:stretch>
      </xdr:blipFill>
      <xdr:spPr>
        <a:xfrm>
          <a:off x="1087421" y="130951145"/>
          <a:ext cx="1437297" cy="958197"/>
        </a:xfrm>
        <a:prstGeom prst="rect">
          <a:avLst/>
        </a:prstGeom>
      </xdr:spPr>
    </xdr:pic>
    <xdr:clientData/>
  </xdr:twoCellAnchor>
  <xdr:twoCellAnchor>
    <xdr:from>
      <xdr:col>1</xdr:col>
      <xdr:colOff>207818</xdr:colOff>
      <xdr:row>142</xdr:row>
      <xdr:rowOff>225136</xdr:rowOff>
    </xdr:from>
    <xdr:to>
      <xdr:col>1</xdr:col>
      <xdr:colOff>1544981</xdr:colOff>
      <xdr:row>142</xdr:row>
      <xdr:rowOff>1116578</xdr:rowOff>
    </xdr:to>
    <xdr:pic>
      <xdr:nvPicPr>
        <xdr:cNvPr id="116" name="Slika 115">
          <a:extLst>
            <a:ext uri="{FF2B5EF4-FFF2-40B4-BE49-F238E27FC236}">
              <a16:creationId xmlns:a16="http://schemas.microsoft.com/office/drawing/2014/main" id="{505CBD2D-8A9C-4FEF-8979-21D58D630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7"/>
        <a:stretch>
          <a:fillRect/>
        </a:stretch>
      </xdr:blipFill>
      <xdr:spPr>
        <a:xfrm>
          <a:off x="1039091" y="135376227"/>
          <a:ext cx="1337163" cy="891442"/>
        </a:xfrm>
        <a:prstGeom prst="rect">
          <a:avLst/>
        </a:prstGeom>
      </xdr:spPr>
    </xdr:pic>
    <xdr:clientData/>
  </xdr:twoCellAnchor>
  <xdr:twoCellAnchor>
    <xdr:from>
      <xdr:col>1</xdr:col>
      <xdr:colOff>155864</xdr:colOff>
      <xdr:row>143</xdr:row>
      <xdr:rowOff>124013</xdr:rowOff>
    </xdr:from>
    <xdr:to>
      <xdr:col>1</xdr:col>
      <xdr:colOff>1493027</xdr:colOff>
      <xdr:row>143</xdr:row>
      <xdr:rowOff>1009883</xdr:rowOff>
    </xdr:to>
    <xdr:pic>
      <xdr:nvPicPr>
        <xdr:cNvPr id="117" name="Slika 116">
          <a:extLst>
            <a:ext uri="{FF2B5EF4-FFF2-40B4-BE49-F238E27FC236}">
              <a16:creationId xmlns:a16="http://schemas.microsoft.com/office/drawing/2014/main" id="{60BBCA84-17A6-40B5-8A62-2B2BC8F58D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8"/>
        <a:stretch>
          <a:fillRect/>
        </a:stretch>
      </xdr:blipFill>
      <xdr:spPr>
        <a:xfrm>
          <a:off x="987137" y="136539331"/>
          <a:ext cx="1337163" cy="885870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144</xdr:row>
      <xdr:rowOff>89377</xdr:rowOff>
    </xdr:from>
    <xdr:to>
      <xdr:col>1</xdr:col>
      <xdr:colOff>1527663</xdr:colOff>
      <xdr:row>144</xdr:row>
      <xdr:rowOff>975247</xdr:rowOff>
    </xdr:to>
    <xdr:pic>
      <xdr:nvPicPr>
        <xdr:cNvPr id="118" name="Slika 117">
          <a:extLst>
            <a:ext uri="{FF2B5EF4-FFF2-40B4-BE49-F238E27FC236}">
              <a16:creationId xmlns:a16="http://schemas.microsoft.com/office/drawing/2014/main" id="{556A0B01-8DA7-46A3-9A4E-186667616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9"/>
        <a:stretch>
          <a:fillRect/>
        </a:stretch>
      </xdr:blipFill>
      <xdr:spPr>
        <a:xfrm>
          <a:off x="1021773" y="137768922"/>
          <a:ext cx="1337163" cy="885870"/>
        </a:xfrm>
        <a:prstGeom prst="rect">
          <a:avLst/>
        </a:prstGeom>
      </xdr:spPr>
    </xdr:pic>
    <xdr:clientData/>
  </xdr:twoCellAnchor>
  <xdr:twoCellAnchor>
    <xdr:from>
      <xdr:col>1</xdr:col>
      <xdr:colOff>170943</xdr:colOff>
      <xdr:row>129</xdr:row>
      <xdr:rowOff>185285</xdr:rowOff>
    </xdr:from>
    <xdr:to>
      <xdr:col>1</xdr:col>
      <xdr:colOff>1634524</xdr:colOff>
      <xdr:row>129</xdr:row>
      <xdr:rowOff>1154906</xdr:rowOff>
    </xdr:to>
    <xdr:pic>
      <xdr:nvPicPr>
        <xdr:cNvPr id="119" name="Slika 118">
          <a:extLst>
            <a:ext uri="{FF2B5EF4-FFF2-40B4-BE49-F238E27FC236}">
              <a16:creationId xmlns:a16="http://schemas.microsoft.com/office/drawing/2014/main" id="{8FEACB11-FF60-409C-BCBC-CBA7F1988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1004381" y="122152910"/>
          <a:ext cx="1463581" cy="969621"/>
        </a:xfrm>
        <a:prstGeom prst="rect">
          <a:avLst/>
        </a:prstGeom>
      </xdr:spPr>
    </xdr:pic>
    <xdr:clientData/>
  </xdr:twoCellAnchor>
  <xdr:twoCellAnchor>
    <xdr:from>
      <xdr:col>1</xdr:col>
      <xdr:colOff>224366</xdr:colOff>
      <xdr:row>40</xdr:row>
      <xdr:rowOff>52916</xdr:rowOff>
    </xdr:from>
    <xdr:to>
      <xdr:col>2</xdr:col>
      <xdr:colOff>3703</xdr:colOff>
      <xdr:row>40</xdr:row>
      <xdr:rowOff>1031874</xdr:rowOff>
    </xdr:to>
    <xdr:pic>
      <xdr:nvPicPr>
        <xdr:cNvPr id="120" name="Slika 24">
          <a:extLst>
            <a:ext uri="{FF2B5EF4-FFF2-40B4-BE49-F238E27FC236}">
              <a16:creationId xmlns:a16="http://schemas.microsoft.com/office/drawing/2014/main" id="{307447A8-2CDB-1A4B-AB76-8E19261F0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1"/>
        <a:stretch>
          <a:fillRect/>
        </a:stretch>
      </xdr:blipFill>
      <xdr:spPr>
        <a:xfrm>
          <a:off x="1062566" y="36971816"/>
          <a:ext cx="1468437" cy="978958"/>
        </a:xfrm>
        <a:prstGeom prst="rect">
          <a:avLst/>
        </a:prstGeom>
      </xdr:spPr>
    </xdr:pic>
    <xdr:clientData/>
  </xdr:twoCellAnchor>
  <xdr:twoCellAnchor>
    <xdr:from>
      <xdr:col>1</xdr:col>
      <xdr:colOff>211666</xdr:colOff>
      <xdr:row>39</xdr:row>
      <xdr:rowOff>52916</xdr:rowOff>
    </xdr:from>
    <xdr:to>
      <xdr:col>1</xdr:col>
      <xdr:colOff>1680103</xdr:colOff>
      <xdr:row>39</xdr:row>
      <xdr:rowOff>1031874</xdr:rowOff>
    </xdr:to>
    <xdr:pic>
      <xdr:nvPicPr>
        <xdr:cNvPr id="121" name="Slika 24">
          <a:extLst>
            <a:ext uri="{FF2B5EF4-FFF2-40B4-BE49-F238E27FC236}">
              <a16:creationId xmlns:a16="http://schemas.microsoft.com/office/drawing/2014/main" id="{40679795-C090-924F-8D81-13267B080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49866" y="36971816"/>
          <a:ext cx="1468437" cy="978958"/>
        </a:xfrm>
        <a:prstGeom prst="rect">
          <a:avLst/>
        </a:prstGeom>
      </xdr:spPr>
    </xdr:pic>
    <xdr:clientData/>
  </xdr:twoCellAnchor>
  <xdr:twoCellAnchor>
    <xdr:from>
      <xdr:col>1</xdr:col>
      <xdr:colOff>211666</xdr:colOff>
      <xdr:row>39</xdr:row>
      <xdr:rowOff>52916</xdr:rowOff>
    </xdr:from>
    <xdr:to>
      <xdr:col>1</xdr:col>
      <xdr:colOff>1680103</xdr:colOff>
      <xdr:row>39</xdr:row>
      <xdr:rowOff>1031874</xdr:rowOff>
    </xdr:to>
    <xdr:pic>
      <xdr:nvPicPr>
        <xdr:cNvPr id="122" name="Slika 24">
          <a:extLst>
            <a:ext uri="{FF2B5EF4-FFF2-40B4-BE49-F238E27FC236}">
              <a16:creationId xmlns:a16="http://schemas.microsoft.com/office/drawing/2014/main" id="{53ADC43B-64B9-6940-A5D6-F3BDA4895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2"/>
        <a:stretch>
          <a:fillRect/>
        </a:stretch>
      </xdr:blipFill>
      <xdr:spPr>
        <a:xfrm>
          <a:off x="1049866" y="35701816"/>
          <a:ext cx="1468437" cy="978958"/>
        </a:xfrm>
        <a:prstGeom prst="rect">
          <a:avLst/>
        </a:prstGeom>
      </xdr:spPr>
    </xdr:pic>
    <xdr:clientData/>
  </xdr:twoCellAnchor>
  <xdr:twoCellAnchor>
    <xdr:from>
      <xdr:col>1</xdr:col>
      <xdr:colOff>35560</xdr:colOff>
      <xdr:row>44</xdr:row>
      <xdr:rowOff>107526</xdr:rowOff>
    </xdr:from>
    <xdr:to>
      <xdr:col>1</xdr:col>
      <xdr:colOff>1661162</xdr:colOff>
      <xdr:row>44</xdr:row>
      <xdr:rowOff>1191260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AEFE-54EE-434F-8636-9B24270C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3"/>
        <a:stretch>
          <a:fillRect/>
        </a:stretch>
      </xdr:blipFill>
      <xdr:spPr>
        <a:xfrm>
          <a:off x="878840" y="42129286"/>
          <a:ext cx="1625602" cy="1083734"/>
        </a:xfrm>
        <a:prstGeom prst="rect">
          <a:avLst/>
        </a:prstGeom>
      </xdr:spPr>
    </xdr:pic>
    <xdr:clientData/>
  </xdr:twoCellAnchor>
  <xdr:twoCellAnchor>
    <xdr:from>
      <xdr:col>1</xdr:col>
      <xdr:colOff>83820</xdr:colOff>
      <xdr:row>43</xdr:row>
      <xdr:rowOff>111760</xdr:rowOff>
    </xdr:from>
    <xdr:to>
      <xdr:col>1</xdr:col>
      <xdr:colOff>1626870</xdr:colOff>
      <xdr:row>43</xdr:row>
      <xdr:rowOff>1140460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C2D667B-9206-4D4F-B1E4-2AAE081B4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4"/>
        <a:stretch>
          <a:fillRect/>
        </a:stretch>
      </xdr:blipFill>
      <xdr:spPr>
        <a:xfrm>
          <a:off x="927100" y="40863520"/>
          <a:ext cx="1543050" cy="10287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42</xdr:row>
      <xdr:rowOff>104140</xdr:rowOff>
    </xdr:from>
    <xdr:to>
      <xdr:col>1</xdr:col>
      <xdr:colOff>1651000</xdr:colOff>
      <xdr:row>42</xdr:row>
      <xdr:rowOff>1120140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5CEEE2BC-F4B4-2248-BCE9-D4C30FBD62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5"/>
        <a:stretch>
          <a:fillRect/>
        </a:stretch>
      </xdr:blipFill>
      <xdr:spPr>
        <a:xfrm>
          <a:off x="970280" y="39585900"/>
          <a:ext cx="1524000" cy="1016000"/>
        </a:xfrm>
        <a:prstGeom prst="rect">
          <a:avLst/>
        </a:prstGeom>
      </xdr:spPr>
    </xdr:pic>
    <xdr:clientData/>
  </xdr:twoCellAnchor>
  <xdr:twoCellAnchor>
    <xdr:from>
      <xdr:col>1</xdr:col>
      <xdr:colOff>81280</xdr:colOff>
      <xdr:row>41</xdr:row>
      <xdr:rowOff>22860</xdr:rowOff>
    </xdr:from>
    <xdr:to>
      <xdr:col>1</xdr:col>
      <xdr:colOff>1681480</xdr:colOff>
      <xdr:row>41</xdr:row>
      <xdr:rowOff>1089660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C744272-DD7E-9F45-B771-A39F22AF2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6"/>
        <a:stretch>
          <a:fillRect/>
        </a:stretch>
      </xdr:blipFill>
      <xdr:spPr>
        <a:xfrm>
          <a:off x="924560" y="38234620"/>
          <a:ext cx="1600200" cy="1066800"/>
        </a:xfrm>
        <a:prstGeom prst="rect">
          <a:avLst/>
        </a:prstGeom>
      </xdr:spPr>
    </xdr:pic>
    <xdr:clientData/>
  </xdr:twoCellAnchor>
  <xdr:twoCellAnchor>
    <xdr:from>
      <xdr:col>1</xdr:col>
      <xdr:colOff>50800</xdr:colOff>
      <xdr:row>45</xdr:row>
      <xdr:rowOff>101599</xdr:rowOff>
    </xdr:from>
    <xdr:to>
      <xdr:col>1</xdr:col>
      <xdr:colOff>1638300</xdr:colOff>
      <xdr:row>45</xdr:row>
      <xdr:rowOff>1159932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7179612-E9F8-B14E-A90A-47B3AE7F7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7"/>
        <a:stretch>
          <a:fillRect/>
        </a:stretch>
      </xdr:blipFill>
      <xdr:spPr>
        <a:xfrm>
          <a:off x="889000" y="43370499"/>
          <a:ext cx="1587500" cy="1058333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103</xdr:row>
      <xdr:rowOff>88900</xdr:rowOff>
    </xdr:from>
    <xdr:to>
      <xdr:col>1</xdr:col>
      <xdr:colOff>1612900</xdr:colOff>
      <xdr:row>103</xdr:row>
      <xdr:rowOff>1104900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EA524045-6F42-ED4B-A706-B0C91DAFC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8"/>
        <a:stretch>
          <a:fillRect/>
        </a:stretch>
      </xdr:blipFill>
      <xdr:spPr>
        <a:xfrm>
          <a:off x="927100" y="105384600"/>
          <a:ext cx="1524000" cy="1016000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107</xdr:row>
      <xdr:rowOff>165099</xdr:rowOff>
    </xdr:from>
    <xdr:to>
      <xdr:col>1</xdr:col>
      <xdr:colOff>1600200</xdr:colOff>
      <xdr:row>107</xdr:row>
      <xdr:rowOff>1147232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58B79705-7F6A-F54F-ACD8-D0F3A112D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9"/>
        <a:stretch>
          <a:fillRect/>
        </a:stretch>
      </xdr:blipFill>
      <xdr:spPr>
        <a:xfrm>
          <a:off x="965200" y="110540799"/>
          <a:ext cx="1473200" cy="982133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106</xdr:row>
      <xdr:rowOff>127000</xdr:rowOff>
    </xdr:from>
    <xdr:to>
      <xdr:col>1</xdr:col>
      <xdr:colOff>1651000</xdr:colOff>
      <xdr:row>106</xdr:row>
      <xdr:rowOff>1143000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98EA4FD-CB74-AC4F-B4AC-EFB5E8D7F3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0"/>
        <a:stretch>
          <a:fillRect/>
        </a:stretch>
      </xdr:blipFill>
      <xdr:spPr>
        <a:xfrm>
          <a:off x="965200" y="109232700"/>
          <a:ext cx="1524000" cy="1016000"/>
        </a:xfrm>
        <a:prstGeom prst="rect">
          <a:avLst/>
        </a:prstGeom>
      </xdr:spPr>
    </xdr:pic>
    <xdr:clientData/>
  </xdr:twoCellAnchor>
  <xdr:twoCellAnchor>
    <xdr:from>
      <xdr:col>1</xdr:col>
      <xdr:colOff>12700</xdr:colOff>
      <xdr:row>105</xdr:row>
      <xdr:rowOff>63500</xdr:rowOff>
    </xdr:from>
    <xdr:to>
      <xdr:col>1</xdr:col>
      <xdr:colOff>1651000</xdr:colOff>
      <xdr:row>105</xdr:row>
      <xdr:rowOff>1155700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F0FFAAC-80C5-8E45-9C86-F90400BC43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1"/>
        <a:stretch>
          <a:fillRect/>
        </a:stretch>
      </xdr:blipFill>
      <xdr:spPr>
        <a:xfrm>
          <a:off x="850900" y="107899200"/>
          <a:ext cx="1638300" cy="1092200"/>
        </a:xfrm>
        <a:prstGeom prst="rect">
          <a:avLst/>
        </a:prstGeom>
      </xdr:spPr>
    </xdr:pic>
    <xdr:clientData/>
  </xdr:twoCellAnchor>
  <xdr:twoCellAnchor>
    <xdr:from>
      <xdr:col>1</xdr:col>
      <xdr:colOff>76200</xdr:colOff>
      <xdr:row>104</xdr:row>
      <xdr:rowOff>186266</xdr:rowOff>
    </xdr:from>
    <xdr:to>
      <xdr:col>1</xdr:col>
      <xdr:colOff>1600200</xdr:colOff>
      <xdr:row>104</xdr:row>
      <xdr:rowOff>1202266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1C2D7057-2829-0443-B1D9-C04E84088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2"/>
        <a:stretch>
          <a:fillRect/>
        </a:stretch>
      </xdr:blipFill>
      <xdr:spPr>
        <a:xfrm>
          <a:off x="914400" y="106751966"/>
          <a:ext cx="1524000" cy="1016000"/>
        </a:xfrm>
        <a:prstGeom prst="rect">
          <a:avLst/>
        </a:prstGeom>
      </xdr:spPr>
    </xdr:pic>
    <xdr:clientData/>
  </xdr:twoCellAnchor>
  <xdr:twoCellAnchor>
    <xdr:from>
      <xdr:col>1</xdr:col>
      <xdr:colOff>171450</xdr:colOff>
      <xdr:row>9</xdr:row>
      <xdr:rowOff>76199</xdr:rowOff>
    </xdr:from>
    <xdr:to>
      <xdr:col>1</xdr:col>
      <xdr:colOff>1516419</xdr:colOff>
      <xdr:row>9</xdr:row>
      <xdr:rowOff>1168688</xdr:rowOff>
    </xdr:to>
    <xdr:pic>
      <xdr:nvPicPr>
        <xdr:cNvPr id="3" name="Slika 2">
          <a:extLst>
            <a:ext uri="{FF2B5EF4-FFF2-40B4-BE49-F238E27FC236}">
              <a16:creationId xmlns:a16="http://schemas.microsoft.com/office/drawing/2014/main" id="{5786A3CE-4E7B-468E-BF32-FDE03F868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3"/>
        <a:stretch>
          <a:fillRect/>
        </a:stretch>
      </xdr:blipFill>
      <xdr:spPr>
        <a:xfrm>
          <a:off x="1012825" y="14141449"/>
          <a:ext cx="1344969" cy="1092489"/>
        </a:xfrm>
        <a:prstGeom prst="rect">
          <a:avLst/>
        </a:prstGeom>
      </xdr:spPr>
    </xdr:pic>
    <xdr:clientData/>
  </xdr:twoCellAnchor>
  <xdr:twoCellAnchor>
    <xdr:from>
      <xdr:col>1</xdr:col>
      <xdr:colOff>206376</xdr:colOff>
      <xdr:row>20</xdr:row>
      <xdr:rowOff>110959</xdr:rowOff>
    </xdr:from>
    <xdr:to>
      <xdr:col>1</xdr:col>
      <xdr:colOff>1536700</xdr:colOff>
      <xdr:row>20</xdr:row>
      <xdr:rowOff>1206799</xdr:rowOff>
    </xdr:to>
    <xdr:pic>
      <xdr:nvPicPr>
        <xdr:cNvPr id="35" name="Slika 34">
          <a:extLst>
            <a:ext uri="{FF2B5EF4-FFF2-40B4-BE49-F238E27FC236}">
              <a16:creationId xmlns:a16="http://schemas.microsoft.com/office/drawing/2014/main" id="{9B052D3F-3668-41AD-AA41-310C45861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4"/>
        <a:stretch>
          <a:fillRect/>
        </a:stretch>
      </xdr:blipFill>
      <xdr:spPr>
        <a:xfrm>
          <a:off x="1047751" y="24971209"/>
          <a:ext cx="1330324" cy="1095840"/>
        </a:xfrm>
        <a:prstGeom prst="rect">
          <a:avLst/>
        </a:prstGeom>
      </xdr:spPr>
    </xdr:pic>
    <xdr:clientData/>
  </xdr:twoCellAnchor>
  <xdr:twoCellAnchor>
    <xdr:from>
      <xdr:col>1</xdr:col>
      <xdr:colOff>285751</xdr:colOff>
      <xdr:row>29</xdr:row>
      <xdr:rowOff>47386</xdr:rowOff>
    </xdr:from>
    <xdr:to>
      <xdr:col>1</xdr:col>
      <xdr:colOff>1381125</xdr:colOff>
      <xdr:row>29</xdr:row>
      <xdr:rowOff>1178224</xdr:rowOff>
    </xdr:to>
    <xdr:pic>
      <xdr:nvPicPr>
        <xdr:cNvPr id="59" name="Slika 58">
          <a:extLst>
            <a:ext uri="{FF2B5EF4-FFF2-40B4-BE49-F238E27FC236}">
              <a16:creationId xmlns:a16="http://schemas.microsoft.com/office/drawing/2014/main" id="{D86D359D-C68D-49CA-B33D-6F7E94116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5"/>
        <a:stretch>
          <a:fillRect/>
        </a:stretch>
      </xdr:blipFill>
      <xdr:spPr>
        <a:xfrm>
          <a:off x="1127126" y="47132636"/>
          <a:ext cx="1095374" cy="1130838"/>
        </a:xfrm>
        <a:prstGeom prst="rect">
          <a:avLst/>
        </a:prstGeom>
      </xdr:spPr>
    </xdr:pic>
    <xdr:clientData/>
  </xdr:twoCellAnchor>
  <xdr:twoCellAnchor>
    <xdr:from>
      <xdr:col>1</xdr:col>
      <xdr:colOff>222250</xdr:colOff>
      <xdr:row>67</xdr:row>
      <xdr:rowOff>249542</xdr:rowOff>
    </xdr:from>
    <xdr:to>
      <xdr:col>1</xdr:col>
      <xdr:colOff>1584325</xdr:colOff>
      <xdr:row>67</xdr:row>
      <xdr:rowOff>1028942</xdr:rowOff>
    </xdr:to>
    <xdr:pic>
      <xdr:nvPicPr>
        <xdr:cNvPr id="60" name="Slika 59">
          <a:extLst>
            <a:ext uri="{FF2B5EF4-FFF2-40B4-BE49-F238E27FC236}">
              <a16:creationId xmlns:a16="http://schemas.microsoft.com/office/drawing/2014/main" id="{1DF2D699-95BD-4739-A7CF-486FCF7B3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6"/>
        <a:stretch>
          <a:fillRect/>
        </a:stretch>
      </xdr:blipFill>
      <xdr:spPr>
        <a:xfrm>
          <a:off x="1063625" y="66384792"/>
          <a:ext cx="1362075" cy="779400"/>
        </a:xfrm>
        <a:prstGeom prst="rect">
          <a:avLst/>
        </a:prstGeom>
      </xdr:spPr>
    </xdr:pic>
    <xdr:clientData/>
  </xdr:twoCellAnchor>
  <xdr:twoCellAnchor>
    <xdr:from>
      <xdr:col>1</xdr:col>
      <xdr:colOff>111126</xdr:colOff>
      <xdr:row>68</xdr:row>
      <xdr:rowOff>284195</xdr:rowOff>
    </xdr:from>
    <xdr:to>
      <xdr:col>1</xdr:col>
      <xdr:colOff>1568451</xdr:colOff>
      <xdr:row>68</xdr:row>
      <xdr:rowOff>1035265</xdr:rowOff>
    </xdr:to>
    <xdr:pic>
      <xdr:nvPicPr>
        <xdr:cNvPr id="72" name="Slika 71">
          <a:extLst>
            <a:ext uri="{FF2B5EF4-FFF2-40B4-BE49-F238E27FC236}">
              <a16:creationId xmlns:a16="http://schemas.microsoft.com/office/drawing/2014/main" id="{7409EB66-0E4A-4DE9-8BC5-6210EBA1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7"/>
        <a:stretch>
          <a:fillRect/>
        </a:stretch>
      </xdr:blipFill>
      <xdr:spPr>
        <a:xfrm>
          <a:off x="952501" y="67689445"/>
          <a:ext cx="1457325" cy="751070"/>
        </a:xfrm>
        <a:prstGeom prst="rect">
          <a:avLst/>
        </a:prstGeom>
      </xdr:spPr>
    </xdr:pic>
    <xdr:clientData/>
  </xdr:twoCellAnchor>
  <xdr:twoCellAnchor>
    <xdr:from>
      <xdr:col>1</xdr:col>
      <xdr:colOff>238126</xdr:colOff>
      <xdr:row>64</xdr:row>
      <xdr:rowOff>92075</xdr:rowOff>
    </xdr:from>
    <xdr:to>
      <xdr:col>1</xdr:col>
      <xdr:colOff>1507851</xdr:colOff>
      <xdr:row>64</xdr:row>
      <xdr:rowOff>1140121</xdr:rowOff>
    </xdr:to>
    <xdr:pic>
      <xdr:nvPicPr>
        <xdr:cNvPr id="89" name="Slika 88">
          <a:extLst>
            <a:ext uri="{FF2B5EF4-FFF2-40B4-BE49-F238E27FC236}">
              <a16:creationId xmlns:a16="http://schemas.microsoft.com/office/drawing/2014/main" id="{82E71573-B75C-4AB1-972D-04F5AF22A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8"/>
        <a:stretch>
          <a:fillRect/>
        </a:stretch>
      </xdr:blipFill>
      <xdr:spPr>
        <a:xfrm>
          <a:off x="1079501" y="76387325"/>
          <a:ext cx="1269725" cy="1048046"/>
        </a:xfrm>
        <a:prstGeom prst="rect">
          <a:avLst/>
        </a:prstGeom>
      </xdr:spPr>
    </xdr:pic>
    <xdr:clientData/>
  </xdr:twoCellAnchor>
  <xdr:twoCellAnchor>
    <xdr:from>
      <xdr:col>1</xdr:col>
      <xdr:colOff>222250</xdr:colOff>
      <xdr:row>65</xdr:row>
      <xdr:rowOff>31750</xdr:rowOff>
    </xdr:from>
    <xdr:to>
      <xdr:col>1</xdr:col>
      <xdr:colOff>1557773</xdr:colOff>
      <xdr:row>65</xdr:row>
      <xdr:rowOff>1162323</xdr:rowOff>
    </xdr:to>
    <xdr:pic>
      <xdr:nvPicPr>
        <xdr:cNvPr id="90" name="Slika 89">
          <a:extLst>
            <a:ext uri="{FF2B5EF4-FFF2-40B4-BE49-F238E27FC236}">
              <a16:creationId xmlns:a16="http://schemas.microsoft.com/office/drawing/2014/main" id="{9F4E57B4-C4FC-4E00-95EE-38032D963A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9"/>
        <a:stretch>
          <a:fillRect/>
        </a:stretch>
      </xdr:blipFill>
      <xdr:spPr>
        <a:xfrm>
          <a:off x="1063625" y="77597000"/>
          <a:ext cx="1335523" cy="1130573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76</xdr:row>
      <xdr:rowOff>203200</xdr:rowOff>
    </xdr:from>
    <xdr:to>
      <xdr:col>1</xdr:col>
      <xdr:colOff>1659087</xdr:colOff>
      <xdr:row>76</xdr:row>
      <xdr:rowOff>974943</xdr:rowOff>
    </xdr:to>
    <xdr:pic>
      <xdr:nvPicPr>
        <xdr:cNvPr id="95" name="Slika 94">
          <a:extLst>
            <a:ext uri="{FF2B5EF4-FFF2-40B4-BE49-F238E27FC236}">
              <a16:creationId xmlns:a16="http://schemas.microsoft.com/office/drawing/2014/main" id="{90A27076-F339-4E4A-9EF4-1B858AAEA0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0"/>
        <a:stretch>
          <a:fillRect/>
        </a:stretch>
      </xdr:blipFill>
      <xdr:spPr>
        <a:xfrm>
          <a:off x="936625" y="93643450"/>
          <a:ext cx="1563837" cy="771743"/>
        </a:xfrm>
        <a:prstGeom prst="rect">
          <a:avLst/>
        </a:prstGeom>
      </xdr:spPr>
    </xdr:pic>
    <xdr:clientData/>
  </xdr:twoCellAnchor>
  <xdr:twoCellAnchor>
    <xdr:from>
      <xdr:col>1</xdr:col>
      <xdr:colOff>79375</xdr:colOff>
      <xdr:row>77</xdr:row>
      <xdr:rowOff>187325</xdr:rowOff>
    </xdr:from>
    <xdr:to>
      <xdr:col>2</xdr:col>
      <xdr:colOff>7058</xdr:colOff>
      <xdr:row>77</xdr:row>
      <xdr:rowOff>1111503</xdr:rowOff>
    </xdr:to>
    <xdr:pic>
      <xdr:nvPicPr>
        <xdr:cNvPr id="106" name="Slika 105">
          <a:extLst>
            <a:ext uri="{FF2B5EF4-FFF2-40B4-BE49-F238E27FC236}">
              <a16:creationId xmlns:a16="http://schemas.microsoft.com/office/drawing/2014/main" id="{2FB6BF7F-4AD8-4444-9361-A838DF217F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1"/>
        <a:stretch>
          <a:fillRect/>
        </a:stretch>
      </xdr:blipFill>
      <xdr:spPr>
        <a:xfrm>
          <a:off x="920750" y="94897575"/>
          <a:ext cx="1610433" cy="924178"/>
        </a:xfrm>
        <a:prstGeom prst="rect">
          <a:avLst/>
        </a:prstGeom>
      </xdr:spPr>
    </xdr:pic>
    <xdr:clientData/>
  </xdr:twoCellAnchor>
  <xdr:twoCellAnchor>
    <xdr:from>
      <xdr:col>1</xdr:col>
      <xdr:colOff>285750</xdr:colOff>
      <xdr:row>90</xdr:row>
      <xdr:rowOff>182468</xdr:rowOff>
    </xdr:from>
    <xdr:to>
      <xdr:col>1</xdr:col>
      <xdr:colOff>1536700</xdr:colOff>
      <xdr:row>90</xdr:row>
      <xdr:rowOff>1057574</xdr:rowOff>
    </xdr:to>
    <xdr:pic>
      <xdr:nvPicPr>
        <xdr:cNvPr id="126" name="Slika 125">
          <a:extLst>
            <a:ext uri="{FF2B5EF4-FFF2-40B4-BE49-F238E27FC236}">
              <a16:creationId xmlns:a16="http://schemas.microsoft.com/office/drawing/2014/main" id="{E8F31E9A-9D72-4F75-B151-347B384DAD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2"/>
        <a:stretch>
          <a:fillRect/>
        </a:stretch>
      </xdr:blipFill>
      <xdr:spPr>
        <a:xfrm>
          <a:off x="1127125" y="118387718"/>
          <a:ext cx="1250950" cy="875106"/>
        </a:xfrm>
        <a:prstGeom prst="rect">
          <a:avLst/>
        </a:prstGeom>
      </xdr:spPr>
    </xdr:pic>
    <xdr:clientData/>
  </xdr:twoCellAnchor>
  <xdr:twoCellAnchor>
    <xdr:from>
      <xdr:col>1</xdr:col>
      <xdr:colOff>88900</xdr:colOff>
      <xdr:row>147</xdr:row>
      <xdr:rowOff>321581</xdr:rowOff>
    </xdr:from>
    <xdr:to>
      <xdr:col>1</xdr:col>
      <xdr:colOff>1536700</xdr:colOff>
      <xdr:row>147</xdr:row>
      <xdr:rowOff>1092424</xdr:rowOff>
    </xdr:to>
    <xdr:pic>
      <xdr:nvPicPr>
        <xdr:cNvPr id="130" name="Slika 129">
          <a:extLst>
            <a:ext uri="{FF2B5EF4-FFF2-40B4-BE49-F238E27FC236}">
              <a16:creationId xmlns:a16="http://schemas.microsoft.com/office/drawing/2014/main" id="{BC31E091-287C-480B-BC28-FDDCE86EEE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3"/>
        <a:stretch>
          <a:fillRect/>
        </a:stretch>
      </xdr:blipFill>
      <xdr:spPr>
        <a:xfrm>
          <a:off x="930275" y="166786831"/>
          <a:ext cx="1447800" cy="770843"/>
        </a:xfrm>
        <a:prstGeom prst="rect">
          <a:avLst/>
        </a:prstGeom>
      </xdr:spPr>
    </xdr:pic>
    <xdr:clientData/>
  </xdr:twoCellAnchor>
  <xdr:twoCellAnchor>
    <xdr:from>
      <xdr:col>1</xdr:col>
      <xdr:colOff>127001</xdr:colOff>
      <xdr:row>148</xdr:row>
      <xdr:rowOff>192398</xdr:rowOff>
    </xdr:from>
    <xdr:to>
      <xdr:col>1</xdr:col>
      <xdr:colOff>1622426</xdr:colOff>
      <xdr:row>148</xdr:row>
      <xdr:rowOff>1067050</xdr:rowOff>
    </xdr:to>
    <xdr:pic>
      <xdr:nvPicPr>
        <xdr:cNvPr id="131" name="Slika 130">
          <a:extLst>
            <a:ext uri="{FF2B5EF4-FFF2-40B4-BE49-F238E27FC236}">
              <a16:creationId xmlns:a16="http://schemas.microsoft.com/office/drawing/2014/main" id="{F02F6234-3DCF-47BF-B4CC-23D232D27A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4"/>
        <a:stretch>
          <a:fillRect/>
        </a:stretch>
      </xdr:blipFill>
      <xdr:spPr>
        <a:xfrm>
          <a:off x="968376" y="167927648"/>
          <a:ext cx="1495425" cy="874652"/>
        </a:xfrm>
        <a:prstGeom prst="rect">
          <a:avLst/>
        </a:prstGeom>
      </xdr:spPr>
    </xdr:pic>
    <xdr:clientData/>
  </xdr:twoCellAnchor>
  <xdr:twoCellAnchor>
    <xdr:from>
      <xdr:col>1</xdr:col>
      <xdr:colOff>130175</xdr:colOff>
      <xdr:row>150</xdr:row>
      <xdr:rowOff>198536</xdr:rowOff>
    </xdr:from>
    <xdr:to>
      <xdr:col>1</xdr:col>
      <xdr:colOff>1670050</xdr:colOff>
      <xdr:row>150</xdr:row>
      <xdr:rowOff>1130565</xdr:rowOff>
    </xdr:to>
    <xdr:pic>
      <xdr:nvPicPr>
        <xdr:cNvPr id="132" name="Slika 131">
          <a:extLst>
            <a:ext uri="{FF2B5EF4-FFF2-40B4-BE49-F238E27FC236}">
              <a16:creationId xmlns:a16="http://schemas.microsoft.com/office/drawing/2014/main" id="{5E530AF1-9656-442C-8BED-AAF76650F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971550" y="30138786"/>
          <a:ext cx="1539875" cy="932029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146</xdr:row>
      <xdr:rowOff>400879</xdr:rowOff>
    </xdr:from>
    <xdr:to>
      <xdr:col>1</xdr:col>
      <xdr:colOff>1654175</xdr:colOff>
      <xdr:row>146</xdr:row>
      <xdr:rowOff>946303</xdr:rowOff>
    </xdr:to>
    <xdr:pic>
      <xdr:nvPicPr>
        <xdr:cNvPr id="23" name="Slika 22">
          <a:extLst>
            <a:ext uri="{FF2B5EF4-FFF2-40B4-BE49-F238E27FC236}">
              <a16:creationId xmlns:a16="http://schemas.microsoft.com/office/drawing/2014/main" id="{9BA4BAE0-ABF7-4C33-B9D2-851711E3C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889000" y="165596129"/>
          <a:ext cx="1606550" cy="545424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47</xdr:row>
      <xdr:rowOff>190499</xdr:rowOff>
    </xdr:from>
    <xdr:to>
      <xdr:col>1</xdr:col>
      <xdr:colOff>1670652</xdr:colOff>
      <xdr:row>47</xdr:row>
      <xdr:rowOff>1006705</xdr:rowOff>
    </xdr:to>
    <xdr:pic>
      <xdr:nvPicPr>
        <xdr:cNvPr id="54" name="Slika 53">
          <a:extLst>
            <a:ext uri="{FF2B5EF4-FFF2-40B4-BE49-F238E27FC236}">
              <a16:creationId xmlns:a16="http://schemas.microsoft.com/office/drawing/2014/main" id="{AF379EC2-ADA8-4681-9D31-1B5BEED57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7"/>
        <a:stretch>
          <a:fillRect/>
        </a:stretch>
      </xdr:blipFill>
      <xdr:spPr>
        <a:xfrm>
          <a:off x="1000125" y="58070749"/>
          <a:ext cx="1511902" cy="816206"/>
        </a:xfrm>
        <a:prstGeom prst="rect">
          <a:avLst/>
        </a:prstGeom>
      </xdr:spPr>
    </xdr:pic>
    <xdr:clientData/>
  </xdr:twoCellAnchor>
  <xdr:twoCellAnchor>
    <xdr:from>
      <xdr:col>1</xdr:col>
      <xdr:colOff>127000</xdr:colOff>
      <xdr:row>109</xdr:row>
      <xdr:rowOff>63500</xdr:rowOff>
    </xdr:from>
    <xdr:to>
      <xdr:col>1</xdr:col>
      <xdr:colOff>1528086</xdr:colOff>
      <xdr:row>109</xdr:row>
      <xdr:rowOff>1133746</xdr:rowOff>
    </xdr:to>
    <xdr:pic>
      <xdr:nvPicPr>
        <xdr:cNvPr id="74" name="Slika 73">
          <a:extLst>
            <a:ext uri="{FF2B5EF4-FFF2-40B4-BE49-F238E27FC236}">
              <a16:creationId xmlns:a16="http://schemas.microsoft.com/office/drawing/2014/main" id="{F50623F6-24A9-41EF-9BA7-BC23B0E82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8"/>
        <a:stretch>
          <a:fillRect/>
        </a:stretch>
      </xdr:blipFill>
      <xdr:spPr>
        <a:xfrm>
          <a:off x="968375" y="134143750"/>
          <a:ext cx="1401086" cy="1070246"/>
        </a:xfrm>
        <a:prstGeom prst="rect">
          <a:avLst/>
        </a:prstGeom>
      </xdr:spPr>
    </xdr:pic>
    <xdr:clientData/>
  </xdr:twoCellAnchor>
  <xdr:twoCellAnchor>
    <xdr:from>
      <xdr:col>1</xdr:col>
      <xdr:colOff>225425</xdr:colOff>
      <xdr:row>139</xdr:row>
      <xdr:rowOff>101600</xdr:rowOff>
    </xdr:from>
    <xdr:to>
      <xdr:col>1</xdr:col>
      <xdr:colOff>1459657</xdr:colOff>
      <xdr:row>139</xdr:row>
      <xdr:rowOff>1149645</xdr:rowOff>
    </xdr:to>
    <xdr:pic>
      <xdr:nvPicPr>
        <xdr:cNvPr id="133" name="Slika 132">
          <a:extLst>
            <a:ext uri="{FF2B5EF4-FFF2-40B4-BE49-F238E27FC236}">
              <a16:creationId xmlns:a16="http://schemas.microsoft.com/office/drawing/2014/main" id="{F331EC72-3EF8-436C-B64A-9D22C7967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9"/>
        <a:stretch>
          <a:fillRect/>
        </a:stretch>
      </xdr:blipFill>
      <xdr:spPr>
        <a:xfrm>
          <a:off x="1066800" y="163391850"/>
          <a:ext cx="1234232" cy="1048045"/>
        </a:xfrm>
        <a:prstGeom prst="rect">
          <a:avLst/>
        </a:prstGeom>
      </xdr:spPr>
    </xdr:pic>
    <xdr:clientData/>
  </xdr:twoCellAnchor>
  <xdr:twoCellAnchor>
    <xdr:from>
      <xdr:col>1</xdr:col>
      <xdr:colOff>349250</xdr:colOff>
      <xdr:row>138</xdr:row>
      <xdr:rowOff>60325</xdr:rowOff>
    </xdr:from>
    <xdr:to>
      <xdr:col>1</xdr:col>
      <xdr:colOff>1506042</xdr:colOff>
      <xdr:row>138</xdr:row>
      <xdr:rowOff>1232107</xdr:rowOff>
    </xdr:to>
    <xdr:pic>
      <xdr:nvPicPr>
        <xdr:cNvPr id="134" name="Slika 133">
          <a:extLst>
            <a:ext uri="{FF2B5EF4-FFF2-40B4-BE49-F238E27FC236}">
              <a16:creationId xmlns:a16="http://schemas.microsoft.com/office/drawing/2014/main" id="{02200DDD-00DC-4378-97F3-1DCE8D96B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0"/>
        <a:stretch>
          <a:fillRect/>
        </a:stretch>
      </xdr:blipFill>
      <xdr:spPr>
        <a:xfrm>
          <a:off x="1190625" y="162080575"/>
          <a:ext cx="1156792" cy="1171782"/>
        </a:xfrm>
        <a:prstGeom prst="rect">
          <a:avLst/>
        </a:prstGeom>
      </xdr:spPr>
    </xdr:pic>
    <xdr:clientData/>
  </xdr:twoCellAnchor>
  <xdr:twoCellAnchor>
    <xdr:from>
      <xdr:col>1</xdr:col>
      <xdr:colOff>111126</xdr:colOff>
      <xdr:row>137</xdr:row>
      <xdr:rowOff>0</xdr:rowOff>
    </xdr:from>
    <xdr:to>
      <xdr:col>1</xdr:col>
      <xdr:colOff>1508126</xdr:colOff>
      <xdr:row>137</xdr:row>
      <xdr:rowOff>0</xdr:rowOff>
    </xdr:to>
    <xdr:pic>
      <xdr:nvPicPr>
        <xdr:cNvPr id="128" name="Slika 127">
          <a:extLst>
            <a:ext uri="{FF2B5EF4-FFF2-40B4-BE49-F238E27FC236}">
              <a16:creationId xmlns:a16="http://schemas.microsoft.com/office/drawing/2014/main" id="{B2CBCF87-9522-4FB1-B4CD-353024E17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952501" y="154099506"/>
          <a:ext cx="1397000" cy="666082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667</xdr:row>
      <xdr:rowOff>11211</xdr:rowOff>
    </xdr:from>
    <xdr:to>
      <xdr:col>1</xdr:col>
      <xdr:colOff>1603375</xdr:colOff>
      <xdr:row>670</xdr:row>
      <xdr:rowOff>133615</xdr:rowOff>
    </xdr:to>
    <xdr:pic>
      <xdr:nvPicPr>
        <xdr:cNvPr id="136" name="Slika 135">
          <a:extLst>
            <a:ext uri="{FF2B5EF4-FFF2-40B4-BE49-F238E27FC236}">
              <a16:creationId xmlns:a16="http://schemas.microsoft.com/office/drawing/2014/main" id="{D5D8F2FC-EF58-49AB-9966-7F13686965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904875" y="170476961"/>
          <a:ext cx="1539875" cy="932029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667</xdr:row>
      <xdr:rowOff>11211</xdr:rowOff>
    </xdr:from>
    <xdr:to>
      <xdr:col>1</xdr:col>
      <xdr:colOff>1603375</xdr:colOff>
      <xdr:row>670</xdr:row>
      <xdr:rowOff>133615</xdr:rowOff>
    </xdr:to>
    <xdr:pic>
      <xdr:nvPicPr>
        <xdr:cNvPr id="137" name="Slika 136">
          <a:extLst>
            <a:ext uri="{FF2B5EF4-FFF2-40B4-BE49-F238E27FC236}">
              <a16:creationId xmlns:a16="http://schemas.microsoft.com/office/drawing/2014/main" id="{999E0553-9B9A-4EE1-AF64-EE4CBF1E2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904875" y="170476961"/>
          <a:ext cx="1539875" cy="932029"/>
        </a:xfrm>
        <a:prstGeom prst="rect">
          <a:avLst/>
        </a:prstGeom>
      </xdr:spPr>
    </xdr:pic>
    <xdr:clientData/>
  </xdr:twoCellAnchor>
  <xdr:twoCellAnchor>
    <xdr:from>
      <xdr:col>1</xdr:col>
      <xdr:colOff>47625</xdr:colOff>
      <xdr:row>151</xdr:row>
      <xdr:rowOff>0</xdr:rowOff>
    </xdr:from>
    <xdr:to>
      <xdr:col>1</xdr:col>
      <xdr:colOff>1627081</xdr:colOff>
      <xdr:row>151</xdr:row>
      <xdr:rowOff>1063625</xdr:rowOff>
    </xdr:to>
    <xdr:pic>
      <xdr:nvPicPr>
        <xdr:cNvPr id="124" name="Slika 123">
          <a:extLst>
            <a:ext uri="{FF2B5EF4-FFF2-40B4-BE49-F238E27FC236}">
              <a16:creationId xmlns:a16="http://schemas.microsoft.com/office/drawing/2014/main" id="{BE3A5299-FF20-4F59-92B1-739D59D90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2"/>
        <a:stretch>
          <a:fillRect/>
        </a:stretch>
      </xdr:blipFill>
      <xdr:spPr>
        <a:xfrm>
          <a:off x="889000" y="171545250"/>
          <a:ext cx="1579456" cy="1063625"/>
        </a:xfrm>
        <a:prstGeom prst="rect">
          <a:avLst/>
        </a:prstGeom>
      </xdr:spPr>
    </xdr:pic>
    <xdr:clientData/>
  </xdr:twoCellAnchor>
  <xdr:twoCellAnchor>
    <xdr:from>
      <xdr:col>1</xdr:col>
      <xdr:colOff>31750</xdr:colOff>
      <xdr:row>152</xdr:row>
      <xdr:rowOff>1</xdr:rowOff>
    </xdr:from>
    <xdr:to>
      <xdr:col>1</xdr:col>
      <xdr:colOff>1641475</xdr:colOff>
      <xdr:row>152</xdr:row>
      <xdr:rowOff>848941</xdr:rowOff>
    </xdr:to>
    <xdr:pic>
      <xdr:nvPicPr>
        <xdr:cNvPr id="135" name="Slika 134">
          <a:extLst>
            <a:ext uri="{FF2B5EF4-FFF2-40B4-BE49-F238E27FC236}">
              <a16:creationId xmlns:a16="http://schemas.microsoft.com/office/drawing/2014/main" id="{8C7756A2-E0CB-4F17-9AD4-A067C1F7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3"/>
        <a:stretch>
          <a:fillRect/>
        </a:stretch>
      </xdr:blipFill>
      <xdr:spPr>
        <a:xfrm>
          <a:off x="873125" y="172815251"/>
          <a:ext cx="1609725" cy="848940"/>
        </a:xfrm>
        <a:prstGeom prst="rect">
          <a:avLst/>
        </a:prstGeom>
      </xdr:spPr>
    </xdr:pic>
    <xdr:clientData/>
  </xdr:twoCellAnchor>
  <xdr:twoCellAnchor>
    <xdr:from>
      <xdr:col>1</xdr:col>
      <xdr:colOff>158750</xdr:colOff>
      <xdr:row>122</xdr:row>
      <xdr:rowOff>317500</xdr:rowOff>
    </xdr:from>
    <xdr:to>
      <xdr:col>1</xdr:col>
      <xdr:colOff>1562100</xdr:colOff>
      <xdr:row>122</xdr:row>
      <xdr:rowOff>983582</xdr:rowOff>
    </xdr:to>
    <xdr:pic>
      <xdr:nvPicPr>
        <xdr:cNvPr id="139" name="Slika 138">
          <a:extLst>
            <a:ext uri="{FF2B5EF4-FFF2-40B4-BE49-F238E27FC236}">
              <a16:creationId xmlns:a16="http://schemas.microsoft.com/office/drawing/2014/main" id="{886E7B4B-F833-43F4-88FC-BC3410900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1"/>
        <a:stretch>
          <a:fillRect/>
        </a:stretch>
      </xdr:blipFill>
      <xdr:spPr>
        <a:xfrm>
          <a:off x="1000125" y="136302750"/>
          <a:ext cx="1403350" cy="666082"/>
        </a:xfrm>
        <a:prstGeom prst="rect">
          <a:avLst/>
        </a:prstGeom>
      </xdr:spPr>
    </xdr:pic>
    <xdr:clientData/>
  </xdr:twoCellAnchor>
  <xdr:twoCellAnchor>
    <xdr:from>
      <xdr:col>1</xdr:col>
      <xdr:colOff>254000</xdr:colOff>
      <xdr:row>149</xdr:row>
      <xdr:rowOff>111125</xdr:rowOff>
    </xdr:from>
    <xdr:to>
      <xdr:col>1</xdr:col>
      <xdr:colOff>1511300</xdr:colOff>
      <xdr:row>149</xdr:row>
      <xdr:rowOff>1054873</xdr:rowOff>
    </xdr:to>
    <xdr:pic>
      <xdr:nvPicPr>
        <xdr:cNvPr id="142" name="Slika 141">
          <a:extLst>
            <a:ext uri="{FF2B5EF4-FFF2-40B4-BE49-F238E27FC236}">
              <a16:creationId xmlns:a16="http://schemas.microsoft.com/office/drawing/2014/main" id="{E4CEFF27-9406-401B-B479-9BADACD23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4"/>
        <a:stretch>
          <a:fillRect/>
        </a:stretch>
      </xdr:blipFill>
      <xdr:spPr>
        <a:xfrm>
          <a:off x="1095375" y="169116375"/>
          <a:ext cx="1257300" cy="943748"/>
        </a:xfrm>
        <a:prstGeom prst="rect">
          <a:avLst/>
        </a:prstGeom>
      </xdr:spPr>
    </xdr:pic>
    <xdr:clientData/>
  </xdr:twoCellAnchor>
  <xdr:twoCellAnchor>
    <xdr:from>
      <xdr:col>1</xdr:col>
      <xdr:colOff>142421</xdr:colOff>
      <xdr:row>60</xdr:row>
      <xdr:rowOff>210457</xdr:rowOff>
    </xdr:from>
    <xdr:to>
      <xdr:col>1</xdr:col>
      <xdr:colOff>1642728</xdr:colOff>
      <xdr:row>60</xdr:row>
      <xdr:rowOff>949325</xdr:rowOff>
    </xdr:to>
    <xdr:pic>
      <xdr:nvPicPr>
        <xdr:cNvPr id="138" name="Slika 137">
          <a:extLst>
            <a:ext uri="{FF2B5EF4-FFF2-40B4-BE49-F238E27FC236}">
              <a16:creationId xmlns:a16="http://schemas.microsoft.com/office/drawing/2014/main" id="{00702B74-BFA2-4A73-A648-B391732184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5"/>
        <a:stretch>
          <a:fillRect/>
        </a:stretch>
      </xdr:blipFill>
      <xdr:spPr>
        <a:xfrm>
          <a:off x="986064" y="64898814"/>
          <a:ext cx="1500307" cy="738868"/>
        </a:xfrm>
        <a:prstGeom prst="rect">
          <a:avLst/>
        </a:prstGeom>
      </xdr:spPr>
    </xdr:pic>
    <xdr:clientData/>
  </xdr:twoCellAnchor>
  <xdr:twoCellAnchor>
    <xdr:from>
      <xdr:col>1</xdr:col>
      <xdr:colOff>136071</xdr:colOff>
      <xdr:row>61</xdr:row>
      <xdr:rowOff>87993</xdr:rowOff>
    </xdr:from>
    <xdr:to>
      <xdr:col>1</xdr:col>
      <xdr:colOff>1560769</xdr:colOff>
      <xdr:row>61</xdr:row>
      <xdr:rowOff>1132568</xdr:rowOff>
    </xdr:to>
    <xdr:pic>
      <xdr:nvPicPr>
        <xdr:cNvPr id="145" name="Slika 144">
          <a:extLst>
            <a:ext uri="{FF2B5EF4-FFF2-40B4-BE49-F238E27FC236}">
              <a16:creationId xmlns:a16="http://schemas.microsoft.com/office/drawing/2014/main" id="{F8B966FB-A891-456B-9055-4BCA5553CD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6"/>
        <a:stretch>
          <a:fillRect/>
        </a:stretch>
      </xdr:blipFill>
      <xdr:spPr>
        <a:xfrm>
          <a:off x="979714" y="66041814"/>
          <a:ext cx="1424698" cy="1044575"/>
        </a:xfrm>
        <a:prstGeom prst="rect">
          <a:avLst/>
        </a:prstGeom>
      </xdr:spPr>
    </xdr:pic>
    <xdr:clientData/>
  </xdr:twoCellAnchor>
  <xdr:twoCellAnchor>
    <xdr:from>
      <xdr:col>1</xdr:col>
      <xdr:colOff>60780</xdr:colOff>
      <xdr:row>62</xdr:row>
      <xdr:rowOff>285750</xdr:rowOff>
    </xdr:from>
    <xdr:to>
      <xdr:col>1</xdr:col>
      <xdr:colOff>1642426</xdr:colOff>
      <xdr:row>62</xdr:row>
      <xdr:rowOff>942068</xdr:rowOff>
    </xdr:to>
    <xdr:pic>
      <xdr:nvPicPr>
        <xdr:cNvPr id="146" name="Slika 145">
          <a:extLst>
            <a:ext uri="{FF2B5EF4-FFF2-40B4-BE49-F238E27FC236}">
              <a16:creationId xmlns:a16="http://schemas.microsoft.com/office/drawing/2014/main" id="{A690F3D2-27B8-4E36-A57D-AA10E32B3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7"/>
        <a:stretch>
          <a:fillRect/>
        </a:stretch>
      </xdr:blipFill>
      <xdr:spPr>
        <a:xfrm>
          <a:off x="904423" y="67505036"/>
          <a:ext cx="1581646" cy="656318"/>
        </a:xfrm>
        <a:prstGeom prst="rect">
          <a:avLst/>
        </a:prstGeom>
      </xdr:spPr>
    </xdr:pic>
    <xdr:clientData/>
  </xdr:twoCellAnchor>
  <xdr:twoCellAnchor>
    <xdr:from>
      <xdr:col>1</xdr:col>
      <xdr:colOff>63500</xdr:colOff>
      <xdr:row>63</xdr:row>
      <xdr:rowOff>241299</xdr:rowOff>
    </xdr:from>
    <xdr:to>
      <xdr:col>1</xdr:col>
      <xdr:colOff>1559802</xdr:colOff>
      <xdr:row>63</xdr:row>
      <xdr:rowOff>962138</xdr:rowOff>
    </xdr:to>
    <xdr:pic>
      <xdr:nvPicPr>
        <xdr:cNvPr id="141" name="Slika 140">
          <a:extLst>
            <a:ext uri="{FF2B5EF4-FFF2-40B4-BE49-F238E27FC236}">
              <a16:creationId xmlns:a16="http://schemas.microsoft.com/office/drawing/2014/main" id="{F2A710F8-1395-442E-A52B-451080E76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8"/>
        <a:stretch>
          <a:fillRect/>
        </a:stretch>
      </xdr:blipFill>
      <xdr:spPr>
        <a:xfrm>
          <a:off x="904875" y="68916549"/>
          <a:ext cx="1496302" cy="72083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NTOMEN-orderlist-2021_Nov_DELOVNA%20VERZIJ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of order"/>
      <sheetName val="TENTOMEN grp"/>
      <sheetName val="TENTOMEN pu"/>
      <sheetName val="PROD.LIST GRP Tentomen"/>
      <sheetName val="sum TENTOME"/>
      <sheetName val="PACKING LIST GRP tentomen"/>
      <sheetName val="PROD.LIST PU Tentomen"/>
      <sheetName val="PACKING LIST PU tentomen "/>
      <sheetName val="PAKIRANJE"/>
    </sheetNames>
    <sheetDataSet>
      <sheetData sheetId="0"/>
      <sheetData sheetId="1"/>
      <sheetData sheetId="2"/>
      <sheetData sheetId="3">
        <row r="4">
          <cell r="A4"/>
          <cell r="B4"/>
          <cell r="C4"/>
          <cell r="D4"/>
          <cell r="E4"/>
          <cell r="F4"/>
          <cell r="G4"/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>
    <tabColor theme="9" tint="0.59999389629810485"/>
  </sheetPr>
  <dimension ref="B3:G36"/>
  <sheetViews>
    <sheetView showGridLines="0" showRowColHeaders="0" tabSelected="1" zoomScale="93" zoomScaleNormal="93" workbookViewId="0">
      <selection activeCell="E6" sqref="E6"/>
    </sheetView>
  </sheetViews>
  <sheetFormatPr defaultColWidth="11" defaultRowHeight="15.5"/>
  <cols>
    <col min="1" max="1" width="2.5" customWidth="1"/>
    <col min="2" max="2" width="16.33203125" customWidth="1"/>
    <col min="3" max="3" width="15.1640625" bestFit="1" customWidth="1"/>
    <col min="4" max="4" width="15.5" bestFit="1" customWidth="1"/>
    <col min="5" max="5" width="17.33203125" customWidth="1"/>
    <col min="6" max="6" width="17.1640625" customWidth="1"/>
    <col min="7" max="7" width="11.1640625" customWidth="1"/>
  </cols>
  <sheetData>
    <row r="3" spans="2:7">
      <c r="F3" t="s">
        <v>138</v>
      </c>
    </row>
    <row r="5" spans="2:7" ht="16" thickBot="1">
      <c r="E5" t="s">
        <v>139</v>
      </c>
    </row>
    <row r="6" spans="2:7" ht="65.25" customHeight="1" thickBot="1">
      <c r="B6" s="35" t="s">
        <v>160</v>
      </c>
      <c r="E6" s="36"/>
    </row>
    <row r="7" spans="2:7" ht="16" thickBot="1">
      <c r="E7" t="s">
        <v>140</v>
      </c>
    </row>
    <row r="8" spans="2:7">
      <c r="E8" s="335"/>
    </row>
    <row r="9" spans="2:7">
      <c r="E9" s="336"/>
    </row>
    <row r="10" spans="2:7">
      <c r="E10" s="336"/>
    </row>
    <row r="11" spans="2:7" ht="16" thickBot="1">
      <c r="E11" s="337"/>
    </row>
    <row r="12" spans="2:7" ht="16" thickBot="1">
      <c r="B12" t="s">
        <v>109</v>
      </c>
      <c r="C12" s="26"/>
      <c r="D12" s="11" t="s">
        <v>110</v>
      </c>
    </row>
    <row r="15" spans="2:7" ht="16" thickBot="1">
      <c r="C15" s="12"/>
      <c r="D15" s="12"/>
      <c r="E15" s="12" t="s">
        <v>111</v>
      </c>
      <c r="F15" s="12" t="s">
        <v>2</v>
      </c>
      <c r="G15" s="12"/>
    </row>
    <row r="16" spans="2:7" s="10" customFormat="1" ht="23" customHeight="1" thickBot="1">
      <c r="C16" s="16"/>
      <c r="D16" s="17" t="s">
        <v>112</v>
      </c>
      <c r="E16" s="16">
        <f>SUM(SIMPLvolumes!X7:AI7)</f>
        <v>0</v>
      </c>
      <c r="F16" s="18">
        <f>SIMPLvolumes!$X$1</f>
        <v>0</v>
      </c>
      <c r="G16" s="16"/>
    </row>
    <row r="17" spans="2:7" s="10" customFormat="1" ht="23" customHeight="1">
      <c r="D17" s="15" t="s">
        <v>113</v>
      </c>
      <c r="E17" s="10">
        <f>SUM(E16:E16)</f>
        <v>0</v>
      </c>
      <c r="F17" s="14">
        <f>SUM(F16:F16)</f>
        <v>0</v>
      </c>
    </row>
    <row r="18" spans="2:7" s="10" customFormat="1" ht="23" customHeight="1" thickBot="1">
      <c r="D18" s="13" t="str">
        <f>"DISCOUNT "&amp;C12&amp;" %"</f>
        <v>DISCOUNT  %</v>
      </c>
      <c r="F18" s="14">
        <f>SUM(F16:F16)*C12/100</f>
        <v>0</v>
      </c>
    </row>
    <row r="19" spans="2:7" s="10" customFormat="1" ht="23" customHeight="1">
      <c r="C19" s="27"/>
      <c r="D19" s="28" t="s">
        <v>114</v>
      </c>
      <c r="E19" s="28"/>
      <c r="F19" s="29">
        <f>F17-F18</f>
        <v>0</v>
      </c>
      <c r="G19" s="30"/>
    </row>
    <row r="20" spans="2:7" s="10" customFormat="1" ht="23" customHeight="1" thickBot="1">
      <c r="C20" s="31"/>
      <c r="D20" s="32" t="s">
        <v>115</v>
      </c>
      <c r="E20" s="32"/>
      <c r="F20" s="33">
        <f>F19*1.22</f>
        <v>0</v>
      </c>
      <c r="G20" s="34"/>
    </row>
    <row r="24" spans="2:7">
      <c r="B24" t="s">
        <v>222</v>
      </c>
    </row>
    <row r="25" spans="2:7">
      <c r="B25" t="s">
        <v>223</v>
      </c>
    </row>
    <row r="27" spans="2:7">
      <c r="B27" t="s">
        <v>224</v>
      </c>
    </row>
    <row r="29" spans="2:7">
      <c r="B29" t="s">
        <v>225</v>
      </c>
    </row>
    <row r="31" spans="2:7">
      <c r="B31" t="s">
        <v>222</v>
      </c>
    </row>
    <row r="32" spans="2:7">
      <c r="B32" t="s">
        <v>226</v>
      </c>
    </row>
    <row r="33" spans="2:2">
      <c r="B33" t="s">
        <v>227</v>
      </c>
    </row>
    <row r="35" spans="2:2">
      <c r="B35" t="s">
        <v>228</v>
      </c>
    </row>
    <row r="36" spans="2:2">
      <c r="B36" t="s">
        <v>229</v>
      </c>
    </row>
  </sheetData>
  <sheetProtection algorithmName="SHA-512" hashValue="NmhUpBLrk7Gab9p961KPRn2hKgoCMTQT1orjsmszIj5imocav2cXuYnl7Ya6rnCee5hMDWsEwHpr7AnHqiQejA==" saltValue="jTrs71WZq9lCXFZuG4eqYg==" spinCount="100000" sheet="1" objects="1" scenarios="1"/>
  <mergeCells count="1">
    <mergeCell ref="E8:E11"/>
  </mergeCells>
  <phoneticPr fontId="6" type="noConversion"/>
  <pageMargins left="0.75" right="0.75" top="1" bottom="1" header="0.5" footer="0.5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List2">
    <tabColor theme="1"/>
    <pageSetUpPr fitToPage="1"/>
  </sheetPr>
  <dimension ref="A1:AU409"/>
  <sheetViews>
    <sheetView showGridLines="0" showRowColHeaders="0" zoomScale="60" zoomScaleNormal="60" zoomScalePageLayoutView="75" workbookViewId="0">
      <pane ySplit="8" topLeftCell="A60" activePane="bottomLeft" state="frozen"/>
      <selection activeCell="Q1" sqref="Q1"/>
      <selection pane="bottomLeft" activeCell="X61" sqref="X61"/>
    </sheetView>
  </sheetViews>
  <sheetFormatPr defaultColWidth="11" defaultRowHeight="21"/>
  <cols>
    <col min="1" max="1" width="11" style="74"/>
    <col min="2" max="2" width="22.1640625" style="75" customWidth="1"/>
    <col min="3" max="3" width="7.5" style="76" customWidth="1"/>
    <col min="4" max="4" width="3.6640625" style="77" customWidth="1"/>
    <col min="5" max="5" width="7.5" style="182" customWidth="1"/>
    <col min="6" max="6" width="6.5" style="183" hidden="1" customWidth="1"/>
    <col min="7" max="7" width="5" style="87" hidden="1" customWidth="1"/>
    <col min="8" max="8" width="4.6640625" style="87" hidden="1" customWidth="1"/>
    <col min="9" max="9" width="4.83203125" style="87" hidden="1" customWidth="1"/>
    <col min="10" max="12" width="5" style="87" hidden="1" customWidth="1"/>
    <col min="13" max="13" width="4.33203125" style="87" hidden="1" customWidth="1"/>
    <col min="14" max="14" width="5.6640625" style="87" hidden="1" customWidth="1"/>
    <col min="15" max="16" width="5" style="87" hidden="1" customWidth="1"/>
    <col min="17" max="18" width="5.25" style="87" hidden="1" customWidth="1"/>
    <col min="19" max="19" width="20.83203125" style="79" customWidth="1"/>
    <col min="20" max="20" width="10.1640625" style="76" customWidth="1"/>
    <col min="21" max="21" width="8.33203125" style="76" bestFit="1" customWidth="1"/>
    <col min="22" max="22" width="15.33203125" style="75" bestFit="1" customWidth="1"/>
    <col min="23" max="23" width="18.1640625" style="75" customWidth="1"/>
    <col min="24" max="24" width="13.33203125" style="84" customWidth="1"/>
    <col min="25" max="35" width="12.6640625" style="84" customWidth="1"/>
    <col min="36" max="36" width="15.75" style="85" customWidth="1"/>
    <col min="37" max="37" width="8.33203125" style="86" customWidth="1"/>
    <col min="38" max="38" width="8" style="75" customWidth="1"/>
    <col min="39" max="40" width="11" style="75" hidden="1" customWidth="1"/>
    <col min="41" max="44" width="11" style="84" hidden="1" customWidth="1"/>
    <col min="45" max="46" width="11" style="75" hidden="1" customWidth="1"/>
    <col min="47" max="47" width="11" style="75" customWidth="1"/>
    <col min="48" max="16384" width="11" style="75"/>
  </cols>
  <sheetData>
    <row r="1" spans="1:46">
      <c r="E1" s="77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V1" s="80"/>
      <c r="W1" s="81" t="s">
        <v>9</v>
      </c>
      <c r="X1" s="82">
        <f>SUM(AJ$10:AJ$1048576)</f>
        <v>0</v>
      </c>
      <c r="Y1" s="83" t="s">
        <v>10</v>
      </c>
      <c r="AA1" s="75"/>
      <c r="AB1" s="75"/>
      <c r="AC1" s="75"/>
      <c r="AD1" s="75"/>
      <c r="AE1" s="75"/>
      <c r="AF1" s="75"/>
      <c r="AG1" s="75"/>
      <c r="AH1" s="75"/>
      <c r="AI1" s="75"/>
    </row>
    <row r="2" spans="1:46">
      <c r="E2" s="74"/>
      <c r="F2" s="87"/>
      <c r="V2" s="80"/>
      <c r="W2" s="88" t="s">
        <v>187</v>
      </c>
      <c r="X2" s="89">
        <f>X1*1.22</f>
        <v>0</v>
      </c>
      <c r="Y2" s="90" t="s">
        <v>10</v>
      </c>
      <c r="AA2" s="75"/>
      <c r="AB2" s="75"/>
      <c r="AC2" s="75"/>
      <c r="AD2" s="75"/>
      <c r="AE2" s="75"/>
      <c r="AF2" s="75"/>
      <c r="AG2" s="75"/>
      <c r="AH2" s="75"/>
      <c r="AI2" s="75"/>
    </row>
    <row r="3" spans="1:46" ht="16" customHeight="1">
      <c r="E3" s="74"/>
      <c r="F3" s="87"/>
      <c r="V3" s="80"/>
      <c r="W3" s="88" t="s">
        <v>17</v>
      </c>
      <c r="X3" s="91">
        <f>SUM(X10:AI153)</f>
        <v>0</v>
      </c>
      <c r="Y3" s="90"/>
      <c r="AA3" s="75"/>
      <c r="AB3" s="75"/>
      <c r="AC3" s="75"/>
      <c r="AD3" s="75"/>
      <c r="AE3" s="75"/>
      <c r="AF3" s="75"/>
      <c r="AG3" s="75"/>
      <c r="AH3" s="75"/>
      <c r="AI3" s="75"/>
    </row>
    <row r="4" spans="1:46">
      <c r="E4" s="92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V4" s="80"/>
      <c r="W4" s="88" t="s">
        <v>167</v>
      </c>
      <c r="X4" s="94">
        <f>SUM(F:F)</f>
        <v>0</v>
      </c>
      <c r="Y4" s="95" t="s">
        <v>15</v>
      </c>
      <c r="AA4" s="75"/>
      <c r="AB4" s="75"/>
      <c r="AC4" s="75"/>
      <c r="AD4" s="75"/>
      <c r="AE4" s="75"/>
      <c r="AF4" s="75"/>
      <c r="AG4" s="75"/>
      <c r="AH4" s="75"/>
      <c r="AI4" s="96"/>
    </row>
    <row r="5" spans="1:46" ht="21.5" thickBot="1">
      <c r="E5" s="74"/>
      <c r="F5" s="87"/>
      <c r="W5" s="84"/>
      <c r="AA5" s="75"/>
      <c r="AB5" s="75"/>
      <c r="AC5" s="75"/>
      <c r="AD5" s="75"/>
      <c r="AE5" s="75"/>
      <c r="AF5" s="75"/>
      <c r="AG5" s="75"/>
      <c r="AH5" s="96"/>
      <c r="AI5" s="96"/>
      <c r="AJ5" s="97" t="s">
        <v>274</v>
      </c>
    </row>
    <row r="6" spans="1:46" ht="21.5" hidden="1" thickBot="1">
      <c r="E6" s="74"/>
      <c r="F6" s="87"/>
      <c r="AJ6" s="98"/>
    </row>
    <row r="7" spans="1:46" ht="25.5" thickBot="1">
      <c r="B7" s="99"/>
      <c r="C7" s="100"/>
      <c r="D7" s="101"/>
      <c r="E7" s="102"/>
      <c r="F7" s="103"/>
      <c r="G7" s="103"/>
      <c r="H7" s="103"/>
      <c r="I7" s="103"/>
      <c r="J7" s="103"/>
      <c r="K7" s="103"/>
      <c r="L7" s="103"/>
      <c r="M7" s="103"/>
      <c r="N7" s="104"/>
      <c r="O7" s="104"/>
      <c r="P7" s="104"/>
      <c r="Q7" s="104"/>
      <c r="R7" s="104"/>
      <c r="W7" s="105" t="s">
        <v>21</v>
      </c>
      <c r="X7" s="106">
        <f t="shared" ref="X7:AI7" si="0">SUM(G$10:G$1048576)</f>
        <v>0</v>
      </c>
      <c r="Y7" s="107">
        <f t="shared" si="0"/>
        <v>0</v>
      </c>
      <c r="Z7" s="107">
        <f t="shared" si="0"/>
        <v>0</v>
      </c>
      <c r="AA7" s="107">
        <f t="shared" si="0"/>
        <v>0</v>
      </c>
      <c r="AB7" s="107">
        <f t="shared" si="0"/>
        <v>0</v>
      </c>
      <c r="AC7" s="107">
        <f t="shared" si="0"/>
        <v>0</v>
      </c>
      <c r="AD7" s="107">
        <f t="shared" si="0"/>
        <v>0</v>
      </c>
      <c r="AE7" s="107">
        <f t="shared" si="0"/>
        <v>0</v>
      </c>
      <c r="AF7" s="107">
        <f t="shared" si="0"/>
        <v>0</v>
      </c>
      <c r="AG7" s="107">
        <f t="shared" si="0"/>
        <v>0</v>
      </c>
      <c r="AH7" s="107">
        <f t="shared" si="0"/>
        <v>0</v>
      </c>
      <c r="AI7" s="189">
        <f t="shared" si="0"/>
        <v>0</v>
      </c>
      <c r="AJ7" s="185">
        <f>SUM(X7:AI7)</f>
        <v>0</v>
      </c>
      <c r="AK7" s="108"/>
      <c r="AL7" s="109"/>
    </row>
    <row r="8" spans="1:46" s="84" customFormat="1" ht="38.25" customHeight="1" thickBot="1">
      <c r="A8" s="110"/>
      <c r="B8" s="111"/>
      <c r="C8" s="112" t="s">
        <v>1</v>
      </c>
      <c r="D8" s="113"/>
      <c r="E8" s="114" t="s">
        <v>7</v>
      </c>
      <c r="F8" s="115" t="s">
        <v>8</v>
      </c>
      <c r="G8" s="115" t="s">
        <v>3</v>
      </c>
      <c r="H8" s="115" t="s">
        <v>4</v>
      </c>
      <c r="I8" s="115" t="s">
        <v>13</v>
      </c>
      <c r="J8" s="115" t="s">
        <v>120</v>
      </c>
      <c r="K8" s="115" t="s">
        <v>5</v>
      </c>
      <c r="L8" s="115" t="s">
        <v>18</v>
      </c>
      <c r="M8" s="115" t="s">
        <v>82</v>
      </c>
      <c r="N8" s="115" t="s">
        <v>19</v>
      </c>
      <c r="O8" s="115" t="s">
        <v>168</v>
      </c>
      <c r="P8" s="115" t="s">
        <v>58</v>
      </c>
      <c r="Q8" s="115" t="s">
        <v>275</v>
      </c>
      <c r="R8" s="115" t="s">
        <v>276</v>
      </c>
      <c r="S8" s="116" t="s">
        <v>0</v>
      </c>
      <c r="T8" s="117"/>
      <c r="U8" s="117" t="s">
        <v>20</v>
      </c>
      <c r="V8" s="117" t="s">
        <v>172</v>
      </c>
      <c r="W8" s="118" t="s">
        <v>2</v>
      </c>
      <c r="X8" s="119" t="s">
        <v>161</v>
      </c>
      <c r="Y8" s="120" t="s">
        <v>162</v>
      </c>
      <c r="Z8" s="121" t="s">
        <v>171</v>
      </c>
      <c r="AA8" s="122" t="s">
        <v>163</v>
      </c>
      <c r="AB8" s="277" t="s">
        <v>164</v>
      </c>
      <c r="AC8" s="123" t="s">
        <v>194</v>
      </c>
      <c r="AD8" s="124" t="s">
        <v>165</v>
      </c>
      <c r="AE8" s="125" t="s">
        <v>170</v>
      </c>
      <c r="AF8" s="278" t="s">
        <v>169</v>
      </c>
      <c r="AG8" s="186" t="s">
        <v>271</v>
      </c>
      <c r="AH8" s="187" t="s">
        <v>272</v>
      </c>
      <c r="AI8" s="188" t="s">
        <v>273</v>
      </c>
      <c r="AJ8" s="126" t="s">
        <v>6</v>
      </c>
      <c r="AK8" s="127" t="s">
        <v>16</v>
      </c>
      <c r="AL8" s="128" t="s">
        <v>11</v>
      </c>
      <c r="AM8" s="84" t="s">
        <v>85</v>
      </c>
      <c r="AN8" s="84" t="s">
        <v>86</v>
      </c>
      <c r="AO8" s="84" t="s">
        <v>87</v>
      </c>
      <c r="AP8" s="84" t="s">
        <v>89</v>
      </c>
      <c r="AQ8" s="84" t="s">
        <v>88</v>
      </c>
      <c r="AR8" s="84" t="s">
        <v>90</v>
      </c>
      <c r="AS8" s="129" t="s">
        <v>98</v>
      </c>
      <c r="AT8" s="129" t="s">
        <v>166</v>
      </c>
    </row>
    <row r="9" spans="1:46" s="138" customFormat="1" ht="42.75" customHeight="1" thickBot="1">
      <c r="A9" s="110"/>
      <c r="B9" s="130"/>
      <c r="C9" s="131"/>
      <c r="D9" s="132"/>
      <c r="E9" s="133"/>
      <c r="F9" s="134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135"/>
      <c r="T9" s="131"/>
      <c r="U9" s="131"/>
      <c r="V9" s="133"/>
      <c r="W9" s="136" t="s">
        <v>196</v>
      </c>
      <c r="X9" s="232"/>
      <c r="Y9" s="133"/>
      <c r="Z9" s="133"/>
      <c r="AA9" s="133"/>
      <c r="AB9" s="133"/>
      <c r="AC9" s="133"/>
      <c r="AD9" s="133"/>
      <c r="AE9" s="133"/>
      <c r="AF9" s="133"/>
      <c r="AG9" s="133"/>
      <c r="AH9" s="233"/>
      <c r="AI9" s="133"/>
      <c r="AJ9" s="133"/>
      <c r="AK9" s="137" t="s">
        <v>12</v>
      </c>
      <c r="AL9" s="133"/>
    </row>
    <row r="10" spans="1:46" s="138" customFormat="1" ht="100" customHeight="1">
      <c r="A10" s="110"/>
      <c r="B10" s="139"/>
      <c r="C10" s="234" t="s">
        <v>252</v>
      </c>
      <c r="D10" s="235" t="s">
        <v>11</v>
      </c>
      <c r="E10" s="234">
        <v>46</v>
      </c>
      <c r="F10" s="236">
        <f>SUM(X10:AI10)*E10</f>
        <v>0</v>
      </c>
      <c r="G10" s="236">
        <f>X10*U10</f>
        <v>0</v>
      </c>
      <c r="H10" s="236">
        <f>Y10*U10</f>
        <v>0</v>
      </c>
      <c r="I10" s="236">
        <f>Z10*U10</f>
        <v>0</v>
      </c>
      <c r="J10" s="236">
        <f>AA10*U10</f>
        <v>0</v>
      </c>
      <c r="K10" s="236">
        <f>AB10*U10</f>
        <v>0</v>
      </c>
      <c r="L10" s="236">
        <f>AC10*U10</f>
        <v>0</v>
      </c>
      <c r="M10" s="236">
        <f>AD10*U10</f>
        <v>0</v>
      </c>
      <c r="N10" s="236">
        <f>AE10*U10</f>
        <v>0</v>
      </c>
      <c r="O10" s="236">
        <f>AF10*U10</f>
        <v>0</v>
      </c>
      <c r="P10" s="236">
        <f>AG10*U10</f>
        <v>0</v>
      </c>
      <c r="Q10" s="236">
        <f>AH10*U10</f>
        <v>0</v>
      </c>
      <c r="R10" s="236">
        <f>AI10*U10</f>
        <v>0</v>
      </c>
      <c r="S10" s="237" t="s">
        <v>287</v>
      </c>
      <c r="T10" s="234" t="s">
        <v>186</v>
      </c>
      <c r="U10" s="234">
        <v>3</v>
      </c>
      <c r="V10" s="234">
        <v>15</v>
      </c>
      <c r="W10" s="238">
        <v>750</v>
      </c>
      <c r="X10" s="239"/>
      <c r="Y10" s="240"/>
      <c r="Z10" s="241"/>
      <c r="AA10" s="241"/>
      <c r="AB10" s="241"/>
      <c r="AC10" s="241"/>
      <c r="AD10" s="241"/>
      <c r="AE10" s="241"/>
      <c r="AF10" s="241"/>
      <c r="AG10" s="241"/>
      <c r="AH10" s="241"/>
      <c r="AI10" s="264"/>
      <c r="AJ10" s="255">
        <f>W10*X10+W10*Y10+W10*Z10+W10*AA10+W10*AB10+W10*AC10+W10*AD10+W10*AE10+W10*AF10+W10*AG10+W10*AH10+W10*AI10</f>
        <v>0</v>
      </c>
      <c r="AK10" s="242" t="str">
        <f>IF(SUM(X10:AI10)&gt;0,"Yes","No")</f>
        <v>No</v>
      </c>
      <c r="AL10" s="243" t="str">
        <f>IF(D10="New","Yes","No")</f>
        <v>Yes</v>
      </c>
      <c r="AM10" s="84"/>
      <c r="AN10" s="84">
        <f t="shared" ref="AN10" si="1">U10</f>
        <v>3</v>
      </c>
      <c r="AP10" s="138">
        <v>200</v>
      </c>
      <c r="AQ10" s="138">
        <v>600</v>
      </c>
      <c r="AR10" s="138">
        <v>90</v>
      </c>
      <c r="AS10" s="84">
        <f t="shared" ref="AS10" si="2">SUM(X10:AG10)*V10</f>
        <v>0</v>
      </c>
      <c r="AT10" s="138">
        <v>1.99892</v>
      </c>
    </row>
    <row r="11" spans="1:46" s="84" customFormat="1" ht="100" customHeight="1">
      <c r="A11" s="110"/>
      <c r="B11" s="145"/>
      <c r="C11" s="198" t="s">
        <v>24</v>
      </c>
      <c r="D11" s="175"/>
      <c r="E11" s="198">
        <v>1.65</v>
      </c>
      <c r="F11" s="190">
        <f>SUM(X11:AI11)*E11</f>
        <v>0</v>
      </c>
      <c r="G11" s="190">
        <f t="shared" ref="G11" si="3">X11*U11</f>
        <v>0</v>
      </c>
      <c r="H11" s="190">
        <f>Y11*U11</f>
        <v>0</v>
      </c>
      <c r="I11" s="190">
        <f t="shared" ref="I11" si="4">Z11*U11</f>
        <v>0</v>
      </c>
      <c r="J11" s="190">
        <f t="shared" ref="J11" si="5">AA11*U11</f>
        <v>0</v>
      </c>
      <c r="K11" s="190">
        <f t="shared" ref="K11" si="6">AB11*U11</f>
        <v>0</v>
      </c>
      <c r="L11" s="190">
        <f t="shared" ref="L11" si="7">AC11*U11</f>
        <v>0</v>
      </c>
      <c r="M11" s="190">
        <f t="shared" ref="M11" si="8">AD11*U11</f>
        <v>0</v>
      </c>
      <c r="N11" s="190">
        <f t="shared" ref="N11" si="9">AE11*U11</f>
        <v>0</v>
      </c>
      <c r="O11" s="190">
        <f t="shared" ref="O11" si="10">AF11*U11</f>
        <v>0</v>
      </c>
      <c r="P11" s="190">
        <f>AG11*U11</f>
        <v>0</v>
      </c>
      <c r="Q11" s="190">
        <f>AH11*U11</f>
        <v>0</v>
      </c>
      <c r="R11" s="190">
        <f>AI11*U11</f>
        <v>0</v>
      </c>
      <c r="S11" s="200" t="s">
        <v>288</v>
      </c>
      <c r="T11" s="198" t="s">
        <v>181</v>
      </c>
      <c r="U11" s="198">
        <v>10</v>
      </c>
      <c r="V11" s="198">
        <v>0</v>
      </c>
      <c r="W11" s="245">
        <v>330</v>
      </c>
      <c r="X11" s="246"/>
      <c r="Y11" s="23"/>
      <c r="Z11" s="247"/>
      <c r="AA11" s="23"/>
      <c r="AB11" s="247"/>
      <c r="AC11" s="23"/>
      <c r="AD11" s="23"/>
      <c r="AE11" s="23"/>
      <c r="AF11" s="23"/>
      <c r="AG11" s="23"/>
      <c r="AH11" s="23"/>
      <c r="AI11" s="265"/>
      <c r="AJ11" s="229">
        <f>W11*X11+W11*Y11+W11*Z11+W11*AA11+W11*AB11+W11*AC11+W11*AD11+W11*AE11+W11*AF11+W11*AG11+W11*AH11+W11*AI11</f>
        <v>0</v>
      </c>
      <c r="AK11" s="148" t="str">
        <f t="shared" ref="AK11:AK78" si="11">IF(SUM(X11:AI11)&gt;0,"Yes","No")</f>
        <v>No</v>
      </c>
      <c r="AL11" s="149" t="str">
        <f>IF(D11="New","Yes","No")</f>
        <v>No</v>
      </c>
      <c r="AM11" s="84">
        <f>U11</f>
        <v>10</v>
      </c>
      <c r="AP11" s="84">
        <v>200</v>
      </c>
      <c r="AQ11" s="84">
        <v>250</v>
      </c>
      <c r="AR11" s="84">
        <v>20</v>
      </c>
      <c r="AS11" s="84">
        <f>SUM(X11:AG11)*V11</f>
        <v>0</v>
      </c>
      <c r="AT11" s="84">
        <v>0.18</v>
      </c>
    </row>
    <row r="12" spans="1:46" s="138" customFormat="1" ht="100" customHeight="1">
      <c r="A12" s="110"/>
      <c r="B12" s="145"/>
      <c r="C12" s="194" t="s">
        <v>25</v>
      </c>
      <c r="D12" s="196"/>
      <c r="E12" s="194">
        <v>2.5</v>
      </c>
      <c r="F12" s="150">
        <f t="shared" ref="F12:F80" si="12">SUM(X12:AI12)*E12</f>
        <v>0</v>
      </c>
      <c r="G12" s="150">
        <f t="shared" ref="G12:G19" si="13">X12*U12</f>
        <v>0</v>
      </c>
      <c r="H12" s="150">
        <f t="shared" ref="H12:H19" si="14">Y12*U12</f>
        <v>0</v>
      </c>
      <c r="I12" s="150">
        <f t="shared" ref="I12:I19" si="15">Z12*U12</f>
        <v>0</v>
      </c>
      <c r="J12" s="150">
        <f t="shared" ref="J12:J19" si="16">AA12*U12</f>
        <v>0</v>
      </c>
      <c r="K12" s="150">
        <f t="shared" ref="K12:K19" si="17">AB12*U12</f>
        <v>0</v>
      </c>
      <c r="L12" s="150">
        <f t="shared" ref="L12:L19" si="18">AC12*U12</f>
        <v>0</v>
      </c>
      <c r="M12" s="150">
        <f t="shared" ref="M12:M19" si="19">AD12*U12</f>
        <v>0</v>
      </c>
      <c r="N12" s="150">
        <f t="shared" ref="N12:N19" si="20">AE12*U12</f>
        <v>0</v>
      </c>
      <c r="O12" s="150">
        <f t="shared" ref="O12:O19" si="21">AF12*U12</f>
        <v>0</v>
      </c>
      <c r="P12" s="150">
        <f t="shared" ref="P12:P19" si="22">AG12*U12</f>
        <v>0</v>
      </c>
      <c r="Q12" s="150">
        <f t="shared" ref="Q12:Q19" si="23">AH12*U12</f>
        <v>0</v>
      </c>
      <c r="R12" s="150">
        <f t="shared" ref="R12:R19" si="24">AI12*U12</f>
        <v>0</v>
      </c>
      <c r="S12" s="191" t="s">
        <v>289</v>
      </c>
      <c r="T12" s="194" t="s">
        <v>182</v>
      </c>
      <c r="U12" s="194">
        <v>5</v>
      </c>
      <c r="V12" s="194">
        <v>0</v>
      </c>
      <c r="W12" s="197">
        <v>225</v>
      </c>
      <c r="X12" s="65"/>
      <c r="Y12" s="66"/>
      <c r="Z12" s="67"/>
      <c r="AA12" s="67"/>
      <c r="AB12" s="67"/>
      <c r="AC12" s="67"/>
      <c r="AD12" s="67"/>
      <c r="AE12" s="67"/>
      <c r="AF12" s="67"/>
      <c r="AG12" s="67"/>
      <c r="AH12" s="67"/>
      <c r="AI12" s="266"/>
      <c r="AJ12" s="228">
        <f t="shared" ref="AJ12:AJ80" si="25">W12*X12+W12*Y12+W12*Z12+W12*AA12+W12*AB12+W12*AC12+W12*AD12+W12*AE12+W12*AF12+W12*AG12+W12*AH12+W12*AI12</f>
        <v>0</v>
      </c>
      <c r="AK12" s="146" t="str">
        <f t="shared" si="11"/>
        <v>No</v>
      </c>
      <c r="AL12" s="147" t="str">
        <f t="shared" ref="AL12:AL80" si="26">IF(D12="New","Yes","No")</f>
        <v>No</v>
      </c>
      <c r="AM12" s="84">
        <f>U12</f>
        <v>5</v>
      </c>
      <c r="AN12" s="84"/>
      <c r="AP12" s="138">
        <v>250</v>
      </c>
      <c r="AQ12" s="138">
        <v>300</v>
      </c>
      <c r="AR12" s="138">
        <v>30</v>
      </c>
      <c r="AS12" s="84">
        <f t="shared" ref="AS12:AS87" si="27">SUM(X12:AG12)*V12</f>
        <v>0</v>
      </c>
      <c r="AT12" s="138">
        <v>0.23</v>
      </c>
    </row>
    <row r="13" spans="1:46" s="84" customFormat="1" ht="100" customHeight="1">
      <c r="A13" s="110"/>
      <c r="B13" s="145"/>
      <c r="C13" s="198" t="s">
        <v>26</v>
      </c>
      <c r="D13" s="199"/>
      <c r="E13" s="198">
        <v>5.2</v>
      </c>
      <c r="F13" s="190">
        <f t="shared" si="12"/>
        <v>0</v>
      </c>
      <c r="G13" s="190">
        <f t="shared" si="13"/>
        <v>0</v>
      </c>
      <c r="H13" s="190">
        <f t="shared" si="14"/>
        <v>0</v>
      </c>
      <c r="I13" s="190">
        <f t="shared" si="15"/>
        <v>0</v>
      </c>
      <c r="J13" s="190">
        <f t="shared" si="16"/>
        <v>0</v>
      </c>
      <c r="K13" s="190">
        <f t="shared" si="17"/>
        <v>0</v>
      </c>
      <c r="L13" s="190">
        <f t="shared" si="18"/>
        <v>0</v>
      </c>
      <c r="M13" s="190">
        <f t="shared" si="19"/>
        <v>0</v>
      </c>
      <c r="N13" s="190">
        <f t="shared" si="20"/>
        <v>0</v>
      </c>
      <c r="O13" s="190">
        <f t="shared" si="21"/>
        <v>0</v>
      </c>
      <c r="P13" s="190">
        <f t="shared" si="22"/>
        <v>0</v>
      </c>
      <c r="Q13" s="190">
        <f t="shared" si="23"/>
        <v>0</v>
      </c>
      <c r="R13" s="190">
        <f t="shared" si="24"/>
        <v>0</v>
      </c>
      <c r="S13" s="200" t="s">
        <v>290</v>
      </c>
      <c r="T13" s="198" t="s">
        <v>183</v>
      </c>
      <c r="U13" s="198">
        <v>4</v>
      </c>
      <c r="V13" s="198">
        <v>0</v>
      </c>
      <c r="W13" s="245">
        <v>225</v>
      </c>
      <c r="X13" s="22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65"/>
      <c r="AJ13" s="229">
        <f t="shared" si="25"/>
        <v>0</v>
      </c>
      <c r="AK13" s="148" t="str">
        <f t="shared" si="11"/>
        <v>No</v>
      </c>
      <c r="AL13" s="149" t="str">
        <f t="shared" si="26"/>
        <v>No</v>
      </c>
      <c r="AM13" s="84">
        <f>U13</f>
        <v>4</v>
      </c>
      <c r="AP13" s="84">
        <v>300</v>
      </c>
      <c r="AQ13" s="84">
        <v>350</v>
      </c>
      <c r="AR13" s="84">
        <v>30</v>
      </c>
      <c r="AS13" s="84">
        <f t="shared" si="27"/>
        <v>0</v>
      </c>
      <c r="AT13" s="84">
        <v>0.43343999999999999</v>
      </c>
    </row>
    <row r="14" spans="1:46" s="138" customFormat="1" ht="100" customHeight="1">
      <c r="A14" s="110"/>
      <c r="B14" s="145"/>
      <c r="C14" s="194" t="s">
        <v>27</v>
      </c>
      <c r="D14" s="196"/>
      <c r="E14" s="192">
        <v>6.4</v>
      </c>
      <c r="F14" s="150">
        <f t="shared" si="12"/>
        <v>0</v>
      </c>
      <c r="G14" s="150">
        <f t="shared" si="13"/>
        <v>0</v>
      </c>
      <c r="H14" s="150">
        <f t="shared" si="14"/>
        <v>0</v>
      </c>
      <c r="I14" s="150">
        <f t="shared" si="15"/>
        <v>0</v>
      </c>
      <c r="J14" s="150">
        <f t="shared" si="16"/>
        <v>0</v>
      </c>
      <c r="K14" s="150">
        <f t="shared" si="17"/>
        <v>0</v>
      </c>
      <c r="L14" s="150">
        <f t="shared" si="18"/>
        <v>0</v>
      </c>
      <c r="M14" s="150">
        <f t="shared" si="19"/>
        <v>0</v>
      </c>
      <c r="N14" s="150">
        <f t="shared" si="20"/>
        <v>0</v>
      </c>
      <c r="O14" s="150">
        <f t="shared" si="21"/>
        <v>0</v>
      </c>
      <c r="P14" s="150">
        <f t="shared" si="22"/>
        <v>0</v>
      </c>
      <c r="Q14" s="150">
        <f t="shared" si="23"/>
        <v>0</v>
      </c>
      <c r="R14" s="150">
        <f t="shared" si="24"/>
        <v>0</v>
      </c>
      <c r="S14" s="193" t="s">
        <v>291</v>
      </c>
      <c r="T14" s="193" t="s">
        <v>183</v>
      </c>
      <c r="U14" s="194">
        <v>3</v>
      </c>
      <c r="V14" s="194">
        <v>0</v>
      </c>
      <c r="W14" s="197">
        <v>225</v>
      </c>
      <c r="X14" s="65"/>
      <c r="Y14" s="66"/>
      <c r="Z14" s="67"/>
      <c r="AA14" s="67"/>
      <c r="AB14" s="67"/>
      <c r="AC14" s="67"/>
      <c r="AD14" s="67"/>
      <c r="AE14" s="67"/>
      <c r="AF14" s="67"/>
      <c r="AG14" s="67"/>
      <c r="AH14" s="67"/>
      <c r="AI14" s="266"/>
      <c r="AJ14" s="228">
        <f t="shared" si="25"/>
        <v>0</v>
      </c>
      <c r="AK14" s="146" t="str">
        <f t="shared" si="11"/>
        <v>No</v>
      </c>
      <c r="AL14" s="147" t="str">
        <f t="shared" si="26"/>
        <v>No</v>
      </c>
      <c r="AM14" s="84">
        <f>U14</f>
        <v>3</v>
      </c>
      <c r="AN14" s="84"/>
      <c r="AP14" s="138">
        <v>300</v>
      </c>
      <c r="AQ14" s="138">
        <v>400</v>
      </c>
      <c r="AR14" s="138">
        <v>40</v>
      </c>
      <c r="AS14" s="84">
        <f t="shared" si="27"/>
        <v>0</v>
      </c>
      <c r="AT14" s="138">
        <v>0.56196000000000002</v>
      </c>
    </row>
    <row r="15" spans="1:46" s="84" customFormat="1" ht="100" customHeight="1">
      <c r="A15" s="110"/>
      <c r="B15" s="145"/>
      <c r="C15" s="198" t="s">
        <v>28</v>
      </c>
      <c r="D15" s="175"/>
      <c r="E15" s="201">
        <v>9</v>
      </c>
      <c r="F15" s="190">
        <f t="shared" si="12"/>
        <v>0</v>
      </c>
      <c r="G15" s="190">
        <f t="shared" si="13"/>
        <v>0</v>
      </c>
      <c r="H15" s="190">
        <f t="shared" si="14"/>
        <v>0</v>
      </c>
      <c r="I15" s="190">
        <f t="shared" si="15"/>
        <v>0</v>
      </c>
      <c r="J15" s="190">
        <f t="shared" si="16"/>
        <v>0</v>
      </c>
      <c r="K15" s="190">
        <f t="shared" si="17"/>
        <v>0</v>
      </c>
      <c r="L15" s="190">
        <f t="shared" si="18"/>
        <v>0</v>
      </c>
      <c r="M15" s="190">
        <f t="shared" si="19"/>
        <v>0</v>
      </c>
      <c r="N15" s="190">
        <f t="shared" si="20"/>
        <v>0</v>
      </c>
      <c r="O15" s="190">
        <f t="shared" si="21"/>
        <v>0</v>
      </c>
      <c r="P15" s="190">
        <f t="shared" si="22"/>
        <v>0</v>
      </c>
      <c r="Q15" s="190">
        <f t="shared" si="23"/>
        <v>0</v>
      </c>
      <c r="R15" s="190">
        <f t="shared" si="24"/>
        <v>0</v>
      </c>
      <c r="S15" s="200" t="s">
        <v>292</v>
      </c>
      <c r="T15" s="198" t="s">
        <v>184</v>
      </c>
      <c r="U15" s="198">
        <v>2</v>
      </c>
      <c r="V15" s="198">
        <v>0</v>
      </c>
      <c r="W15" s="245">
        <v>225</v>
      </c>
      <c r="X15" s="22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65"/>
      <c r="AJ15" s="229">
        <f t="shared" si="25"/>
        <v>0</v>
      </c>
      <c r="AK15" s="148" t="str">
        <f t="shared" si="11"/>
        <v>No</v>
      </c>
      <c r="AL15" s="149" t="str">
        <f t="shared" si="26"/>
        <v>No</v>
      </c>
      <c r="AN15" s="84">
        <f t="shared" ref="AN15:AN20" si="28">U15</f>
        <v>2</v>
      </c>
      <c r="AP15" s="84">
        <v>300</v>
      </c>
      <c r="AQ15" s="84">
        <v>400</v>
      </c>
      <c r="AR15" s="84">
        <v>40</v>
      </c>
      <c r="AS15" s="84">
        <f t="shared" si="27"/>
        <v>0</v>
      </c>
      <c r="AT15" s="84">
        <v>0.75360000000000005</v>
      </c>
    </row>
    <row r="16" spans="1:46" s="138" customFormat="1" ht="100" customHeight="1">
      <c r="A16" s="110"/>
      <c r="B16" s="145"/>
      <c r="C16" s="194" t="s">
        <v>29</v>
      </c>
      <c r="D16" s="196"/>
      <c r="E16" s="192">
        <v>9.1</v>
      </c>
      <c r="F16" s="150">
        <f t="shared" si="12"/>
        <v>0</v>
      </c>
      <c r="G16" s="150">
        <f t="shared" si="13"/>
        <v>0</v>
      </c>
      <c r="H16" s="150">
        <f t="shared" si="14"/>
        <v>0</v>
      </c>
      <c r="I16" s="150">
        <f t="shared" si="15"/>
        <v>0</v>
      </c>
      <c r="J16" s="150">
        <f t="shared" si="16"/>
        <v>0</v>
      </c>
      <c r="K16" s="150">
        <f t="shared" si="17"/>
        <v>0</v>
      </c>
      <c r="L16" s="150">
        <f t="shared" si="18"/>
        <v>0</v>
      </c>
      <c r="M16" s="150">
        <f t="shared" si="19"/>
        <v>0</v>
      </c>
      <c r="N16" s="150">
        <f t="shared" si="20"/>
        <v>0</v>
      </c>
      <c r="O16" s="150">
        <f t="shared" si="21"/>
        <v>0</v>
      </c>
      <c r="P16" s="150">
        <f t="shared" si="22"/>
        <v>0</v>
      </c>
      <c r="Q16" s="150">
        <f t="shared" si="23"/>
        <v>0</v>
      </c>
      <c r="R16" s="150">
        <f t="shared" si="24"/>
        <v>0</v>
      </c>
      <c r="S16" s="193" t="s">
        <v>293</v>
      </c>
      <c r="T16" s="193" t="s">
        <v>185</v>
      </c>
      <c r="U16" s="194">
        <v>1</v>
      </c>
      <c r="V16" s="194">
        <v>0</v>
      </c>
      <c r="W16" s="197">
        <v>214</v>
      </c>
      <c r="X16" s="65"/>
      <c r="Y16" s="66"/>
      <c r="Z16" s="67"/>
      <c r="AA16" s="67"/>
      <c r="AB16" s="67"/>
      <c r="AC16" s="67"/>
      <c r="AD16" s="67"/>
      <c r="AE16" s="67"/>
      <c r="AF16" s="67"/>
      <c r="AG16" s="67"/>
      <c r="AH16" s="67"/>
      <c r="AI16" s="266"/>
      <c r="AJ16" s="228">
        <f t="shared" si="25"/>
        <v>0</v>
      </c>
      <c r="AK16" s="146" t="str">
        <f t="shared" si="11"/>
        <v>No</v>
      </c>
      <c r="AL16" s="147" t="str">
        <f t="shared" si="26"/>
        <v>No</v>
      </c>
      <c r="AM16" s="84"/>
      <c r="AN16" s="84">
        <f t="shared" si="28"/>
        <v>1</v>
      </c>
      <c r="AP16" s="138">
        <v>150</v>
      </c>
      <c r="AQ16" s="138">
        <v>300</v>
      </c>
      <c r="AR16" s="138">
        <v>60</v>
      </c>
      <c r="AS16" s="84">
        <f t="shared" si="27"/>
        <v>0</v>
      </c>
      <c r="AT16" s="138">
        <v>0.72758999999999996</v>
      </c>
    </row>
    <row r="17" spans="1:47" s="84" customFormat="1" ht="100" customHeight="1">
      <c r="A17" s="110"/>
      <c r="B17" s="145"/>
      <c r="C17" s="198" t="s">
        <v>30</v>
      </c>
      <c r="D17" s="175"/>
      <c r="E17" s="201">
        <v>15</v>
      </c>
      <c r="F17" s="190">
        <f t="shared" si="12"/>
        <v>0</v>
      </c>
      <c r="G17" s="190">
        <f t="shared" si="13"/>
        <v>0</v>
      </c>
      <c r="H17" s="190">
        <f t="shared" si="14"/>
        <v>0</v>
      </c>
      <c r="I17" s="190">
        <f t="shared" si="15"/>
        <v>0</v>
      </c>
      <c r="J17" s="190">
        <f t="shared" si="16"/>
        <v>0</v>
      </c>
      <c r="K17" s="190">
        <f t="shared" si="17"/>
        <v>0</v>
      </c>
      <c r="L17" s="190">
        <f t="shared" si="18"/>
        <v>0</v>
      </c>
      <c r="M17" s="190">
        <f t="shared" si="19"/>
        <v>0</v>
      </c>
      <c r="N17" s="190">
        <f t="shared" si="20"/>
        <v>0</v>
      </c>
      <c r="O17" s="190">
        <f t="shared" si="21"/>
        <v>0</v>
      </c>
      <c r="P17" s="190">
        <f t="shared" si="22"/>
        <v>0</v>
      </c>
      <c r="Q17" s="190">
        <f t="shared" si="23"/>
        <v>0</v>
      </c>
      <c r="R17" s="190">
        <f t="shared" si="24"/>
        <v>0</v>
      </c>
      <c r="S17" s="200" t="s">
        <v>294</v>
      </c>
      <c r="T17" s="198" t="s">
        <v>185</v>
      </c>
      <c r="U17" s="198">
        <v>1</v>
      </c>
      <c r="V17" s="198">
        <v>0</v>
      </c>
      <c r="W17" s="245">
        <v>240</v>
      </c>
      <c r="X17" s="22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65"/>
      <c r="AJ17" s="229">
        <f t="shared" si="25"/>
        <v>0</v>
      </c>
      <c r="AK17" s="148" t="str">
        <f t="shared" si="11"/>
        <v>No</v>
      </c>
      <c r="AL17" s="149" t="str">
        <f t="shared" si="26"/>
        <v>No</v>
      </c>
      <c r="AN17" s="84">
        <f t="shared" si="28"/>
        <v>1</v>
      </c>
      <c r="AP17" s="84">
        <v>150</v>
      </c>
      <c r="AQ17" s="84">
        <v>400</v>
      </c>
      <c r="AR17" s="84">
        <v>70</v>
      </c>
      <c r="AS17" s="84">
        <f t="shared" si="27"/>
        <v>0</v>
      </c>
      <c r="AT17" s="84">
        <v>1.0772999999999999</v>
      </c>
    </row>
    <row r="18" spans="1:47" s="138" customFormat="1" ht="100" customHeight="1">
      <c r="A18" s="110"/>
      <c r="B18" s="145"/>
      <c r="C18" s="194" t="s">
        <v>31</v>
      </c>
      <c r="D18" s="196"/>
      <c r="E18" s="192">
        <v>20</v>
      </c>
      <c r="F18" s="150">
        <f t="shared" si="12"/>
        <v>0</v>
      </c>
      <c r="G18" s="150">
        <f t="shared" si="13"/>
        <v>0</v>
      </c>
      <c r="H18" s="150">
        <f t="shared" si="14"/>
        <v>0</v>
      </c>
      <c r="I18" s="150">
        <f t="shared" si="15"/>
        <v>0</v>
      </c>
      <c r="J18" s="150">
        <f t="shared" si="16"/>
        <v>0</v>
      </c>
      <c r="K18" s="150">
        <f t="shared" si="17"/>
        <v>0</v>
      </c>
      <c r="L18" s="150">
        <f t="shared" si="18"/>
        <v>0</v>
      </c>
      <c r="M18" s="150">
        <f t="shared" si="19"/>
        <v>0</v>
      </c>
      <c r="N18" s="150">
        <f t="shared" si="20"/>
        <v>0</v>
      </c>
      <c r="O18" s="150">
        <f t="shared" si="21"/>
        <v>0</v>
      </c>
      <c r="P18" s="150">
        <f t="shared" si="22"/>
        <v>0</v>
      </c>
      <c r="Q18" s="150">
        <f t="shared" si="23"/>
        <v>0</v>
      </c>
      <c r="R18" s="150">
        <f t="shared" si="24"/>
        <v>0</v>
      </c>
      <c r="S18" s="193" t="s">
        <v>295</v>
      </c>
      <c r="T18" s="193" t="s">
        <v>186</v>
      </c>
      <c r="U18" s="194">
        <v>1</v>
      </c>
      <c r="V18" s="194">
        <v>26</v>
      </c>
      <c r="W18" s="197">
        <v>330</v>
      </c>
      <c r="X18" s="65"/>
      <c r="Y18" s="66"/>
      <c r="Z18" s="67"/>
      <c r="AA18" s="67"/>
      <c r="AB18" s="67"/>
      <c r="AC18" s="67"/>
      <c r="AD18" s="67"/>
      <c r="AE18" s="67"/>
      <c r="AF18" s="67"/>
      <c r="AG18" s="67"/>
      <c r="AH18" s="67"/>
      <c r="AI18" s="266"/>
      <c r="AJ18" s="228">
        <f t="shared" si="25"/>
        <v>0</v>
      </c>
      <c r="AK18" s="146" t="str">
        <f t="shared" si="11"/>
        <v>No</v>
      </c>
      <c r="AL18" s="147" t="str">
        <f t="shared" si="26"/>
        <v>No</v>
      </c>
      <c r="AM18" s="84"/>
      <c r="AN18" s="84">
        <f t="shared" si="28"/>
        <v>1</v>
      </c>
      <c r="AP18" s="138">
        <v>180</v>
      </c>
      <c r="AQ18" s="138">
        <v>500</v>
      </c>
      <c r="AR18" s="138">
        <v>80</v>
      </c>
      <c r="AS18" s="84">
        <f t="shared" si="27"/>
        <v>0</v>
      </c>
      <c r="AT18" s="138">
        <v>1.5635699999999999</v>
      </c>
    </row>
    <row r="19" spans="1:47" s="84" customFormat="1" ht="100" customHeight="1" thickBot="1">
      <c r="A19" s="110"/>
      <c r="B19" s="151"/>
      <c r="C19" s="169" t="s">
        <v>32</v>
      </c>
      <c r="D19" s="170"/>
      <c r="E19" s="244">
        <v>25</v>
      </c>
      <c r="F19" s="171">
        <f t="shared" si="12"/>
        <v>0</v>
      </c>
      <c r="G19" s="171">
        <f t="shared" si="13"/>
        <v>0</v>
      </c>
      <c r="H19" s="171">
        <f t="shared" si="14"/>
        <v>0</v>
      </c>
      <c r="I19" s="171">
        <f t="shared" si="15"/>
        <v>0</v>
      </c>
      <c r="J19" s="171">
        <f t="shared" si="16"/>
        <v>0</v>
      </c>
      <c r="K19" s="171">
        <f t="shared" si="17"/>
        <v>0</v>
      </c>
      <c r="L19" s="171">
        <f t="shared" si="18"/>
        <v>0</v>
      </c>
      <c r="M19" s="171">
        <f t="shared" si="19"/>
        <v>0</v>
      </c>
      <c r="N19" s="171">
        <f t="shared" si="20"/>
        <v>0</v>
      </c>
      <c r="O19" s="171">
        <f t="shared" si="21"/>
        <v>0</v>
      </c>
      <c r="P19" s="171">
        <f t="shared" si="22"/>
        <v>0</v>
      </c>
      <c r="Q19" s="171">
        <f t="shared" si="23"/>
        <v>0</v>
      </c>
      <c r="R19" s="171">
        <f t="shared" si="24"/>
        <v>0</v>
      </c>
      <c r="S19" s="174" t="s">
        <v>296</v>
      </c>
      <c r="T19" s="169" t="s">
        <v>186</v>
      </c>
      <c r="U19" s="169">
        <v>1</v>
      </c>
      <c r="V19" s="169">
        <v>50</v>
      </c>
      <c r="W19" s="270">
        <v>400</v>
      </c>
      <c r="X19" s="24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68"/>
      <c r="AJ19" s="230">
        <f t="shared" si="25"/>
        <v>0</v>
      </c>
      <c r="AK19" s="172" t="str">
        <f t="shared" si="11"/>
        <v>No</v>
      </c>
      <c r="AL19" s="173" t="str">
        <f t="shared" si="26"/>
        <v>No</v>
      </c>
      <c r="AN19" s="84">
        <f t="shared" si="28"/>
        <v>1</v>
      </c>
      <c r="AP19" s="84">
        <v>200</v>
      </c>
      <c r="AQ19" s="84">
        <v>600</v>
      </c>
      <c r="AR19" s="84">
        <v>90</v>
      </c>
      <c r="AS19" s="84">
        <f t="shared" si="27"/>
        <v>0</v>
      </c>
      <c r="AT19" s="84">
        <v>1.99892</v>
      </c>
    </row>
    <row r="20" spans="1:47" s="138" customFormat="1" ht="50" customHeight="1" thickBot="1">
      <c r="A20" s="110"/>
      <c r="B20" s="130"/>
      <c r="C20" s="158"/>
      <c r="D20" s="159"/>
      <c r="E20" s="160"/>
      <c r="F20" s="161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248"/>
      <c r="T20" s="158"/>
      <c r="U20" s="158"/>
      <c r="V20" s="164"/>
      <c r="W20" s="271" t="s">
        <v>197</v>
      </c>
      <c r="X20" s="249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7"/>
      <c r="AJ20" s="250"/>
      <c r="AK20" s="146"/>
      <c r="AL20" s="250"/>
      <c r="AM20" s="84">
        <f>U20</f>
        <v>0</v>
      </c>
      <c r="AN20" s="84">
        <f t="shared" si="28"/>
        <v>0</v>
      </c>
      <c r="AS20" s="84">
        <f t="shared" si="27"/>
        <v>0</v>
      </c>
      <c r="AU20" s="168"/>
    </row>
    <row r="21" spans="1:47" s="138" customFormat="1" ht="100" customHeight="1">
      <c r="A21" s="110"/>
      <c r="B21" s="139"/>
      <c r="C21" s="234" t="s">
        <v>253</v>
      </c>
      <c r="D21" s="235" t="s">
        <v>11</v>
      </c>
      <c r="E21" s="234">
        <v>51.5</v>
      </c>
      <c r="F21" s="236">
        <f>SUM(X21:AI21)*E21</f>
        <v>0</v>
      </c>
      <c r="G21" s="142">
        <f>X21*U21</f>
        <v>0</v>
      </c>
      <c r="H21" s="142">
        <f>Y21*U21</f>
        <v>0</v>
      </c>
      <c r="I21" s="142">
        <f>Z21*U21</f>
        <v>0</v>
      </c>
      <c r="J21" s="142">
        <f>AA21*U21</f>
        <v>0</v>
      </c>
      <c r="K21" s="142">
        <f>AB21*U21</f>
        <v>0</v>
      </c>
      <c r="L21" s="142">
        <f>AC21*U21</f>
        <v>0</v>
      </c>
      <c r="M21" s="142">
        <f>AD21*U21</f>
        <v>0</v>
      </c>
      <c r="N21" s="142">
        <f>AE21*U21</f>
        <v>0</v>
      </c>
      <c r="O21" s="142">
        <f>AF21*U21</f>
        <v>0</v>
      </c>
      <c r="P21" s="142">
        <f>AG21*U21</f>
        <v>0</v>
      </c>
      <c r="Q21" s="142">
        <f>AH21*U21</f>
        <v>0</v>
      </c>
      <c r="R21" s="142">
        <f>AI21*U21</f>
        <v>0</v>
      </c>
      <c r="S21" s="234" t="s">
        <v>297</v>
      </c>
      <c r="T21" s="234" t="s">
        <v>186</v>
      </c>
      <c r="U21" s="234">
        <v>3</v>
      </c>
      <c r="V21" s="234">
        <v>24</v>
      </c>
      <c r="W21" s="251">
        <v>880</v>
      </c>
      <c r="X21" s="239"/>
      <c r="Y21" s="240"/>
      <c r="Z21" s="241"/>
      <c r="AA21" s="241"/>
      <c r="AB21" s="241"/>
      <c r="AC21" s="241"/>
      <c r="AD21" s="241"/>
      <c r="AE21" s="241"/>
      <c r="AF21" s="241"/>
      <c r="AG21" s="241"/>
      <c r="AH21" s="241"/>
      <c r="AI21" s="264"/>
      <c r="AJ21" s="255">
        <f>W21*X21+W21*Y21+W21*Z21+W21*AA21+W21*AB21+W21*AC21+W21*AD21+W21*AE21+W21*AF21+W21*AG21+W21*AH21+W21*AI21</f>
        <v>0</v>
      </c>
      <c r="AK21" s="242" t="str">
        <f t="shared" si="11"/>
        <v>No</v>
      </c>
      <c r="AL21" s="243" t="str">
        <f>IF(D21="New","Yes","No")</f>
        <v>Yes</v>
      </c>
      <c r="AM21" s="84"/>
      <c r="AN21" s="84">
        <f>U21</f>
        <v>3</v>
      </c>
      <c r="AS21" s="84">
        <f>SUM(X21:AG21)*V21</f>
        <v>0</v>
      </c>
    </row>
    <row r="22" spans="1:47" s="84" customFormat="1" ht="100" customHeight="1">
      <c r="A22" s="110"/>
      <c r="B22" s="145"/>
      <c r="C22" s="198" t="s">
        <v>33</v>
      </c>
      <c r="D22" s="175"/>
      <c r="E22" s="198">
        <v>3.9</v>
      </c>
      <c r="F22" s="190">
        <f t="shared" si="12"/>
        <v>0</v>
      </c>
      <c r="G22" s="190">
        <f t="shared" ref="G22:G89" si="29">X22*U22</f>
        <v>0</v>
      </c>
      <c r="H22" s="190">
        <f t="shared" ref="H22:H89" si="30">Y22*U22</f>
        <v>0</v>
      </c>
      <c r="I22" s="190">
        <f t="shared" ref="I22:I89" si="31">Z22*U22</f>
        <v>0</v>
      </c>
      <c r="J22" s="190">
        <f t="shared" ref="J22:J89" si="32">AA22*U22</f>
        <v>0</v>
      </c>
      <c r="K22" s="190">
        <f t="shared" ref="K22:K89" si="33">AB22*U22</f>
        <v>0</v>
      </c>
      <c r="L22" s="190">
        <f t="shared" ref="L22:L89" si="34">AC22*U22</f>
        <v>0</v>
      </c>
      <c r="M22" s="190">
        <f t="shared" ref="M22:M89" si="35">AD22*U22</f>
        <v>0</v>
      </c>
      <c r="N22" s="190">
        <f t="shared" ref="N22:N89" si="36">AE22*U22</f>
        <v>0</v>
      </c>
      <c r="O22" s="190">
        <f t="shared" ref="O22:O89" si="37">AF22*U22</f>
        <v>0</v>
      </c>
      <c r="P22" s="190">
        <f t="shared" ref="P22:P89" si="38">AG22*U22</f>
        <v>0</v>
      </c>
      <c r="Q22" s="190">
        <f t="shared" ref="Q22:Q89" si="39">AH22*U22</f>
        <v>0</v>
      </c>
      <c r="R22" s="190">
        <f t="shared" ref="R22:R89" si="40">AI22*U22</f>
        <v>0</v>
      </c>
      <c r="S22" s="200" t="s">
        <v>298</v>
      </c>
      <c r="T22" s="198" t="s">
        <v>182</v>
      </c>
      <c r="U22" s="198">
        <v>5</v>
      </c>
      <c r="V22" s="198">
        <v>5</v>
      </c>
      <c r="W22" s="245">
        <v>197</v>
      </c>
      <c r="X22" s="246"/>
      <c r="Y22" s="23"/>
      <c r="Z22" s="247"/>
      <c r="AA22" s="23"/>
      <c r="AB22" s="247"/>
      <c r="AC22" s="23"/>
      <c r="AD22" s="23"/>
      <c r="AE22" s="23"/>
      <c r="AF22" s="23"/>
      <c r="AG22" s="23"/>
      <c r="AH22" s="23"/>
      <c r="AI22" s="265"/>
      <c r="AJ22" s="229">
        <f t="shared" si="25"/>
        <v>0</v>
      </c>
      <c r="AK22" s="148" t="str">
        <f t="shared" si="11"/>
        <v>No</v>
      </c>
      <c r="AL22" s="149" t="str">
        <f t="shared" si="26"/>
        <v>No</v>
      </c>
      <c r="AM22" s="84">
        <f>U22</f>
        <v>5</v>
      </c>
      <c r="AP22" s="84">
        <v>250</v>
      </c>
      <c r="AQ22" s="84">
        <v>400</v>
      </c>
      <c r="AR22" s="84">
        <v>20</v>
      </c>
      <c r="AS22" s="84">
        <f t="shared" si="27"/>
        <v>0</v>
      </c>
      <c r="AT22" s="84">
        <v>0.4</v>
      </c>
    </row>
    <row r="23" spans="1:47" s="138" customFormat="1" ht="100" customHeight="1">
      <c r="A23" s="110"/>
      <c r="B23" s="145"/>
      <c r="C23" s="194" t="s">
        <v>34</v>
      </c>
      <c r="D23" s="196"/>
      <c r="E23" s="194">
        <v>7.2</v>
      </c>
      <c r="F23" s="150">
        <f t="shared" si="12"/>
        <v>0</v>
      </c>
      <c r="G23" s="150">
        <f t="shared" si="29"/>
        <v>0</v>
      </c>
      <c r="H23" s="150">
        <f t="shared" si="30"/>
        <v>0</v>
      </c>
      <c r="I23" s="150">
        <f t="shared" si="31"/>
        <v>0</v>
      </c>
      <c r="J23" s="150">
        <f t="shared" si="32"/>
        <v>0</v>
      </c>
      <c r="K23" s="150">
        <f t="shared" si="33"/>
        <v>0</v>
      </c>
      <c r="L23" s="150">
        <f t="shared" si="34"/>
        <v>0</v>
      </c>
      <c r="M23" s="150">
        <f t="shared" si="35"/>
        <v>0</v>
      </c>
      <c r="N23" s="150">
        <f t="shared" si="36"/>
        <v>0</v>
      </c>
      <c r="O23" s="150">
        <f t="shared" si="37"/>
        <v>0</v>
      </c>
      <c r="P23" s="150">
        <f t="shared" si="38"/>
        <v>0</v>
      </c>
      <c r="Q23" s="150">
        <f t="shared" si="39"/>
        <v>0</v>
      </c>
      <c r="R23" s="150">
        <f t="shared" si="40"/>
        <v>0</v>
      </c>
      <c r="S23" s="191" t="s">
        <v>299</v>
      </c>
      <c r="T23" s="194" t="s">
        <v>183</v>
      </c>
      <c r="U23" s="194">
        <v>4</v>
      </c>
      <c r="V23" s="194">
        <v>8</v>
      </c>
      <c r="W23" s="197">
        <v>197</v>
      </c>
      <c r="X23" s="65"/>
      <c r="Y23" s="66"/>
      <c r="Z23" s="67"/>
      <c r="AA23" s="67"/>
      <c r="AB23" s="67"/>
      <c r="AC23" s="67"/>
      <c r="AD23" s="67"/>
      <c r="AE23" s="67"/>
      <c r="AF23" s="67"/>
      <c r="AG23" s="67"/>
      <c r="AH23" s="67"/>
      <c r="AI23" s="266"/>
      <c r="AJ23" s="228">
        <f t="shared" si="25"/>
        <v>0</v>
      </c>
      <c r="AK23" s="146" t="str">
        <f t="shared" si="11"/>
        <v>No</v>
      </c>
      <c r="AL23" s="147" t="str">
        <f t="shared" si="26"/>
        <v>No</v>
      </c>
      <c r="AM23" s="84">
        <f>U23</f>
        <v>4</v>
      </c>
      <c r="AN23" s="84"/>
      <c r="AP23" s="138">
        <v>250</v>
      </c>
      <c r="AQ23" s="138">
        <v>400</v>
      </c>
      <c r="AR23" s="138">
        <v>20</v>
      </c>
      <c r="AS23" s="84">
        <f t="shared" si="27"/>
        <v>0</v>
      </c>
      <c r="AT23" s="138">
        <v>0.55376000000000003</v>
      </c>
    </row>
    <row r="24" spans="1:47" s="84" customFormat="1" ht="100" customHeight="1">
      <c r="A24" s="110"/>
      <c r="B24" s="145"/>
      <c r="C24" s="198" t="s">
        <v>35</v>
      </c>
      <c r="D24" s="199"/>
      <c r="E24" s="198">
        <v>9.3000000000000007</v>
      </c>
      <c r="F24" s="190">
        <f t="shared" si="12"/>
        <v>0</v>
      </c>
      <c r="G24" s="190">
        <f t="shared" si="29"/>
        <v>0</v>
      </c>
      <c r="H24" s="190">
        <f t="shared" si="30"/>
        <v>0</v>
      </c>
      <c r="I24" s="190">
        <f t="shared" si="31"/>
        <v>0</v>
      </c>
      <c r="J24" s="190">
        <f t="shared" si="32"/>
        <v>0</v>
      </c>
      <c r="K24" s="190">
        <f t="shared" si="33"/>
        <v>0</v>
      </c>
      <c r="L24" s="190">
        <f t="shared" si="34"/>
        <v>0</v>
      </c>
      <c r="M24" s="190">
        <f t="shared" si="35"/>
        <v>0</v>
      </c>
      <c r="N24" s="190">
        <f t="shared" si="36"/>
        <v>0</v>
      </c>
      <c r="O24" s="190">
        <f t="shared" si="37"/>
        <v>0</v>
      </c>
      <c r="P24" s="190">
        <f t="shared" si="38"/>
        <v>0</v>
      </c>
      <c r="Q24" s="190">
        <f t="shared" si="39"/>
        <v>0</v>
      </c>
      <c r="R24" s="190">
        <f t="shared" si="40"/>
        <v>0</v>
      </c>
      <c r="S24" s="200" t="s">
        <v>300</v>
      </c>
      <c r="T24" s="198" t="s">
        <v>183</v>
      </c>
      <c r="U24" s="198">
        <v>3</v>
      </c>
      <c r="V24" s="198">
        <v>18</v>
      </c>
      <c r="W24" s="245">
        <v>197</v>
      </c>
      <c r="X24" s="22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65"/>
      <c r="AJ24" s="229">
        <f t="shared" si="25"/>
        <v>0</v>
      </c>
      <c r="AK24" s="148" t="str">
        <f t="shared" si="11"/>
        <v>No</v>
      </c>
      <c r="AL24" s="149" t="str">
        <f t="shared" si="26"/>
        <v>No</v>
      </c>
      <c r="AM24" s="84">
        <f>U24</f>
        <v>3</v>
      </c>
      <c r="AP24" s="84">
        <v>250</v>
      </c>
      <c r="AQ24" s="84">
        <v>400</v>
      </c>
      <c r="AR24" s="84">
        <v>30</v>
      </c>
      <c r="AS24" s="84">
        <f t="shared" si="27"/>
        <v>0</v>
      </c>
      <c r="AT24" s="84">
        <v>0.75539999999999996</v>
      </c>
    </row>
    <row r="25" spans="1:47" s="138" customFormat="1" ht="100" customHeight="1">
      <c r="A25" s="110"/>
      <c r="B25" s="145"/>
      <c r="C25" s="194" t="s">
        <v>36</v>
      </c>
      <c r="D25" s="196"/>
      <c r="E25" s="194">
        <v>14.5</v>
      </c>
      <c r="F25" s="150">
        <f t="shared" si="12"/>
        <v>0</v>
      </c>
      <c r="G25" s="150">
        <f t="shared" si="29"/>
        <v>0</v>
      </c>
      <c r="H25" s="150">
        <f t="shared" si="30"/>
        <v>0</v>
      </c>
      <c r="I25" s="150">
        <f t="shared" si="31"/>
        <v>0</v>
      </c>
      <c r="J25" s="150">
        <f t="shared" si="32"/>
        <v>0</v>
      </c>
      <c r="K25" s="150">
        <f t="shared" si="33"/>
        <v>0</v>
      </c>
      <c r="L25" s="150">
        <f t="shared" si="34"/>
        <v>0</v>
      </c>
      <c r="M25" s="150">
        <f t="shared" si="35"/>
        <v>0</v>
      </c>
      <c r="N25" s="150">
        <f t="shared" si="36"/>
        <v>0</v>
      </c>
      <c r="O25" s="150">
        <f t="shared" si="37"/>
        <v>0</v>
      </c>
      <c r="P25" s="150">
        <f t="shared" si="38"/>
        <v>0</v>
      </c>
      <c r="Q25" s="150">
        <f t="shared" si="39"/>
        <v>0</v>
      </c>
      <c r="R25" s="150">
        <f t="shared" si="40"/>
        <v>0</v>
      </c>
      <c r="S25" s="191" t="s">
        <v>301</v>
      </c>
      <c r="T25" s="194" t="s">
        <v>184</v>
      </c>
      <c r="U25" s="194">
        <v>2</v>
      </c>
      <c r="V25" s="194">
        <v>24</v>
      </c>
      <c r="W25" s="197">
        <v>207</v>
      </c>
      <c r="X25" s="65"/>
      <c r="Y25" s="66"/>
      <c r="Z25" s="67"/>
      <c r="AA25" s="67"/>
      <c r="AB25" s="67"/>
      <c r="AC25" s="67"/>
      <c r="AD25" s="67"/>
      <c r="AE25" s="67"/>
      <c r="AF25" s="67"/>
      <c r="AG25" s="67"/>
      <c r="AH25" s="67"/>
      <c r="AI25" s="266"/>
      <c r="AJ25" s="228">
        <f t="shared" si="25"/>
        <v>0</v>
      </c>
      <c r="AK25" s="146" t="str">
        <f t="shared" si="11"/>
        <v>No</v>
      </c>
      <c r="AL25" s="147" t="str">
        <f t="shared" si="26"/>
        <v>No</v>
      </c>
      <c r="AM25" s="84"/>
      <c r="AN25" s="84">
        <f t="shared" ref="AN25:AN29" si="41">U25</f>
        <v>2</v>
      </c>
      <c r="AP25" s="138">
        <v>200</v>
      </c>
      <c r="AQ25" s="138">
        <v>400</v>
      </c>
      <c r="AR25" s="138">
        <v>30</v>
      </c>
      <c r="AS25" s="84">
        <f t="shared" si="27"/>
        <v>0</v>
      </c>
      <c r="AT25" s="138">
        <v>1.09378</v>
      </c>
    </row>
    <row r="26" spans="1:47" s="84" customFormat="1" ht="100" customHeight="1">
      <c r="A26" s="110"/>
      <c r="B26" s="145"/>
      <c r="C26" s="198" t="s">
        <v>37</v>
      </c>
      <c r="D26" s="199"/>
      <c r="E26" s="198">
        <v>11.5</v>
      </c>
      <c r="F26" s="190">
        <f t="shared" si="12"/>
        <v>0</v>
      </c>
      <c r="G26" s="190">
        <f t="shared" si="29"/>
        <v>0</v>
      </c>
      <c r="H26" s="190">
        <f t="shared" si="30"/>
        <v>0</v>
      </c>
      <c r="I26" s="190">
        <f t="shared" si="31"/>
        <v>0</v>
      </c>
      <c r="J26" s="190">
        <f t="shared" si="32"/>
        <v>0</v>
      </c>
      <c r="K26" s="190">
        <f t="shared" si="33"/>
        <v>0</v>
      </c>
      <c r="L26" s="190">
        <f t="shared" si="34"/>
        <v>0</v>
      </c>
      <c r="M26" s="190">
        <f t="shared" si="35"/>
        <v>0</v>
      </c>
      <c r="N26" s="190">
        <f t="shared" si="36"/>
        <v>0</v>
      </c>
      <c r="O26" s="190">
        <f t="shared" si="37"/>
        <v>0</v>
      </c>
      <c r="P26" s="190">
        <f t="shared" si="38"/>
        <v>0</v>
      </c>
      <c r="Q26" s="190">
        <f t="shared" si="39"/>
        <v>0</v>
      </c>
      <c r="R26" s="190">
        <f t="shared" si="40"/>
        <v>0</v>
      </c>
      <c r="S26" s="200" t="s">
        <v>302</v>
      </c>
      <c r="T26" s="198" t="s">
        <v>185</v>
      </c>
      <c r="U26" s="198">
        <v>1</v>
      </c>
      <c r="V26" s="198">
        <v>39</v>
      </c>
      <c r="W26" s="245">
        <v>200</v>
      </c>
      <c r="X26" s="22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65"/>
      <c r="AJ26" s="229">
        <f t="shared" si="25"/>
        <v>0</v>
      </c>
      <c r="AK26" s="148" t="str">
        <f t="shared" si="11"/>
        <v>No</v>
      </c>
      <c r="AL26" s="149" t="str">
        <f t="shared" si="26"/>
        <v>No</v>
      </c>
      <c r="AN26" s="84">
        <f t="shared" si="41"/>
        <v>1</v>
      </c>
      <c r="AP26" s="84">
        <v>150</v>
      </c>
      <c r="AQ26" s="84">
        <v>400</v>
      </c>
      <c r="AR26" s="84">
        <v>40</v>
      </c>
      <c r="AS26" s="84">
        <f t="shared" si="27"/>
        <v>0</v>
      </c>
      <c r="AT26" s="84">
        <v>0.96031</v>
      </c>
    </row>
    <row r="27" spans="1:47" s="138" customFormat="1" ht="100" customHeight="1">
      <c r="A27" s="110"/>
      <c r="B27" s="145"/>
      <c r="C27" s="194" t="s">
        <v>38</v>
      </c>
      <c r="D27" s="196"/>
      <c r="E27" s="194">
        <v>18</v>
      </c>
      <c r="F27" s="150">
        <f t="shared" si="12"/>
        <v>0</v>
      </c>
      <c r="G27" s="150">
        <f t="shared" si="29"/>
        <v>0</v>
      </c>
      <c r="H27" s="150">
        <f t="shared" si="30"/>
        <v>0</v>
      </c>
      <c r="I27" s="150">
        <f t="shared" si="31"/>
        <v>0</v>
      </c>
      <c r="J27" s="150">
        <f t="shared" si="32"/>
        <v>0</v>
      </c>
      <c r="K27" s="150">
        <f t="shared" si="33"/>
        <v>0</v>
      </c>
      <c r="L27" s="150">
        <f t="shared" si="34"/>
        <v>0</v>
      </c>
      <c r="M27" s="150">
        <f t="shared" si="35"/>
        <v>0</v>
      </c>
      <c r="N27" s="150">
        <f t="shared" si="36"/>
        <v>0</v>
      </c>
      <c r="O27" s="150">
        <f t="shared" si="37"/>
        <v>0</v>
      </c>
      <c r="P27" s="150">
        <f t="shared" si="38"/>
        <v>0</v>
      </c>
      <c r="Q27" s="150">
        <f t="shared" si="39"/>
        <v>0</v>
      </c>
      <c r="R27" s="150">
        <f t="shared" si="40"/>
        <v>0</v>
      </c>
      <c r="S27" s="191" t="s">
        <v>303</v>
      </c>
      <c r="T27" s="194" t="s">
        <v>186</v>
      </c>
      <c r="U27" s="194">
        <v>1</v>
      </c>
      <c r="V27" s="194">
        <v>55</v>
      </c>
      <c r="W27" s="197">
        <v>285</v>
      </c>
      <c r="X27" s="65"/>
      <c r="Y27" s="66"/>
      <c r="Z27" s="67"/>
      <c r="AA27" s="67"/>
      <c r="AB27" s="67"/>
      <c r="AC27" s="67"/>
      <c r="AD27" s="67"/>
      <c r="AE27" s="67"/>
      <c r="AF27" s="67"/>
      <c r="AG27" s="67"/>
      <c r="AH27" s="67"/>
      <c r="AI27" s="266"/>
      <c r="AJ27" s="228">
        <f t="shared" si="25"/>
        <v>0</v>
      </c>
      <c r="AK27" s="146" t="str">
        <f t="shared" si="11"/>
        <v>No</v>
      </c>
      <c r="AL27" s="147" t="str">
        <f t="shared" si="26"/>
        <v>No</v>
      </c>
      <c r="AM27" s="84"/>
      <c r="AN27" s="84">
        <f t="shared" si="41"/>
        <v>1</v>
      </c>
      <c r="AP27" s="138">
        <v>180</v>
      </c>
      <c r="AQ27" s="138">
        <v>500</v>
      </c>
      <c r="AR27" s="138">
        <v>50</v>
      </c>
      <c r="AS27" s="84">
        <f t="shared" si="27"/>
        <v>0</v>
      </c>
      <c r="AT27" s="138">
        <v>1.5379400000000001</v>
      </c>
    </row>
    <row r="28" spans="1:47" s="84" customFormat="1" ht="100" customHeight="1" thickBot="1">
      <c r="A28" s="110"/>
      <c r="B28" s="151"/>
      <c r="C28" s="169" t="s">
        <v>39</v>
      </c>
      <c r="D28" s="252"/>
      <c r="E28" s="169">
        <v>28</v>
      </c>
      <c r="F28" s="171">
        <f t="shared" si="12"/>
        <v>0</v>
      </c>
      <c r="G28" s="171">
        <f t="shared" si="29"/>
        <v>0</v>
      </c>
      <c r="H28" s="171">
        <f t="shared" si="30"/>
        <v>0</v>
      </c>
      <c r="I28" s="171">
        <f t="shared" si="31"/>
        <v>0</v>
      </c>
      <c r="J28" s="171">
        <f t="shared" si="32"/>
        <v>0</v>
      </c>
      <c r="K28" s="171">
        <f t="shared" si="33"/>
        <v>0</v>
      </c>
      <c r="L28" s="171">
        <f t="shared" si="34"/>
        <v>0</v>
      </c>
      <c r="M28" s="171">
        <f t="shared" si="35"/>
        <v>0</v>
      </c>
      <c r="N28" s="171">
        <f t="shared" si="36"/>
        <v>0</v>
      </c>
      <c r="O28" s="171">
        <f t="shared" si="37"/>
        <v>0</v>
      </c>
      <c r="P28" s="171">
        <f t="shared" si="38"/>
        <v>0</v>
      </c>
      <c r="Q28" s="171">
        <f t="shared" si="39"/>
        <v>0</v>
      </c>
      <c r="R28" s="171">
        <f t="shared" si="40"/>
        <v>0</v>
      </c>
      <c r="S28" s="174" t="s">
        <v>304</v>
      </c>
      <c r="T28" s="169" t="s">
        <v>186</v>
      </c>
      <c r="U28" s="169">
        <v>1</v>
      </c>
      <c r="V28" s="169">
        <v>67</v>
      </c>
      <c r="W28" s="270">
        <v>385</v>
      </c>
      <c r="X28" s="24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68"/>
      <c r="AJ28" s="230">
        <f t="shared" si="25"/>
        <v>0</v>
      </c>
      <c r="AK28" s="172" t="str">
        <f t="shared" si="11"/>
        <v>No</v>
      </c>
      <c r="AL28" s="173" t="str">
        <f t="shared" si="26"/>
        <v>No</v>
      </c>
      <c r="AN28" s="84">
        <f t="shared" si="41"/>
        <v>1</v>
      </c>
      <c r="AP28" s="84">
        <v>200</v>
      </c>
      <c r="AQ28" s="84">
        <v>600</v>
      </c>
      <c r="AR28" s="84">
        <v>60</v>
      </c>
      <c r="AS28" s="84">
        <f t="shared" si="27"/>
        <v>0</v>
      </c>
      <c r="AT28" s="84">
        <v>2.2338100000000001</v>
      </c>
    </row>
    <row r="29" spans="1:47" s="138" customFormat="1" ht="50" customHeight="1" thickBot="1">
      <c r="A29" s="110"/>
      <c r="B29" s="130"/>
      <c r="C29" s="158"/>
      <c r="D29" s="159"/>
      <c r="E29" s="160"/>
      <c r="F29" s="161"/>
      <c r="G29" s="150"/>
      <c r="H29" s="150"/>
      <c r="I29" s="150"/>
      <c r="J29" s="150"/>
      <c r="K29" s="150"/>
      <c r="L29" s="150"/>
      <c r="M29" s="150"/>
      <c r="N29" s="150"/>
      <c r="O29" s="150"/>
      <c r="P29" s="150"/>
      <c r="Q29" s="150"/>
      <c r="R29" s="150"/>
      <c r="S29" s="248"/>
      <c r="T29" s="163"/>
      <c r="U29" s="163"/>
      <c r="V29" s="164"/>
      <c r="W29" s="271" t="s">
        <v>198</v>
      </c>
      <c r="X29" s="249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7"/>
      <c r="AJ29" s="250"/>
      <c r="AK29" s="146"/>
      <c r="AL29" s="250"/>
      <c r="AM29" s="84">
        <f>U29</f>
        <v>0</v>
      </c>
      <c r="AN29" s="84">
        <f t="shared" si="41"/>
        <v>0</v>
      </c>
      <c r="AS29" s="84">
        <f t="shared" si="27"/>
        <v>0</v>
      </c>
      <c r="AU29" s="168"/>
    </row>
    <row r="30" spans="1:47" s="138" customFormat="1" ht="100" customHeight="1">
      <c r="A30" s="110"/>
      <c r="B30" s="139"/>
      <c r="C30" s="234" t="s">
        <v>254</v>
      </c>
      <c r="D30" s="235" t="s">
        <v>11</v>
      </c>
      <c r="E30" s="234">
        <v>52</v>
      </c>
      <c r="F30" s="236">
        <f>SUM(X30:AI30)*E30</f>
        <v>0</v>
      </c>
      <c r="G30" s="236">
        <f>X30*U30</f>
        <v>0</v>
      </c>
      <c r="H30" s="236">
        <f>Y30*U30</f>
        <v>0</v>
      </c>
      <c r="I30" s="236">
        <f>Z30*U30</f>
        <v>0</v>
      </c>
      <c r="J30" s="236">
        <f>AA30*U30</f>
        <v>0</v>
      </c>
      <c r="K30" s="236">
        <f>AB30*U30</f>
        <v>0</v>
      </c>
      <c r="L30" s="236">
        <f>AC30*U30</f>
        <v>0</v>
      </c>
      <c r="M30" s="236">
        <f>AD30*U30</f>
        <v>0</v>
      </c>
      <c r="N30" s="236">
        <f>AE30*U30</f>
        <v>0</v>
      </c>
      <c r="O30" s="236">
        <f>AF30*U30</f>
        <v>0</v>
      </c>
      <c r="P30" s="236">
        <f>AG30*U30</f>
        <v>0</v>
      </c>
      <c r="Q30" s="236">
        <f>AH30*U30</f>
        <v>0</v>
      </c>
      <c r="R30" s="236">
        <f>AI30*U30</f>
        <v>0</v>
      </c>
      <c r="S30" s="237" t="s">
        <v>305</v>
      </c>
      <c r="T30" s="234" t="s">
        <v>186</v>
      </c>
      <c r="U30" s="234">
        <v>2</v>
      </c>
      <c r="V30" s="234">
        <v>0</v>
      </c>
      <c r="W30" s="251">
        <v>700</v>
      </c>
      <c r="X30" s="239"/>
      <c r="Y30" s="240"/>
      <c r="Z30" s="241"/>
      <c r="AA30" s="241"/>
      <c r="AB30" s="241"/>
      <c r="AC30" s="241"/>
      <c r="AD30" s="241"/>
      <c r="AE30" s="241"/>
      <c r="AF30" s="241"/>
      <c r="AG30" s="241"/>
      <c r="AH30" s="241"/>
      <c r="AI30" s="264"/>
      <c r="AJ30" s="255">
        <f>W30*X30+W30*Y30+W30*Z30+W30*AA30+W30*AB30+W30*AC30+W30*AD30+W30*AE30+W30*AF30+W30*AG30+W30*AH30+W30*AI30</f>
        <v>0</v>
      </c>
      <c r="AK30" s="242" t="str">
        <f t="shared" si="11"/>
        <v>No</v>
      </c>
      <c r="AL30" s="243" t="str">
        <f>IF(D30="New","Yes","No")</f>
        <v>Yes</v>
      </c>
      <c r="AM30" s="84"/>
      <c r="AN30" s="84"/>
      <c r="AS30" s="84">
        <f>SUM(X30:AG30)*V30</f>
        <v>0</v>
      </c>
    </row>
    <row r="31" spans="1:47" s="84" customFormat="1" ht="100" customHeight="1">
      <c r="A31" s="110"/>
      <c r="B31" s="145"/>
      <c r="C31" s="198" t="s">
        <v>40</v>
      </c>
      <c r="D31" s="175"/>
      <c r="E31" s="198">
        <v>6.4</v>
      </c>
      <c r="F31" s="190">
        <f t="shared" si="12"/>
        <v>0</v>
      </c>
      <c r="G31" s="190">
        <f t="shared" si="29"/>
        <v>0</v>
      </c>
      <c r="H31" s="190">
        <f t="shared" si="30"/>
        <v>0</v>
      </c>
      <c r="I31" s="190">
        <f t="shared" si="31"/>
        <v>0</v>
      </c>
      <c r="J31" s="190">
        <f t="shared" si="32"/>
        <v>0</v>
      </c>
      <c r="K31" s="190">
        <f t="shared" si="33"/>
        <v>0</v>
      </c>
      <c r="L31" s="190">
        <f t="shared" si="34"/>
        <v>0</v>
      </c>
      <c r="M31" s="190">
        <f t="shared" si="35"/>
        <v>0</v>
      </c>
      <c r="N31" s="190">
        <f t="shared" si="36"/>
        <v>0</v>
      </c>
      <c r="O31" s="190">
        <f t="shared" si="37"/>
        <v>0</v>
      </c>
      <c r="P31" s="190">
        <f t="shared" si="38"/>
        <v>0</v>
      </c>
      <c r="Q31" s="190">
        <f t="shared" si="39"/>
        <v>0</v>
      </c>
      <c r="R31" s="190">
        <f t="shared" si="40"/>
        <v>0</v>
      </c>
      <c r="S31" s="200" t="s">
        <v>405</v>
      </c>
      <c r="T31" s="198" t="s">
        <v>183</v>
      </c>
      <c r="U31" s="198">
        <v>3</v>
      </c>
      <c r="V31" s="198">
        <v>0</v>
      </c>
      <c r="W31" s="201">
        <v>308</v>
      </c>
      <c r="X31" s="246"/>
      <c r="Y31" s="23"/>
      <c r="Z31" s="247"/>
      <c r="AA31" s="23"/>
      <c r="AB31" s="247"/>
      <c r="AC31" s="23"/>
      <c r="AD31" s="23"/>
      <c r="AE31" s="23"/>
      <c r="AF31" s="23"/>
      <c r="AG31" s="23"/>
      <c r="AH31" s="23"/>
      <c r="AI31" s="265"/>
      <c r="AJ31" s="229">
        <f t="shared" si="25"/>
        <v>0</v>
      </c>
      <c r="AK31" s="148" t="str">
        <f t="shared" si="11"/>
        <v>No</v>
      </c>
      <c r="AL31" s="149" t="str">
        <f t="shared" si="26"/>
        <v>No</v>
      </c>
      <c r="AM31" s="84">
        <f>U31</f>
        <v>3</v>
      </c>
      <c r="AP31" s="84">
        <v>300</v>
      </c>
      <c r="AQ31" s="84">
        <v>400</v>
      </c>
      <c r="AR31" s="84">
        <v>30</v>
      </c>
      <c r="AS31" s="84">
        <f t="shared" si="27"/>
        <v>0</v>
      </c>
      <c r="AT31" s="84">
        <v>0.57840000000000003</v>
      </c>
    </row>
    <row r="32" spans="1:47" s="138" customFormat="1" ht="100" customHeight="1">
      <c r="A32" s="110"/>
      <c r="B32" s="145"/>
      <c r="C32" s="194" t="s">
        <v>41</v>
      </c>
      <c r="D32" s="196"/>
      <c r="E32" s="194">
        <v>6.6</v>
      </c>
      <c r="F32" s="150">
        <f t="shared" si="12"/>
        <v>0</v>
      </c>
      <c r="G32" s="150">
        <f t="shared" si="29"/>
        <v>0</v>
      </c>
      <c r="H32" s="150">
        <f t="shared" si="30"/>
        <v>0</v>
      </c>
      <c r="I32" s="150">
        <f t="shared" si="31"/>
        <v>0</v>
      </c>
      <c r="J32" s="150">
        <f t="shared" si="32"/>
        <v>0</v>
      </c>
      <c r="K32" s="150">
        <f t="shared" si="33"/>
        <v>0</v>
      </c>
      <c r="L32" s="150">
        <f t="shared" si="34"/>
        <v>0</v>
      </c>
      <c r="M32" s="150">
        <f t="shared" si="35"/>
        <v>0</v>
      </c>
      <c r="N32" s="150">
        <f t="shared" si="36"/>
        <v>0</v>
      </c>
      <c r="O32" s="150">
        <f t="shared" si="37"/>
        <v>0</v>
      </c>
      <c r="P32" s="150">
        <f t="shared" si="38"/>
        <v>0</v>
      </c>
      <c r="Q32" s="150">
        <f t="shared" si="39"/>
        <v>0</v>
      </c>
      <c r="R32" s="150">
        <f t="shared" si="40"/>
        <v>0</v>
      </c>
      <c r="S32" s="191" t="s">
        <v>406</v>
      </c>
      <c r="T32" s="194" t="s">
        <v>184</v>
      </c>
      <c r="U32" s="194">
        <v>2</v>
      </c>
      <c r="V32" s="194">
        <v>0</v>
      </c>
      <c r="W32" s="192">
        <v>214</v>
      </c>
      <c r="X32" s="65"/>
      <c r="Y32" s="66"/>
      <c r="Z32" s="67"/>
      <c r="AA32" s="67"/>
      <c r="AB32" s="67"/>
      <c r="AC32" s="67"/>
      <c r="AD32" s="67"/>
      <c r="AE32" s="67"/>
      <c r="AF32" s="67"/>
      <c r="AG32" s="67"/>
      <c r="AH32" s="67"/>
      <c r="AI32" s="266"/>
      <c r="AJ32" s="228">
        <f t="shared" si="25"/>
        <v>0</v>
      </c>
      <c r="AK32" s="146" t="str">
        <f t="shared" si="11"/>
        <v>No</v>
      </c>
      <c r="AL32" s="147" t="str">
        <f t="shared" si="26"/>
        <v>No</v>
      </c>
      <c r="AM32" s="84">
        <f>U32</f>
        <v>2</v>
      </c>
      <c r="AN32" s="84"/>
      <c r="AP32" s="138">
        <v>250</v>
      </c>
      <c r="AQ32" s="138">
        <v>400</v>
      </c>
      <c r="AR32" s="138">
        <v>40</v>
      </c>
      <c r="AS32" s="84">
        <f t="shared" si="27"/>
        <v>0</v>
      </c>
      <c r="AT32" s="138">
        <v>0.58484000000000003</v>
      </c>
    </row>
    <row r="33" spans="1:47" s="84" customFormat="1" ht="100" customHeight="1">
      <c r="A33" s="110"/>
      <c r="B33" s="145"/>
      <c r="C33" s="198" t="s">
        <v>42</v>
      </c>
      <c r="D33" s="199"/>
      <c r="E33" s="198">
        <v>4.76</v>
      </c>
      <c r="F33" s="190">
        <f t="shared" si="12"/>
        <v>0</v>
      </c>
      <c r="G33" s="190">
        <f t="shared" si="29"/>
        <v>0</v>
      </c>
      <c r="H33" s="190">
        <f t="shared" si="30"/>
        <v>0</v>
      </c>
      <c r="I33" s="190">
        <f t="shared" si="31"/>
        <v>0</v>
      </c>
      <c r="J33" s="190">
        <f t="shared" si="32"/>
        <v>0</v>
      </c>
      <c r="K33" s="190">
        <f t="shared" si="33"/>
        <v>0</v>
      </c>
      <c r="L33" s="190">
        <f t="shared" si="34"/>
        <v>0</v>
      </c>
      <c r="M33" s="190">
        <f t="shared" si="35"/>
        <v>0</v>
      </c>
      <c r="N33" s="190">
        <f t="shared" si="36"/>
        <v>0</v>
      </c>
      <c r="O33" s="190">
        <f t="shared" si="37"/>
        <v>0</v>
      </c>
      <c r="P33" s="190">
        <f t="shared" si="38"/>
        <v>0</v>
      </c>
      <c r="Q33" s="190">
        <f t="shared" si="39"/>
        <v>0</v>
      </c>
      <c r="R33" s="190">
        <f t="shared" si="40"/>
        <v>0</v>
      </c>
      <c r="S33" s="200" t="s">
        <v>306</v>
      </c>
      <c r="T33" s="198" t="s">
        <v>184</v>
      </c>
      <c r="U33" s="198">
        <v>1</v>
      </c>
      <c r="V33" s="198">
        <v>0</v>
      </c>
      <c r="W33" s="201">
        <v>150</v>
      </c>
      <c r="X33" s="22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65"/>
      <c r="AJ33" s="229">
        <f t="shared" si="25"/>
        <v>0</v>
      </c>
      <c r="AK33" s="148" t="str">
        <f t="shared" si="11"/>
        <v>No</v>
      </c>
      <c r="AL33" s="149" t="str">
        <f t="shared" si="26"/>
        <v>No</v>
      </c>
      <c r="AN33" s="84">
        <f>U33</f>
        <v>1</v>
      </c>
      <c r="AP33" s="84">
        <v>150</v>
      </c>
      <c r="AQ33" s="84">
        <v>400</v>
      </c>
      <c r="AR33" s="84">
        <v>30</v>
      </c>
      <c r="AS33" s="84">
        <f t="shared" si="27"/>
        <v>0</v>
      </c>
      <c r="AT33" s="84">
        <v>0.39317000000000002</v>
      </c>
    </row>
    <row r="34" spans="1:47" s="138" customFormat="1" ht="100" customHeight="1">
      <c r="A34" s="110"/>
      <c r="B34" s="145"/>
      <c r="C34" s="194" t="s">
        <v>43</v>
      </c>
      <c r="D34" s="196"/>
      <c r="E34" s="194">
        <v>6.5</v>
      </c>
      <c r="F34" s="150">
        <f t="shared" si="12"/>
        <v>0</v>
      </c>
      <c r="G34" s="150">
        <f t="shared" si="29"/>
        <v>0</v>
      </c>
      <c r="H34" s="150">
        <f t="shared" si="30"/>
        <v>0</v>
      </c>
      <c r="I34" s="150">
        <f t="shared" si="31"/>
        <v>0</v>
      </c>
      <c r="J34" s="150">
        <f t="shared" si="32"/>
        <v>0</v>
      </c>
      <c r="K34" s="150">
        <f t="shared" si="33"/>
        <v>0</v>
      </c>
      <c r="L34" s="150">
        <f t="shared" si="34"/>
        <v>0</v>
      </c>
      <c r="M34" s="150">
        <f t="shared" si="35"/>
        <v>0</v>
      </c>
      <c r="N34" s="150">
        <f t="shared" si="36"/>
        <v>0</v>
      </c>
      <c r="O34" s="150">
        <f t="shared" si="37"/>
        <v>0</v>
      </c>
      <c r="P34" s="150">
        <f t="shared" si="38"/>
        <v>0</v>
      </c>
      <c r="Q34" s="150">
        <f t="shared" si="39"/>
        <v>0</v>
      </c>
      <c r="R34" s="150">
        <f t="shared" si="40"/>
        <v>0</v>
      </c>
      <c r="S34" s="191" t="s">
        <v>307</v>
      </c>
      <c r="T34" s="194" t="s">
        <v>184</v>
      </c>
      <c r="U34" s="194">
        <v>1</v>
      </c>
      <c r="V34" s="194">
        <v>0</v>
      </c>
      <c r="W34" s="192">
        <v>170</v>
      </c>
      <c r="X34" s="65"/>
      <c r="Y34" s="66"/>
      <c r="Z34" s="67"/>
      <c r="AA34" s="67"/>
      <c r="AB34" s="67"/>
      <c r="AC34" s="67"/>
      <c r="AD34" s="67"/>
      <c r="AE34" s="67"/>
      <c r="AF34" s="67"/>
      <c r="AG34" s="67"/>
      <c r="AH34" s="67"/>
      <c r="AI34" s="266"/>
      <c r="AJ34" s="228">
        <f t="shared" si="25"/>
        <v>0</v>
      </c>
      <c r="AK34" s="146" t="str">
        <f t="shared" si="11"/>
        <v>No</v>
      </c>
      <c r="AL34" s="147" t="str">
        <f t="shared" si="26"/>
        <v>No</v>
      </c>
      <c r="AM34" s="84"/>
      <c r="AN34" s="84">
        <f>U34</f>
        <v>1</v>
      </c>
      <c r="AP34" s="138">
        <v>150</v>
      </c>
      <c r="AQ34" s="138">
        <v>400</v>
      </c>
      <c r="AR34" s="138">
        <v>35</v>
      </c>
      <c r="AS34" s="84">
        <f t="shared" si="27"/>
        <v>0</v>
      </c>
      <c r="AT34" s="138">
        <v>0.52339000000000002</v>
      </c>
    </row>
    <row r="35" spans="1:47" s="84" customFormat="1" ht="100" customHeight="1">
      <c r="A35" s="110"/>
      <c r="B35" s="145"/>
      <c r="C35" s="198" t="s">
        <v>44</v>
      </c>
      <c r="D35" s="199"/>
      <c r="E35" s="198">
        <v>8.35</v>
      </c>
      <c r="F35" s="190">
        <f t="shared" si="12"/>
        <v>0</v>
      </c>
      <c r="G35" s="190">
        <f t="shared" si="29"/>
        <v>0</v>
      </c>
      <c r="H35" s="190">
        <f t="shared" si="30"/>
        <v>0</v>
      </c>
      <c r="I35" s="190">
        <f t="shared" si="31"/>
        <v>0</v>
      </c>
      <c r="J35" s="190">
        <f t="shared" si="32"/>
        <v>0</v>
      </c>
      <c r="K35" s="190">
        <f t="shared" si="33"/>
        <v>0</v>
      </c>
      <c r="L35" s="190">
        <f t="shared" si="34"/>
        <v>0</v>
      </c>
      <c r="M35" s="190">
        <f t="shared" si="35"/>
        <v>0</v>
      </c>
      <c r="N35" s="190">
        <f t="shared" si="36"/>
        <v>0</v>
      </c>
      <c r="O35" s="190">
        <f t="shared" si="37"/>
        <v>0</v>
      </c>
      <c r="P35" s="190">
        <f t="shared" si="38"/>
        <v>0</v>
      </c>
      <c r="Q35" s="190">
        <f t="shared" si="39"/>
        <v>0</v>
      </c>
      <c r="R35" s="190">
        <f t="shared" si="40"/>
        <v>0</v>
      </c>
      <c r="S35" s="200" t="s">
        <v>308</v>
      </c>
      <c r="T35" s="198" t="s">
        <v>184</v>
      </c>
      <c r="U35" s="198">
        <v>1</v>
      </c>
      <c r="V35" s="198">
        <v>0</v>
      </c>
      <c r="W35" s="201">
        <v>240</v>
      </c>
      <c r="X35" s="22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65"/>
      <c r="AJ35" s="229">
        <f t="shared" si="25"/>
        <v>0</v>
      </c>
      <c r="AK35" s="148" t="str">
        <f t="shared" si="11"/>
        <v>No</v>
      </c>
      <c r="AL35" s="149" t="str">
        <f t="shared" si="26"/>
        <v>No</v>
      </c>
      <c r="AN35" s="84">
        <f>U35</f>
        <v>1</v>
      </c>
      <c r="AP35" s="84">
        <v>150</v>
      </c>
      <c r="AQ35" s="84">
        <v>500</v>
      </c>
      <c r="AR35" s="84">
        <v>40</v>
      </c>
      <c r="AS35" s="84">
        <f t="shared" si="27"/>
        <v>0</v>
      </c>
      <c r="AT35" s="84">
        <v>0.66847999999999996</v>
      </c>
    </row>
    <row r="36" spans="1:47" s="138" customFormat="1" ht="100" customHeight="1">
      <c r="A36" s="110"/>
      <c r="B36" s="145"/>
      <c r="C36" s="194" t="s">
        <v>45</v>
      </c>
      <c r="D36" s="196"/>
      <c r="E36" s="194">
        <v>11.1</v>
      </c>
      <c r="F36" s="150">
        <f t="shared" si="12"/>
        <v>0</v>
      </c>
      <c r="G36" s="150">
        <f t="shared" si="29"/>
        <v>0</v>
      </c>
      <c r="H36" s="150">
        <f t="shared" si="30"/>
        <v>0</v>
      </c>
      <c r="I36" s="150">
        <f t="shared" si="31"/>
        <v>0</v>
      </c>
      <c r="J36" s="150">
        <f t="shared" si="32"/>
        <v>0</v>
      </c>
      <c r="K36" s="150">
        <f t="shared" si="33"/>
        <v>0</v>
      </c>
      <c r="L36" s="150">
        <f t="shared" si="34"/>
        <v>0</v>
      </c>
      <c r="M36" s="150">
        <f t="shared" si="35"/>
        <v>0</v>
      </c>
      <c r="N36" s="150">
        <f t="shared" si="36"/>
        <v>0</v>
      </c>
      <c r="O36" s="150">
        <f t="shared" si="37"/>
        <v>0</v>
      </c>
      <c r="P36" s="150">
        <f t="shared" si="38"/>
        <v>0</v>
      </c>
      <c r="Q36" s="150">
        <f t="shared" si="39"/>
        <v>0</v>
      </c>
      <c r="R36" s="150">
        <f t="shared" si="40"/>
        <v>0</v>
      </c>
      <c r="S36" s="191" t="s">
        <v>309</v>
      </c>
      <c r="T36" s="194" t="s">
        <v>185</v>
      </c>
      <c r="U36" s="194">
        <v>1</v>
      </c>
      <c r="V36" s="194">
        <v>0</v>
      </c>
      <c r="W36" s="192">
        <v>257</v>
      </c>
      <c r="X36" s="65"/>
      <c r="Y36" s="66"/>
      <c r="Z36" s="67"/>
      <c r="AA36" s="67"/>
      <c r="AB36" s="67"/>
      <c r="AC36" s="67"/>
      <c r="AD36" s="67"/>
      <c r="AE36" s="67"/>
      <c r="AF36" s="67"/>
      <c r="AG36" s="67"/>
      <c r="AH36" s="67"/>
      <c r="AI36" s="266"/>
      <c r="AJ36" s="228">
        <f t="shared" si="25"/>
        <v>0</v>
      </c>
      <c r="AK36" s="146" t="str">
        <f t="shared" si="11"/>
        <v>No</v>
      </c>
      <c r="AL36" s="147" t="str">
        <f t="shared" si="26"/>
        <v>No</v>
      </c>
      <c r="AM36" s="84"/>
      <c r="AN36" s="84">
        <f>U36</f>
        <v>1</v>
      </c>
      <c r="AP36" s="138">
        <v>150</v>
      </c>
      <c r="AQ36" s="138">
        <v>600</v>
      </c>
      <c r="AR36" s="138">
        <v>45</v>
      </c>
      <c r="AS36" s="84">
        <f t="shared" si="27"/>
        <v>0</v>
      </c>
      <c r="AT36" s="138">
        <v>0.84819999999999995</v>
      </c>
    </row>
    <row r="37" spans="1:47" s="84" customFormat="1" ht="100" customHeight="1">
      <c r="A37" s="110"/>
      <c r="B37" s="145"/>
      <c r="C37" s="198" t="s">
        <v>46</v>
      </c>
      <c r="D37" s="199"/>
      <c r="E37" s="198">
        <v>13</v>
      </c>
      <c r="F37" s="190">
        <f t="shared" si="12"/>
        <v>0</v>
      </c>
      <c r="G37" s="190">
        <f t="shared" si="29"/>
        <v>0</v>
      </c>
      <c r="H37" s="190">
        <f t="shared" si="30"/>
        <v>0</v>
      </c>
      <c r="I37" s="190">
        <f t="shared" si="31"/>
        <v>0</v>
      </c>
      <c r="J37" s="190">
        <f t="shared" si="32"/>
        <v>0</v>
      </c>
      <c r="K37" s="190">
        <f t="shared" si="33"/>
        <v>0</v>
      </c>
      <c r="L37" s="190">
        <f t="shared" si="34"/>
        <v>0</v>
      </c>
      <c r="M37" s="190">
        <f t="shared" si="35"/>
        <v>0</v>
      </c>
      <c r="N37" s="190">
        <f t="shared" si="36"/>
        <v>0</v>
      </c>
      <c r="O37" s="190">
        <f t="shared" si="37"/>
        <v>0</v>
      </c>
      <c r="P37" s="190">
        <f t="shared" si="38"/>
        <v>0</v>
      </c>
      <c r="Q37" s="190">
        <f t="shared" si="39"/>
        <v>0</v>
      </c>
      <c r="R37" s="190">
        <f t="shared" si="40"/>
        <v>0</v>
      </c>
      <c r="S37" s="200" t="s">
        <v>310</v>
      </c>
      <c r="T37" s="198" t="s">
        <v>185</v>
      </c>
      <c r="U37" s="198">
        <v>1</v>
      </c>
      <c r="V37" s="198">
        <v>0</v>
      </c>
      <c r="W37" s="201">
        <v>278</v>
      </c>
      <c r="X37" s="22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65"/>
      <c r="AJ37" s="229">
        <f t="shared" si="25"/>
        <v>0</v>
      </c>
      <c r="AK37" s="148" t="str">
        <f t="shared" si="11"/>
        <v>No</v>
      </c>
      <c r="AL37" s="149" t="str">
        <f t="shared" si="26"/>
        <v>No</v>
      </c>
      <c r="AN37" s="84">
        <f>U37</f>
        <v>1</v>
      </c>
      <c r="AP37" s="84">
        <v>150</v>
      </c>
      <c r="AQ37" s="84">
        <v>600</v>
      </c>
      <c r="AR37" s="84">
        <v>55</v>
      </c>
      <c r="AS37" s="84">
        <f t="shared" si="27"/>
        <v>0</v>
      </c>
      <c r="AT37" s="84">
        <v>1.0266200000000001</v>
      </c>
    </row>
    <row r="38" spans="1:47" s="138" customFormat="1" ht="100" customHeight="1">
      <c r="A38" s="110"/>
      <c r="B38" s="145"/>
      <c r="C38" s="194" t="s">
        <v>47</v>
      </c>
      <c r="D38" s="196"/>
      <c r="E38" s="194">
        <v>16.7</v>
      </c>
      <c r="F38" s="150">
        <f t="shared" si="12"/>
        <v>0</v>
      </c>
      <c r="G38" s="150">
        <f t="shared" si="29"/>
        <v>0</v>
      </c>
      <c r="H38" s="150">
        <f t="shared" si="30"/>
        <v>0</v>
      </c>
      <c r="I38" s="150">
        <f t="shared" si="31"/>
        <v>0</v>
      </c>
      <c r="J38" s="150">
        <f t="shared" si="32"/>
        <v>0</v>
      </c>
      <c r="K38" s="150">
        <f t="shared" si="33"/>
        <v>0</v>
      </c>
      <c r="L38" s="150">
        <f t="shared" si="34"/>
        <v>0</v>
      </c>
      <c r="M38" s="150">
        <f t="shared" si="35"/>
        <v>0</v>
      </c>
      <c r="N38" s="150">
        <f t="shared" si="36"/>
        <v>0</v>
      </c>
      <c r="O38" s="150">
        <f t="shared" si="37"/>
        <v>0</v>
      </c>
      <c r="P38" s="150">
        <f t="shared" si="38"/>
        <v>0</v>
      </c>
      <c r="Q38" s="150">
        <f t="shared" si="39"/>
        <v>0</v>
      </c>
      <c r="R38" s="150">
        <f t="shared" si="40"/>
        <v>0</v>
      </c>
      <c r="S38" s="191" t="s">
        <v>311</v>
      </c>
      <c r="T38" s="194" t="s">
        <v>184</v>
      </c>
      <c r="U38" s="194">
        <v>4</v>
      </c>
      <c r="V38" s="194">
        <v>0</v>
      </c>
      <c r="W38" s="192">
        <v>514</v>
      </c>
      <c r="X38" s="65"/>
      <c r="Y38" s="66"/>
      <c r="Z38" s="67"/>
      <c r="AA38" s="67"/>
      <c r="AB38" s="67"/>
      <c r="AC38" s="67"/>
      <c r="AD38" s="67"/>
      <c r="AE38" s="67"/>
      <c r="AF38" s="67"/>
      <c r="AG38" s="67"/>
      <c r="AH38" s="67"/>
      <c r="AI38" s="266"/>
      <c r="AJ38" s="228">
        <f t="shared" si="25"/>
        <v>0</v>
      </c>
      <c r="AK38" s="146" t="str">
        <f t="shared" si="11"/>
        <v>No</v>
      </c>
      <c r="AL38" s="147" t="str">
        <f t="shared" si="26"/>
        <v>No</v>
      </c>
      <c r="AM38" s="84">
        <v>2</v>
      </c>
      <c r="AN38" s="84">
        <v>2</v>
      </c>
      <c r="AP38" s="138">
        <v>400</v>
      </c>
      <c r="AQ38" s="138">
        <v>800</v>
      </c>
      <c r="AR38" s="138">
        <v>100</v>
      </c>
      <c r="AS38" s="84">
        <f t="shared" si="27"/>
        <v>0</v>
      </c>
      <c r="AT38" s="138">
        <v>1.40178</v>
      </c>
    </row>
    <row r="39" spans="1:47" s="84" customFormat="1" ht="100" customHeight="1">
      <c r="A39" s="110"/>
      <c r="B39" s="145"/>
      <c r="C39" s="198" t="s">
        <v>125</v>
      </c>
      <c r="D39" s="199"/>
      <c r="E39" s="198">
        <v>16</v>
      </c>
      <c r="F39" s="190">
        <f t="shared" si="12"/>
        <v>0</v>
      </c>
      <c r="G39" s="190">
        <f t="shared" si="29"/>
        <v>0</v>
      </c>
      <c r="H39" s="190">
        <f t="shared" si="30"/>
        <v>0</v>
      </c>
      <c r="I39" s="190">
        <f t="shared" si="31"/>
        <v>0</v>
      </c>
      <c r="J39" s="190">
        <f t="shared" si="32"/>
        <v>0</v>
      </c>
      <c r="K39" s="190">
        <f t="shared" si="33"/>
        <v>0</v>
      </c>
      <c r="L39" s="190">
        <f t="shared" si="34"/>
        <v>0</v>
      </c>
      <c r="M39" s="190">
        <f t="shared" si="35"/>
        <v>0</v>
      </c>
      <c r="N39" s="190">
        <f t="shared" si="36"/>
        <v>0</v>
      </c>
      <c r="O39" s="190">
        <f t="shared" si="37"/>
        <v>0</v>
      </c>
      <c r="P39" s="190">
        <f t="shared" si="38"/>
        <v>0</v>
      </c>
      <c r="Q39" s="190">
        <f t="shared" si="39"/>
        <v>0</v>
      </c>
      <c r="R39" s="190">
        <f t="shared" si="40"/>
        <v>0</v>
      </c>
      <c r="S39" s="200" t="s">
        <v>312</v>
      </c>
      <c r="T39" s="198" t="s">
        <v>185</v>
      </c>
      <c r="U39" s="198">
        <v>2</v>
      </c>
      <c r="V39" s="198">
        <v>0</v>
      </c>
      <c r="W39" s="201">
        <v>430</v>
      </c>
      <c r="X39" s="22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65"/>
      <c r="AJ39" s="229">
        <f t="shared" si="25"/>
        <v>0</v>
      </c>
      <c r="AK39" s="148" t="str">
        <f t="shared" si="11"/>
        <v>No</v>
      </c>
      <c r="AL39" s="149" t="str">
        <f t="shared" si="26"/>
        <v>No</v>
      </c>
      <c r="AM39" s="84">
        <v>1</v>
      </c>
      <c r="AN39" s="84">
        <v>1</v>
      </c>
      <c r="AP39" s="84">
        <v>200</v>
      </c>
      <c r="AQ39" s="84">
        <v>600</v>
      </c>
      <c r="AR39" s="84">
        <v>50</v>
      </c>
      <c r="AS39" s="84">
        <f t="shared" si="27"/>
        <v>0</v>
      </c>
      <c r="AT39" s="84">
        <v>0.91840999999999995</v>
      </c>
    </row>
    <row r="40" spans="1:47" s="138" customFormat="1" ht="100" customHeight="1">
      <c r="A40" s="110"/>
      <c r="B40" s="145"/>
      <c r="C40" s="194" t="s">
        <v>126</v>
      </c>
      <c r="D40" s="196"/>
      <c r="E40" s="194">
        <v>19</v>
      </c>
      <c r="F40" s="150">
        <f t="shared" si="12"/>
        <v>0</v>
      </c>
      <c r="G40" s="150">
        <f t="shared" si="29"/>
        <v>0</v>
      </c>
      <c r="H40" s="150">
        <f t="shared" si="30"/>
        <v>0</v>
      </c>
      <c r="I40" s="150">
        <f t="shared" si="31"/>
        <v>0</v>
      </c>
      <c r="J40" s="150">
        <f t="shared" si="32"/>
        <v>0</v>
      </c>
      <c r="K40" s="150">
        <f t="shared" si="33"/>
        <v>0</v>
      </c>
      <c r="L40" s="150">
        <f t="shared" si="34"/>
        <v>0</v>
      </c>
      <c r="M40" s="150">
        <f t="shared" si="35"/>
        <v>0</v>
      </c>
      <c r="N40" s="150">
        <f t="shared" si="36"/>
        <v>0</v>
      </c>
      <c r="O40" s="150">
        <f t="shared" si="37"/>
        <v>0</v>
      </c>
      <c r="P40" s="150">
        <f t="shared" si="38"/>
        <v>0</v>
      </c>
      <c r="Q40" s="150">
        <f t="shared" si="39"/>
        <v>0</v>
      </c>
      <c r="R40" s="150">
        <f t="shared" si="40"/>
        <v>0</v>
      </c>
      <c r="S40" s="191" t="s">
        <v>313</v>
      </c>
      <c r="T40" s="194" t="s">
        <v>186</v>
      </c>
      <c r="U40" s="194">
        <v>2</v>
      </c>
      <c r="V40" s="194">
        <v>0</v>
      </c>
      <c r="W40" s="192">
        <v>460</v>
      </c>
      <c r="X40" s="65"/>
      <c r="Y40" s="66"/>
      <c r="Z40" s="67"/>
      <c r="AA40" s="67"/>
      <c r="AB40" s="67"/>
      <c r="AC40" s="67"/>
      <c r="AD40" s="67"/>
      <c r="AE40" s="67"/>
      <c r="AF40" s="67"/>
      <c r="AG40" s="67"/>
      <c r="AH40" s="67"/>
      <c r="AI40" s="266"/>
      <c r="AJ40" s="228">
        <f t="shared" si="25"/>
        <v>0</v>
      </c>
      <c r="AK40" s="146" t="str">
        <f t="shared" si="11"/>
        <v>No</v>
      </c>
      <c r="AL40" s="147" t="str">
        <f t="shared" si="26"/>
        <v>No</v>
      </c>
      <c r="AM40" s="84">
        <v>1</v>
      </c>
      <c r="AN40" s="84">
        <v>1</v>
      </c>
      <c r="AP40" s="138">
        <v>250</v>
      </c>
      <c r="AQ40" s="138">
        <v>700</v>
      </c>
      <c r="AR40" s="138">
        <v>60</v>
      </c>
      <c r="AS40" s="84">
        <f t="shared" ref="AS40" si="42">SUM(X40:AG40)*V40</f>
        <v>0</v>
      </c>
      <c r="AT40" s="138">
        <v>1.58613</v>
      </c>
    </row>
    <row r="41" spans="1:47" s="84" customFormat="1" ht="100" customHeight="1">
      <c r="A41" s="110"/>
      <c r="B41" s="145"/>
      <c r="C41" s="198" t="s">
        <v>195</v>
      </c>
      <c r="D41" s="199"/>
      <c r="E41" s="198">
        <v>17</v>
      </c>
      <c r="F41" s="190">
        <f t="shared" si="12"/>
        <v>0</v>
      </c>
      <c r="G41" s="190">
        <f t="shared" si="29"/>
        <v>0</v>
      </c>
      <c r="H41" s="190">
        <f t="shared" si="30"/>
        <v>0</v>
      </c>
      <c r="I41" s="190">
        <f t="shared" si="31"/>
        <v>0</v>
      </c>
      <c r="J41" s="190">
        <f t="shared" si="32"/>
        <v>0</v>
      </c>
      <c r="K41" s="190">
        <f t="shared" si="33"/>
        <v>0</v>
      </c>
      <c r="L41" s="190">
        <f t="shared" si="34"/>
        <v>0</v>
      </c>
      <c r="M41" s="190">
        <f t="shared" si="35"/>
        <v>0</v>
      </c>
      <c r="N41" s="190">
        <f t="shared" si="36"/>
        <v>0</v>
      </c>
      <c r="O41" s="190">
        <f t="shared" si="37"/>
        <v>0</v>
      </c>
      <c r="P41" s="190">
        <f t="shared" si="38"/>
        <v>0</v>
      </c>
      <c r="Q41" s="190">
        <f t="shared" si="39"/>
        <v>0</v>
      </c>
      <c r="R41" s="190">
        <f t="shared" si="40"/>
        <v>0</v>
      </c>
      <c r="S41" s="200" t="s">
        <v>312</v>
      </c>
      <c r="T41" s="198" t="s">
        <v>185</v>
      </c>
      <c r="U41" s="198">
        <v>2</v>
      </c>
      <c r="V41" s="198">
        <v>0</v>
      </c>
      <c r="W41" s="201">
        <v>450</v>
      </c>
      <c r="X41" s="22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65"/>
      <c r="AJ41" s="229">
        <f t="shared" si="25"/>
        <v>0</v>
      </c>
      <c r="AK41" s="148" t="str">
        <f t="shared" si="11"/>
        <v>No</v>
      </c>
      <c r="AL41" s="149" t="str">
        <f t="shared" si="26"/>
        <v>No</v>
      </c>
      <c r="AM41" s="84">
        <v>1</v>
      </c>
      <c r="AN41" s="84">
        <v>1</v>
      </c>
      <c r="AP41" s="84">
        <v>200</v>
      </c>
      <c r="AQ41" s="84">
        <v>600</v>
      </c>
      <c r="AR41" s="84">
        <v>50</v>
      </c>
      <c r="AS41" s="84">
        <f t="shared" si="27"/>
        <v>0</v>
      </c>
      <c r="AT41" s="84">
        <v>1.58613</v>
      </c>
    </row>
    <row r="42" spans="1:47" s="138" customFormat="1" ht="100" customHeight="1">
      <c r="A42" s="110"/>
      <c r="B42" s="145"/>
      <c r="C42" s="194" t="s">
        <v>211</v>
      </c>
      <c r="D42" s="196"/>
      <c r="E42" s="194">
        <v>5.5</v>
      </c>
      <c r="F42" s="150">
        <f t="shared" si="12"/>
        <v>0</v>
      </c>
      <c r="G42" s="150">
        <f t="shared" si="29"/>
        <v>0</v>
      </c>
      <c r="H42" s="150">
        <f t="shared" si="30"/>
        <v>0</v>
      </c>
      <c r="I42" s="150">
        <f t="shared" si="31"/>
        <v>0</v>
      </c>
      <c r="J42" s="150">
        <f t="shared" si="32"/>
        <v>0</v>
      </c>
      <c r="K42" s="150">
        <f t="shared" si="33"/>
        <v>0</v>
      </c>
      <c r="L42" s="150">
        <f t="shared" si="34"/>
        <v>0</v>
      </c>
      <c r="M42" s="150">
        <f t="shared" si="35"/>
        <v>0</v>
      </c>
      <c r="N42" s="150">
        <f t="shared" si="36"/>
        <v>0</v>
      </c>
      <c r="O42" s="150">
        <f t="shared" si="37"/>
        <v>0</v>
      </c>
      <c r="P42" s="150">
        <f t="shared" si="38"/>
        <v>0</v>
      </c>
      <c r="Q42" s="150">
        <f t="shared" si="39"/>
        <v>0</v>
      </c>
      <c r="R42" s="150">
        <f t="shared" si="40"/>
        <v>0</v>
      </c>
      <c r="S42" s="191" t="s">
        <v>314</v>
      </c>
      <c r="T42" s="194" t="s">
        <v>183</v>
      </c>
      <c r="U42" s="194">
        <v>2</v>
      </c>
      <c r="V42" s="194">
        <v>0</v>
      </c>
      <c r="W42" s="192">
        <v>235</v>
      </c>
      <c r="X42" s="65"/>
      <c r="Y42" s="66"/>
      <c r="Z42" s="67"/>
      <c r="AA42" s="67"/>
      <c r="AB42" s="67"/>
      <c r="AC42" s="67"/>
      <c r="AD42" s="67"/>
      <c r="AE42" s="67"/>
      <c r="AF42" s="67"/>
      <c r="AG42" s="67"/>
      <c r="AH42" s="67"/>
      <c r="AI42" s="266"/>
      <c r="AJ42" s="228">
        <f t="shared" si="25"/>
        <v>0</v>
      </c>
      <c r="AK42" s="146" t="str">
        <f t="shared" si="11"/>
        <v>No</v>
      </c>
      <c r="AL42" s="147" t="str">
        <f t="shared" si="26"/>
        <v>No</v>
      </c>
      <c r="AM42" s="84">
        <v>2</v>
      </c>
      <c r="AN42" s="84"/>
      <c r="AP42" s="138">
        <v>150</v>
      </c>
      <c r="AQ42" s="138">
        <v>500</v>
      </c>
      <c r="AR42" s="138">
        <v>40</v>
      </c>
      <c r="AS42" s="84">
        <f t="shared" ref="AS42:AS45" si="43">SUM(X42:AG42)*V42</f>
        <v>0</v>
      </c>
      <c r="AT42" s="138">
        <v>0.84819999999999995</v>
      </c>
    </row>
    <row r="43" spans="1:47" s="84" customFormat="1" ht="100" customHeight="1">
      <c r="A43" s="110"/>
      <c r="B43" s="145"/>
      <c r="C43" s="198" t="s">
        <v>212</v>
      </c>
      <c r="D43" s="199"/>
      <c r="E43" s="198">
        <v>7.5</v>
      </c>
      <c r="F43" s="190">
        <f t="shared" si="12"/>
        <v>0</v>
      </c>
      <c r="G43" s="190">
        <f t="shared" si="29"/>
        <v>0</v>
      </c>
      <c r="H43" s="190">
        <f t="shared" si="30"/>
        <v>0</v>
      </c>
      <c r="I43" s="190">
        <f t="shared" si="31"/>
        <v>0</v>
      </c>
      <c r="J43" s="190">
        <f t="shared" si="32"/>
        <v>0</v>
      </c>
      <c r="K43" s="190">
        <f t="shared" si="33"/>
        <v>0</v>
      </c>
      <c r="L43" s="190">
        <f t="shared" si="34"/>
        <v>0</v>
      </c>
      <c r="M43" s="190">
        <f t="shared" si="35"/>
        <v>0</v>
      </c>
      <c r="N43" s="190">
        <f t="shared" si="36"/>
        <v>0</v>
      </c>
      <c r="O43" s="190">
        <f t="shared" si="37"/>
        <v>0</v>
      </c>
      <c r="P43" s="190">
        <f t="shared" si="38"/>
        <v>0</v>
      </c>
      <c r="Q43" s="190">
        <f t="shared" si="39"/>
        <v>0</v>
      </c>
      <c r="R43" s="190">
        <f t="shared" si="40"/>
        <v>0</v>
      </c>
      <c r="S43" s="200" t="s">
        <v>407</v>
      </c>
      <c r="T43" s="198" t="s">
        <v>183</v>
      </c>
      <c r="U43" s="198">
        <v>2</v>
      </c>
      <c r="V43" s="198">
        <v>0</v>
      </c>
      <c r="W43" s="201">
        <v>300</v>
      </c>
      <c r="X43" s="22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65"/>
      <c r="AJ43" s="229">
        <f t="shared" si="25"/>
        <v>0</v>
      </c>
      <c r="AK43" s="148" t="str">
        <f t="shared" si="11"/>
        <v>No</v>
      </c>
      <c r="AL43" s="149" t="str">
        <f t="shared" si="26"/>
        <v>No</v>
      </c>
      <c r="AM43" s="84">
        <v>2</v>
      </c>
      <c r="AP43" s="84">
        <v>150</v>
      </c>
      <c r="AQ43" s="84">
        <v>550</v>
      </c>
      <c r="AR43" s="84">
        <v>45</v>
      </c>
      <c r="AS43" s="84">
        <f t="shared" si="43"/>
        <v>0</v>
      </c>
      <c r="AT43" s="84">
        <v>1.0266200000000001</v>
      </c>
    </row>
    <row r="44" spans="1:47" s="138" customFormat="1" ht="100" customHeight="1">
      <c r="A44" s="110"/>
      <c r="B44" s="145"/>
      <c r="C44" s="194" t="s">
        <v>213</v>
      </c>
      <c r="D44" s="196"/>
      <c r="E44" s="194">
        <v>10</v>
      </c>
      <c r="F44" s="150">
        <f t="shared" si="12"/>
        <v>0</v>
      </c>
      <c r="G44" s="150">
        <f t="shared" si="29"/>
        <v>0</v>
      </c>
      <c r="H44" s="150">
        <f t="shared" si="30"/>
        <v>0</v>
      </c>
      <c r="I44" s="150">
        <f t="shared" si="31"/>
        <v>0</v>
      </c>
      <c r="J44" s="150">
        <f t="shared" si="32"/>
        <v>0</v>
      </c>
      <c r="K44" s="150">
        <f t="shared" si="33"/>
        <v>0</v>
      </c>
      <c r="L44" s="150">
        <f t="shared" si="34"/>
        <v>0</v>
      </c>
      <c r="M44" s="150">
        <f t="shared" si="35"/>
        <v>0</v>
      </c>
      <c r="N44" s="150">
        <f t="shared" si="36"/>
        <v>0</v>
      </c>
      <c r="O44" s="150">
        <f t="shared" si="37"/>
        <v>0</v>
      </c>
      <c r="P44" s="150">
        <f t="shared" si="38"/>
        <v>0</v>
      </c>
      <c r="Q44" s="150">
        <f t="shared" si="39"/>
        <v>0</v>
      </c>
      <c r="R44" s="150">
        <f t="shared" si="40"/>
        <v>0</v>
      </c>
      <c r="S44" s="191" t="s">
        <v>408</v>
      </c>
      <c r="T44" s="194" t="s">
        <v>183</v>
      </c>
      <c r="U44" s="194">
        <v>2</v>
      </c>
      <c r="V44" s="194">
        <v>0</v>
      </c>
      <c r="W44" s="192">
        <v>350</v>
      </c>
      <c r="X44" s="65"/>
      <c r="Y44" s="66"/>
      <c r="Z44" s="67"/>
      <c r="AA44" s="67"/>
      <c r="AB44" s="67"/>
      <c r="AC44" s="67"/>
      <c r="AD44" s="67"/>
      <c r="AE44" s="67"/>
      <c r="AF44" s="67"/>
      <c r="AG44" s="67"/>
      <c r="AH44" s="67"/>
      <c r="AI44" s="266"/>
      <c r="AJ44" s="228">
        <f t="shared" si="25"/>
        <v>0</v>
      </c>
      <c r="AK44" s="146" t="str">
        <f t="shared" si="11"/>
        <v>No</v>
      </c>
      <c r="AL44" s="147" t="str">
        <f t="shared" si="26"/>
        <v>No</v>
      </c>
      <c r="AM44" s="84">
        <v>2</v>
      </c>
      <c r="AN44" s="84"/>
      <c r="AP44" s="138">
        <v>150</v>
      </c>
      <c r="AQ44" s="138">
        <v>600</v>
      </c>
      <c r="AR44" s="138">
        <v>50</v>
      </c>
      <c r="AS44" s="84">
        <f t="shared" si="43"/>
        <v>0</v>
      </c>
      <c r="AT44" s="138">
        <v>1.40178</v>
      </c>
    </row>
    <row r="45" spans="1:47" s="84" customFormat="1" ht="100" customHeight="1">
      <c r="A45" s="110"/>
      <c r="B45" s="145"/>
      <c r="C45" s="198" t="s">
        <v>214</v>
      </c>
      <c r="D45" s="199"/>
      <c r="E45" s="198">
        <v>13.5</v>
      </c>
      <c r="F45" s="190">
        <f t="shared" si="12"/>
        <v>0</v>
      </c>
      <c r="G45" s="190">
        <f t="shared" si="29"/>
        <v>0</v>
      </c>
      <c r="H45" s="190">
        <f t="shared" si="30"/>
        <v>0</v>
      </c>
      <c r="I45" s="190">
        <f t="shared" si="31"/>
        <v>0</v>
      </c>
      <c r="J45" s="190">
        <f t="shared" si="32"/>
        <v>0</v>
      </c>
      <c r="K45" s="190">
        <f t="shared" si="33"/>
        <v>0</v>
      </c>
      <c r="L45" s="190">
        <f t="shared" si="34"/>
        <v>0</v>
      </c>
      <c r="M45" s="190">
        <f t="shared" si="35"/>
        <v>0</v>
      </c>
      <c r="N45" s="190">
        <f t="shared" si="36"/>
        <v>0</v>
      </c>
      <c r="O45" s="190">
        <f t="shared" si="37"/>
        <v>0</v>
      </c>
      <c r="P45" s="190">
        <f t="shared" si="38"/>
        <v>0</v>
      </c>
      <c r="Q45" s="190">
        <f t="shared" si="39"/>
        <v>0</v>
      </c>
      <c r="R45" s="190">
        <f t="shared" si="40"/>
        <v>0</v>
      </c>
      <c r="S45" s="200" t="s">
        <v>409</v>
      </c>
      <c r="T45" s="198" t="s">
        <v>184</v>
      </c>
      <c r="U45" s="198">
        <v>2</v>
      </c>
      <c r="V45" s="198">
        <v>0</v>
      </c>
      <c r="W45" s="201">
        <v>470</v>
      </c>
      <c r="X45" s="22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65"/>
      <c r="AJ45" s="229">
        <f t="shared" si="25"/>
        <v>0</v>
      </c>
      <c r="AK45" s="148" t="str">
        <f t="shared" si="11"/>
        <v>No</v>
      </c>
      <c r="AL45" s="149" t="str">
        <f t="shared" si="26"/>
        <v>No</v>
      </c>
      <c r="AN45" s="84">
        <v>2</v>
      </c>
      <c r="AP45" s="84">
        <v>150</v>
      </c>
      <c r="AQ45" s="84">
        <v>650</v>
      </c>
      <c r="AR45" s="84">
        <v>55</v>
      </c>
      <c r="AS45" s="84">
        <f t="shared" si="43"/>
        <v>0</v>
      </c>
      <c r="AT45" s="84">
        <v>0.91840999999999995</v>
      </c>
    </row>
    <row r="46" spans="1:47" s="138" customFormat="1" ht="100" customHeight="1" thickBot="1">
      <c r="A46" s="110"/>
      <c r="B46" s="151"/>
      <c r="C46" s="152" t="s">
        <v>215</v>
      </c>
      <c r="D46" s="153"/>
      <c r="E46" s="152">
        <v>17</v>
      </c>
      <c r="F46" s="154">
        <f t="shared" si="12"/>
        <v>0</v>
      </c>
      <c r="G46" s="154">
        <f t="shared" si="29"/>
        <v>0</v>
      </c>
      <c r="H46" s="154">
        <f t="shared" si="30"/>
        <v>0</v>
      </c>
      <c r="I46" s="154">
        <f t="shared" si="31"/>
        <v>0</v>
      </c>
      <c r="J46" s="154">
        <f t="shared" si="32"/>
        <v>0</v>
      </c>
      <c r="K46" s="154">
        <f t="shared" si="33"/>
        <v>0</v>
      </c>
      <c r="L46" s="154">
        <f t="shared" si="34"/>
        <v>0</v>
      </c>
      <c r="M46" s="154">
        <f t="shared" si="35"/>
        <v>0</v>
      </c>
      <c r="N46" s="154">
        <f t="shared" si="36"/>
        <v>0</v>
      </c>
      <c r="O46" s="154">
        <f t="shared" si="37"/>
        <v>0</v>
      </c>
      <c r="P46" s="154">
        <f t="shared" si="38"/>
        <v>0</v>
      </c>
      <c r="Q46" s="154">
        <f t="shared" si="39"/>
        <v>0</v>
      </c>
      <c r="R46" s="154">
        <f t="shared" si="40"/>
        <v>0</v>
      </c>
      <c r="S46" s="253" t="s">
        <v>315</v>
      </c>
      <c r="T46" s="152" t="s">
        <v>184</v>
      </c>
      <c r="U46" s="152">
        <v>2</v>
      </c>
      <c r="V46" s="152">
        <v>0</v>
      </c>
      <c r="W46" s="155">
        <v>505</v>
      </c>
      <c r="X46" s="68"/>
      <c r="Y46" s="69"/>
      <c r="Z46" s="70"/>
      <c r="AA46" s="70"/>
      <c r="AB46" s="70"/>
      <c r="AC46" s="70"/>
      <c r="AD46" s="70"/>
      <c r="AE46" s="70"/>
      <c r="AF46" s="70"/>
      <c r="AG46" s="70"/>
      <c r="AH46" s="70"/>
      <c r="AI46" s="267"/>
      <c r="AJ46" s="256">
        <f t="shared" si="25"/>
        <v>0</v>
      </c>
      <c r="AK46" s="156" t="str">
        <f t="shared" si="11"/>
        <v>No</v>
      </c>
      <c r="AL46" s="157" t="str">
        <f t="shared" si="26"/>
        <v>No</v>
      </c>
      <c r="AM46" s="84"/>
      <c r="AN46" s="84">
        <v>2</v>
      </c>
      <c r="AP46" s="138">
        <v>150</v>
      </c>
      <c r="AQ46" s="138">
        <v>700</v>
      </c>
      <c r="AR46" s="138">
        <v>60</v>
      </c>
      <c r="AS46" s="84">
        <f t="shared" ref="AS46" si="44">SUM(X46:AG46)*V46</f>
        <v>0</v>
      </c>
      <c r="AT46" s="138">
        <v>1.58613</v>
      </c>
    </row>
    <row r="47" spans="1:47" s="138" customFormat="1" ht="50" customHeight="1" thickBot="1">
      <c r="A47" s="110"/>
      <c r="B47" s="130"/>
      <c r="C47" s="158"/>
      <c r="D47" s="159"/>
      <c r="E47" s="160"/>
      <c r="F47" s="161"/>
      <c r="G47" s="150"/>
      <c r="H47" s="150"/>
      <c r="I47" s="150"/>
      <c r="J47" s="150"/>
      <c r="K47" s="150"/>
      <c r="L47" s="150"/>
      <c r="M47" s="150"/>
      <c r="N47" s="150"/>
      <c r="O47" s="150"/>
      <c r="P47" s="150"/>
      <c r="Q47" s="150"/>
      <c r="R47" s="150"/>
      <c r="S47" s="248"/>
      <c r="T47" s="163"/>
      <c r="U47" s="163"/>
      <c r="V47" s="164"/>
      <c r="W47" s="271" t="s">
        <v>199</v>
      </c>
      <c r="X47" s="249"/>
      <c r="Y47" s="166"/>
      <c r="Z47" s="166"/>
      <c r="AA47" s="166"/>
      <c r="AB47" s="166"/>
      <c r="AC47" s="166"/>
      <c r="AD47" s="166"/>
      <c r="AE47" s="166"/>
      <c r="AF47" s="166"/>
      <c r="AG47" s="166"/>
      <c r="AH47" s="166"/>
      <c r="AI47" s="167"/>
      <c r="AJ47" s="250"/>
      <c r="AK47" s="146"/>
      <c r="AL47" s="250"/>
      <c r="AM47" s="84">
        <f>U47</f>
        <v>0</v>
      </c>
      <c r="AN47" s="84">
        <f t="shared" ref="AN47:AN53" si="45">U47</f>
        <v>0</v>
      </c>
      <c r="AS47" s="84">
        <f t="shared" si="27"/>
        <v>0</v>
      </c>
      <c r="AU47" s="168"/>
    </row>
    <row r="48" spans="1:47" s="138" customFormat="1" ht="100" customHeight="1">
      <c r="A48" s="110"/>
      <c r="B48" s="139"/>
      <c r="C48" s="234" t="s">
        <v>264</v>
      </c>
      <c r="D48" s="235" t="s">
        <v>11</v>
      </c>
      <c r="E48" s="234">
        <v>3.5</v>
      </c>
      <c r="F48" s="236">
        <f>SUM(X48:AI48)*E48</f>
        <v>0</v>
      </c>
      <c r="G48" s="236">
        <f>X48*U48</f>
        <v>0</v>
      </c>
      <c r="H48" s="236">
        <f>Y48*U48</f>
        <v>0</v>
      </c>
      <c r="I48" s="236">
        <f>Z48*U48</f>
        <v>0</v>
      </c>
      <c r="J48" s="236">
        <f>AA48*U48</f>
        <v>0</v>
      </c>
      <c r="K48" s="236">
        <f>AB48*U48</f>
        <v>0</v>
      </c>
      <c r="L48" s="236">
        <f>AC48*U48</f>
        <v>0</v>
      </c>
      <c r="M48" s="236">
        <f>AD48*U48</f>
        <v>0</v>
      </c>
      <c r="N48" s="236">
        <f>AE48*U48</f>
        <v>0</v>
      </c>
      <c r="O48" s="236">
        <f>AF48*U48</f>
        <v>0</v>
      </c>
      <c r="P48" s="236">
        <f>AG48*U48</f>
        <v>0</v>
      </c>
      <c r="Q48" s="236">
        <f>AH48*U48</f>
        <v>0</v>
      </c>
      <c r="R48" s="236">
        <f>AI48*U48</f>
        <v>0</v>
      </c>
      <c r="S48" s="237" t="s">
        <v>317</v>
      </c>
      <c r="T48" s="234" t="s">
        <v>182</v>
      </c>
      <c r="U48" s="234">
        <v>2</v>
      </c>
      <c r="V48" s="234">
        <v>3</v>
      </c>
      <c r="W48" s="251">
        <v>330</v>
      </c>
      <c r="X48" s="239"/>
      <c r="Y48" s="240"/>
      <c r="Z48" s="241"/>
      <c r="AA48" s="241"/>
      <c r="AB48" s="241"/>
      <c r="AC48" s="241"/>
      <c r="AD48" s="241"/>
      <c r="AE48" s="241"/>
      <c r="AF48" s="241"/>
      <c r="AG48" s="241"/>
      <c r="AH48" s="241"/>
      <c r="AI48" s="264"/>
      <c r="AJ48" s="255">
        <f>W48*X48+W48*Y48+W48*Z48+W48*AA48+W48*AB48+W48*AC48+W48*AD48+W48*AE48+W48*AF48+W48*AG48+W48*AH48+W48*AI48</f>
        <v>0</v>
      </c>
      <c r="AK48" s="242" t="str">
        <f t="shared" si="11"/>
        <v>No</v>
      </c>
      <c r="AL48" s="243" t="str">
        <f>IF(D48="New","Yes","No")</f>
        <v>Yes</v>
      </c>
      <c r="AM48" s="84"/>
      <c r="AN48" s="84">
        <v>3</v>
      </c>
      <c r="AP48" s="138">
        <v>250</v>
      </c>
      <c r="AQ48" s="138">
        <v>1200</v>
      </c>
      <c r="AR48" s="138">
        <v>120</v>
      </c>
      <c r="AS48" s="84">
        <f>SUM(X48:AG48)*V48</f>
        <v>0</v>
      </c>
      <c r="AT48" s="138">
        <v>0.38094</v>
      </c>
    </row>
    <row r="49" spans="1:47" s="84" customFormat="1" ht="100" customHeight="1">
      <c r="A49" s="110"/>
      <c r="B49" s="145"/>
      <c r="C49" s="198" t="s">
        <v>48</v>
      </c>
      <c r="D49" s="199"/>
      <c r="E49" s="198">
        <v>9.4</v>
      </c>
      <c r="F49" s="190">
        <f t="shared" si="12"/>
        <v>0</v>
      </c>
      <c r="G49" s="190">
        <f t="shared" si="29"/>
        <v>0</v>
      </c>
      <c r="H49" s="190">
        <f t="shared" si="30"/>
        <v>0</v>
      </c>
      <c r="I49" s="190">
        <f t="shared" si="31"/>
        <v>0</v>
      </c>
      <c r="J49" s="190">
        <f t="shared" si="32"/>
        <v>0</v>
      </c>
      <c r="K49" s="190">
        <f t="shared" si="33"/>
        <v>0</v>
      </c>
      <c r="L49" s="190">
        <f t="shared" si="34"/>
        <v>0</v>
      </c>
      <c r="M49" s="190">
        <f t="shared" si="35"/>
        <v>0</v>
      </c>
      <c r="N49" s="190">
        <f t="shared" si="36"/>
        <v>0</v>
      </c>
      <c r="O49" s="190">
        <f t="shared" si="37"/>
        <v>0</v>
      </c>
      <c r="P49" s="190">
        <f t="shared" si="38"/>
        <v>0</v>
      </c>
      <c r="Q49" s="190">
        <f t="shared" si="39"/>
        <v>0</v>
      </c>
      <c r="R49" s="190">
        <f t="shared" si="40"/>
        <v>0</v>
      </c>
      <c r="S49" s="200" t="s">
        <v>316</v>
      </c>
      <c r="T49" s="198" t="s">
        <v>185</v>
      </c>
      <c r="U49" s="198">
        <v>1</v>
      </c>
      <c r="V49" s="198">
        <v>22</v>
      </c>
      <c r="W49" s="201">
        <v>257</v>
      </c>
      <c r="X49" s="22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65"/>
      <c r="AJ49" s="229">
        <f t="shared" si="25"/>
        <v>0</v>
      </c>
      <c r="AK49" s="148" t="str">
        <f t="shared" si="11"/>
        <v>No</v>
      </c>
      <c r="AL49" s="149" t="str">
        <f t="shared" si="26"/>
        <v>No</v>
      </c>
      <c r="AN49" s="84">
        <f t="shared" si="45"/>
        <v>1</v>
      </c>
      <c r="AP49" s="84">
        <v>150</v>
      </c>
      <c r="AQ49" s="84">
        <v>500</v>
      </c>
      <c r="AR49" s="84">
        <v>40</v>
      </c>
      <c r="AS49" s="84">
        <f t="shared" si="27"/>
        <v>0</v>
      </c>
      <c r="AT49" s="84">
        <v>0.85131999999999997</v>
      </c>
    </row>
    <row r="50" spans="1:47" s="138" customFormat="1" ht="100" customHeight="1">
      <c r="A50" s="110"/>
      <c r="B50" s="145"/>
      <c r="C50" s="194" t="s">
        <v>49</v>
      </c>
      <c r="D50" s="196"/>
      <c r="E50" s="194">
        <v>11.3</v>
      </c>
      <c r="F50" s="150">
        <f t="shared" si="12"/>
        <v>0</v>
      </c>
      <c r="G50" s="150">
        <f t="shared" si="29"/>
        <v>0</v>
      </c>
      <c r="H50" s="150">
        <f t="shared" si="30"/>
        <v>0</v>
      </c>
      <c r="I50" s="150">
        <f t="shared" si="31"/>
        <v>0</v>
      </c>
      <c r="J50" s="150">
        <f t="shared" si="32"/>
        <v>0</v>
      </c>
      <c r="K50" s="150">
        <f t="shared" si="33"/>
        <v>0</v>
      </c>
      <c r="L50" s="150">
        <f t="shared" si="34"/>
        <v>0</v>
      </c>
      <c r="M50" s="150">
        <f t="shared" si="35"/>
        <v>0</v>
      </c>
      <c r="N50" s="150">
        <f t="shared" si="36"/>
        <v>0</v>
      </c>
      <c r="O50" s="150">
        <f t="shared" si="37"/>
        <v>0</v>
      </c>
      <c r="P50" s="150">
        <f t="shared" si="38"/>
        <v>0</v>
      </c>
      <c r="Q50" s="150">
        <f t="shared" si="39"/>
        <v>0</v>
      </c>
      <c r="R50" s="150">
        <f t="shared" si="40"/>
        <v>0</v>
      </c>
      <c r="S50" s="191" t="s">
        <v>316</v>
      </c>
      <c r="T50" s="194" t="s">
        <v>185</v>
      </c>
      <c r="U50" s="194">
        <v>1</v>
      </c>
      <c r="V50" s="194">
        <v>28</v>
      </c>
      <c r="W50" s="192">
        <v>257</v>
      </c>
      <c r="X50" s="65"/>
      <c r="Y50" s="66"/>
      <c r="Z50" s="67"/>
      <c r="AA50" s="67"/>
      <c r="AB50" s="67"/>
      <c r="AC50" s="67"/>
      <c r="AD50" s="67"/>
      <c r="AE50" s="67"/>
      <c r="AF50" s="67"/>
      <c r="AG50" s="67"/>
      <c r="AH50" s="67"/>
      <c r="AI50" s="266"/>
      <c r="AJ50" s="228">
        <f t="shared" si="25"/>
        <v>0</v>
      </c>
      <c r="AK50" s="146" t="str">
        <f t="shared" si="11"/>
        <v>No</v>
      </c>
      <c r="AL50" s="147" t="str">
        <f t="shared" si="26"/>
        <v>No</v>
      </c>
      <c r="AM50" s="84"/>
      <c r="AN50" s="84">
        <f t="shared" si="45"/>
        <v>1</v>
      </c>
      <c r="AP50" s="138">
        <v>150</v>
      </c>
      <c r="AQ50" s="138">
        <v>500</v>
      </c>
      <c r="AR50" s="138">
        <v>40</v>
      </c>
      <c r="AS50" s="84">
        <f t="shared" si="27"/>
        <v>0</v>
      </c>
      <c r="AT50" s="138">
        <v>0.98136000000000001</v>
      </c>
    </row>
    <row r="51" spans="1:47" s="84" customFormat="1" ht="100" customHeight="1">
      <c r="A51" s="110"/>
      <c r="B51" s="145"/>
      <c r="C51" s="198" t="s">
        <v>50</v>
      </c>
      <c r="D51" s="199"/>
      <c r="E51" s="198">
        <v>12</v>
      </c>
      <c r="F51" s="190">
        <f t="shared" si="12"/>
        <v>0</v>
      </c>
      <c r="G51" s="190">
        <f t="shared" si="29"/>
        <v>0</v>
      </c>
      <c r="H51" s="190">
        <f t="shared" si="30"/>
        <v>0</v>
      </c>
      <c r="I51" s="190">
        <f t="shared" si="31"/>
        <v>0</v>
      </c>
      <c r="J51" s="190">
        <f t="shared" si="32"/>
        <v>0</v>
      </c>
      <c r="K51" s="190">
        <f t="shared" si="33"/>
        <v>0</v>
      </c>
      <c r="L51" s="190">
        <f t="shared" si="34"/>
        <v>0</v>
      </c>
      <c r="M51" s="190">
        <f t="shared" si="35"/>
        <v>0</v>
      </c>
      <c r="N51" s="190">
        <f t="shared" si="36"/>
        <v>0</v>
      </c>
      <c r="O51" s="190">
        <f t="shared" si="37"/>
        <v>0</v>
      </c>
      <c r="P51" s="190">
        <f t="shared" si="38"/>
        <v>0</v>
      </c>
      <c r="Q51" s="190">
        <f t="shared" si="39"/>
        <v>0</v>
      </c>
      <c r="R51" s="190">
        <f t="shared" si="40"/>
        <v>0</v>
      </c>
      <c r="S51" s="200" t="s">
        <v>318</v>
      </c>
      <c r="T51" s="198" t="s">
        <v>183</v>
      </c>
      <c r="U51" s="198">
        <v>2</v>
      </c>
      <c r="V51" s="198">
        <v>14</v>
      </c>
      <c r="W51" s="201">
        <v>300</v>
      </c>
      <c r="X51" s="22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65"/>
      <c r="AJ51" s="229">
        <f t="shared" si="25"/>
        <v>0</v>
      </c>
      <c r="AK51" s="148" t="str">
        <f t="shared" si="11"/>
        <v>No</v>
      </c>
      <c r="AL51" s="149" t="str">
        <f t="shared" si="26"/>
        <v>No</v>
      </c>
      <c r="AN51" s="84">
        <f t="shared" si="45"/>
        <v>2</v>
      </c>
      <c r="AP51" s="84">
        <v>150</v>
      </c>
      <c r="AQ51" s="84">
        <v>500</v>
      </c>
      <c r="AR51" s="84">
        <v>60</v>
      </c>
      <c r="AS51" s="84">
        <f t="shared" si="27"/>
        <v>0</v>
      </c>
      <c r="AT51" s="84">
        <v>0.75538000000000005</v>
      </c>
    </row>
    <row r="52" spans="1:47" s="138" customFormat="1" ht="100" customHeight="1">
      <c r="A52" s="110"/>
      <c r="B52" s="145"/>
      <c r="C52" s="194" t="s">
        <v>51</v>
      </c>
      <c r="D52" s="196"/>
      <c r="E52" s="194">
        <v>21</v>
      </c>
      <c r="F52" s="150">
        <f t="shared" si="12"/>
        <v>0</v>
      </c>
      <c r="G52" s="150">
        <f t="shared" si="29"/>
        <v>0</v>
      </c>
      <c r="H52" s="150">
        <f t="shared" si="30"/>
        <v>0</v>
      </c>
      <c r="I52" s="150">
        <f t="shared" si="31"/>
        <v>0</v>
      </c>
      <c r="J52" s="150">
        <f t="shared" si="32"/>
        <v>0</v>
      </c>
      <c r="K52" s="150">
        <f t="shared" si="33"/>
        <v>0</v>
      </c>
      <c r="L52" s="150">
        <f t="shared" si="34"/>
        <v>0</v>
      </c>
      <c r="M52" s="150">
        <f t="shared" si="35"/>
        <v>0</v>
      </c>
      <c r="N52" s="150">
        <f t="shared" si="36"/>
        <v>0</v>
      </c>
      <c r="O52" s="150">
        <f t="shared" si="37"/>
        <v>0</v>
      </c>
      <c r="P52" s="150">
        <f t="shared" si="38"/>
        <v>0</v>
      </c>
      <c r="Q52" s="150">
        <f t="shared" si="39"/>
        <v>0</v>
      </c>
      <c r="R52" s="150">
        <f t="shared" si="40"/>
        <v>0</v>
      </c>
      <c r="S52" s="191" t="s">
        <v>319</v>
      </c>
      <c r="T52" s="194" t="s">
        <v>185</v>
      </c>
      <c r="U52" s="194">
        <v>2</v>
      </c>
      <c r="V52" s="194">
        <v>44</v>
      </c>
      <c r="W52" s="192">
        <v>500</v>
      </c>
      <c r="X52" s="65"/>
      <c r="Y52" s="66"/>
      <c r="Z52" s="67"/>
      <c r="AA52" s="67"/>
      <c r="AB52" s="67"/>
      <c r="AC52" s="67"/>
      <c r="AD52" s="67"/>
      <c r="AE52" s="67"/>
      <c r="AF52" s="67"/>
      <c r="AG52" s="67"/>
      <c r="AH52" s="67"/>
      <c r="AI52" s="266"/>
      <c r="AJ52" s="228">
        <f t="shared" si="25"/>
        <v>0</v>
      </c>
      <c r="AK52" s="146" t="str">
        <f t="shared" si="11"/>
        <v>No</v>
      </c>
      <c r="AL52" s="147" t="str">
        <f t="shared" si="26"/>
        <v>No</v>
      </c>
      <c r="AM52" s="84"/>
      <c r="AN52" s="84">
        <f t="shared" si="45"/>
        <v>2</v>
      </c>
      <c r="AP52" s="138">
        <v>300</v>
      </c>
      <c r="AQ52" s="138">
        <v>1000</v>
      </c>
      <c r="AR52" s="138">
        <v>80</v>
      </c>
      <c r="AS52" s="84">
        <f t="shared" si="27"/>
        <v>0</v>
      </c>
      <c r="AT52" s="138">
        <v>1.8327</v>
      </c>
    </row>
    <row r="53" spans="1:47" s="84" customFormat="1" ht="100" customHeight="1">
      <c r="A53" s="110"/>
      <c r="B53" s="145"/>
      <c r="C53" s="198" t="s">
        <v>52</v>
      </c>
      <c r="D53" s="199"/>
      <c r="E53" s="198">
        <v>32.299999999999997</v>
      </c>
      <c r="F53" s="190">
        <f t="shared" si="12"/>
        <v>0</v>
      </c>
      <c r="G53" s="190">
        <f t="shared" si="29"/>
        <v>0</v>
      </c>
      <c r="H53" s="190">
        <f t="shared" si="30"/>
        <v>0</v>
      </c>
      <c r="I53" s="190">
        <f t="shared" si="31"/>
        <v>0</v>
      </c>
      <c r="J53" s="190">
        <f t="shared" si="32"/>
        <v>0</v>
      </c>
      <c r="K53" s="190">
        <f t="shared" si="33"/>
        <v>0</v>
      </c>
      <c r="L53" s="190">
        <f t="shared" si="34"/>
        <v>0</v>
      </c>
      <c r="M53" s="190">
        <f t="shared" si="35"/>
        <v>0</v>
      </c>
      <c r="N53" s="190">
        <f t="shared" si="36"/>
        <v>0</v>
      </c>
      <c r="O53" s="190">
        <f t="shared" si="37"/>
        <v>0</v>
      </c>
      <c r="P53" s="190">
        <f t="shared" si="38"/>
        <v>0</v>
      </c>
      <c r="Q53" s="190">
        <f t="shared" si="39"/>
        <v>0</v>
      </c>
      <c r="R53" s="190">
        <f t="shared" si="40"/>
        <v>0</v>
      </c>
      <c r="S53" s="200" t="s">
        <v>320</v>
      </c>
      <c r="T53" s="198" t="s">
        <v>185</v>
      </c>
      <c r="U53" s="198">
        <v>3</v>
      </c>
      <c r="V53" s="198">
        <v>72</v>
      </c>
      <c r="W53" s="201">
        <v>750</v>
      </c>
      <c r="X53" s="22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65"/>
      <c r="AJ53" s="229">
        <f t="shared" si="25"/>
        <v>0</v>
      </c>
      <c r="AK53" s="148" t="str">
        <f t="shared" si="11"/>
        <v>No</v>
      </c>
      <c r="AL53" s="149" t="str">
        <f t="shared" si="26"/>
        <v>No</v>
      </c>
      <c r="AN53" s="84">
        <f t="shared" si="45"/>
        <v>3</v>
      </c>
      <c r="AP53" s="84">
        <v>350</v>
      </c>
      <c r="AQ53" s="84">
        <v>1500</v>
      </c>
      <c r="AR53" s="84">
        <v>130</v>
      </c>
      <c r="AS53" s="84">
        <f t="shared" si="27"/>
        <v>0</v>
      </c>
      <c r="AT53" s="84">
        <v>2.81406</v>
      </c>
    </row>
    <row r="54" spans="1:47" s="138" customFormat="1" ht="100" customHeight="1">
      <c r="A54" s="110"/>
      <c r="B54" s="145"/>
      <c r="C54" s="194" t="s">
        <v>105</v>
      </c>
      <c r="D54" s="196"/>
      <c r="E54" s="194">
        <v>4.5</v>
      </c>
      <c r="F54" s="150">
        <f t="shared" si="12"/>
        <v>0</v>
      </c>
      <c r="G54" s="150">
        <f t="shared" si="29"/>
        <v>0</v>
      </c>
      <c r="H54" s="150">
        <f t="shared" si="30"/>
        <v>0</v>
      </c>
      <c r="I54" s="150">
        <f t="shared" si="31"/>
        <v>0</v>
      </c>
      <c r="J54" s="150">
        <f t="shared" si="32"/>
        <v>0</v>
      </c>
      <c r="K54" s="150">
        <f t="shared" si="33"/>
        <v>0</v>
      </c>
      <c r="L54" s="150">
        <f t="shared" si="34"/>
        <v>0</v>
      </c>
      <c r="M54" s="150">
        <f t="shared" si="35"/>
        <v>0</v>
      </c>
      <c r="N54" s="150">
        <f t="shared" si="36"/>
        <v>0</v>
      </c>
      <c r="O54" s="150">
        <f t="shared" si="37"/>
        <v>0</v>
      </c>
      <c r="P54" s="150">
        <f t="shared" si="38"/>
        <v>0</v>
      </c>
      <c r="Q54" s="150">
        <f t="shared" si="39"/>
        <v>0</v>
      </c>
      <c r="R54" s="150">
        <f t="shared" si="40"/>
        <v>0</v>
      </c>
      <c r="S54" s="191" t="s">
        <v>321</v>
      </c>
      <c r="T54" s="194" t="s">
        <v>183</v>
      </c>
      <c r="U54" s="194">
        <v>3</v>
      </c>
      <c r="V54" s="194">
        <v>0</v>
      </c>
      <c r="W54" s="192">
        <v>285</v>
      </c>
      <c r="X54" s="65"/>
      <c r="Y54" s="66"/>
      <c r="Z54" s="67"/>
      <c r="AA54" s="67"/>
      <c r="AB54" s="67"/>
      <c r="AC54" s="67"/>
      <c r="AD54" s="67"/>
      <c r="AE54" s="67"/>
      <c r="AF54" s="67"/>
      <c r="AG54" s="67"/>
      <c r="AH54" s="67"/>
      <c r="AI54" s="266"/>
      <c r="AJ54" s="228">
        <f t="shared" si="25"/>
        <v>0</v>
      </c>
      <c r="AK54" s="146" t="str">
        <f t="shared" si="11"/>
        <v>No</v>
      </c>
      <c r="AL54" s="147" t="str">
        <f t="shared" si="26"/>
        <v>No</v>
      </c>
      <c r="AM54" s="84">
        <v>3</v>
      </c>
      <c r="AN54" s="84"/>
      <c r="AP54" s="138">
        <v>300</v>
      </c>
      <c r="AQ54" s="138">
        <v>1000</v>
      </c>
      <c r="AR54" s="138">
        <v>80</v>
      </c>
      <c r="AS54" s="84">
        <f t="shared" si="27"/>
        <v>0</v>
      </c>
      <c r="AT54" s="138">
        <v>0.56489999999999996</v>
      </c>
    </row>
    <row r="55" spans="1:47" s="84" customFormat="1" ht="100" customHeight="1">
      <c r="A55" s="110"/>
      <c r="B55" s="145"/>
      <c r="C55" s="198" t="s">
        <v>106</v>
      </c>
      <c r="D55" s="199"/>
      <c r="E55" s="198">
        <v>3.1</v>
      </c>
      <c r="F55" s="190">
        <f>SUM(X55:AI55)*E55</f>
        <v>0</v>
      </c>
      <c r="G55" s="190">
        <f>X55*U55</f>
        <v>0</v>
      </c>
      <c r="H55" s="190">
        <f>Y55*U55</f>
        <v>0</v>
      </c>
      <c r="I55" s="190">
        <f>Z55*U55</f>
        <v>0</v>
      </c>
      <c r="J55" s="190">
        <f>AA55*U55</f>
        <v>0</v>
      </c>
      <c r="K55" s="190">
        <f>AB55*U55</f>
        <v>0</v>
      </c>
      <c r="L55" s="190">
        <f>AC55*U55</f>
        <v>0</v>
      </c>
      <c r="M55" s="190">
        <f>AD55*U55</f>
        <v>0</v>
      </c>
      <c r="N55" s="190">
        <f>AE55*U55</f>
        <v>0</v>
      </c>
      <c r="O55" s="190">
        <f>AF55*U55</f>
        <v>0</v>
      </c>
      <c r="P55" s="190">
        <f>AG55*U55</f>
        <v>0</v>
      </c>
      <c r="Q55" s="190">
        <f>AH55*U55</f>
        <v>0</v>
      </c>
      <c r="R55" s="190">
        <f>AI55*U55</f>
        <v>0</v>
      </c>
      <c r="S55" s="200" t="s">
        <v>322</v>
      </c>
      <c r="T55" s="198" t="s">
        <v>184</v>
      </c>
      <c r="U55" s="198">
        <v>1</v>
      </c>
      <c r="V55" s="198">
        <v>0</v>
      </c>
      <c r="W55" s="201">
        <v>185</v>
      </c>
      <c r="X55" s="22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65"/>
      <c r="AJ55" s="229">
        <f>W55*X55+W55*Y55+W55*Z55+W55*AA55+W55*AB55+W55*AC55+W55*AD55+W55*AE55+W55*AF55+W55*AG55+W55*AH55+W55*AI55</f>
        <v>0</v>
      </c>
      <c r="AK55" s="148" t="str">
        <f t="shared" si="11"/>
        <v>No</v>
      </c>
      <c r="AL55" s="149" t="str">
        <f>IF(D55="New","Yes","No")</f>
        <v>No</v>
      </c>
      <c r="AN55" s="84">
        <v>1</v>
      </c>
      <c r="AP55" s="84">
        <v>150</v>
      </c>
      <c r="AQ55" s="84">
        <v>900</v>
      </c>
      <c r="AR55" s="84">
        <v>100</v>
      </c>
      <c r="AS55" s="84">
        <f>SUM(X55:AG55)*V55</f>
        <v>0</v>
      </c>
      <c r="AT55" s="84">
        <v>0.85241999999999996</v>
      </c>
    </row>
    <row r="56" spans="1:47" s="138" customFormat="1" ht="100" customHeight="1">
      <c r="A56" s="110"/>
      <c r="B56" s="145"/>
      <c r="C56" s="194" t="s">
        <v>107</v>
      </c>
      <c r="D56" s="196"/>
      <c r="E56" s="194">
        <v>6.2</v>
      </c>
      <c r="F56" s="150">
        <f>SUM(X56:AI56)*E56</f>
        <v>0</v>
      </c>
      <c r="G56" s="150">
        <f>X56*U56</f>
        <v>0</v>
      </c>
      <c r="H56" s="150">
        <f>Y56*U56</f>
        <v>0</v>
      </c>
      <c r="I56" s="150">
        <f>Z56*U56</f>
        <v>0</v>
      </c>
      <c r="J56" s="150">
        <f>AA56*U56</f>
        <v>0</v>
      </c>
      <c r="K56" s="150">
        <f>AB56*U56</f>
        <v>0</v>
      </c>
      <c r="L56" s="150">
        <f>AC56*U56</f>
        <v>0</v>
      </c>
      <c r="M56" s="150">
        <f>AD56*U56</f>
        <v>0</v>
      </c>
      <c r="N56" s="150">
        <f>AE56*U56</f>
        <v>0</v>
      </c>
      <c r="O56" s="150">
        <f>AF56*U56</f>
        <v>0</v>
      </c>
      <c r="P56" s="150">
        <f>AG56*U56</f>
        <v>0</v>
      </c>
      <c r="Q56" s="150">
        <f>AH56*U56</f>
        <v>0</v>
      </c>
      <c r="R56" s="150">
        <f>AI56*U56</f>
        <v>0</v>
      </c>
      <c r="S56" s="191" t="s">
        <v>323</v>
      </c>
      <c r="T56" s="194" t="s">
        <v>185</v>
      </c>
      <c r="U56" s="194">
        <v>1</v>
      </c>
      <c r="V56" s="194">
        <v>0</v>
      </c>
      <c r="W56" s="192">
        <v>255</v>
      </c>
      <c r="X56" s="65"/>
      <c r="Y56" s="66"/>
      <c r="Z56" s="67"/>
      <c r="AA56" s="67"/>
      <c r="AB56" s="67"/>
      <c r="AC56" s="67"/>
      <c r="AD56" s="67"/>
      <c r="AE56" s="67"/>
      <c r="AF56" s="67"/>
      <c r="AG56" s="67"/>
      <c r="AH56" s="67"/>
      <c r="AI56" s="266"/>
      <c r="AJ56" s="228">
        <f>W56*X56+W56*Y56+W56*Z56+W56*AA56+W56*AB56+W56*AC56+W56*AD56+W56*AE56+W56*AF56+W56*AG56+W56*AH56+W56*AI56</f>
        <v>0</v>
      </c>
      <c r="AK56" s="146" t="str">
        <f t="shared" si="11"/>
        <v>No</v>
      </c>
      <c r="AL56" s="147" t="str">
        <f>IF(D56="New","Yes","No")</f>
        <v>No</v>
      </c>
      <c r="AM56" s="84"/>
      <c r="AN56" s="84">
        <f>U56</f>
        <v>1</v>
      </c>
      <c r="AP56" s="138">
        <v>150</v>
      </c>
      <c r="AQ56" s="138">
        <v>1000</v>
      </c>
      <c r="AR56" s="138">
        <v>110</v>
      </c>
      <c r="AS56" s="84">
        <f>SUM(X56:AG56)*V56</f>
        <v>0</v>
      </c>
      <c r="AT56" s="138">
        <v>0.37092000000000003</v>
      </c>
    </row>
    <row r="57" spans="1:47" s="84" customFormat="1" ht="100" customHeight="1">
      <c r="A57" s="110"/>
      <c r="B57" s="145"/>
      <c r="C57" s="198" t="s">
        <v>108</v>
      </c>
      <c r="D57" s="199"/>
      <c r="E57" s="198">
        <v>16</v>
      </c>
      <c r="F57" s="190">
        <f t="shared" si="12"/>
        <v>0</v>
      </c>
      <c r="G57" s="190">
        <f t="shared" si="29"/>
        <v>0</v>
      </c>
      <c r="H57" s="190">
        <f t="shared" si="30"/>
        <v>0</v>
      </c>
      <c r="I57" s="190">
        <f t="shared" si="31"/>
        <v>0</v>
      </c>
      <c r="J57" s="190">
        <f t="shared" si="32"/>
        <v>0</v>
      </c>
      <c r="K57" s="190">
        <f t="shared" si="33"/>
        <v>0</v>
      </c>
      <c r="L57" s="190">
        <f t="shared" si="34"/>
        <v>0</v>
      </c>
      <c r="M57" s="190">
        <f t="shared" si="35"/>
        <v>0</v>
      </c>
      <c r="N57" s="190">
        <f t="shared" si="36"/>
        <v>0</v>
      </c>
      <c r="O57" s="190">
        <f t="shared" si="37"/>
        <v>0</v>
      </c>
      <c r="P57" s="190">
        <f t="shared" si="38"/>
        <v>0</v>
      </c>
      <c r="Q57" s="190">
        <f t="shared" si="39"/>
        <v>0</v>
      </c>
      <c r="R57" s="190">
        <f t="shared" si="40"/>
        <v>0</v>
      </c>
      <c r="S57" s="200" t="s">
        <v>324</v>
      </c>
      <c r="T57" s="198" t="s">
        <v>185</v>
      </c>
      <c r="U57" s="198">
        <v>1</v>
      </c>
      <c r="V57" s="198">
        <v>0</v>
      </c>
      <c r="W57" s="201">
        <v>355</v>
      </c>
      <c r="X57" s="22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65"/>
      <c r="AJ57" s="229">
        <f t="shared" si="25"/>
        <v>0</v>
      </c>
      <c r="AK57" s="148" t="str">
        <f t="shared" si="11"/>
        <v>No</v>
      </c>
      <c r="AL57" s="149" t="str">
        <f t="shared" si="26"/>
        <v>No</v>
      </c>
      <c r="AN57" s="84">
        <f>U57</f>
        <v>1</v>
      </c>
      <c r="AP57" s="84">
        <v>200</v>
      </c>
      <c r="AQ57" s="84">
        <v>1500</v>
      </c>
      <c r="AR57" s="84">
        <v>150</v>
      </c>
      <c r="AS57" s="84">
        <f t="shared" si="27"/>
        <v>0</v>
      </c>
      <c r="AT57" s="84">
        <v>0.32463999999999998</v>
      </c>
    </row>
    <row r="58" spans="1:47" s="138" customFormat="1" ht="100" customHeight="1">
      <c r="A58" s="110"/>
      <c r="B58" s="145"/>
      <c r="C58" s="194" t="s">
        <v>116</v>
      </c>
      <c r="D58" s="196"/>
      <c r="E58" s="194">
        <v>7</v>
      </c>
      <c r="F58" s="150">
        <f t="shared" si="12"/>
        <v>0</v>
      </c>
      <c r="G58" s="150">
        <f t="shared" si="29"/>
        <v>0</v>
      </c>
      <c r="H58" s="150">
        <f t="shared" si="30"/>
        <v>0</v>
      </c>
      <c r="I58" s="150">
        <f t="shared" si="31"/>
        <v>0</v>
      </c>
      <c r="J58" s="150">
        <f t="shared" si="32"/>
        <v>0</v>
      </c>
      <c r="K58" s="150">
        <f t="shared" si="33"/>
        <v>0</v>
      </c>
      <c r="L58" s="150">
        <f t="shared" si="34"/>
        <v>0</v>
      </c>
      <c r="M58" s="150">
        <f t="shared" si="35"/>
        <v>0</v>
      </c>
      <c r="N58" s="150">
        <f t="shared" si="36"/>
        <v>0</v>
      </c>
      <c r="O58" s="150">
        <f t="shared" si="37"/>
        <v>0</v>
      </c>
      <c r="P58" s="150">
        <f t="shared" si="38"/>
        <v>0</v>
      </c>
      <c r="Q58" s="150">
        <f t="shared" si="39"/>
        <v>0</v>
      </c>
      <c r="R58" s="150">
        <f t="shared" si="40"/>
        <v>0</v>
      </c>
      <c r="S58" s="191" t="s">
        <v>325</v>
      </c>
      <c r="T58" s="194" t="s">
        <v>183</v>
      </c>
      <c r="U58" s="194">
        <v>3</v>
      </c>
      <c r="V58" s="194">
        <v>0</v>
      </c>
      <c r="W58" s="192">
        <v>308</v>
      </c>
      <c r="X58" s="65"/>
      <c r="Y58" s="66"/>
      <c r="Z58" s="67"/>
      <c r="AA58" s="67"/>
      <c r="AB58" s="67"/>
      <c r="AC58" s="67"/>
      <c r="AD58" s="67"/>
      <c r="AE58" s="67"/>
      <c r="AF58" s="67"/>
      <c r="AG58" s="67"/>
      <c r="AH58" s="67"/>
      <c r="AI58" s="266"/>
      <c r="AJ58" s="228">
        <f t="shared" si="25"/>
        <v>0</v>
      </c>
      <c r="AK58" s="146" t="str">
        <f t="shared" si="11"/>
        <v>No</v>
      </c>
      <c r="AL58" s="147" t="str">
        <f t="shared" si="26"/>
        <v>No</v>
      </c>
      <c r="AM58" s="84">
        <v>3</v>
      </c>
      <c r="AN58" s="84"/>
      <c r="AP58" s="138">
        <v>200</v>
      </c>
      <c r="AQ58" s="138">
        <v>1000</v>
      </c>
      <c r="AR58" s="138">
        <v>100</v>
      </c>
      <c r="AS58" s="84">
        <f t="shared" si="27"/>
        <v>0</v>
      </c>
      <c r="AT58" s="138">
        <v>1.0646800000000001</v>
      </c>
    </row>
    <row r="59" spans="1:47" s="84" customFormat="1" ht="100" customHeight="1" thickBot="1">
      <c r="A59" s="110"/>
      <c r="B59" s="151"/>
      <c r="C59" s="169" t="s">
        <v>117</v>
      </c>
      <c r="D59" s="252"/>
      <c r="E59" s="169">
        <v>10</v>
      </c>
      <c r="F59" s="171">
        <f t="shared" si="12"/>
        <v>0</v>
      </c>
      <c r="G59" s="171">
        <f t="shared" si="29"/>
        <v>0</v>
      </c>
      <c r="H59" s="171">
        <f t="shared" si="30"/>
        <v>0</v>
      </c>
      <c r="I59" s="171">
        <f t="shared" si="31"/>
        <v>0</v>
      </c>
      <c r="J59" s="171">
        <f t="shared" si="32"/>
        <v>0</v>
      </c>
      <c r="K59" s="171">
        <f t="shared" si="33"/>
        <v>0</v>
      </c>
      <c r="L59" s="171">
        <f t="shared" si="34"/>
        <v>0</v>
      </c>
      <c r="M59" s="171">
        <f t="shared" si="35"/>
        <v>0</v>
      </c>
      <c r="N59" s="171">
        <f t="shared" si="36"/>
        <v>0</v>
      </c>
      <c r="O59" s="171">
        <f t="shared" si="37"/>
        <v>0</v>
      </c>
      <c r="P59" s="171">
        <f t="shared" si="38"/>
        <v>0</v>
      </c>
      <c r="Q59" s="171">
        <f t="shared" si="39"/>
        <v>0</v>
      </c>
      <c r="R59" s="171">
        <f t="shared" si="40"/>
        <v>0</v>
      </c>
      <c r="S59" s="174" t="s">
        <v>326</v>
      </c>
      <c r="T59" s="169" t="s">
        <v>186</v>
      </c>
      <c r="U59" s="169">
        <v>1</v>
      </c>
      <c r="V59" s="169">
        <v>0</v>
      </c>
      <c r="W59" s="270">
        <v>325</v>
      </c>
      <c r="X59" s="24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68"/>
      <c r="AJ59" s="230">
        <f t="shared" si="25"/>
        <v>0</v>
      </c>
      <c r="AK59" s="172" t="str">
        <f t="shared" si="11"/>
        <v>No</v>
      </c>
      <c r="AL59" s="173" t="str">
        <f t="shared" si="26"/>
        <v>No</v>
      </c>
      <c r="AN59" s="84">
        <f>U59</f>
        <v>1</v>
      </c>
      <c r="AP59" s="84">
        <v>150</v>
      </c>
      <c r="AQ59" s="84">
        <v>1200</v>
      </c>
      <c r="AR59" s="84">
        <v>120</v>
      </c>
      <c r="AS59" s="84">
        <f t="shared" si="27"/>
        <v>0</v>
      </c>
      <c r="AT59" s="84">
        <v>0.86892000000000003</v>
      </c>
    </row>
    <row r="60" spans="1:47" s="138" customFormat="1" ht="50" customHeight="1" thickBot="1">
      <c r="A60" s="110"/>
      <c r="B60" s="130"/>
      <c r="C60" s="158"/>
      <c r="D60" s="159"/>
      <c r="E60" s="160"/>
      <c r="F60" s="161"/>
      <c r="G60" s="236"/>
      <c r="H60" s="236"/>
      <c r="I60" s="236"/>
      <c r="J60" s="236"/>
      <c r="K60" s="236"/>
      <c r="L60" s="236"/>
      <c r="M60" s="236"/>
      <c r="N60" s="236"/>
      <c r="O60" s="236"/>
      <c r="P60" s="236"/>
      <c r="Q60" s="236"/>
      <c r="R60" s="236"/>
      <c r="S60" s="162"/>
      <c r="T60" s="163"/>
      <c r="U60" s="163"/>
      <c r="V60" s="164"/>
      <c r="W60" s="271" t="s">
        <v>200</v>
      </c>
      <c r="X60" s="165"/>
      <c r="Y60" s="166"/>
      <c r="Z60" s="166"/>
      <c r="AA60" s="166"/>
      <c r="AB60" s="166"/>
      <c r="AC60" s="166"/>
      <c r="AD60" s="166"/>
      <c r="AE60" s="166"/>
      <c r="AF60" s="166"/>
      <c r="AG60" s="166"/>
      <c r="AH60" s="166"/>
      <c r="AI60" s="167"/>
      <c r="AJ60" s="250"/>
      <c r="AK60" s="146"/>
      <c r="AL60" s="250"/>
      <c r="AM60" s="84">
        <f>U60</f>
        <v>0</v>
      </c>
      <c r="AN60" s="84">
        <f>U60</f>
        <v>0</v>
      </c>
      <c r="AS60" s="84">
        <f t="shared" si="27"/>
        <v>0</v>
      </c>
      <c r="AU60" s="168"/>
    </row>
    <row r="61" spans="1:47" s="138" customFormat="1" ht="100" customHeight="1">
      <c r="A61" s="110"/>
      <c r="B61" s="139"/>
      <c r="C61" s="234" t="s">
        <v>399</v>
      </c>
      <c r="D61" s="235" t="s">
        <v>11</v>
      </c>
      <c r="E61" s="234">
        <v>5</v>
      </c>
      <c r="F61" s="236">
        <f t="shared" ref="F61:F66" si="46">SUM(X61:AI61)*E61</f>
        <v>0</v>
      </c>
      <c r="G61" s="236">
        <f>X61*U61</f>
        <v>0</v>
      </c>
      <c r="H61" s="236">
        <f>Y61*U61</f>
        <v>0</v>
      </c>
      <c r="I61" s="236">
        <f>Z61*U61</f>
        <v>0</v>
      </c>
      <c r="J61" s="236">
        <f>AA61*U61</f>
        <v>0</v>
      </c>
      <c r="K61" s="236">
        <f>AB61*U61</f>
        <v>0</v>
      </c>
      <c r="L61" s="236">
        <f>AC61*U61</f>
        <v>0</v>
      </c>
      <c r="M61" s="236">
        <f>AD61*U61</f>
        <v>0</v>
      </c>
      <c r="N61" s="236">
        <f>AE61*U61</f>
        <v>0</v>
      </c>
      <c r="O61" s="236">
        <f>AF61*U61</f>
        <v>0</v>
      </c>
      <c r="P61" s="236">
        <f>AG61*U61</f>
        <v>0</v>
      </c>
      <c r="Q61" s="236">
        <f>AH61*U61</f>
        <v>0</v>
      </c>
      <c r="R61" s="236">
        <f>AI61*U61</f>
        <v>0</v>
      </c>
      <c r="S61" s="237" t="s">
        <v>402</v>
      </c>
      <c r="T61" s="234" t="s">
        <v>184</v>
      </c>
      <c r="U61" s="234">
        <v>1</v>
      </c>
      <c r="V61" s="234">
        <v>0</v>
      </c>
      <c r="W61" s="279">
        <v>150</v>
      </c>
      <c r="X61" s="239"/>
      <c r="Y61" s="240"/>
      <c r="Z61" s="241"/>
      <c r="AA61" s="241"/>
      <c r="AB61" s="241"/>
      <c r="AC61" s="241"/>
      <c r="AD61" s="241"/>
      <c r="AE61" s="241"/>
      <c r="AF61" s="241"/>
      <c r="AG61" s="241"/>
      <c r="AH61" s="241"/>
      <c r="AI61" s="264"/>
      <c r="AJ61" s="255">
        <f>W61*X61+W61*Y61+W61*Z61+W61*AA61+W61*AB61+W61*AC61+W61*AD61+W61*AE61+W61*AF61+W61*AG61+W61*AH61+W61*AI61</f>
        <v>0</v>
      </c>
      <c r="AK61" s="242" t="str">
        <f t="shared" ref="AK61:AK64" si="47">IF(SUM(X61:AI61)&gt;0,"Yes","No")</f>
        <v>No</v>
      </c>
      <c r="AL61" s="243" t="str">
        <f>IF(D61="New","Yes","No")</f>
        <v>Yes</v>
      </c>
      <c r="AM61" s="84"/>
      <c r="AN61" s="84"/>
      <c r="AS61" s="84">
        <f>SUM(X61:AG61)*V61</f>
        <v>0</v>
      </c>
    </row>
    <row r="62" spans="1:47" s="84" customFormat="1" ht="100" customHeight="1">
      <c r="A62" s="110"/>
      <c r="B62" s="145"/>
      <c r="C62" s="198" t="s">
        <v>400</v>
      </c>
      <c r="D62" s="175" t="s">
        <v>11</v>
      </c>
      <c r="E62" s="198">
        <v>5.6</v>
      </c>
      <c r="F62" s="190">
        <f t="shared" si="46"/>
        <v>0</v>
      </c>
      <c r="G62" s="190">
        <f>X62*U62</f>
        <v>0</v>
      </c>
      <c r="H62" s="190">
        <f>Y62*U62</f>
        <v>0</v>
      </c>
      <c r="I62" s="190">
        <f>Z62*U62</f>
        <v>0</v>
      </c>
      <c r="J62" s="190">
        <f>AA62*U62</f>
        <v>0</v>
      </c>
      <c r="K62" s="190">
        <f>AB62*U62</f>
        <v>0</v>
      </c>
      <c r="L62" s="190">
        <f>AC62*U62</f>
        <v>0</v>
      </c>
      <c r="M62" s="190">
        <f>AD62*U62</f>
        <v>0</v>
      </c>
      <c r="N62" s="190">
        <f>AE62*U62</f>
        <v>0</v>
      </c>
      <c r="O62" s="190">
        <f>AF62*U62</f>
        <v>0</v>
      </c>
      <c r="P62" s="190">
        <f>AG62*U62</f>
        <v>0</v>
      </c>
      <c r="Q62" s="190">
        <f>AH62*U62</f>
        <v>0</v>
      </c>
      <c r="R62" s="190">
        <f>AI62*U62</f>
        <v>0</v>
      </c>
      <c r="S62" s="200" t="s">
        <v>292</v>
      </c>
      <c r="T62" s="198" t="s">
        <v>184</v>
      </c>
      <c r="U62" s="198">
        <v>1</v>
      </c>
      <c r="V62" s="198">
        <v>0</v>
      </c>
      <c r="W62" s="280">
        <v>160</v>
      </c>
      <c r="X62" s="22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65"/>
      <c r="AJ62" s="229">
        <f>W62*X62+W62*Y62+W62*Z62+W62*AA62+W62*AB62+W62*AC62+W62*AD62+W62*AE62+W62*AF62+W62*AG62+W62*AH62+W62*AI62</f>
        <v>0</v>
      </c>
      <c r="AK62" s="148" t="str">
        <f t="shared" si="47"/>
        <v>No</v>
      </c>
      <c r="AL62" s="149" t="str">
        <f>IF(D62="New","Yes","No")</f>
        <v>Yes</v>
      </c>
      <c r="AS62" s="84">
        <f>SUM(X62:AG62)*V62</f>
        <v>0</v>
      </c>
    </row>
    <row r="63" spans="1:47" s="138" customFormat="1" ht="100" customHeight="1">
      <c r="A63" s="110"/>
      <c r="B63" s="145"/>
      <c r="C63" s="194" t="s">
        <v>410</v>
      </c>
      <c r="D63" s="196" t="s">
        <v>11</v>
      </c>
      <c r="E63" s="194">
        <v>1.1499999999999999</v>
      </c>
      <c r="F63" s="150">
        <f t="shared" si="46"/>
        <v>0</v>
      </c>
      <c r="G63" s="150">
        <f t="shared" ref="G63:G64" si="48">X63*U63</f>
        <v>0</v>
      </c>
      <c r="H63" s="150">
        <f t="shared" ref="H63:H64" si="49">Y63*U63</f>
        <v>0</v>
      </c>
      <c r="I63" s="150">
        <f t="shared" ref="I63:I64" si="50">Z63*U63</f>
        <v>0</v>
      </c>
      <c r="J63" s="150">
        <f t="shared" ref="J63:J64" si="51">AA63*U63</f>
        <v>0</v>
      </c>
      <c r="K63" s="150">
        <f t="shared" ref="K63:K64" si="52">AB63*U63</f>
        <v>0</v>
      </c>
      <c r="L63" s="150">
        <f t="shared" ref="L63:L64" si="53">AC63*U63</f>
        <v>0</v>
      </c>
      <c r="M63" s="150">
        <f t="shared" ref="M63:M64" si="54">AD63*U63</f>
        <v>0</v>
      </c>
      <c r="N63" s="150">
        <f t="shared" ref="N63:N64" si="55">AE63*U63</f>
        <v>0</v>
      </c>
      <c r="O63" s="150">
        <f t="shared" ref="O63:O64" si="56">AF63*U63</f>
        <v>0</v>
      </c>
      <c r="P63" s="150">
        <f t="shared" ref="P63:P64" si="57">AG63*U63</f>
        <v>0</v>
      </c>
      <c r="Q63" s="150">
        <f t="shared" ref="Q63:Q64" si="58">AH63*U63</f>
        <v>0</v>
      </c>
      <c r="R63" s="150">
        <f t="shared" ref="R63:R64" si="59">AI63*U63</f>
        <v>0</v>
      </c>
      <c r="S63" s="191" t="s">
        <v>403</v>
      </c>
      <c r="T63" s="194" t="s">
        <v>183</v>
      </c>
      <c r="U63" s="194">
        <v>1</v>
      </c>
      <c r="V63" s="194">
        <v>0</v>
      </c>
      <c r="W63" s="281">
        <v>100</v>
      </c>
      <c r="X63" s="65"/>
      <c r="Y63" s="66"/>
      <c r="Z63" s="67"/>
      <c r="AA63" s="67"/>
      <c r="AB63" s="67"/>
      <c r="AC63" s="67"/>
      <c r="AD63" s="67"/>
      <c r="AE63" s="67"/>
      <c r="AF63" s="67"/>
      <c r="AG63" s="67"/>
      <c r="AH63" s="67"/>
      <c r="AI63" s="266"/>
      <c r="AJ63" s="228">
        <f t="shared" ref="AJ63:AJ64" si="60">W63*X63+W63*Y63+W63*Z63+W63*AA63+W63*AB63+W63*AC63+W63*AD63+W63*AE63+W63*AF63+W63*AG63+W63*AH63+W63*AI63</f>
        <v>0</v>
      </c>
      <c r="AK63" s="146" t="str">
        <f t="shared" si="47"/>
        <v>No</v>
      </c>
      <c r="AL63" s="147" t="str">
        <f t="shared" ref="AL63:AL64" si="61">IF(D63="New","Yes","No")</f>
        <v>Yes</v>
      </c>
      <c r="AM63" s="84">
        <v>1</v>
      </c>
      <c r="AN63" s="84"/>
      <c r="AP63" s="138">
        <v>100</v>
      </c>
      <c r="AQ63" s="138">
        <v>250</v>
      </c>
      <c r="AR63" s="138">
        <v>10</v>
      </c>
      <c r="AS63" s="84">
        <f t="shared" ref="AS63:AS64" si="62">SUM(X63:AG63)*V63</f>
        <v>0</v>
      </c>
      <c r="AT63" s="138">
        <v>0.19797000000000001</v>
      </c>
    </row>
    <row r="64" spans="1:47" s="84" customFormat="1" ht="100" customHeight="1">
      <c r="A64" s="110"/>
      <c r="B64" s="145"/>
      <c r="C64" s="198" t="s">
        <v>401</v>
      </c>
      <c r="D64" s="175" t="s">
        <v>11</v>
      </c>
      <c r="E64" s="198">
        <v>1.25</v>
      </c>
      <c r="F64" s="190">
        <f t="shared" si="46"/>
        <v>0</v>
      </c>
      <c r="G64" s="190">
        <f t="shared" si="48"/>
        <v>0</v>
      </c>
      <c r="H64" s="190">
        <f t="shared" si="49"/>
        <v>0</v>
      </c>
      <c r="I64" s="190">
        <f t="shared" si="50"/>
        <v>0</v>
      </c>
      <c r="J64" s="190">
        <f t="shared" si="51"/>
        <v>0</v>
      </c>
      <c r="K64" s="190">
        <f t="shared" si="52"/>
        <v>0</v>
      </c>
      <c r="L64" s="190">
        <f t="shared" si="53"/>
        <v>0</v>
      </c>
      <c r="M64" s="190">
        <f t="shared" si="54"/>
        <v>0</v>
      </c>
      <c r="N64" s="190">
        <f t="shared" si="55"/>
        <v>0</v>
      </c>
      <c r="O64" s="190">
        <f t="shared" si="56"/>
        <v>0</v>
      </c>
      <c r="P64" s="190">
        <f t="shared" si="57"/>
        <v>0</v>
      </c>
      <c r="Q64" s="190">
        <f t="shared" si="58"/>
        <v>0</v>
      </c>
      <c r="R64" s="190">
        <f t="shared" si="59"/>
        <v>0</v>
      </c>
      <c r="S64" s="200" t="s">
        <v>404</v>
      </c>
      <c r="T64" s="198" t="s">
        <v>183</v>
      </c>
      <c r="U64" s="198">
        <v>1</v>
      </c>
      <c r="V64" s="198">
        <v>0</v>
      </c>
      <c r="W64" s="280">
        <v>100</v>
      </c>
      <c r="X64" s="22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65"/>
      <c r="AJ64" s="229">
        <f t="shared" si="60"/>
        <v>0</v>
      </c>
      <c r="AK64" s="148" t="str">
        <f t="shared" si="47"/>
        <v>No</v>
      </c>
      <c r="AL64" s="149" t="str">
        <f t="shared" si="61"/>
        <v>Yes</v>
      </c>
      <c r="AM64" s="84">
        <v>1</v>
      </c>
      <c r="AP64" s="84">
        <v>120</v>
      </c>
      <c r="AQ64" s="84">
        <v>300</v>
      </c>
      <c r="AR64" s="84">
        <v>15</v>
      </c>
      <c r="AS64" s="84">
        <f t="shared" si="62"/>
        <v>0</v>
      </c>
      <c r="AT64" s="84">
        <v>0.39567000000000002</v>
      </c>
    </row>
    <row r="65" spans="1:47" s="138" customFormat="1" ht="100" customHeight="1">
      <c r="A65" s="110"/>
      <c r="B65" s="145"/>
      <c r="C65" s="194" t="s">
        <v>265</v>
      </c>
      <c r="D65" s="196" t="s">
        <v>11</v>
      </c>
      <c r="E65" s="194">
        <v>26</v>
      </c>
      <c r="F65" s="150">
        <f t="shared" si="46"/>
        <v>0</v>
      </c>
      <c r="G65" s="150">
        <f>X65*U65</f>
        <v>0</v>
      </c>
      <c r="H65" s="150">
        <f>Y65*U65</f>
        <v>0</v>
      </c>
      <c r="I65" s="150">
        <f>Z65*U65</f>
        <v>0</v>
      </c>
      <c r="J65" s="150">
        <f>AA65*U65</f>
        <v>0</v>
      </c>
      <c r="K65" s="150">
        <f>AB65*U65</f>
        <v>0</v>
      </c>
      <c r="L65" s="150">
        <f>AC65*U65</f>
        <v>0</v>
      </c>
      <c r="M65" s="150">
        <f>AD65*U65</f>
        <v>0</v>
      </c>
      <c r="N65" s="150">
        <f>AE65*U65</f>
        <v>0</v>
      </c>
      <c r="O65" s="150">
        <f>AF65*U65</f>
        <v>0</v>
      </c>
      <c r="P65" s="150">
        <f>AG65*U65</f>
        <v>0</v>
      </c>
      <c r="Q65" s="150">
        <f>AH65*U65</f>
        <v>0</v>
      </c>
      <c r="R65" s="150">
        <f>AI65*U65</f>
        <v>0</v>
      </c>
      <c r="S65" s="191" t="s">
        <v>327</v>
      </c>
      <c r="T65" s="194" t="s">
        <v>186</v>
      </c>
      <c r="U65" s="194">
        <v>1</v>
      </c>
      <c r="V65" s="194">
        <v>0</v>
      </c>
      <c r="W65" s="192">
        <v>480</v>
      </c>
      <c r="X65" s="65"/>
      <c r="Y65" s="66"/>
      <c r="Z65" s="67"/>
      <c r="AA65" s="67"/>
      <c r="AB65" s="67"/>
      <c r="AC65" s="67"/>
      <c r="AD65" s="67"/>
      <c r="AE65" s="67"/>
      <c r="AF65" s="67"/>
      <c r="AG65" s="67"/>
      <c r="AH65" s="67"/>
      <c r="AI65" s="266"/>
      <c r="AJ65" s="228">
        <f>W65*X65+W65*Y65+W65*Z65+W65*AA65+W65*AB65+W65*AC65+W65*AD65+W65*AE65+W65*AF65+W65*AG65+W65*AH65+W65*AI65</f>
        <v>0</v>
      </c>
      <c r="AK65" s="146" t="str">
        <f t="shared" si="11"/>
        <v>No</v>
      </c>
      <c r="AL65" s="147" t="str">
        <f>IF(D65="New","Yes","No")</f>
        <v>Yes</v>
      </c>
      <c r="AM65" s="84"/>
      <c r="AN65" s="84"/>
      <c r="AS65" s="84">
        <f>SUM(X65:AG65)*V65</f>
        <v>0</v>
      </c>
    </row>
    <row r="66" spans="1:47" s="84" customFormat="1" ht="100" customHeight="1">
      <c r="A66" s="110"/>
      <c r="B66" s="145"/>
      <c r="C66" s="198" t="s">
        <v>266</v>
      </c>
      <c r="D66" s="175" t="s">
        <v>11</v>
      </c>
      <c r="E66" s="198">
        <v>30</v>
      </c>
      <c r="F66" s="190">
        <f t="shared" si="46"/>
        <v>0</v>
      </c>
      <c r="G66" s="190">
        <f>X66*U66</f>
        <v>0</v>
      </c>
      <c r="H66" s="190">
        <f>Y66*U66</f>
        <v>0</v>
      </c>
      <c r="I66" s="190">
        <f>Z66*U66</f>
        <v>0</v>
      </c>
      <c r="J66" s="190">
        <f>AA66*U66</f>
        <v>0</v>
      </c>
      <c r="K66" s="190">
        <f>AB66*U66</f>
        <v>0</v>
      </c>
      <c r="L66" s="190">
        <f>AC66*U66</f>
        <v>0</v>
      </c>
      <c r="M66" s="190">
        <f>AD66*U66</f>
        <v>0</v>
      </c>
      <c r="N66" s="190">
        <f>AE66*U66</f>
        <v>0</v>
      </c>
      <c r="O66" s="190">
        <f>AF66*U66</f>
        <v>0</v>
      </c>
      <c r="P66" s="190">
        <f>AG66*U66</f>
        <v>0</v>
      </c>
      <c r="Q66" s="190">
        <f>AH66*U66</f>
        <v>0</v>
      </c>
      <c r="R66" s="190">
        <f>AI66*U66</f>
        <v>0</v>
      </c>
      <c r="S66" s="200" t="s">
        <v>328</v>
      </c>
      <c r="T66" s="198" t="s">
        <v>186</v>
      </c>
      <c r="U66" s="198">
        <v>1</v>
      </c>
      <c r="V66" s="198">
        <v>0</v>
      </c>
      <c r="W66" s="201">
        <v>480</v>
      </c>
      <c r="X66" s="22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65"/>
      <c r="AJ66" s="229">
        <f>W66*X66+W66*Y66+W66*Z66+W66*AA66+W66*AB66+W66*AC66+W66*AD66+W66*AE66+W66*AF66+W66*AG66+W66*AH66+W66*AI66</f>
        <v>0</v>
      </c>
      <c r="AK66" s="148" t="str">
        <f t="shared" si="11"/>
        <v>No</v>
      </c>
      <c r="AL66" s="149" t="str">
        <f>IF(D66="New","Yes","No")</f>
        <v>Yes</v>
      </c>
      <c r="AS66" s="84">
        <f>SUM(X66:AG66)*V66</f>
        <v>0</v>
      </c>
    </row>
    <row r="67" spans="1:47" s="138" customFormat="1" ht="100" customHeight="1">
      <c r="A67" s="110"/>
      <c r="B67" s="145"/>
      <c r="C67" s="194" t="s">
        <v>53</v>
      </c>
      <c r="D67" s="196"/>
      <c r="E67" s="194">
        <v>2.17</v>
      </c>
      <c r="F67" s="150">
        <f t="shared" si="12"/>
        <v>0</v>
      </c>
      <c r="G67" s="150">
        <f t="shared" si="29"/>
        <v>0</v>
      </c>
      <c r="H67" s="150">
        <f t="shared" si="30"/>
        <v>0</v>
      </c>
      <c r="I67" s="150">
        <f t="shared" si="31"/>
        <v>0</v>
      </c>
      <c r="J67" s="150">
        <f t="shared" si="32"/>
        <v>0</v>
      </c>
      <c r="K67" s="150">
        <f t="shared" si="33"/>
        <v>0</v>
      </c>
      <c r="L67" s="150">
        <f t="shared" si="34"/>
        <v>0</v>
      </c>
      <c r="M67" s="150">
        <f t="shared" si="35"/>
        <v>0</v>
      </c>
      <c r="N67" s="150">
        <f t="shared" si="36"/>
        <v>0</v>
      </c>
      <c r="O67" s="150">
        <f t="shared" si="37"/>
        <v>0</v>
      </c>
      <c r="P67" s="150">
        <f t="shared" si="38"/>
        <v>0</v>
      </c>
      <c r="Q67" s="150">
        <f t="shared" si="39"/>
        <v>0</v>
      </c>
      <c r="R67" s="150">
        <f t="shared" si="40"/>
        <v>0</v>
      </c>
      <c r="S67" s="191" t="s">
        <v>329</v>
      </c>
      <c r="T67" s="194" t="s">
        <v>183</v>
      </c>
      <c r="U67" s="194">
        <v>1</v>
      </c>
      <c r="V67" s="194">
        <v>0</v>
      </c>
      <c r="W67" s="192">
        <v>100</v>
      </c>
      <c r="X67" s="65"/>
      <c r="Y67" s="66"/>
      <c r="Z67" s="67"/>
      <c r="AA67" s="67"/>
      <c r="AB67" s="67"/>
      <c r="AC67" s="67"/>
      <c r="AD67" s="67"/>
      <c r="AE67" s="67"/>
      <c r="AF67" s="67"/>
      <c r="AG67" s="67"/>
      <c r="AH67" s="67"/>
      <c r="AI67" s="266"/>
      <c r="AJ67" s="228">
        <f t="shared" si="25"/>
        <v>0</v>
      </c>
      <c r="AK67" s="146" t="str">
        <f t="shared" si="11"/>
        <v>No</v>
      </c>
      <c r="AL67" s="147" t="str">
        <f t="shared" si="26"/>
        <v>No</v>
      </c>
      <c r="AM67" s="84">
        <v>1</v>
      </c>
      <c r="AN67" s="84"/>
      <c r="AP67" s="138">
        <v>100</v>
      </c>
      <c r="AQ67" s="138">
        <v>250</v>
      </c>
      <c r="AR67" s="138">
        <v>10</v>
      </c>
      <c r="AS67" s="84">
        <f t="shared" si="27"/>
        <v>0</v>
      </c>
      <c r="AT67" s="138">
        <v>0.19797000000000001</v>
      </c>
    </row>
    <row r="68" spans="1:47" s="84" customFormat="1" ht="100" customHeight="1">
      <c r="A68" s="110"/>
      <c r="B68" s="145"/>
      <c r="C68" s="198" t="s">
        <v>54</v>
      </c>
      <c r="D68" s="199"/>
      <c r="E68" s="198">
        <v>4.5</v>
      </c>
      <c r="F68" s="190">
        <f t="shared" si="12"/>
        <v>0</v>
      </c>
      <c r="G68" s="190">
        <f t="shared" si="29"/>
        <v>0</v>
      </c>
      <c r="H68" s="190">
        <f t="shared" si="30"/>
        <v>0</v>
      </c>
      <c r="I68" s="190">
        <f t="shared" si="31"/>
        <v>0</v>
      </c>
      <c r="J68" s="190">
        <f t="shared" si="32"/>
        <v>0</v>
      </c>
      <c r="K68" s="190">
        <f t="shared" si="33"/>
        <v>0</v>
      </c>
      <c r="L68" s="190">
        <f t="shared" si="34"/>
        <v>0</v>
      </c>
      <c r="M68" s="190">
        <f t="shared" si="35"/>
        <v>0</v>
      </c>
      <c r="N68" s="190">
        <f t="shared" si="36"/>
        <v>0</v>
      </c>
      <c r="O68" s="190">
        <f t="shared" si="37"/>
        <v>0</v>
      </c>
      <c r="P68" s="190">
        <f t="shared" si="38"/>
        <v>0</v>
      </c>
      <c r="Q68" s="190">
        <f t="shared" si="39"/>
        <v>0</v>
      </c>
      <c r="R68" s="190">
        <f t="shared" si="40"/>
        <v>0</v>
      </c>
      <c r="S68" s="200" t="s">
        <v>330</v>
      </c>
      <c r="T68" s="198" t="s">
        <v>184</v>
      </c>
      <c r="U68" s="198">
        <v>1</v>
      </c>
      <c r="V68" s="198">
        <v>0</v>
      </c>
      <c r="W68" s="201">
        <v>125</v>
      </c>
      <c r="X68" s="22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65"/>
      <c r="AJ68" s="229">
        <f t="shared" si="25"/>
        <v>0</v>
      </c>
      <c r="AK68" s="148" t="str">
        <f t="shared" si="11"/>
        <v>No</v>
      </c>
      <c r="AL68" s="149" t="str">
        <f t="shared" si="26"/>
        <v>No</v>
      </c>
      <c r="AM68" s="84">
        <v>1</v>
      </c>
      <c r="AP68" s="84">
        <v>120</v>
      </c>
      <c r="AQ68" s="84">
        <v>300</v>
      </c>
      <c r="AR68" s="84">
        <v>15</v>
      </c>
      <c r="AS68" s="84">
        <f t="shared" si="27"/>
        <v>0</v>
      </c>
      <c r="AT68" s="84">
        <v>0.39567000000000002</v>
      </c>
    </row>
    <row r="69" spans="1:47" s="138" customFormat="1" ht="100" customHeight="1">
      <c r="A69" s="110"/>
      <c r="B69" s="145"/>
      <c r="C69" s="194" t="s">
        <v>55</v>
      </c>
      <c r="D69" s="196"/>
      <c r="E69" s="194">
        <v>7.5</v>
      </c>
      <c r="F69" s="150">
        <f t="shared" si="12"/>
        <v>0</v>
      </c>
      <c r="G69" s="150">
        <f t="shared" si="29"/>
        <v>0</v>
      </c>
      <c r="H69" s="150">
        <f t="shared" si="30"/>
        <v>0</v>
      </c>
      <c r="I69" s="150">
        <f t="shared" si="31"/>
        <v>0</v>
      </c>
      <c r="J69" s="150">
        <f t="shared" si="32"/>
        <v>0</v>
      </c>
      <c r="K69" s="150">
        <f t="shared" si="33"/>
        <v>0</v>
      </c>
      <c r="L69" s="150">
        <f t="shared" si="34"/>
        <v>0</v>
      </c>
      <c r="M69" s="150">
        <f t="shared" si="35"/>
        <v>0</v>
      </c>
      <c r="N69" s="150">
        <f t="shared" si="36"/>
        <v>0</v>
      </c>
      <c r="O69" s="150">
        <f t="shared" si="37"/>
        <v>0</v>
      </c>
      <c r="P69" s="150">
        <f t="shared" si="38"/>
        <v>0</v>
      </c>
      <c r="Q69" s="150">
        <f t="shared" si="39"/>
        <v>0</v>
      </c>
      <c r="R69" s="150">
        <f t="shared" si="40"/>
        <v>0</v>
      </c>
      <c r="S69" s="191" t="s">
        <v>331</v>
      </c>
      <c r="T69" s="194" t="s">
        <v>185</v>
      </c>
      <c r="U69" s="194">
        <v>1</v>
      </c>
      <c r="V69" s="194">
        <v>9</v>
      </c>
      <c r="W69" s="192">
        <v>180</v>
      </c>
      <c r="X69" s="65"/>
      <c r="Y69" s="66"/>
      <c r="Z69" s="67"/>
      <c r="AA69" s="67"/>
      <c r="AB69" s="67"/>
      <c r="AC69" s="67"/>
      <c r="AD69" s="67"/>
      <c r="AE69" s="67"/>
      <c r="AF69" s="67"/>
      <c r="AG69" s="67"/>
      <c r="AH69" s="67"/>
      <c r="AI69" s="266"/>
      <c r="AJ69" s="228">
        <f t="shared" si="25"/>
        <v>0</v>
      </c>
      <c r="AK69" s="146" t="str">
        <f t="shared" si="11"/>
        <v>No</v>
      </c>
      <c r="AL69" s="147" t="str">
        <f t="shared" si="26"/>
        <v>No</v>
      </c>
      <c r="AM69" s="84"/>
      <c r="AN69" s="84">
        <v>1</v>
      </c>
      <c r="AP69" s="138">
        <v>150</v>
      </c>
      <c r="AQ69" s="138">
        <v>350</v>
      </c>
      <c r="AR69" s="138">
        <v>20</v>
      </c>
      <c r="AS69" s="84">
        <f t="shared" si="27"/>
        <v>0</v>
      </c>
      <c r="AT69" s="138">
        <v>0.75885000000000002</v>
      </c>
    </row>
    <row r="70" spans="1:47" s="84" customFormat="1" ht="100" customHeight="1">
      <c r="A70" s="110"/>
      <c r="B70" s="145"/>
      <c r="C70" s="198" t="s">
        <v>56</v>
      </c>
      <c r="D70" s="199"/>
      <c r="E70" s="198">
        <v>11</v>
      </c>
      <c r="F70" s="190">
        <f t="shared" si="12"/>
        <v>0</v>
      </c>
      <c r="G70" s="190">
        <f t="shared" si="29"/>
        <v>0</v>
      </c>
      <c r="H70" s="190">
        <f t="shared" si="30"/>
        <v>0</v>
      </c>
      <c r="I70" s="190">
        <f t="shared" si="31"/>
        <v>0</v>
      </c>
      <c r="J70" s="190">
        <f t="shared" si="32"/>
        <v>0</v>
      </c>
      <c r="K70" s="190">
        <f t="shared" si="33"/>
        <v>0</v>
      </c>
      <c r="L70" s="190">
        <f t="shared" si="34"/>
        <v>0</v>
      </c>
      <c r="M70" s="190">
        <f t="shared" si="35"/>
        <v>0</v>
      </c>
      <c r="N70" s="190">
        <f t="shared" si="36"/>
        <v>0</v>
      </c>
      <c r="O70" s="190">
        <f t="shared" si="37"/>
        <v>0</v>
      </c>
      <c r="P70" s="190">
        <f t="shared" si="38"/>
        <v>0</v>
      </c>
      <c r="Q70" s="190">
        <f t="shared" si="39"/>
        <v>0</v>
      </c>
      <c r="R70" s="190">
        <f t="shared" si="40"/>
        <v>0</v>
      </c>
      <c r="S70" s="200" t="s">
        <v>332</v>
      </c>
      <c r="T70" s="198" t="s">
        <v>185</v>
      </c>
      <c r="U70" s="198">
        <v>1</v>
      </c>
      <c r="V70" s="198">
        <v>15</v>
      </c>
      <c r="W70" s="201">
        <v>255</v>
      </c>
      <c r="X70" s="22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65"/>
      <c r="AJ70" s="229">
        <f t="shared" si="25"/>
        <v>0</v>
      </c>
      <c r="AK70" s="148" t="str">
        <f t="shared" si="11"/>
        <v>No</v>
      </c>
      <c r="AL70" s="149" t="str">
        <f t="shared" si="26"/>
        <v>No</v>
      </c>
      <c r="AN70" s="84">
        <v>1</v>
      </c>
      <c r="AP70" s="84">
        <v>180</v>
      </c>
      <c r="AQ70" s="84">
        <v>450</v>
      </c>
      <c r="AR70" s="84">
        <v>25</v>
      </c>
      <c r="AS70" s="84">
        <f t="shared" si="27"/>
        <v>0</v>
      </c>
      <c r="AT70" s="84">
        <v>1.1112</v>
      </c>
    </row>
    <row r="71" spans="1:47" s="138" customFormat="1" ht="100" customHeight="1">
      <c r="A71" s="110"/>
      <c r="B71" s="145"/>
      <c r="C71" s="194" t="s">
        <v>57</v>
      </c>
      <c r="D71" s="196"/>
      <c r="E71" s="194">
        <v>17.5</v>
      </c>
      <c r="F71" s="150">
        <f t="shared" si="12"/>
        <v>0</v>
      </c>
      <c r="G71" s="150">
        <f t="shared" si="29"/>
        <v>0</v>
      </c>
      <c r="H71" s="150">
        <f t="shared" si="30"/>
        <v>0</v>
      </c>
      <c r="I71" s="150">
        <f t="shared" si="31"/>
        <v>0</v>
      </c>
      <c r="J71" s="150">
        <f t="shared" si="32"/>
        <v>0</v>
      </c>
      <c r="K71" s="150">
        <f t="shared" si="33"/>
        <v>0</v>
      </c>
      <c r="L71" s="150">
        <f t="shared" si="34"/>
        <v>0</v>
      </c>
      <c r="M71" s="150">
        <f t="shared" si="35"/>
        <v>0</v>
      </c>
      <c r="N71" s="150">
        <f t="shared" si="36"/>
        <v>0</v>
      </c>
      <c r="O71" s="150">
        <f t="shared" si="37"/>
        <v>0</v>
      </c>
      <c r="P71" s="150">
        <f t="shared" si="38"/>
        <v>0</v>
      </c>
      <c r="Q71" s="150">
        <f t="shared" si="39"/>
        <v>0</v>
      </c>
      <c r="R71" s="150">
        <f t="shared" si="40"/>
        <v>0</v>
      </c>
      <c r="S71" s="191" t="s">
        <v>333</v>
      </c>
      <c r="T71" s="194" t="s">
        <v>186</v>
      </c>
      <c r="U71" s="194">
        <v>1</v>
      </c>
      <c r="V71" s="194">
        <v>15</v>
      </c>
      <c r="W71" s="192">
        <v>340</v>
      </c>
      <c r="X71" s="65"/>
      <c r="Y71" s="66"/>
      <c r="Z71" s="67"/>
      <c r="AA71" s="67"/>
      <c r="AB71" s="67"/>
      <c r="AC71" s="67"/>
      <c r="AD71" s="67"/>
      <c r="AE71" s="67"/>
      <c r="AF71" s="67"/>
      <c r="AG71" s="67"/>
      <c r="AH71" s="67"/>
      <c r="AI71" s="266"/>
      <c r="AJ71" s="228">
        <f t="shared" si="25"/>
        <v>0</v>
      </c>
      <c r="AK71" s="146" t="str">
        <f t="shared" si="11"/>
        <v>No</v>
      </c>
      <c r="AL71" s="147" t="str">
        <f t="shared" si="26"/>
        <v>No</v>
      </c>
      <c r="AM71" s="84"/>
      <c r="AN71" s="84">
        <v>1</v>
      </c>
      <c r="AP71" s="138">
        <v>200</v>
      </c>
      <c r="AQ71" s="138">
        <v>500</v>
      </c>
      <c r="AR71" s="138">
        <v>30</v>
      </c>
      <c r="AS71" s="84">
        <f t="shared" si="27"/>
        <v>0</v>
      </c>
      <c r="AT71" s="138">
        <v>1.60467</v>
      </c>
    </row>
    <row r="72" spans="1:47" s="84" customFormat="1" ht="100" customHeight="1">
      <c r="A72" s="110"/>
      <c r="B72" s="145"/>
      <c r="C72" s="198" t="s">
        <v>121</v>
      </c>
      <c r="D72" s="199"/>
      <c r="E72" s="198">
        <v>7</v>
      </c>
      <c r="F72" s="190">
        <f t="shared" si="12"/>
        <v>0</v>
      </c>
      <c r="G72" s="190">
        <f t="shared" si="29"/>
        <v>0</v>
      </c>
      <c r="H72" s="190">
        <f t="shared" si="30"/>
        <v>0</v>
      </c>
      <c r="I72" s="190">
        <f t="shared" si="31"/>
        <v>0</v>
      </c>
      <c r="J72" s="190">
        <f t="shared" si="32"/>
        <v>0</v>
      </c>
      <c r="K72" s="190">
        <f t="shared" si="33"/>
        <v>0</v>
      </c>
      <c r="L72" s="190">
        <f t="shared" si="34"/>
        <v>0</v>
      </c>
      <c r="M72" s="190">
        <f t="shared" si="35"/>
        <v>0</v>
      </c>
      <c r="N72" s="190">
        <f t="shared" si="36"/>
        <v>0</v>
      </c>
      <c r="O72" s="190">
        <f t="shared" si="37"/>
        <v>0</v>
      </c>
      <c r="P72" s="190">
        <f t="shared" si="38"/>
        <v>0</v>
      </c>
      <c r="Q72" s="190">
        <f t="shared" si="39"/>
        <v>0</v>
      </c>
      <c r="R72" s="190">
        <f t="shared" si="40"/>
        <v>0</v>
      </c>
      <c r="S72" s="200" t="s">
        <v>334</v>
      </c>
      <c r="T72" s="198" t="s">
        <v>184</v>
      </c>
      <c r="U72" s="198">
        <v>1</v>
      </c>
      <c r="V72" s="198">
        <v>0</v>
      </c>
      <c r="W72" s="201">
        <v>207</v>
      </c>
      <c r="X72" s="22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65"/>
      <c r="AJ72" s="229">
        <f t="shared" si="25"/>
        <v>0</v>
      </c>
      <c r="AK72" s="148" t="str">
        <f t="shared" si="11"/>
        <v>No</v>
      </c>
      <c r="AL72" s="149" t="str">
        <f t="shared" si="26"/>
        <v>No</v>
      </c>
      <c r="AN72" s="84">
        <v>1</v>
      </c>
      <c r="AP72" s="84">
        <v>150</v>
      </c>
      <c r="AQ72" s="84">
        <v>350</v>
      </c>
      <c r="AR72" s="84">
        <v>20</v>
      </c>
      <c r="AS72" s="84">
        <f t="shared" si="27"/>
        <v>0</v>
      </c>
      <c r="AT72" s="84">
        <v>1.4102399999999999</v>
      </c>
    </row>
    <row r="73" spans="1:47" s="138" customFormat="1" ht="100" customHeight="1">
      <c r="A73" s="110"/>
      <c r="B73" s="145"/>
      <c r="C73" s="194" t="s">
        <v>122</v>
      </c>
      <c r="D73" s="196"/>
      <c r="E73" s="194">
        <v>10</v>
      </c>
      <c r="F73" s="150">
        <f t="shared" si="12"/>
        <v>0</v>
      </c>
      <c r="G73" s="150">
        <f t="shared" si="29"/>
        <v>0</v>
      </c>
      <c r="H73" s="150">
        <f t="shared" si="30"/>
        <v>0</v>
      </c>
      <c r="I73" s="150">
        <f t="shared" si="31"/>
        <v>0</v>
      </c>
      <c r="J73" s="150">
        <f t="shared" si="32"/>
        <v>0</v>
      </c>
      <c r="K73" s="150">
        <f t="shared" si="33"/>
        <v>0</v>
      </c>
      <c r="L73" s="150">
        <f t="shared" si="34"/>
        <v>0</v>
      </c>
      <c r="M73" s="150">
        <f t="shared" si="35"/>
        <v>0</v>
      </c>
      <c r="N73" s="150">
        <f t="shared" si="36"/>
        <v>0</v>
      </c>
      <c r="O73" s="150">
        <f t="shared" si="37"/>
        <v>0</v>
      </c>
      <c r="P73" s="150">
        <f t="shared" si="38"/>
        <v>0</v>
      </c>
      <c r="Q73" s="150">
        <f t="shared" si="39"/>
        <v>0</v>
      </c>
      <c r="R73" s="150">
        <f t="shared" si="40"/>
        <v>0</v>
      </c>
      <c r="S73" s="191" t="s">
        <v>335</v>
      </c>
      <c r="T73" s="194" t="s">
        <v>185</v>
      </c>
      <c r="U73" s="194">
        <v>1</v>
      </c>
      <c r="V73" s="194">
        <v>0</v>
      </c>
      <c r="W73" s="192">
        <v>310</v>
      </c>
      <c r="X73" s="65"/>
      <c r="Y73" s="66"/>
      <c r="Z73" s="67"/>
      <c r="AA73" s="67"/>
      <c r="AB73" s="67"/>
      <c r="AC73" s="67"/>
      <c r="AD73" s="67"/>
      <c r="AE73" s="67"/>
      <c r="AF73" s="67"/>
      <c r="AG73" s="67"/>
      <c r="AH73" s="67"/>
      <c r="AI73" s="266"/>
      <c r="AJ73" s="228">
        <f t="shared" si="25"/>
        <v>0</v>
      </c>
      <c r="AK73" s="146" t="str">
        <f t="shared" si="11"/>
        <v>No</v>
      </c>
      <c r="AL73" s="147" t="str">
        <f t="shared" si="26"/>
        <v>No</v>
      </c>
      <c r="AM73" s="84"/>
      <c r="AN73" s="84">
        <v>1</v>
      </c>
      <c r="AP73" s="138">
        <v>180</v>
      </c>
      <c r="AQ73" s="138">
        <v>450</v>
      </c>
      <c r="AR73" s="138">
        <v>25</v>
      </c>
      <c r="AS73" s="84">
        <f t="shared" si="27"/>
        <v>0</v>
      </c>
      <c r="AT73" s="138">
        <v>0.98526000000000002</v>
      </c>
    </row>
    <row r="74" spans="1:47" s="84" customFormat="1" ht="100" customHeight="1">
      <c r="A74" s="110"/>
      <c r="B74" s="145"/>
      <c r="C74" s="198" t="s">
        <v>123</v>
      </c>
      <c r="D74" s="199"/>
      <c r="E74" s="198">
        <v>10</v>
      </c>
      <c r="F74" s="190">
        <f t="shared" si="12"/>
        <v>0</v>
      </c>
      <c r="G74" s="190">
        <f t="shared" si="29"/>
        <v>0</v>
      </c>
      <c r="H74" s="190">
        <f t="shared" si="30"/>
        <v>0</v>
      </c>
      <c r="I74" s="190">
        <f t="shared" si="31"/>
        <v>0</v>
      </c>
      <c r="J74" s="190">
        <f t="shared" si="32"/>
        <v>0</v>
      </c>
      <c r="K74" s="190">
        <f t="shared" si="33"/>
        <v>0</v>
      </c>
      <c r="L74" s="190">
        <f t="shared" si="34"/>
        <v>0</v>
      </c>
      <c r="M74" s="190">
        <f t="shared" si="35"/>
        <v>0</v>
      </c>
      <c r="N74" s="190">
        <f t="shared" si="36"/>
        <v>0</v>
      </c>
      <c r="O74" s="190">
        <f t="shared" si="37"/>
        <v>0</v>
      </c>
      <c r="P74" s="190">
        <f t="shared" si="38"/>
        <v>0</v>
      </c>
      <c r="Q74" s="190">
        <f t="shared" si="39"/>
        <v>0</v>
      </c>
      <c r="R74" s="190">
        <f t="shared" si="40"/>
        <v>0</v>
      </c>
      <c r="S74" s="200" t="s">
        <v>335</v>
      </c>
      <c r="T74" s="198" t="s">
        <v>185</v>
      </c>
      <c r="U74" s="198">
        <v>1</v>
      </c>
      <c r="V74" s="198">
        <v>0</v>
      </c>
      <c r="W74" s="201">
        <v>310</v>
      </c>
      <c r="X74" s="22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65"/>
      <c r="AJ74" s="229">
        <f t="shared" si="25"/>
        <v>0</v>
      </c>
      <c r="AK74" s="148" t="str">
        <f t="shared" si="11"/>
        <v>No</v>
      </c>
      <c r="AL74" s="149" t="str">
        <f t="shared" si="26"/>
        <v>No</v>
      </c>
      <c r="AN74" s="84">
        <v>1</v>
      </c>
      <c r="AP74" s="84">
        <v>180</v>
      </c>
      <c r="AQ74" s="84">
        <v>450</v>
      </c>
      <c r="AR74" s="84">
        <v>25</v>
      </c>
      <c r="AS74" s="84">
        <f t="shared" si="27"/>
        <v>0</v>
      </c>
      <c r="AT74" s="84">
        <v>1.02077</v>
      </c>
    </row>
    <row r="75" spans="1:47" s="138" customFormat="1" ht="100" customHeight="1" thickBot="1">
      <c r="A75" s="110"/>
      <c r="B75" s="151"/>
      <c r="C75" s="152" t="s">
        <v>124</v>
      </c>
      <c r="D75" s="153"/>
      <c r="E75" s="152">
        <v>10</v>
      </c>
      <c r="F75" s="154">
        <f t="shared" si="12"/>
        <v>0</v>
      </c>
      <c r="G75" s="154">
        <f t="shared" si="29"/>
        <v>0</v>
      </c>
      <c r="H75" s="154">
        <f t="shared" si="30"/>
        <v>0</v>
      </c>
      <c r="I75" s="154">
        <f t="shared" si="31"/>
        <v>0</v>
      </c>
      <c r="J75" s="154">
        <f t="shared" si="32"/>
        <v>0</v>
      </c>
      <c r="K75" s="154">
        <f t="shared" si="33"/>
        <v>0</v>
      </c>
      <c r="L75" s="154">
        <f t="shared" si="34"/>
        <v>0</v>
      </c>
      <c r="M75" s="154">
        <f t="shared" si="35"/>
        <v>0</v>
      </c>
      <c r="N75" s="154">
        <f t="shared" si="36"/>
        <v>0</v>
      </c>
      <c r="O75" s="154">
        <f t="shared" si="37"/>
        <v>0</v>
      </c>
      <c r="P75" s="154">
        <f t="shared" si="38"/>
        <v>0</v>
      </c>
      <c r="Q75" s="154">
        <f t="shared" si="39"/>
        <v>0</v>
      </c>
      <c r="R75" s="154">
        <f t="shared" si="40"/>
        <v>0</v>
      </c>
      <c r="S75" s="253" t="s">
        <v>335</v>
      </c>
      <c r="T75" s="152" t="s">
        <v>185</v>
      </c>
      <c r="U75" s="152">
        <v>1</v>
      </c>
      <c r="V75" s="152">
        <v>0</v>
      </c>
      <c r="W75" s="155">
        <v>310</v>
      </c>
      <c r="X75" s="68"/>
      <c r="Y75" s="69"/>
      <c r="Z75" s="70"/>
      <c r="AA75" s="70"/>
      <c r="AB75" s="70"/>
      <c r="AC75" s="70"/>
      <c r="AD75" s="70"/>
      <c r="AE75" s="70"/>
      <c r="AF75" s="70"/>
      <c r="AG75" s="70"/>
      <c r="AH75" s="70"/>
      <c r="AI75" s="267"/>
      <c r="AJ75" s="256">
        <f t="shared" si="25"/>
        <v>0</v>
      </c>
      <c r="AK75" s="156" t="str">
        <f t="shared" si="11"/>
        <v>No</v>
      </c>
      <c r="AL75" s="157" t="str">
        <f t="shared" si="26"/>
        <v>No</v>
      </c>
      <c r="AM75" s="84"/>
      <c r="AN75" s="84">
        <v>1</v>
      </c>
      <c r="AP75" s="138">
        <v>180</v>
      </c>
      <c r="AQ75" s="138">
        <v>450</v>
      </c>
      <c r="AR75" s="138">
        <v>25</v>
      </c>
      <c r="AS75" s="84">
        <f t="shared" si="27"/>
        <v>0</v>
      </c>
      <c r="AT75" s="138">
        <v>0.90983999999999998</v>
      </c>
    </row>
    <row r="76" spans="1:47" s="138" customFormat="1" ht="50" customHeight="1" thickBot="1">
      <c r="A76" s="110"/>
      <c r="B76" s="130"/>
      <c r="C76" s="158"/>
      <c r="D76" s="159"/>
      <c r="E76" s="160"/>
      <c r="F76" s="161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248"/>
      <c r="T76" s="163"/>
      <c r="U76" s="163"/>
      <c r="V76" s="164"/>
      <c r="W76" s="271" t="s">
        <v>201</v>
      </c>
      <c r="X76" s="165"/>
      <c r="Y76" s="166"/>
      <c r="Z76" s="166"/>
      <c r="AA76" s="166"/>
      <c r="AB76" s="166"/>
      <c r="AC76" s="166"/>
      <c r="AD76" s="166"/>
      <c r="AE76" s="166"/>
      <c r="AF76" s="166"/>
      <c r="AG76" s="166"/>
      <c r="AH76" s="166"/>
      <c r="AI76" s="167"/>
      <c r="AJ76" s="250"/>
      <c r="AK76" s="146"/>
      <c r="AL76" s="250"/>
      <c r="AM76" s="84">
        <f>U76</f>
        <v>0</v>
      </c>
      <c r="AN76" s="84">
        <f>U76</f>
        <v>0</v>
      </c>
      <c r="AS76" s="84">
        <f t="shared" si="27"/>
        <v>0</v>
      </c>
      <c r="AU76" s="168"/>
    </row>
    <row r="77" spans="1:47" s="138" customFormat="1" ht="100" customHeight="1">
      <c r="A77" s="110"/>
      <c r="B77" s="139"/>
      <c r="C77" s="234" t="s">
        <v>267</v>
      </c>
      <c r="D77" s="235" t="s">
        <v>11</v>
      </c>
      <c r="E77" s="234">
        <v>4.33</v>
      </c>
      <c r="F77" s="236">
        <f>SUM(X77:AI77)*E77</f>
        <v>0</v>
      </c>
      <c r="G77" s="236">
        <f>X77*U77</f>
        <v>0</v>
      </c>
      <c r="H77" s="236">
        <f>Y77*U77</f>
        <v>0</v>
      </c>
      <c r="I77" s="236">
        <f>Z77*U77</f>
        <v>0</v>
      </c>
      <c r="J77" s="236">
        <f>AA77*U77</f>
        <v>0</v>
      </c>
      <c r="K77" s="236">
        <f>AB77*U77</f>
        <v>0</v>
      </c>
      <c r="L77" s="236">
        <f>AC77*U77</f>
        <v>0</v>
      </c>
      <c r="M77" s="236">
        <f>AD77*U77</f>
        <v>0</v>
      </c>
      <c r="N77" s="236">
        <f>AE77*U77</f>
        <v>0</v>
      </c>
      <c r="O77" s="236">
        <f>AF77*U77</f>
        <v>0</v>
      </c>
      <c r="P77" s="236">
        <f>AG77*U77</f>
        <v>0</v>
      </c>
      <c r="Q77" s="236">
        <f>AH77*U77</f>
        <v>0</v>
      </c>
      <c r="R77" s="236">
        <f>AI77*U77</f>
        <v>0</v>
      </c>
      <c r="S77" s="237" t="s">
        <v>336</v>
      </c>
      <c r="T77" s="234" t="s">
        <v>183</v>
      </c>
      <c r="U77" s="234">
        <v>3</v>
      </c>
      <c r="V77" s="234">
        <v>0</v>
      </c>
      <c r="W77" s="238">
        <v>150</v>
      </c>
      <c r="X77" s="257"/>
      <c r="Y77" s="240"/>
      <c r="Z77" s="241"/>
      <c r="AA77" s="241"/>
      <c r="AB77" s="241"/>
      <c r="AC77" s="241"/>
      <c r="AD77" s="241"/>
      <c r="AE77" s="241"/>
      <c r="AF77" s="241"/>
      <c r="AG77" s="241"/>
      <c r="AH77" s="241"/>
      <c r="AI77" s="264"/>
      <c r="AJ77" s="255">
        <f>W77*X77+W77*Y77+W77*Z77+W77*AA77+W77*AB77+W77*AC77+W77*AD77+W77*AE77+W77*AF77+W77*AG77+W77*AH77+W77*AI77</f>
        <v>0</v>
      </c>
      <c r="AK77" s="242" t="str">
        <f t="shared" si="11"/>
        <v>No</v>
      </c>
      <c r="AL77" s="243" t="str">
        <f>IF(D77="New","Yes","No")</f>
        <v>Yes</v>
      </c>
      <c r="AM77" s="84"/>
      <c r="AN77" s="84"/>
      <c r="AO77" s="138">
        <f>U77</f>
        <v>3</v>
      </c>
      <c r="AS77" s="84">
        <f>SUM(X77:AG77)*V77</f>
        <v>0</v>
      </c>
    </row>
    <row r="78" spans="1:47" s="84" customFormat="1" ht="100" customHeight="1">
      <c r="A78" s="110"/>
      <c r="B78" s="145"/>
      <c r="C78" s="198" t="s">
        <v>268</v>
      </c>
      <c r="D78" s="175" t="s">
        <v>11</v>
      </c>
      <c r="E78" s="198">
        <v>4.9000000000000004</v>
      </c>
      <c r="F78" s="190">
        <f>SUM(X78:AI78)*E78</f>
        <v>0</v>
      </c>
      <c r="G78" s="190">
        <f>X78*U78</f>
        <v>0</v>
      </c>
      <c r="H78" s="190">
        <f>Y78*U78</f>
        <v>0</v>
      </c>
      <c r="I78" s="190">
        <f>Z78*U78</f>
        <v>0</v>
      </c>
      <c r="J78" s="190">
        <f>AA78*U78</f>
        <v>0</v>
      </c>
      <c r="K78" s="190">
        <f>AB78*U78</f>
        <v>0</v>
      </c>
      <c r="L78" s="190">
        <f>AC78*U78</f>
        <v>0</v>
      </c>
      <c r="M78" s="190">
        <f>AD78*U78</f>
        <v>0</v>
      </c>
      <c r="N78" s="190">
        <f>AE78*U78</f>
        <v>0</v>
      </c>
      <c r="O78" s="190">
        <f>AF78*U78</f>
        <v>0</v>
      </c>
      <c r="P78" s="190">
        <f>AG78*U78</f>
        <v>0</v>
      </c>
      <c r="Q78" s="190">
        <f>AH78*U78</f>
        <v>0</v>
      </c>
      <c r="R78" s="190">
        <f>AI78*U78</f>
        <v>0</v>
      </c>
      <c r="S78" s="200" t="s">
        <v>337</v>
      </c>
      <c r="T78" s="198" t="s">
        <v>184</v>
      </c>
      <c r="U78" s="198">
        <v>2</v>
      </c>
      <c r="V78" s="198">
        <v>0</v>
      </c>
      <c r="W78" s="245">
        <v>120</v>
      </c>
      <c r="X78" s="258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65"/>
      <c r="AJ78" s="229">
        <f>W78*X78+W78*Y78+W78*Z78+W78*AA78+W78*AB78+W78*AC78+W78*AD78+W78*AE78+W78*AF78+W78*AG78+W78*AH78+W78*AI78</f>
        <v>0</v>
      </c>
      <c r="AK78" s="148" t="str">
        <f t="shared" si="11"/>
        <v>No</v>
      </c>
      <c r="AL78" s="149" t="str">
        <f>IF(D78="New","Yes","No")</f>
        <v>Yes</v>
      </c>
      <c r="AO78" s="84">
        <f>U78</f>
        <v>2</v>
      </c>
    </row>
    <row r="79" spans="1:47" s="138" customFormat="1" ht="100" customHeight="1">
      <c r="A79" s="110"/>
      <c r="B79" s="145"/>
      <c r="C79" s="194" t="s">
        <v>59</v>
      </c>
      <c r="D79" s="196"/>
      <c r="E79" s="194">
        <v>2.5</v>
      </c>
      <c r="F79" s="150">
        <f t="shared" si="12"/>
        <v>0</v>
      </c>
      <c r="G79" s="150">
        <f t="shared" si="29"/>
        <v>0</v>
      </c>
      <c r="H79" s="150">
        <f t="shared" si="30"/>
        <v>0</v>
      </c>
      <c r="I79" s="150">
        <f t="shared" si="31"/>
        <v>0</v>
      </c>
      <c r="J79" s="150">
        <f t="shared" si="32"/>
        <v>0</v>
      </c>
      <c r="K79" s="150">
        <f t="shared" si="33"/>
        <v>0</v>
      </c>
      <c r="L79" s="150">
        <f t="shared" si="34"/>
        <v>0</v>
      </c>
      <c r="M79" s="150">
        <f t="shared" si="35"/>
        <v>0</v>
      </c>
      <c r="N79" s="150">
        <f t="shared" si="36"/>
        <v>0</v>
      </c>
      <c r="O79" s="150">
        <f t="shared" si="37"/>
        <v>0</v>
      </c>
      <c r="P79" s="150">
        <f t="shared" si="38"/>
        <v>0</v>
      </c>
      <c r="Q79" s="150">
        <f t="shared" si="39"/>
        <v>0</v>
      </c>
      <c r="R79" s="150">
        <f t="shared" si="40"/>
        <v>0</v>
      </c>
      <c r="S79" s="191" t="s">
        <v>338</v>
      </c>
      <c r="T79" s="194" t="s">
        <v>188</v>
      </c>
      <c r="U79" s="194">
        <v>5</v>
      </c>
      <c r="V79" s="194">
        <v>0</v>
      </c>
      <c r="W79" s="197">
        <v>130</v>
      </c>
      <c r="X79" s="259"/>
      <c r="Y79" s="66"/>
      <c r="Z79" s="67"/>
      <c r="AA79" s="67"/>
      <c r="AB79" s="67"/>
      <c r="AC79" s="67"/>
      <c r="AD79" s="67"/>
      <c r="AE79" s="67"/>
      <c r="AF79" s="67"/>
      <c r="AG79" s="67"/>
      <c r="AH79" s="67"/>
      <c r="AI79" s="266"/>
      <c r="AJ79" s="228">
        <f t="shared" si="25"/>
        <v>0</v>
      </c>
      <c r="AK79" s="146" t="str">
        <f t="shared" ref="AK79:AK142" si="63">IF(SUM(X79:AI79)&gt;0,"Yes","No")</f>
        <v>No</v>
      </c>
      <c r="AL79" s="147" t="str">
        <f t="shared" si="26"/>
        <v>No</v>
      </c>
      <c r="AM79" s="84"/>
      <c r="AN79" s="84"/>
      <c r="AO79" s="138">
        <f t="shared" ref="AO79:AO90" si="64">U79</f>
        <v>5</v>
      </c>
      <c r="AP79" s="138">
        <v>50</v>
      </c>
      <c r="AQ79" s="138">
        <v>200</v>
      </c>
      <c r="AR79" s="138">
        <v>20</v>
      </c>
      <c r="AS79" s="84">
        <f t="shared" si="27"/>
        <v>0</v>
      </c>
      <c r="AT79" s="138">
        <v>0.5</v>
      </c>
    </row>
    <row r="80" spans="1:47" s="84" customFormat="1" ht="100" customHeight="1">
      <c r="A80" s="110"/>
      <c r="B80" s="145"/>
      <c r="C80" s="198" t="s">
        <v>60</v>
      </c>
      <c r="D80" s="199"/>
      <c r="E80" s="198">
        <v>1.5</v>
      </c>
      <c r="F80" s="190">
        <f t="shared" si="12"/>
        <v>0</v>
      </c>
      <c r="G80" s="190">
        <f t="shared" si="29"/>
        <v>0</v>
      </c>
      <c r="H80" s="190">
        <f t="shared" si="30"/>
        <v>0</v>
      </c>
      <c r="I80" s="190">
        <f t="shared" si="31"/>
        <v>0</v>
      </c>
      <c r="J80" s="190">
        <f t="shared" si="32"/>
        <v>0</v>
      </c>
      <c r="K80" s="190">
        <f t="shared" si="33"/>
        <v>0</v>
      </c>
      <c r="L80" s="190">
        <f t="shared" si="34"/>
        <v>0</v>
      </c>
      <c r="M80" s="190">
        <f t="shared" si="35"/>
        <v>0</v>
      </c>
      <c r="N80" s="190">
        <f t="shared" si="36"/>
        <v>0</v>
      </c>
      <c r="O80" s="190">
        <f t="shared" si="37"/>
        <v>0</v>
      </c>
      <c r="P80" s="190">
        <f t="shared" si="38"/>
        <v>0</v>
      </c>
      <c r="Q80" s="190">
        <f t="shared" si="39"/>
        <v>0</v>
      </c>
      <c r="R80" s="190">
        <f t="shared" si="40"/>
        <v>0</v>
      </c>
      <c r="S80" s="200" t="s">
        <v>339</v>
      </c>
      <c r="T80" s="198" t="s">
        <v>182</v>
      </c>
      <c r="U80" s="198">
        <v>6</v>
      </c>
      <c r="V80" s="198">
        <v>0</v>
      </c>
      <c r="W80" s="245">
        <v>130</v>
      </c>
      <c r="X80" s="258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65"/>
      <c r="AJ80" s="229">
        <f t="shared" si="25"/>
        <v>0</v>
      </c>
      <c r="AK80" s="148" t="str">
        <f t="shared" si="63"/>
        <v>No</v>
      </c>
      <c r="AL80" s="149" t="str">
        <f t="shared" si="26"/>
        <v>No</v>
      </c>
      <c r="AO80" s="84">
        <f t="shared" si="64"/>
        <v>6</v>
      </c>
      <c r="AP80" s="84">
        <v>50</v>
      </c>
      <c r="AQ80" s="84">
        <v>200</v>
      </c>
      <c r="AR80" s="84">
        <v>20</v>
      </c>
      <c r="AS80" s="84">
        <f t="shared" si="27"/>
        <v>0</v>
      </c>
      <c r="AT80" s="84">
        <v>0.5</v>
      </c>
    </row>
    <row r="81" spans="1:47" s="138" customFormat="1" ht="100" customHeight="1">
      <c r="A81" s="110"/>
      <c r="B81" s="145"/>
      <c r="C81" s="194" t="s">
        <v>61</v>
      </c>
      <c r="D81" s="196"/>
      <c r="E81" s="194">
        <v>1</v>
      </c>
      <c r="F81" s="150">
        <f t="shared" ref="F81:F144" si="65">SUM(X81:AI81)*E81</f>
        <v>0</v>
      </c>
      <c r="G81" s="150">
        <f t="shared" si="29"/>
        <v>0</v>
      </c>
      <c r="H81" s="150">
        <f t="shared" si="30"/>
        <v>0</v>
      </c>
      <c r="I81" s="150">
        <f t="shared" si="31"/>
        <v>0</v>
      </c>
      <c r="J81" s="150">
        <f t="shared" si="32"/>
        <v>0</v>
      </c>
      <c r="K81" s="150">
        <f t="shared" si="33"/>
        <v>0</v>
      </c>
      <c r="L81" s="150">
        <f t="shared" si="34"/>
        <v>0</v>
      </c>
      <c r="M81" s="150">
        <f t="shared" si="35"/>
        <v>0</v>
      </c>
      <c r="N81" s="150">
        <f t="shared" si="36"/>
        <v>0</v>
      </c>
      <c r="O81" s="150">
        <f t="shared" si="37"/>
        <v>0</v>
      </c>
      <c r="P81" s="150">
        <f t="shared" si="38"/>
        <v>0</v>
      </c>
      <c r="Q81" s="150">
        <f t="shared" si="39"/>
        <v>0</v>
      </c>
      <c r="R81" s="150">
        <f t="shared" si="40"/>
        <v>0</v>
      </c>
      <c r="S81" s="191" t="s">
        <v>340</v>
      </c>
      <c r="T81" s="194" t="s">
        <v>181</v>
      </c>
      <c r="U81" s="194">
        <v>8</v>
      </c>
      <c r="V81" s="194">
        <v>0</v>
      </c>
      <c r="W81" s="197">
        <v>140</v>
      </c>
      <c r="X81" s="259"/>
      <c r="Y81" s="66"/>
      <c r="Z81" s="67"/>
      <c r="AA81" s="67"/>
      <c r="AB81" s="67"/>
      <c r="AC81" s="67"/>
      <c r="AD81" s="67"/>
      <c r="AE81" s="67"/>
      <c r="AF81" s="67"/>
      <c r="AG81" s="67"/>
      <c r="AH81" s="67"/>
      <c r="AI81" s="266"/>
      <c r="AJ81" s="228">
        <f t="shared" ref="AJ81:AJ144" si="66">W81*X81+W81*Y81+W81*Z81+W81*AA81+W81*AB81+W81*AC81+W81*AD81+W81*AE81+W81*AF81+W81*AG81+W81*AH81+W81*AI81</f>
        <v>0</v>
      </c>
      <c r="AK81" s="146" t="str">
        <f t="shared" si="63"/>
        <v>No</v>
      </c>
      <c r="AL81" s="147" t="str">
        <f t="shared" ref="AL81:AL144" si="67">IF(D81="New","Yes","No")</f>
        <v>No</v>
      </c>
      <c r="AM81" s="84"/>
      <c r="AN81" s="84"/>
      <c r="AO81" s="138">
        <f t="shared" si="64"/>
        <v>8</v>
      </c>
      <c r="AP81" s="138">
        <v>50</v>
      </c>
      <c r="AQ81" s="138">
        <v>200</v>
      </c>
      <c r="AR81" s="138">
        <v>20</v>
      </c>
      <c r="AS81" s="84">
        <f t="shared" si="27"/>
        <v>0</v>
      </c>
      <c r="AT81" s="138">
        <v>0.15</v>
      </c>
    </row>
    <row r="82" spans="1:47" s="84" customFormat="1" ht="100" customHeight="1">
      <c r="A82" s="110"/>
      <c r="B82" s="145"/>
      <c r="C82" s="198" t="s">
        <v>119</v>
      </c>
      <c r="D82" s="199"/>
      <c r="E82" s="198">
        <v>0.8</v>
      </c>
      <c r="F82" s="190">
        <f t="shared" si="65"/>
        <v>0</v>
      </c>
      <c r="G82" s="190">
        <f t="shared" si="29"/>
        <v>0</v>
      </c>
      <c r="H82" s="190">
        <f t="shared" si="30"/>
        <v>0</v>
      </c>
      <c r="I82" s="190">
        <f t="shared" si="31"/>
        <v>0</v>
      </c>
      <c r="J82" s="190">
        <f t="shared" si="32"/>
        <v>0</v>
      </c>
      <c r="K82" s="190">
        <f t="shared" si="33"/>
        <v>0</v>
      </c>
      <c r="L82" s="190">
        <f t="shared" si="34"/>
        <v>0</v>
      </c>
      <c r="M82" s="190">
        <f t="shared" si="35"/>
        <v>0</v>
      </c>
      <c r="N82" s="190">
        <f t="shared" si="36"/>
        <v>0</v>
      </c>
      <c r="O82" s="190">
        <f t="shared" si="37"/>
        <v>0</v>
      </c>
      <c r="P82" s="190">
        <f t="shared" si="38"/>
        <v>0</v>
      </c>
      <c r="Q82" s="190">
        <f t="shared" si="39"/>
        <v>0</v>
      </c>
      <c r="R82" s="190">
        <f t="shared" si="40"/>
        <v>0</v>
      </c>
      <c r="S82" s="200" t="s">
        <v>341</v>
      </c>
      <c r="T82" s="198" t="s">
        <v>181</v>
      </c>
      <c r="U82" s="198">
        <v>8</v>
      </c>
      <c r="V82" s="198">
        <v>0</v>
      </c>
      <c r="W82" s="245">
        <v>140</v>
      </c>
      <c r="X82" s="258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65"/>
      <c r="AJ82" s="229">
        <f t="shared" si="66"/>
        <v>0</v>
      </c>
      <c r="AK82" s="148" t="str">
        <f t="shared" si="63"/>
        <v>No</v>
      </c>
      <c r="AL82" s="149" t="str">
        <f t="shared" si="67"/>
        <v>No</v>
      </c>
      <c r="AO82" s="84">
        <f t="shared" si="64"/>
        <v>8</v>
      </c>
      <c r="AP82" s="84">
        <v>50</v>
      </c>
      <c r="AQ82" s="84">
        <v>200</v>
      </c>
      <c r="AR82" s="84">
        <v>20</v>
      </c>
      <c r="AS82" s="84">
        <f t="shared" si="27"/>
        <v>0</v>
      </c>
      <c r="AT82" s="84">
        <v>0.15</v>
      </c>
    </row>
    <row r="83" spans="1:47" s="138" customFormat="1" ht="100" customHeight="1">
      <c r="A83" s="110"/>
      <c r="B83" s="145"/>
      <c r="C83" s="194" t="s">
        <v>62</v>
      </c>
      <c r="D83" s="196"/>
      <c r="E83" s="194">
        <v>1.7</v>
      </c>
      <c r="F83" s="150">
        <f t="shared" si="65"/>
        <v>0</v>
      </c>
      <c r="G83" s="150">
        <f t="shared" si="29"/>
        <v>0</v>
      </c>
      <c r="H83" s="150">
        <f t="shared" si="30"/>
        <v>0</v>
      </c>
      <c r="I83" s="150">
        <f t="shared" si="31"/>
        <v>0</v>
      </c>
      <c r="J83" s="150">
        <f t="shared" si="32"/>
        <v>0</v>
      </c>
      <c r="K83" s="150">
        <f t="shared" si="33"/>
        <v>0</v>
      </c>
      <c r="L83" s="150">
        <f t="shared" si="34"/>
        <v>0</v>
      </c>
      <c r="M83" s="150">
        <f t="shared" si="35"/>
        <v>0</v>
      </c>
      <c r="N83" s="150">
        <f t="shared" si="36"/>
        <v>0</v>
      </c>
      <c r="O83" s="150">
        <f t="shared" si="37"/>
        <v>0</v>
      </c>
      <c r="P83" s="150">
        <f t="shared" si="38"/>
        <v>0</v>
      </c>
      <c r="Q83" s="150">
        <f t="shared" si="39"/>
        <v>0</v>
      </c>
      <c r="R83" s="150">
        <f t="shared" si="40"/>
        <v>0</v>
      </c>
      <c r="S83" s="191" t="s">
        <v>342</v>
      </c>
      <c r="T83" s="194" t="s">
        <v>181</v>
      </c>
      <c r="U83" s="194">
        <v>8</v>
      </c>
      <c r="V83" s="194">
        <v>0</v>
      </c>
      <c r="W83" s="197">
        <v>140</v>
      </c>
      <c r="X83" s="259"/>
      <c r="Y83" s="66"/>
      <c r="Z83" s="67"/>
      <c r="AA83" s="67"/>
      <c r="AB83" s="67"/>
      <c r="AC83" s="67"/>
      <c r="AD83" s="67"/>
      <c r="AE83" s="67"/>
      <c r="AF83" s="67"/>
      <c r="AG83" s="67"/>
      <c r="AH83" s="67"/>
      <c r="AI83" s="266"/>
      <c r="AJ83" s="228">
        <f t="shared" si="66"/>
        <v>0</v>
      </c>
      <c r="AK83" s="146" t="str">
        <f t="shared" si="63"/>
        <v>No</v>
      </c>
      <c r="AL83" s="147" t="str">
        <f t="shared" si="67"/>
        <v>No</v>
      </c>
      <c r="AM83" s="84"/>
      <c r="AN83" s="84"/>
      <c r="AO83" s="138">
        <f t="shared" si="64"/>
        <v>8</v>
      </c>
      <c r="AP83" s="138">
        <v>50</v>
      </c>
      <c r="AQ83" s="138">
        <v>200</v>
      </c>
      <c r="AR83" s="138">
        <v>20</v>
      </c>
      <c r="AS83" s="84">
        <f t="shared" si="27"/>
        <v>0</v>
      </c>
      <c r="AT83" s="138">
        <v>0.2</v>
      </c>
    </row>
    <row r="84" spans="1:47" s="84" customFormat="1" ht="100" customHeight="1">
      <c r="A84" s="110"/>
      <c r="B84" s="145"/>
      <c r="C84" s="198" t="s">
        <v>63</v>
      </c>
      <c r="D84" s="199"/>
      <c r="E84" s="198">
        <v>3.2</v>
      </c>
      <c r="F84" s="190">
        <f t="shared" si="65"/>
        <v>0</v>
      </c>
      <c r="G84" s="190">
        <f t="shared" si="29"/>
        <v>0</v>
      </c>
      <c r="H84" s="190">
        <f t="shared" si="30"/>
        <v>0</v>
      </c>
      <c r="I84" s="190">
        <f t="shared" si="31"/>
        <v>0</v>
      </c>
      <c r="J84" s="190">
        <f t="shared" si="32"/>
        <v>0</v>
      </c>
      <c r="K84" s="190">
        <f t="shared" si="33"/>
        <v>0</v>
      </c>
      <c r="L84" s="190">
        <f t="shared" si="34"/>
        <v>0</v>
      </c>
      <c r="M84" s="190">
        <f t="shared" si="35"/>
        <v>0</v>
      </c>
      <c r="N84" s="190">
        <f t="shared" si="36"/>
        <v>0</v>
      </c>
      <c r="O84" s="190">
        <f t="shared" si="37"/>
        <v>0</v>
      </c>
      <c r="P84" s="190">
        <f t="shared" si="38"/>
        <v>0</v>
      </c>
      <c r="Q84" s="190">
        <f t="shared" si="39"/>
        <v>0</v>
      </c>
      <c r="R84" s="190">
        <f t="shared" si="40"/>
        <v>0</v>
      </c>
      <c r="S84" s="200" t="s">
        <v>343</v>
      </c>
      <c r="T84" s="198" t="s">
        <v>182</v>
      </c>
      <c r="U84" s="198">
        <v>8</v>
      </c>
      <c r="V84" s="198">
        <v>0</v>
      </c>
      <c r="W84" s="245">
        <v>140</v>
      </c>
      <c r="X84" s="258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65"/>
      <c r="AJ84" s="229">
        <f t="shared" si="66"/>
        <v>0</v>
      </c>
      <c r="AK84" s="148" t="str">
        <f t="shared" si="63"/>
        <v>No</v>
      </c>
      <c r="AL84" s="149" t="str">
        <f t="shared" si="67"/>
        <v>No</v>
      </c>
      <c r="AO84" s="84">
        <f t="shared" si="64"/>
        <v>8</v>
      </c>
      <c r="AP84" s="84">
        <v>50</v>
      </c>
      <c r="AQ84" s="84">
        <v>200</v>
      </c>
      <c r="AR84" s="84">
        <v>20</v>
      </c>
      <c r="AS84" s="84">
        <f t="shared" si="27"/>
        <v>0</v>
      </c>
      <c r="AT84" s="84">
        <v>0.45</v>
      </c>
    </row>
    <row r="85" spans="1:47" s="138" customFormat="1" ht="100" customHeight="1">
      <c r="A85" s="110"/>
      <c r="B85" s="145"/>
      <c r="C85" s="194" t="s">
        <v>64</v>
      </c>
      <c r="D85" s="196"/>
      <c r="E85" s="194">
        <v>2.7</v>
      </c>
      <c r="F85" s="150">
        <f t="shared" si="65"/>
        <v>0</v>
      </c>
      <c r="G85" s="150">
        <f t="shared" si="29"/>
        <v>0</v>
      </c>
      <c r="H85" s="150">
        <f t="shared" si="30"/>
        <v>0</v>
      </c>
      <c r="I85" s="150">
        <f t="shared" si="31"/>
        <v>0</v>
      </c>
      <c r="J85" s="150">
        <f t="shared" si="32"/>
        <v>0</v>
      </c>
      <c r="K85" s="150">
        <f t="shared" si="33"/>
        <v>0</v>
      </c>
      <c r="L85" s="150">
        <f t="shared" si="34"/>
        <v>0</v>
      </c>
      <c r="M85" s="150">
        <f t="shared" si="35"/>
        <v>0</v>
      </c>
      <c r="N85" s="150">
        <f t="shared" si="36"/>
        <v>0</v>
      </c>
      <c r="O85" s="150">
        <f t="shared" si="37"/>
        <v>0</v>
      </c>
      <c r="P85" s="150">
        <f t="shared" si="38"/>
        <v>0</v>
      </c>
      <c r="Q85" s="150">
        <f t="shared" si="39"/>
        <v>0</v>
      </c>
      <c r="R85" s="150">
        <f t="shared" si="40"/>
        <v>0</v>
      </c>
      <c r="S85" s="191" t="s">
        <v>344</v>
      </c>
      <c r="T85" s="194" t="s">
        <v>182</v>
      </c>
      <c r="U85" s="194">
        <v>8</v>
      </c>
      <c r="V85" s="194">
        <v>0</v>
      </c>
      <c r="W85" s="197">
        <v>130</v>
      </c>
      <c r="X85" s="259"/>
      <c r="Y85" s="66"/>
      <c r="Z85" s="67"/>
      <c r="AA85" s="67"/>
      <c r="AB85" s="67"/>
      <c r="AC85" s="67"/>
      <c r="AD85" s="67"/>
      <c r="AE85" s="67"/>
      <c r="AF85" s="67"/>
      <c r="AG85" s="67"/>
      <c r="AH85" s="67"/>
      <c r="AI85" s="266"/>
      <c r="AJ85" s="228">
        <f t="shared" si="66"/>
        <v>0</v>
      </c>
      <c r="AK85" s="146" t="str">
        <f t="shared" si="63"/>
        <v>No</v>
      </c>
      <c r="AL85" s="147" t="str">
        <f t="shared" si="67"/>
        <v>No</v>
      </c>
      <c r="AM85" s="84"/>
      <c r="AN85" s="84"/>
      <c r="AO85" s="138">
        <f t="shared" si="64"/>
        <v>8</v>
      </c>
      <c r="AP85" s="138">
        <v>50</v>
      </c>
      <c r="AQ85" s="138">
        <v>200</v>
      </c>
      <c r="AR85" s="138">
        <v>30</v>
      </c>
      <c r="AS85" s="84">
        <f t="shared" si="27"/>
        <v>0</v>
      </c>
      <c r="AT85" s="138">
        <v>0.26272000000000001</v>
      </c>
    </row>
    <row r="86" spans="1:47" s="84" customFormat="1" ht="100" customHeight="1">
      <c r="A86" s="110"/>
      <c r="B86" s="145"/>
      <c r="C86" s="198" t="s">
        <v>65</v>
      </c>
      <c r="D86" s="199"/>
      <c r="E86" s="198">
        <v>3.5</v>
      </c>
      <c r="F86" s="190">
        <f t="shared" si="65"/>
        <v>0</v>
      </c>
      <c r="G86" s="190">
        <f t="shared" si="29"/>
        <v>0</v>
      </c>
      <c r="H86" s="190">
        <f t="shared" si="30"/>
        <v>0</v>
      </c>
      <c r="I86" s="190">
        <f t="shared" si="31"/>
        <v>0</v>
      </c>
      <c r="J86" s="190">
        <f t="shared" si="32"/>
        <v>0</v>
      </c>
      <c r="K86" s="190">
        <f t="shared" si="33"/>
        <v>0</v>
      </c>
      <c r="L86" s="190">
        <f t="shared" si="34"/>
        <v>0</v>
      </c>
      <c r="M86" s="190">
        <f t="shared" si="35"/>
        <v>0</v>
      </c>
      <c r="N86" s="190">
        <f t="shared" si="36"/>
        <v>0</v>
      </c>
      <c r="O86" s="190">
        <f t="shared" si="37"/>
        <v>0</v>
      </c>
      <c r="P86" s="190">
        <f t="shared" si="38"/>
        <v>0</v>
      </c>
      <c r="Q86" s="190">
        <f t="shared" si="39"/>
        <v>0</v>
      </c>
      <c r="R86" s="190">
        <f t="shared" si="40"/>
        <v>0</v>
      </c>
      <c r="S86" s="200" t="s">
        <v>345</v>
      </c>
      <c r="T86" s="198" t="s">
        <v>182</v>
      </c>
      <c r="U86" s="198">
        <v>8</v>
      </c>
      <c r="V86" s="198">
        <v>0</v>
      </c>
      <c r="W86" s="245">
        <v>130</v>
      </c>
      <c r="X86" s="258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65"/>
      <c r="AJ86" s="229">
        <f t="shared" si="66"/>
        <v>0</v>
      </c>
      <c r="AK86" s="148" t="str">
        <f t="shared" si="63"/>
        <v>No</v>
      </c>
      <c r="AL86" s="149" t="str">
        <f t="shared" si="67"/>
        <v>No</v>
      </c>
      <c r="AO86" s="84">
        <f t="shared" si="64"/>
        <v>8</v>
      </c>
      <c r="AP86" s="84">
        <v>50</v>
      </c>
      <c r="AQ86" s="84">
        <v>200</v>
      </c>
      <c r="AR86" s="84">
        <v>20</v>
      </c>
      <c r="AS86" s="84">
        <f t="shared" si="27"/>
        <v>0</v>
      </c>
      <c r="AT86" s="84">
        <v>0.6</v>
      </c>
    </row>
    <row r="87" spans="1:47" s="138" customFormat="1" ht="100" customHeight="1">
      <c r="A87" s="110"/>
      <c r="B87" s="145"/>
      <c r="C87" s="194" t="s">
        <v>75</v>
      </c>
      <c r="D87" s="196"/>
      <c r="E87" s="194">
        <v>8.6999999999999993</v>
      </c>
      <c r="F87" s="150">
        <f t="shared" si="65"/>
        <v>0</v>
      </c>
      <c r="G87" s="150">
        <f t="shared" si="29"/>
        <v>0</v>
      </c>
      <c r="H87" s="150">
        <f t="shared" si="30"/>
        <v>0</v>
      </c>
      <c r="I87" s="150">
        <f t="shared" si="31"/>
        <v>0</v>
      </c>
      <c r="J87" s="150">
        <f t="shared" si="32"/>
        <v>0</v>
      </c>
      <c r="K87" s="150">
        <f t="shared" si="33"/>
        <v>0</v>
      </c>
      <c r="L87" s="150">
        <f t="shared" si="34"/>
        <v>0</v>
      </c>
      <c r="M87" s="150">
        <f t="shared" si="35"/>
        <v>0</v>
      </c>
      <c r="N87" s="150">
        <f t="shared" si="36"/>
        <v>0</v>
      </c>
      <c r="O87" s="150">
        <f t="shared" si="37"/>
        <v>0</v>
      </c>
      <c r="P87" s="150">
        <f t="shared" si="38"/>
        <v>0</v>
      </c>
      <c r="Q87" s="150">
        <f t="shared" si="39"/>
        <v>0</v>
      </c>
      <c r="R87" s="150">
        <f t="shared" si="40"/>
        <v>0</v>
      </c>
      <c r="S87" s="191" t="s">
        <v>346</v>
      </c>
      <c r="T87" s="194" t="s">
        <v>188</v>
      </c>
      <c r="U87" s="194">
        <v>6</v>
      </c>
      <c r="V87" s="194">
        <v>0</v>
      </c>
      <c r="W87" s="197">
        <v>185</v>
      </c>
      <c r="X87" s="259"/>
      <c r="Y87" s="66"/>
      <c r="Z87" s="67"/>
      <c r="AA87" s="67"/>
      <c r="AB87" s="67"/>
      <c r="AC87" s="67"/>
      <c r="AD87" s="67"/>
      <c r="AE87" s="67"/>
      <c r="AF87" s="67"/>
      <c r="AG87" s="67"/>
      <c r="AH87" s="67"/>
      <c r="AI87" s="266"/>
      <c r="AJ87" s="228">
        <f t="shared" si="66"/>
        <v>0</v>
      </c>
      <c r="AK87" s="146" t="str">
        <f t="shared" si="63"/>
        <v>No</v>
      </c>
      <c r="AL87" s="147" t="str">
        <f t="shared" si="67"/>
        <v>No</v>
      </c>
      <c r="AM87" s="84"/>
      <c r="AN87" s="84"/>
      <c r="AO87" s="138">
        <f t="shared" si="64"/>
        <v>6</v>
      </c>
      <c r="AP87" s="138">
        <v>50</v>
      </c>
      <c r="AQ87" s="138">
        <v>300</v>
      </c>
      <c r="AR87" s="138">
        <v>40</v>
      </c>
      <c r="AS87" s="84">
        <f t="shared" si="27"/>
        <v>0</v>
      </c>
      <c r="AT87" s="138">
        <v>1.0512999999999999</v>
      </c>
    </row>
    <row r="88" spans="1:47" s="84" customFormat="1" ht="100" customHeight="1">
      <c r="A88" s="110"/>
      <c r="B88" s="145"/>
      <c r="C88" s="198" t="s">
        <v>118</v>
      </c>
      <c r="D88" s="199"/>
      <c r="E88" s="198">
        <v>0.7</v>
      </c>
      <c r="F88" s="190">
        <f t="shared" si="65"/>
        <v>0</v>
      </c>
      <c r="G88" s="190">
        <f t="shared" si="29"/>
        <v>0</v>
      </c>
      <c r="H88" s="190">
        <f t="shared" si="30"/>
        <v>0</v>
      </c>
      <c r="I88" s="190">
        <f t="shared" si="31"/>
        <v>0</v>
      </c>
      <c r="J88" s="190">
        <f t="shared" si="32"/>
        <v>0</v>
      </c>
      <c r="K88" s="190">
        <f t="shared" si="33"/>
        <v>0</v>
      </c>
      <c r="L88" s="190">
        <f t="shared" si="34"/>
        <v>0</v>
      </c>
      <c r="M88" s="190">
        <f t="shared" si="35"/>
        <v>0</v>
      </c>
      <c r="N88" s="190">
        <f t="shared" si="36"/>
        <v>0</v>
      </c>
      <c r="O88" s="190">
        <f t="shared" si="37"/>
        <v>0</v>
      </c>
      <c r="P88" s="190">
        <f t="shared" si="38"/>
        <v>0</v>
      </c>
      <c r="Q88" s="190">
        <f t="shared" si="39"/>
        <v>0</v>
      </c>
      <c r="R88" s="190">
        <f t="shared" si="40"/>
        <v>0</v>
      </c>
      <c r="S88" s="200" t="s">
        <v>347</v>
      </c>
      <c r="T88" s="198" t="s">
        <v>181</v>
      </c>
      <c r="U88" s="198">
        <v>8</v>
      </c>
      <c r="V88" s="198">
        <v>0</v>
      </c>
      <c r="W88" s="245">
        <v>140</v>
      </c>
      <c r="X88" s="258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65"/>
      <c r="AJ88" s="229">
        <f t="shared" si="66"/>
        <v>0</v>
      </c>
      <c r="AK88" s="148" t="str">
        <f t="shared" si="63"/>
        <v>No</v>
      </c>
      <c r="AL88" s="149" t="str">
        <f t="shared" si="67"/>
        <v>No</v>
      </c>
      <c r="AO88" s="84">
        <f t="shared" si="64"/>
        <v>8</v>
      </c>
      <c r="AP88" s="84">
        <v>60</v>
      </c>
      <c r="AQ88" s="84">
        <v>150</v>
      </c>
      <c r="AR88" s="84">
        <v>20</v>
      </c>
      <c r="AS88" s="84">
        <f t="shared" ref="AS88:AS145" si="68">SUM(X88:AG88)*V88</f>
        <v>0</v>
      </c>
      <c r="AT88" s="84">
        <v>0.15</v>
      </c>
    </row>
    <row r="89" spans="1:47" s="138" customFormat="1" ht="100" customHeight="1" thickBot="1">
      <c r="A89" s="110"/>
      <c r="B89" s="151"/>
      <c r="C89" s="152" t="s">
        <v>132</v>
      </c>
      <c r="D89" s="153"/>
      <c r="E89" s="152">
        <v>1</v>
      </c>
      <c r="F89" s="154">
        <f t="shared" si="65"/>
        <v>0</v>
      </c>
      <c r="G89" s="154">
        <f t="shared" si="29"/>
        <v>0</v>
      </c>
      <c r="H89" s="154">
        <f t="shared" si="30"/>
        <v>0</v>
      </c>
      <c r="I89" s="154">
        <f t="shared" si="31"/>
        <v>0</v>
      </c>
      <c r="J89" s="154">
        <f t="shared" si="32"/>
        <v>0</v>
      </c>
      <c r="K89" s="154">
        <f t="shared" si="33"/>
        <v>0</v>
      </c>
      <c r="L89" s="154">
        <f t="shared" si="34"/>
        <v>0</v>
      </c>
      <c r="M89" s="154">
        <f t="shared" si="35"/>
        <v>0</v>
      </c>
      <c r="N89" s="154">
        <f t="shared" si="36"/>
        <v>0</v>
      </c>
      <c r="O89" s="154">
        <f t="shared" si="37"/>
        <v>0</v>
      </c>
      <c r="P89" s="154">
        <f t="shared" si="38"/>
        <v>0</v>
      </c>
      <c r="Q89" s="154">
        <f t="shared" si="39"/>
        <v>0</v>
      </c>
      <c r="R89" s="154">
        <f t="shared" si="40"/>
        <v>0</v>
      </c>
      <c r="S89" s="254" t="s">
        <v>348</v>
      </c>
      <c r="T89" s="152" t="s">
        <v>181</v>
      </c>
      <c r="U89" s="152">
        <v>10</v>
      </c>
      <c r="V89" s="152">
        <v>0</v>
      </c>
      <c r="W89" s="202">
        <v>185</v>
      </c>
      <c r="X89" s="260"/>
      <c r="Y89" s="69"/>
      <c r="Z89" s="70"/>
      <c r="AA89" s="70"/>
      <c r="AB89" s="70"/>
      <c r="AC89" s="70"/>
      <c r="AD89" s="70"/>
      <c r="AE89" s="70"/>
      <c r="AF89" s="70"/>
      <c r="AG89" s="70"/>
      <c r="AH89" s="70"/>
      <c r="AI89" s="267"/>
      <c r="AJ89" s="256">
        <f t="shared" si="66"/>
        <v>0</v>
      </c>
      <c r="AK89" s="156" t="str">
        <f t="shared" si="63"/>
        <v>No</v>
      </c>
      <c r="AL89" s="157" t="str">
        <f t="shared" si="67"/>
        <v>No</v>
      </c>
      <c r="AM89" s="84"/>
      <c r="AN89" s="84"/>
      <c r="AO89" s="138">
        <f t="shared" si="64"/>
        <v>10</v>
      </c>
      <c r="AP89" s="138">
        <v>60</v>
      </c>
      <c r="AQ89" s="138">
        <v>150</v>
      </c>
      <c r="AR89" s="138">
        <v>20</v>
      </c>
      <c r="AS89" s="84">
        <f t="shared" si="68"/>
        <v>0</v>
      </c>
      <c r="AT89" s="138">
        <v>0.15</v>
      </c>
    </row>
    <row r="90" spans="1:47" s="138" customFormat="1" ht="50" customHeight="1" thickBot="1">
      <c r="A90" s="263"/>
      <c r="B90" s="262"/>
      <c r="C90" s="158"/>
      <c r="D90" s="159"/>
      <c r="E90" s="160"/>
      <c r="F90" s="161"/>
      <c r="G90" s="236"/>
      <c r="H90" s="236"/>
      <c r="I90" s="236"/>
      <c r="J90" s="236"/>
      <c r="K90" s="236"/>
      <c r="L90" s="236"/>
      <c r="M90" s="236"/>
      <c r="N90" s="236"/>
      <c r="O90" s="236"/>
      <c r="P90" s="236"/>
      <c r="Q90" s="236"/>
      <c r="R90" s="236"/>
      <c r="S90" s="162"/>
      <c r="T90" s="163"/>
      <c r="U90" s="163"/>
      <c r="V90" s="164"/>
      <c r="W90" s="272" t="s">
        <v>202</v>
      </c>
      <c r="X90" s="165"/>
      <c r="Y90" s="166"/>
      <c r="Z90" s="166"/>
      <c r="AA90" s="166"/>
      <c r="AB90" s="166"/>
      <c r="AC90" s="166"/>
      <c r="AD90" s="166"/>
      <c r="AE90" s="166"/>
      <c r="AF90" s="166"/>
      <c r="AG90" s="166"/>
      <c r="AH90" s="166"/>
      <c r="AI90" s="167"/>
      <c r="AJ90" s="250"/>
      <c r="AK90" s="146"/>
      <c r="AL90" s="250"/>
      <c r="AM90" s="84"/>
      <c r="AN90" s="84"/>
      <c r="AO90" s="138">
        <f t="shared" si="64"/>
        <v>0</v>
      </c>
      <c r="AS90" s="84">
        <f t="shared" si="68"/>
        <v>0</v>
      </c>
      <c r="AU90" s="168"/>
    </row>
    <row r="91" spans="1:47" s="138" customFormat="1" ht="100" customHeight="1">
      <c r="A91" s="110"/>
      <c r="B91" s="139"/>
      <c r="C91" s="234" t="s">
        <v>269</v>
      </c>
      <c r="D91" s="235" t="s">
        <v>11</v>
      </c>
      <c r="E91" s="234">
        <v>13</v>
      </c>
      <c r="F91" s="236">
        <f>SUM(X91:AI91)*E91</f>
        <v>0</v>
      </c>
      <c r="G91" s="236">
        <f>X91*U91</f>
        <v>0</v>
      </c>
      <c r="H91" s="236">
        <f>Y91*U91</f>
        <v>0</v>
      </c>
      <c r="I91" s="236">
        <f>Z91*U91</f>
        <v>0</v>
      </c>
      <c r="J91" s="236">
        <f>AA91*U91</f>
        <v>0</v>
      </c>
      <c r="K91" s="236">
        <f>AB91*U91</f>
        <v>0</v>
      </c>
      <c r="L91" s="236">
        <f>AC91*U91</f>
        <v>0</v>
      </c>
      <c r="M91" s="236">
        <f>AD91*U91</f>
        <v>0</v>
      </c>
      <c r="N91" s="236">
        <f>AE91*U91</f>
        <v>0</v>
      </c>
      <c r="O91" s="236">
        <f>AF91*U91</f>
        <v>0</v>
      </c>
      <c r="P91" s="236">
        <f>AG91*U91</f>
        <v>0</v>
      </c>
      <c r="Q91" s="236">
        <f>AH91*U91</f>
        <v>0</v>
      </c>
      <c r="R91" s="236">
        <f>AI91*U91</f>
        <v>0</v>
      </c>
      <c r="S91" s="237" t="s">
        <v>349</v>
      </c>
      <c r="T91" s="234" t="s">
        <v>185</v>
      </c>
      <c r="U91" s="234">
        <v>2</v>
      </c>
      <c r="V91" s="234">
        <v>26</v>
      </c>
      <c r="W91" s="238">
        <v>460</v>
      </c>
      <c r="X91" s="257"/>
      <c r="Y91" s="240"/>
      <c r="Z91" s="241"/>
      <c r="AA91" s="241"/>
      <c r="AB91" s="241"/>
      <c r="AC91" s="241"/>
      <c r="AD91" s="241"/>
      <c r="AE91" s="241"/>
      <c r="AF91" s="241"/>
      <c r="AG91" s="241"/>
      <c r="AH91" s="241"/>
      <c r="AI91" s="264"/>
      <c r="AJ91" s="255">
        <f>W91*X91+W91*Y91+W91*Z91+W91*AA91+W91*AB91+W91*AC91+W91*AD91+W91*AE91+W91*AF91+W91*AG91+W91*AH91+W91*AI91</f>
        <v>0</v>
      </c>
      <c r="AK91" s="242" t="str">
        <f t="shared" si="63"/>
        <v>No</v>
      </c>
      <c r="AL91" s="243" t="str">
        <f>IF(D91="New","Yes","No")</f>
        <v>Yes</v>
      </c>
      <c r="AM91" s="84"/>
      <c r="AN91" s="84"/>
      <c r="AS91" s="84">
        <f>SUM(X91:AG91)*V91</f>
        <v>0</v>
      </c>
    </row>
    <row r="92" spans="1:47" s="84" customFormat="1" ht="100" customHeight="1">
      <c r="A92" s="110"/>
      <c r="B92" s="145"/>
      <c r="C92" s="198" t="s">
        <v>69</v>
      </c>
      <c r="D92" s="199"/>
      <c r="E92" s="198">
        <v>12</v>
      </c>
      <c r="F92" s="190">
        <f t="shared" si="65"/>
        <v>0</v>
      </c>
      <c r="G92" s="190">
        <f t="shared" ref="G92:G151" si="69">X92*U92</f>
        <v>0</v>
      </c>
      <c r="H92" s="190">
        <f t="shared" ref="H92:H151" si="70">Y92*U92</f>
        <v>0</v>
      </c>
      <c r="I92" s="190">
        <f t="shared" ref="I92:I151" si="71">Z92*U92</f>
        <v>0</v>
      </c>
      <c r="J92" s="190">
        <f t="shared" ref="J92:J151" si="72">AA92*U92</f>
        <v>0</v>
      </c>
      <c r="K92" s="190">
        <f t="shared" ref="K92:K151" si="73">AB92*U92</f>
        <v>0</v>
      </c>
      <c r="L92" s="190">
        <f t="shared" ref="L92:L151" si="74">AC92*U92</f>
        <v>0</v>
      </c>
      <c r="M92" s="190">
        <f t="shared" ref="M92:M151" si="75">AD92*U92</f>
        <v>0</v>
      </c>
      <c r="N92" s="190">
        <f t="shared" ref="N92:N151" si="76">AE92*U92</f>
        <v>0</v>
      </c>
      <c r="O92" s="190">
        <f t="shared" ref="O92:O151" si="77">AF92*U92</f>
        <v>0</v>
      </c>
      <c r="P92" s="190">
        <f t="shared" ref="P92:P151" si="78">AG92*U92</f>
        <v>0</v>
      </c>
      <c r="Q92" s="190">
        <f t="shared" ref="Q92:Q151" si="79">AH92*U92</f>
        <v>0</v>
      </c>
      <c r="R92" s="190">
        <f t="shared" ref="R92:R151" si="80">AI92*U92</f>
        <v>0</v>
      </c>
      <c r="S92" s="200" t="s">
        <v>298</v>
      </c>
      <c r="T92" s="198" t="s">
        <v>182</v>
      </c>
      <c r="U92" s="198">
        <v>5</v>
      </c>
      <c r="V92" s="198">
        <v>10</v>
      </c>
      <c r="W92" s="245">
        <v>250</v>
      </c>
      <c r="X92" s="258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65"/>
      <c r="AJ92" s="229">
        <f t="shared" si="66"/>
        <v>0</v>
      </c>
      <c r="AK92" s="148" t="str">
        <f t="shared" si="63"/>
        <v>No</v>
      </c>
      <c r="AL92" s="149" t="str">
        <f t="shared" si="67"/>
        <v>No</v>
      </c>
      <c r="AM92" s="84">
        <f>U92</f>
        <v>5</v>
      </c>
      <c r="AP92" s="84">
        <v>250</v>
      </c>
      <c r="AQ92" s="84">
        <v>400</v>
      </c>
      <c r="AR92" s="84">
        <v>30</v>
      </c>
      <c r="AS92" s="84">
        <f t="shared" si="68"/>
        <v>0</v>
      </c>
      <c r="AT92" s="84">
        <v>0.63890000000000002</v>
      </c>
    </row>
    <row r="93" spans="1:47" s="138" customFormat="1" ht="100" customHeight="1">
      <c r="A93" s="110"/>
      <c r="B93" s="145"/>
      <c r="C93" s="194" t="s">
        <v>70</v>
      </c>
      <c r="D93" s="196"/>
      <c r="E93" s="194">
        <v>12</v>
      </c>
      <c r="F93" s="150">
        <f t="shared" si="65"/>
        <v>0</v>
      </c>
      <c r="G93" s="190">
        <f t="shared" si="69"/>
        <v>0</v>
      </c>
      <c r="H93" s="190">
        <f t="shared" si="70"/>
        <v>0</v>
      </c>
      <c r="I93" s="190">
        <f t="shared" si="71"/>
        <v>0</v>
      </c>
      <c r="J93" s="190">
        <f t="shared" si="72"/>
        <v>0</v>
      </c>
      <c r="K93" s="190">
        <f t="shared" si="73"/>
        <v>0</v>
      </c>
      <c r="L93" s="190">
        <f t="shared" si="74"/>
        <v>0</v>
      </c>
      <c r="M93" s="190">
        <f t="shared" si="75"/>
        <v>0</v>
      </c>
      <c r="N93" s="190">
        <f t="shared" si="76"/>
        <v>0</v>
      </c>
      <c r="O93" s="190">
        <f t="shared" si="77"/>
        <v>0</v>
      </c>
      <c r="P93" s="190">
        <f t="shared" si="78"/>
        <v>0</v>
      </c>
      <c r="Q93" s="190">
        <f t="shared" si="79"/>
        <v>0</v>
      </c>
      <c r="R93" s="190">
        <f t="shared" si="80"/>
        <v>0</v>
      </c>
      <c r="S93" s="191" t="s">
        <v>350</v>
      </c>
      <c r="T93" s="194" t="s">
        <v>183</v>
      </c>
      <c r="U93" s="194">
        <v>4</v>
      </c>
      <c r="V93" s="194">
        <v>8</v>
      </c>
      <c r="W93" s="197">
        <v>250</v>
      </c>
      <c r="X93" s="259"/>
      <c r="Y93" s="66"/>
      <c r="Z93" s="67"/>
      <c r="AA93" s="67"/>
      <c r="AB93" s="67"/>
      <c r="AC93" s="67"/>
      <c r="AD93" s="67"/>
      <c r="AE93" s="67"/>
      <c r="AF93" s="67"/>
      <c r="AG93" s="67"/>
      <c r="AH93" s="67"/>
      <c r="AI93" s="266"/>
      <c r="AJ93" s="228">
        <f t="shared" si="66"/>
        <v>0</v>
      </c>
      <c r="AK93" s="146" t="str">
        <f t="shared" si="63"/>
        <v>No</v>
      </c>
      <c r="AL93" s="147" t="str">
        <f t="shared" si="67"/>
        <v>No</v>
      </c>
      <c r="AM93" s="84">
        <f>U93</f>
        <v>4</v>
      </c>
      <c r="AN93" s="84"/>
      <c r="AP93" s="138">
        <v>250</v>
      </c>
      <c r="AQ93" s="138">
        <v>400</v>
      </c>
      <c r="AR93" s="138">
        <v>40</v>
      </c>
      <c r="AS93" s="84">
        <f t="shared" si="68"/>
        <v>0</v>
      </c>
      <c r="AT93" s="138">
        <v>0.90944000000000003</v>
      </c>
    </row>
    <row r="94" spans="1:47" s="84" customFormat="1" ht="100" customHeight="1">
      <c r="A94" s="110"/>
      <c r="B94" s="145"/>
      <c r="C94" s="198" t="s">
        <v>71</v>
      </c>
      <c r="D94" s="199"/>
      <c r="E94" s="198">
        <v>14</v>
      </c>
      <c r="F94" s="190">
        <f t="shared" si="65"/>
        <v>0</v>
      </c>
      <c r="G94" s="190">
        <f t="shared" si="69"/>
        <v>0</v>
      </c>
      <c r="H94" s="190">
        <f t="shared" si="70"/>
        <v>0</v>
      </c>
      <c r="I94" s="190">
        <f t="shared" si="71"/>
        <v>0</v>
      </c>
      <c r="J94" s="190">
        <f t="shared" si="72"/>
        <v>0</v>
      </c>
      <c r="K94" s="190">
        <f t="shared" si="73"/>
        <v>0</v>
      </c>
      <c r="L94" s="190">
        <f t="shared" si="74"/>
        <v>0</v>
      </c>
      <c r="M94" s="190">
        <f t="shared" si="75"/>
        <v>0</v>
      </c>
      <c r="N94" s="190">
        <f t="shared" si="76"/>
        <v>0</v>
      </c>
      <c r="O94" s="190">
        <f t="shared" si="77"/>
        <v>0</v>
      </c>
      <c r="P94" s="190">
        <f t="shared" si="78"/>
        <v>0</v>
      </c>
      <c r="Q94" s="190">
        <f t="shared" si="79"/>
        <v>0</v>
      </c>
      <c r="R94" s="190">
        <f t="shared" si="80"/>
        <v>0</v>
      </c>
      <c r="S94" s="200" t="s">
        <v>351</v>
      </c>
      <c r="T94" s="198" t="s">
        <v>183</v>
      </c>
      <c r="U94" s="198">
        <v>3</v>
      </c>
      <c r="V94" s="198">
        <v>6</v>
      </c>
      <c r="W94" s="245">
        <v>250</v>
      </c>
      <c r="X94" s="258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65"/>
      <c r="AJ94" s="229">
        <f t="shared" si="66"/>
        <v>0</v>
      </c>
      <c r="AK94" s="148" t="str">
        <f t="shared" si="63"/>
        <v>No</v>
      </c>
      <c r="AL94" s="149" t="str">
        <f t="shared" si="67"/>
        <v>No</v>
      </c>
      <c r="AM94" s="84">
        <f>U94</f>
        <v>3</v>
      </c>
      <c r="AP94" s="84">
        <v>300</v>
      </c>
      <c r="AQ94" s="84">
        <v>400</v>
      </c>
      <c r="AR94" s="84">
        <v>40</v>
      </c>
      <c r="AS94" s="84">
        <f t="shared" si="68"/>
        <v>0</v>
      </c>
      <c r="AT94" s="84">
        <v>1.0660799999999999</v>
      </c>
    </row>
    <row r="95" spans="1:47" s="138" customFormat="1" ht="100" customHeight="1">
      <c r="A95" s="110"/>
      <c r="B95" s="145"/>
      <c r="C95" s="194" t="s">
        <v>72</v>
      </c>
      <c r="D95" s="196"/>
      <c r="E95" s="194">
        <v>16</v>
      </c>
      <c r="F95" s="150">
        <f t="shared" si="65"/>
        <v>0</v>
      </c>
      <c r="G95" s="150">
        <f t="shared" si="69"/>
        <v>0</v>
      </c>
      <c r="H95" s="150">
        <f t="shared" si="70"/>
        <v>0</v>
      </c>
      <c r="I95" s="150">
        <f t="shared" si="71"/>
        <v>0</v>
      </c>
      <c r="J95" s="150">
        <f t="shared" si="72"/>
        <v>0</v>
      </c>
      <c r="K95" s="150">
        <f t="shared" si="73"/>
        <v>0</v>
      </c>
      <c r="L95" s="150">
        <f t="shared" si="74"/>
        <v>0</v>
      </c>
      <c r="M95" s="150">
        <f t="shared" si="75"/>
        <v>0</v>
      </c>
      <c r="N95" s="150">
        <f t="shared" si="76"/>
        <v>0</v>
      </c>
      <c r="O95" s="150">
        <f t="shared" si="77"/>
        <v>0</v>
      </c>
      <c r="P95" s="150">
        <f t="shared" si="78"/>
        <v>0</v>
      </c>
      <c r="Q95" s="150">
        <f t="shared" si="79"/>
        <v>0</v>
      </c>
      <c r="R95" s="150">
        <f t="shared" si="80"/>
        <v>0</v>
      </c>
      <c r="S95" s="191" t="s">
        <v>352</v>
      </c>
      <c r="T95" s="194" t="s">
        <v>184</v>
      </c>
      <c r="U95" s="194">
        <v>2</v>
      </c>
      <c r="V95" s="194">
        <v>12</v>
      </c>
      <c r="W95" s="197">
        <v>260</v>
      </c>
      <c r="X95" s="259"/>
      <c r="Y95" s="66"/>
      <c r="Z95" s="67"/>
      <c r="AA95" s="67"/>
      <c r="AB95" s="67"/>
      <c r="AC95" s="67"/>
      <c r="AD95" s="67"/>
      <c r="AE95" s="67"/>
      <c r="AF95" s="67"/>
      <c r="AG95" s="67"/>
      <c r="AH95" s="67"/>
      <c r="AI95" s="266"/>
      <c r="AJ95" s="228">
        <f t="shared" si="66"/>
        <v>0</v>
      </c>
      <c r="AK95" s="146" t="str">
        <f t="shared" si="63"/>
        <v>No</v>
      </c>
      <c r="AL95" s="147" t="str">
        <f t="shared" si="67"/>
        <v>No</v>
      </c>
      <c r="AM95" s="84"/>
      <c r="AN95" s="84">
        <f>U95</f>
        <v>2</v>
      </c>
      <c r="AP95" s="138">
        <v>300</v>
      </c>
      <c r="AQ95" s="138">
        <v>500</v>
      </c>
      <c r="AR95" s="138">
        <v>50</v>
      </c>
      <c r="AS95" s="84">
        <f t="shared" si="68"/>
        <v>0</v>
      </c>
      <c r="AT95" s="138">
        <v>1.4107400000000001</v>
      </c>
    </row>
    <row r="96" spans="1:47" s="84" customFormat="1" ht="100" customHeight="1">
      <c r="A96" s="110"/>
      <c r="B96" s="145"/>
      <c r="C96" s="198" t="s">
        <v>73</v>
      </c>
      <c r="D96" s="199"/>
      <c r="E96" s="198">
        <v>14</v>
      </c>
      <c r="F96" s="190">
        <f t="shared" si="65"/>
        <v>0</v>
      </c>
      <c r="G96" s="190">
        <f t="shared" si="69"/>
        <v>0</v>
      </c>
      <c r="H96" s="190">
        <f t="shared" si="70"/>
        <v>0</v>
      </c>
      <c r="I96" s="190">
        <f t="shared" si="71"/>
        <v>0</v>
      </c>
      <c r="J96" s="190">
        <f t="shared" si="72"/>
        <v>0</v>
      </c>
      <c r="K96" s="190">
        <f t="shared" si="73"/>
        <v>0</v>
      </c>
      <c r="L96" s="190">
        <f t="shared" si="74"/>
        <v>0</v>
      </c>
      <c r="M96" s="190">
        <f t="shared" si="75"/>
        <v>0</v>
      </c>
      <c r="N96" s="190">
        <f t="shared" si="76"/>
        <v>0</v>
      </c>
      <c r="O96" s="190">
        <f t="shared" si="77"/>
        <v>0</v>
      </c>
      <c r="P96" s="190">
        <f t="shared" si="78"/>
        <v>0</v>
      </c>
      <c r="Q96" s="190">
        <f t="shared" si="79"/>
        <v>0</v>
      </c>
      <c r="R96" s="190">
        <f t="shared" si="80"/>
        <v>0</v>
      </c>
      <c r="S96" s="200" t="s">
        <v>353</v>
      </c>
      <c r="T96" s="198" t="s">
        <v>184</v>
      </c>
      <c r="U96" s="198">
        <v>1</v>
      </c>
      <c r="V96" s="198">
        <v>6</v>
      </c>
      <c r="W96" s="245">
        <v>260</v>
      </c>
      <c r="X96" s="258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65"/>
      <c r="AJ96" s="229">
        <f t="shared" si="66"/>
        <v>0</v>
      </c>
      <c r="AK96" s="148" t="str">
        <f t="shared" si="63"/>
        <v>No</v>
      </c>
      <c r="AL96" s="149" t="str">
        <f t="shared" si="67"/>
        <v>No</v>
      </c>
      <c r="AN96" s="84">
        <f>U96</f>
        <v>1</v>
      </c>
      <c r="AP96" s="84">
        <v>300</v>
      </c>
      <c r="AQ96" s="84">
        <v>500</v>
      </c>
      <c r="AR96" s="84">
        <v>60</v>
      </c>
      <c r="AS96" s="84">
        <f t="shared" si="68"/>
        <v>0</v>
      </c>
      <c r="AT96" s="84">
        <v>1.1527400000000001</v>
      </c>
    </row>
    <row r="97" spans="1:47" s="138" customFormat="1" ht="100" customHeight="1">
      <c r="A97" s="110"/>
      <c r="B97" s="145"/>
      <c r="C97" s="194" t="s">
        <v>74</v>
      </c>
      <c r="D97" s="196"/>
      <c r="E97" s="194">
        <v>18</v>
      </c>
      <c r="F97" s="150">
        <f t="shared" si="65"/>
        <v>0</v>
      </c>
      <c r="G97" s="150">
        <f t="shared" si="69"/>
        <v>0</v>
      </c>
      <c r="H97" s="150">
        <f t="shared" si="70"/>
        <v>0</v>
      </c>
      <c r="I97" s="150">
        <f t="shared" si="71"/>
        <v>0</v>
      </c>
      <c r="J97" s="150">
        <f t="shared" si="72"/>
        <v>0</v>
      </c>
      <c r="K97" s="150">
        <f t="shared" si="73"/>
        <v>0</v>
      </c>
      <c r="L97" s="150">
        <f t="shared" si="74"/>
        <v>0</v>
      </c>
      <c r="M97" s="150">
        <f t="shared" si="75"/>
        <v>0</v>
      </c>
      <c r="N97" s="150">
        <f t="shared" si="76"/>
        <v>0</v>
      </c>
      <c r="O97" s="150">
        <f t="shared" si="77"/>
        <v>0</v>
      </c>
      <c r="P97" s="150">
        <f t="shared" si="78"/>
        <v>0</v>
      </c>
      <c r="Q97" s="150">
        <f t="shared" si="79"/>
        <v>0</v>
      </c>
      <c r="R97" s="150">
        <f t="shared" si="80"/>
        <v>0</v>
      </c>
      <c r="S97" s="191" t="s">
        <v>354</v>
      </c>
      <c r="T97" s="194" t="s">
        <v>185</v>
      </c>
      <c r="U97" s="194">
        <v>1</v>
      </c>
      <c r="V97" s="194">
        <v>20</v>
      </c>
      <c r="W97" s="197">
        <v>350</v>
      </c>
      <c r="X97" s="259"/>
      <c r="Y97" s="66"/>
      <c r="Z97" s="67"/>
      <c r="AA97" s="67"/>
      <c r="AB97" s="67"/>
      <c r="AC97" s="67"/>
      <c r="AD97" s="67"/>
      <c r="AE97" s="67"/>
      <c r="AF97" s="67"/>
      <c r="AG97" s="67"/>
      <c r="AH97" s="67"/>
      <c r="AI97" s="266"/>
      <c r="AJ97" s="228">
        <f t="shared" si="66"/>
        <v>0</v>
      </c>
      <c r="AK97" s="146" t="str">
        <f t="shared" si="63"/>
        <v>No</v>
      </c>
      <c r="AL97" s="147" t="str">
        <f t="shared" si="67"/>
        <v>No</v>
      </c>
      <c r="AM97" s="84"/>
      <c r="AN97" s="84">
        <f>U97</f>
        <v>1</v>
      </c>
      <c r="AP97" s="138">
        <v>320</v>
      </c>
      <c r="AQ97" s="138">
        <v>600</v>
      </c>
      <c r="AR97" s="138">
        <v>60</v>
      </c>
      <c r="AS97" s="84">
        <f>SUM(X97:AG97)*V97</f>
        <v>0</v>
      </c>
      <c r="AT97" s="138">
        <v>2.0502799999999999</v>
      </c>
    </row>
    <row r="98" spans="1:47" s="84" customFormat="1" ht="100" customHeight="1">
      <c r="A98" s="110"/>
      <c r="B98" s="145"/>
      <c r="C98" s="198" t="s">
        <v>130</v>
      </c>
      <c r="D98" s="199"/>
      <c r="E98" s="198">
        <v>10.1</v>
      </c>
      <c r="F98" s="190">
        <f t="shared" si="65"/>
        <v>0</v>
      </c>
      <c r="G98" s="190">
        <f t="shared" si="69"/>
        <v>0</v>
      </c>
      <c r="H98" s="190">
        <f t="shared" si="70"/>
        <v>0</v>
      </c>
      <c r="I98" s="190">
        <f t="shared" si="71"/>
        <v>0</v>
      </c>
      <c r="J98" s="190">
        <f t="shared" si="72"/>
        <v>0</v>
      </c>
      <c r="K98" s="190">
        <f t="shared" si="73"/>
        <v>0</v>
      </c>
      <c r="L98" s="190">
        <f t="shared" si="74"/>
        <v>0</v>
      </c>
      <c r="M98" s="190">
        <f t="shared" si="75"/>
        <v>0</v>
      </c>
      <c r="N98" s="190">
        <f t="shared" si="76"/>
        <v>0</v>
      </c>
      <c r="O98" s="190">
        <f t="shared" si="77"/>
        <v>0</v>
      </c>
      <c r="P98" s="190">
        <f t="shared" si="78"/>
        <v>0</v>
      </c>
      <c r="Q98" s="190">
        <f t="shared" si="79"/>
        <v>0</v>
      </c>
      <c r="R98" s="190">
        <f t="shared" si="80"/>
        <v>0</v>
      </c>
      <c r="S98" s="200" t="s">
        <v>355</v>
      </c>
      <c r="T98" s="198" t="s">
        <v>183</v>
      </c>
      <c r="U98" s="198">
        <v>2</v>
      </c>
      <c r="V98" s="198">
        <v>0</v>
      </c>
      <c r="W98" s="245">
        <v>237.7</v>
      </c>
      <c r="X98" s="258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65"/>
      <c r="AJ98" s="229">
        <f t="shared" si="66"/>
        <v>0</v>
      </c>
      <c r="AK98" s="148" t="str">
        <f t="shared" si="63"/>
        <v>No</v>
      </c>
      <c r="AL98" s="149" t="str">
        <f t="shared" si="67"/>
        <v>No</v>
      </c>
      <c r="AM98" s="84">
        <v>2</v>
      </c>
      <c r="AP98" s="84">
        <v>300</v>
      </c>
      <c r="AQ98" s="84">
        <v>400</v>
      </c>
      <c r="AR98" s="84">
        <v>40</v>
      </c>
      <c r="AS98" s="84">
        <f t="shared" si="68"/>
        <v>0</v>
      </c>
      <c r="AT98" s="84">
        <v>0.63004000000000004</v>
      </c>
    </row>
    <row r="99" spans="1:47" s="138" customFormat="1" ht="100" customHeight="1">
      <c r="A99" s="110"/>
      <c r="B99" s="145"/>
      <c r="C99" s="194" t="s">
        <v>131</v>
      </c>
      <c r="D99" s="196"/>
      <c r="E99" s="194">
        <v>10.7</v>
      </c>
      <c r="F99" s="150">
        <f t="shared" si="65"/>
        <v>0</v>
      </c>
      <c r="G99" s="150">
        <f t="shared" si="69"/>
        <v>0</v>
      </c>
      <c r="H99" s="150">
        <f t="shared" si="70"/>
        <v>0</v>
      </c>
      <c r="I99" s="150">
        <f t="shared" si="71"/>
        <v>0</v>
      </c>
      <c r="J99" s="150">
        <f t="shared" si="72"/>
        <v>0</v>
      </c>
      <c r="K99" s="150">
        <f t="shared" si="73"/>
        <v>0</v>
      </c>
      <c r="L99" s="150">
        <f t="shared" si="74"/>
        <v>0</v>
      </c>
      <c r="M99" s="150">
        <f t="shared" si="75"/>
        <v>0</v>
      </c>
      <c r="N99" s="150">
        <f t="shared" si="76"/>
        <v>0</v>
      </c>
      <c r="O99" s="150">
        <f t="shared" si="77"/>
        <v>0</v>
      </c>
      <c r="P99" s="150">
        <f t="shared" si="78"/>
        <v>0</v>
      </c>
      <c r="Q99" s="150">
        <f t="shared" si="79"/>
        <v>0</v>
      </c>
      <c r="R99" s="150">
        <f t="shared" si="80"/>
        <v>0</v>
      </c>
      <c r="S99" s="191" t="s">
        <v>356</v>
      </c>
      <c r="T99" s="194" t="s">
        <v>183</v>
      </c>
      <c r="U99" s="194">
        <v>2</v>
      </c>
      <c r="V99" s="194">
        <v>0</v>
      </c>
      <c r="W99" s="197">
        <v>237.7</v>
      </c>
      <c r="X99" s="259"/>
      <c r="Y99" s="66"/>
      <c r="Z99" s="67"/>
      <c r="AA99" s="67"/>
      <c r="AB99" s="67"/>
      <c r="AC99" s="67"/>
      <c r="AD99" s="67"/>
      <c r="AE99" s="67"/>
      <c r="AF99" s="67"/>
      <c r="AG99" s="67"/>
      <c r="AH99" s="67"/>
      <c r="AI99" s="266"/>
      <c r="AJ99" s="228">
        <f t="shared" si="66"/>
        <v>0</v>
      </c>
      <c r="AK99" s="146" t="str">
        <f t="shared" si="63"/>
        <v>No</v>
      </c>
      <c r="AL99" s="147" t="str">
        <f t="shared" si="67"/>
        <v>No</v>
      </c>
      <c r="AM99" s="84">
        <v>2</v>
      </c>
      <c r="AN99" s="84"/>
      <c r="AP99" s="138">
        <v>200</v>
      </c>
      <c r="AQ99" s="138">
        <v>350</v>
      </c>
      <c r="AR99" s="138">
        <v>40</v>
      </c>
      <c r="AS99" s="84">
        <f t="shared" si="68"/>
        <v>0</v>
      </c>
      <c r="AT99" s="138">
        <v>0.66015000000000001</v>
      </c>
    </row>
    <row r="100" spans="1:47" s="84" customFormat="1" ht="100" customHeight="1">
      <c r="A100" s="110"/>
      <c r="B100" s="145"/>
      <c r="C100" s="198" t="s">
        <v>141</v>
      </c>
      <c r="D100" s="199"/>
      <c r="E100" s="198">
        <v>4</v>
      </c>
      <c r="F100" s="190">
        <f t="shared" si="65"/>
        <v>0</v>
      </c>
      <c r="G100" s="190">
        <f t="shared" si="69"/>
        <v>0</v>
      </c>
      <c r="H100" s="190">
        <f t="shared" si="70"/>
        <v>0</v>
      </c>
      <c r="I100" s="190">
        <f t="shared" si="71"/>
        <v>0</v>
      </c>
      <c r="J100" s="190">
        <f t="shared" si="72"/>
        <v>0</v>
      </c>
      <c r="K100" s="190">
        <f t="shared" si="73"/>
        <v>0</v>
      </c>
      <c r="L100" s="190">
        <f t="shared" si="74"/>
        <v>0</v>
      </c>
      <c r="M100" s="190">
        <f t="shared" si="75"/>
        <v>0</v>
      </c>
      <c r="N100" s="190">
        <f t="shared" si="76"/>
        <v>0</v>
      </c>
      <c r="O100" s="190">
        <f t="shared" si="77"/>
        <v>0</v>
      </c>
      <c r="P100" s="190">
        <f t="shared" si="78"/>
        <v>0</v>
      </c>
      <c r="Q100" s="190">
        <f t="shared" si="79"/>
        <v>0</v>
      </c>
      <c r="R100" s="190">
        <f t="shared" si="80"/>
        <v>0</v>
      </c>
      <c r="S100" s="200" t="s">
        <v>357</v>
      </c>
      <c r="T100" s="198" t="s">
        <v>189</v>
      </c>
      <c r="U100" s="198">
        <v>4</v>
      </c>
      <c r="V100" s="198">
        <v>0</v>
      </c>
      <c r="W100" s="245">
        <v>285</v>
      </c>
      <c r="X100" s="258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65"/>
      <c r="AJ100" s="229">
        <f t="shared" si="66"/>
        <v>0</v>
      </c>
      <c r="AK100" s="148" t="str">
        <f t="shared" si="63"/>
        <v>No</v>
      </c>
      <c r="AL100" s="149" t="str">
        <f t="shared" si="67"/>
        <v>No</v>
      </c>
      <c r="AM100" s="84">
        <v>4</v>
      </c>
      <c r="AP100" s="84">
        <v>300</v>
      </c>
      <c r="AQ100" s="84">
        <v>350</v>
      </c>
      <c r="AR100" s="84">
        <v>40</v>
      </c>
      <c r="AS100" s="84">
        <f t="shared" si="68"/>
        <v>0</v>
      </c>
      <c r="AT100" s="84">
        <v>0.45228000000000002</v>
      </c>
    </row>
    <row r="101" spans="1:47" s="138" customFormat="1" ht="100" customHeight="1">
      <c r="A101" s="110"/>
      <c r="B101" s="145"/>
      <c r="C101" s="194" t="s">
        <v>142</v>
      </c>
      <c r="D101" s="196"/>
      <c r="E101" s="194">
        <v>12</v>
      </c>
      <c r="F101" s="150">
        <f t="shared" si="65"/>
        <v>0</v>
      </c>
      <c r="G101" s="150">
        <f t="shared" si="69"/>
        <v>0</v>
      </c>
      <c r="H101" s="150">
        <f t="shared" si="70"/>
        <v>0</v>
      </c>
      <c r="I101" s="150">
        <f t="shared" si="71"/>
        <v>0</v>
      </c>
      <c r="J101" s="150">
        <f t="shared" si="72"/>
        <v>0</v>
      </c>
      <c r="K101" s="150">
        <f t="shared" si="73"/>
        <v>0</v>
      </c>
      <c r="L101" s="150">
        <f t="shared" si="74"/>
        <v>0</v>
      </c>
      <c r="M101" s="150">
        <f t="shared" si="75"/>
        <v>0</v>
      </c>
      <c r="N101" s="150">
        <f t="shared" si="76"/>
        <v>0</v>
      </c>
      <c r="O101" s="150">
        <f t="shared" si="77"/>
        <v>0</v>
      </c>
      <c r="P101" s="150">
        <f t="shared" si="78"/>
        <v>0</v>
      </c>
      <c r="Q101" s="150">
        <f t="shared" si="79"/>
        <v>0</v>
      </c>
      <c r="R101" s="150">
        <f t="shared" si="80"/>
        <v>0</v>
      </c>
      <c r="S101" s="191" t="s">
        <v>358</v>
      </c>
      <c r="T101" s="194" t="s">
        <v>189</v>
      </c>
      <c r="U101" s="194">
        <v>4</v>
      </c>
      <c r="V101" s="194">
        <v>0</v>
      </c>
      <c r="W101" s="197">
        <v>360</v>
      </c>
      <c r="X101" s="259"/>
      <c r="Y101" s="66"/>
      <c r="Z101" s="67"/>
      <c r="AA101" s="67"/>
      <c r="AB101" s="67"/>
      <c r="AC101" s="67"/>
      <c r="AD101" s="67"/>
      <c r="AE101" s="67"/>
      <c r="AF101" s="67"/>
      <c r="AG101" s="67"/>
      <c r="AH101" s="67"/>
      <c r="AI101" s="266"/>
      <c r="AJ101" s="228">
        <f t="shared" si="66"/>
        <v>0</v>
      </c>
      <c r="AK101" s="146" t="str">
        <f t="shared" si="63"/>
        <v>No</v>
      </c>
      <c r="AL101" s="147" t="str">
        <f t="shared" si="67"/>
        <v>No</v>
      </c>
      <c r="AM101" s="84">
        <v>4</v>
      </c>
      <c r="AN101" s="84"/>
      <c r="AP101" s="138">
        <v>300</v>
      </c>
      <c r="AQ101" s="138">
        <v>400</v>
      </c>
      <c r="AR101" s="138">
        <v>50</v>
      </c>
      <c r="AS101" s="84">
        <f t="shared" si="68"/>
        <v>0</v>
      </c>
      <c r="AT101" s="138">
        <v>0.88334999999999997</v>
      </c>
    </row>
    <row r="102" spans="1:47" s="84" customFormat="1" ht="100" customHeight="1">
      <c r="A102" s="110"/>
      <c r="B102" s="145"/>
      <c r="C102" s="198" t="s">
        <v>143</v>
      </c>
      <c r="D102" s="199"/>
      <c r="E102" s="198">
        <v>12</v>
      </c>
      <c r="F102" s="190">
        <f t="shared" si="65"/>
        <v>0</v>
      </c>
      <c r="G102" s="190">
        <f t="shared" si="69"/>
        <v>0</v>
      </c>
      <c r="H102" s="190">
        <f t="shared" si="70"/>
        <v>0</v>
      </c>
      <c r="I102" s="190">
        <f t="shared" si="71"/>
        <v>0</v>
      </c>
      <c r="J102" s="190">
        <f t="shared" si="72"/>
        <v>0</v>
      </c>
      <c r="K102" s="190">
        <f t="shared" si="73"/>
        <v>0</v>
      </c>
      <c r="L102" s="190">
        <f t="shared" si="74"/>
        <v>0</v>
      </c>
      <c r="M102" s="190">
        <f t="shared" si="75"/>
        <v>0</v>
      </c>
      <c r="N102" s="190">
        <f t="shared" si="76"/>
        <v>0</v>
      </c>
      <c r="O102" s="190">
        <f t="shared" si="77"/>
        <v>0</v>
      </c>
      <c r="P102" s="190">
        <f t="shared" si="78"/>
        <v>0</v>
      </c>
      <c r="Q102" s="190">
        <f t="shared" si="79"/>
        <v>0</v>
      </c>
      <c r="R102" s="190">
        <f t="shared" si="80"/>
        <v>0</v>
      </c>
      <c r="S102" s="200" t="s">
        <v>359</v>
      </c>
      <c r="T102" s="198" t="s">
        <v>190</v>
      </c>
      <c r="U102" s="198">
        <v>4</v>
      </c>
      <c r="V102" s="198">
        <v>0</v>
      </c>
      <c r="W102" s="245">
        <v>360</v>
      </c>
      <c r="X102" s="258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65"/>
      <c r="AJ102" s="229">
        <f t="shared" si="66"/>
        <v>0</v>
      </c>
      <c r="AK102" s="148" t="str">
        <f t="shared" si="63"/>
        <v>No</v>
      </c>
      <c r="AL102" s="149" t="str">
        <f t="shared" si="67"/>
        <v>No</v>
      </c>
      <c r="AM102" s="84">
        <v>1</v>
      </c>
      <c r="AN102" s="84">
        <v>1</v>
      </c>
      <c r="AP102" s="84">
        <v>300</v>
      </c>
      <c r="AQ102" s="84">
        <v>400</v>
      </c>
      <c r="AR102" s="84">
        <v>50</v>
      </c>
      <c r="AS102" s="84">
        <f t="shared" si="68"/>
        <v>0</v>
      </c>
      <c r="AT102" s="84">
        <v>0.85911999999999999</v>
      </c>
    </row>
    <row r="103" spans="1:47" s="138" customFormat="1" ht="100" customHeight="1">
      <c r="A103" s="110"/>
      <c r="B103" s="145"/>
      <c r="C103" s="194" t="s">
        <v>144</v>
      </c>
      <c r="D103" s="196"/>
      <c r="E103" s="194">
        <v>19</v>
      </c>
      <c r="F103" s="150">
        <f t="shared" si="65"/>
        <v>0</v>
      </c>
      <c r="G103" s="190">
        <f t="shared" si="69"/>
        <v>0</v>
      </c>
      <c r="H103" s="190">
        <f t="shared" si="70"/>
        <v>0</v>
      </c>
      <c r="I103" s="190">
        <f t="shared" si="71"/>
        <v>0</v>
      </c>
      <c r="J103" s="190">
        <f t="shared" si="72"/>
        <v>0</v>
      </c>
      <c r="K103" s="190">
        <f t="shared" si="73"/>
        <v>0</v>
      </c>
      <c r="L103" s="190">
        <f t="shared" si="74"/>
        <v>0</v>
      </c>
      <c r="M103" s="190">
        <f t="shared" si="75"/>
        <v>0</v>
      </c>
      <c r="N103" s="190">
        <f t="shared" si="76"/>
        <v>0</v>
      </c>
      <c r="O103" s="190">
        <f t="shared" si="77"/>
        <v>0</v>
      </c>
      <c r="P103" s="190">
        <f t="shared" si="78"/>
        <v>0</v>
      </c>
      <c r="Q103" s="190">
        <f t="shared" si="79"/>
        <v>0</v>
      </c>
      <c r="R103" s="190">
        <f t="shared" si="80"/>
        <v>0</v>
      </c>
      <c r="S103" s="191" t="s">
        <v>360</v>
      </c>
      <c r="T103" s="194" t="s">
        <v>191</v>
      </c>
      <c r="U103" s="194">
        <v>2</v>
      </c>
      <c r="V103" s="194">
        <v>0</v>
      </c>
      <c r="W103" s="197">
        <v>410</v>
      </c>
      <c r="X103" s="259"/>
      <c r="Y103" s="66"/>
      <c r="Z103" s="67"/>
      <c r="AA103" s="67"/>
      <c r="AB103" s="67"/>
      <c r="AC103" s="67"/>
      <c r="AD103" s="67"/>
      <c r="AE103" s="67"/>
      <c r="AF103" s="67"/>
      <c r="AG103" s="67"/>
      <c r="AH103" s="67"/>
      <c r="AI103" s="266"/>
      <c r="AJ103" s="228">
        <f t="shared" si="66"/>
        <v>0</v>
      </c>
      <c r="AK103" s="146" t="str">
        <f t="shared" si="63"/>
        <v>No</v>
      </c>
      <c r="AL103" s="147" t="str">
        <f t="shared" si="67"/>
        <v>No</v>
      </c>
      <c r="AM103" s="84">
        <v>4</v>
      </c>
      <c r="AN103" s="84"/>
      <c r="AP103" s="138">
        <v>200</v>
      </c>
      <c r="AQ103" s="138">
        <v>500</v>
      </c>
      <c r="AR103" s="138">
        <v>60</v>
      </c>
      <c r="AS103" s="84">
        <f>SUM(X103:AG103)*V103</f>
        <v>0</v>
      </c>
      <c r="AT103" s="138">
        <v>2.2129300000000001</v>
      </c>
    </row>
    <row r="104" spans="1:47" s="84" customFormat="1" ht="100" customHeight="1">
      <c r="A104" s="110"/>
      <c r="B104" s="145"/>
      <c r="C104" s="198" t="s">
        <v>206</v>
      </c>
      <c r="D104" s="199"/>
      <c r="E104" s="198">
        <v>4</v>
      </c>
      <c r="F104" s="190">
        <f t="shared" si="65"/>
        <v>0</v>
      </c>
      <c r="G104" s="190">
        <f t="shared" si="69"/>
        <v>0</v>
      </c>
      <c r="H104" s="190">
        <f t="shared" si="70"/>
        <v>0</v>
      </c>
      <c r="I104" s="190">
        <f t="shared" si="71"/>
        <v>0</v>
      </c>
      <c r="J104" s="190">
        <f t="shared" si="72"/>
        <v>0</v>
      </c>
      <c r="K104" s="190">
        <f t="shared" si="73"/>
        <v>0</v>
      </c>
      <c r="L104" s="190">
        <f t="shared" si="74"/>
        <v>0</v>
      </c>
      <c r="M104" s="190">
        <f t="shared" si="75"/>
        <v>0</v>
      </c>
      <c r="N104" s="190">
        <f t="shared" si="76"/>
        <v>0</v>
      </c>
      <c r="O104" s="190">
        <f t="shared" si="77"/>
        <v>0</v>
      </c>
      <c r="P104" s="190">
        <f t="shared" si="78"/>
        <v>0</v>
      </c>
      <c r="Q104" s="190">
        <f t="shared" si="79"/>
        <v>0</v>
      </c>
      <c r="R104" s="190">
        <f t="shared" si="80"/>
        <v>0</v>
      </c>
      <c r="S104" s="200" t="s">
        <v>361</v>
      </c>
      <c r="T104" s="198" t="s">
        <v>182</v>
      </c>
      <c r="U104" s="198">
        <v>2</v>
      </c>
      <c r="V104" s="198">
        <v>6</v>
      </c>
      <c r="W104" s="245">
        <v>160</v>
      </c>
      <c r="X104" s="258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65"/>
      <c r="AJ104" s="229">
        <f t="shared" si="66"/>
        <v>0</v>
      </c>
      <c r="AK104" s="148" t="str">
        <f t="shared" si="63"/>
        <v>No</v>
      </c>
      <c r="AL104" s="149" t="str">
        <f t="shared" si="67"/>
        <v>No</v>
      </c>
      <c r="AM104" s="84">
        <v>2</v>
      </c>
      <c r="AP104" s="84">
        <v>250</v>
      </c>
      <c r="AQ104" s="84">
        <v>400</v>
      </c>
      <c r="AR104" s="84">
        <v>50</v>
      </c>
      <c r="AS104" s="84">
        <f>SUM(X104:AG104)*V104</f>
        <v>0</v>
      </c>
      <c r="AT104" s="84">
        <v>0.63004000000000004</v>
      </c>
    </row>
    <row r="105" spans="1:47" s="138" customFormat="1" ht="100" customHeight="1">
      <c r="A105" s="110"/>
      <c r="B105" s="145"/>
      <c r="C105" s="194" t="s">
        <v>207</v>
      </c>
      <c r="D105" s="196"/>
      <c r="E105" s="194">
        <v>4.9000000000000004</v>
      </c>
      <c r="F105" s="150">
        <f t="shared" si="65"/>
        <v>0</v>
      </c>
      <c r="G105" s="150">
        <f t="shared" si="69"/>
        <v>0</v>
      </c>
      <c r="H105" s="150">
        <f t="shared" si="70"/>
        <v>0</v>
      </c>
      <c r="I105" s="150">
        <f t="shared" si="71"/>
        <v>0</v>
      </c>
      <c r="J105" s="150">
        <f t="shared" si="72"/>
        <v>0</v>
      </c>
      <c r="K105" s="150">
        <f t="shared" si="73"/>
        <v>0</v>
      </c>
      <c r="L105" s="150">
        <f t="shared" si="74"/>
        <v>0</v>
      </c>
      <c r="M105" s="150">
        <f t="shared" si="75"/>
        <v>0</v>
      </c>
      <c r="N105" s="150">
        <f t="shared" si="76"/>
        <v>0</v>
      </c>
      <c r="O105" s="150">
        <f t="shared" si="77"/>
        <v>0</v>
      </c>
      <c r="P105" s="150">
        <f t="shared" si="78"/>
        <v>0</v>
      </c>
      <c r="Q105" s="150">
        <f t="shared" si="79"/>
        <v>0</v>
      </c>
      <c r="R105" s="150">
        <f t="shared" si="80"/>
        <v>0</v>
      </c>
      <c r="S105" s="193" t="s">
        <v>362</v>
      </c>
      <c r="T105" s="194" t="s">
        <v>182</v>
      </c>
      <c r="U105" s="194">
        <v>1</v>
      </c>
      <c r="V105" s="194">
        <v>8</v>
      </c>
      <c r="W105" s="197">
        <v>110</v>
      </c>
      <c r="X105" s="259"/>
      <c r="Y105" s="66"/>
      <c r="Z105" s="67"/>
      <c r="AA105" s="67"/>
      <c r="AB105" s="67"/>
      <c r="AC105" s="67"/>
      <c r="AD105" s="67"/>
      <c r="AE105" s="67"/>
      <c r="AF105" s="67"/>
      <c r="AG105" s="67"/>
      <c r="AH105" s="67"/>
      <c r="AI105" s="266"/>
      <c r="AJ105" s="228">
        <f t="shared" si="66"/>
        <v>0</v>
      </c>
      <c r="AK105" s="146" t="str">
        <f t="shared" si="63"/>
        <v>No</v>
      </c>
      <c r="AL105" s="147" t="str">
        <f t="shared" si="67"/>
        <v>No</v>
      </c>
      <c r="AM105" s="84">
        <v>1</v>
      </c>
      <c r="AN105" s="84"/>
      <c r="AP105" s="138">
        <v>200</v>
      </c>
      <c r="AQ105" s="138">
        <v>300</v>
      </c>
      <c r="AR105" s="138">
        <v>40</v>
      </c>
      <c r="AS105" s="84">
        <f t="shared" ref="AS105:AS108" si="81">SUM(X105:AG105)*V105</f>
        <v>0</v>
      </c>
      <c r="AT105" s="138">
        <v>0.66015000000000001</v>
      </c>
    </row>
    <row r="106" spans="1:47" s="84" customFormat="1" ht="100" customHeight="1">
      <c r="A106" s="110"/>
      <c r="B106" s="145"/>
      <c r="C106" s="198" t="s">
        <v>208</v>
      </c>
      <c r="D106" s="199"/>
      <c r="E106" s="198">
        <v>9.6</v>
      </c>
      <c r="F106" s="190">
        <f t="shared" si="65"/>
        <v>0</v>
      </c>
      <c r="G106" s="190">
        <f t="shared" si="69"/>
        <v>0</v>
      </c>
      <c r="H106" s="190">
        <f t="shared" si="70"/>
        <v>0</v>
      </c>
      <c r="I106" s="190">
        <f t="shared" si="71"/>
        <v>0</v>
      </c>
      <c r="J106" s="190">
        <f t="shared" si="72"/>
        <v>0</v>
      </c>
      <c r="K106" s="190">
        <f t="shared" si="73"/>
        <v>0</v>
      </c>
      <c r="L106" s="190">
        <f t="shared" si="74"/>
        <v>0</v>
      </c>
      <c r="M106" s="190">
        <f t="shared" si="75"/>
        <v>0</v>
      </c>
      <c r="N106" s="190">
        <f t="shared" si="76"/>
        <v>0</v>
      </c>
      <c r="O106" s="190">
        <f t="shared" si="77"/>
        <v>0</v>
      </c>
      <c r="P106" s="190">
        <f t="shared" si="78"/>
        <v>0</v>
      </c>
      <c r="Q106" s="190">
        <f t="shared" si="79"/>
        <v>0</v>
      </c>
      <c r="R106" s="190">
        <f t="shared" si="80"/>
        <v>0</v>
      </c>
      <c r="S106" s="200" t="s">
        <v>363</v>
      </c>
      <c r="T106" s="198" t="s">
        <v>183</v>
      </c>
      <c r="U106" s="198">
        <v>1</v>
      </c>
      <c r="V106" s="198">
        <v>12</v>
      </c>
      <c r="W106" s="245">
        <v>160</v>
      </c>
      <c r="X106" s="258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65"/>
      <c r="AJ106" s="229">
        <f t="shared" si="66"/>
        <v>0</v>
      </c>
      <c r="AK106" s="148" t="str">
        <f t="shared" si="63"/>
        <v>No</v>
      </c>
      <c r="AL106" s="149" t="str">
        <f t="shared" si="67"/>
        <v>No</v>
      </c>
      <c r="AM106" s="84">
        <v>1</v>
      </c>
      <c r="AP106" s="84">
        <v>250</v>
      </c>
      <c r="AQ106" s="84">
        <v>350</v>
      </c>
      <c r="AR106" s="84">
        <v>40</v>
      </c>
      <c r="AS106" s="84">
        <f t="shared" si="81"/>
        <v>0</v>
      </c>
      <c r="AT106" s="84">
        <v>0.45228000000000002</v>
      </c>
    </row>
    <row r="107" spans="1:47" s="138" customFormat="1" ht="100" customHeight="1">
      <c r="A107" s="110"/>
      <c r="B107" s="145"/>
      <c r="C107" s="194" t="s">
        <v>209</v>
      </c>
      <c r="D107" s="196"/>
      <c r="E107" s="194">
        <v>15</v>
      </c>
      <c r="F107" s="150">
        <f t="shared" si="65"/>
        <v>0</v>
      </c>
      <c r="G107" s="150">
        <f t="shared" si="69"/>
        <v>0</v>
      </c>
      <c r="H107" s="150">
        <f t="shared" si="70"/>
        <v>0</v>
      </c>
      <c r="I107" s="150">
        <f t="shared" si="71"/>
        <v>0</v>
      </c>
      <c r="J107" s="150">
        <f t="shared" si="72"/>
        <v>0</v>
      </c>
      <c r="K107" s="150">
        <f t="shared" si="73"/>
        <v>0</v>
      </c>
      <c r="L107" s="150">
        <f t="shared" si="74"/>
        <v>0</v>
      </c>
      <c r="M107" s="150">
        <f t="shared" si="75"/>
        <v>0</v>
      </c>
      <c r="N107" s="150">
        <f t="shared" si="76"/>
        <v>0</v>
      </c>
      <c r="O107" s="150">
        <f t="shared" si="77"/>
        <v>0</v>
      </c>
      <c r="P107" s="150">
        <f t="shared" si="78"/>
        <v>0</v>
      </c>
      <c r="Q107" s="150">
        <f t="shared" si="79"/>
        <v>0</v>
      </c>
      <c r="R107" s="150">
        <f t="shared" si="80"/>
        <v>0</v>
      </c>
      <c r="S107" s="191" t="s">
        <v>364</v>
      </c>
      <c r="T107" s="194" t="s">
        <v>183</v>
      </c>
      <c r="U107" s="194">
        <v>1</v>
      </c>
      <c r="V107" s="194">
        <v>14</v>
      </c>
      <c r="W107" s="197">
        <v>220</v>
      </c>
      <c r="X107" s="259"/>
      <c r="Y107" s="66"/>
      <c r="Z107" s="67"/>
      <c r="AA107" s="67"/>
      <c r="AB107" s="67"/>
      <c r="AC107" s="67"/>
      <c r="AD107" s="67"/>
      <c r="AE107" s="67"/>
      <c r="AF107" s="67"/>
      <c r="AG107" s="67"/>
      <c r="AH107" s="67"/>
      <c r="AI107" s="266"/>
      <c r="AJ107" s="228">
        <f t="shared" si="66"/>
        <v>0</v>
      </c>
      <c r="AK107" s="146" t="str">
        <f t="shared" si="63"/>
        <v>No</v>
      </c>
      <c r="AL107" s="147" t="str">
        <f t="shared" si="67"/>
        <v>No</v>
      </c>
      <c r="AM107" s="84"/>
      <c r="AN107" s="84">
        <v>1</v>
      </c>
      <c r="AP107" s="138">
        <v>300</v>
      </c>
      <c r="AQ107" s="138">
        <v>400</v>
      </c>
      <c r="AR107" s="138">
        <v>50</v>
      </c>
      <c r="AS107" s="84">
        <f t="shared" si="81"/>
        <v>0</v>
      </c>
      <c r="AT107" s="138">
        <v>0.88334999999999997</v>
      </c>
    </row>
    <row r="108" spans="1:47" s="84" customFormat="1" ht="100" customHeight="1" thickBot="1">
      <c r="A108" s="110"/>
      <c r="B108" s="151"/>
      <c r="C108" s="169" t="s">
        <v>210</v>
      </c>
      <c r="D108" s="252"/>
      <c r="E108" s="169">
        <v>22</v>
      </c>
      <c r="F108" s="171">
        <f t="shared" si="65"/>
        <v>0</v>
      </c>
      <c r="G108" s="171">
        <f t="shared" si="69"/>
        <v>0</v>
      </c>
      <c r="H108" s="171">
        <f t="shared" si="70"/>
        <v>0</v>
      </c>
      <c r="I108" s="171">
        <f t="shared" si="71"/>
        <v>0</v>
      </c>
      <c r="J108" s="171">
        <f t="shared" si="72"/>
        <v>0</v>
      </c>
      <c r="K108" s="171">
        <f t="shared" si="73"/>
        <v>0</v>
      </c>
      <c r="L108" s="171">
        <f t="shared" si="74"/>
        <v>0</v>
      </c>
      <c r="M108" s="171">
        <f t="shared" si="75"/>
        <v>0</v>
      </c>
      <c r="N108" s="171">
        <f t="shared" si="76"/>
        <v>0</v>
      </c>
      <c r="O108" s="171">
        <f t="shared" si="77"/>
        <v>0</v>
      </c>
      <c r="P108" s="171">
        <f t="shared" si="78"/>
        <v>0</v>
      </c>
      <c r="Q108" s="171">
        <f t="shared" si="79"/>
        <v>0</v>
      </c>
      <c r="R108" s="171">
        <f t="shared" si="80"/>
        <v>0</v>
      </c>
      <c r="S108" s="174" t="s">
        <v>365</v>
      </c>
      <c r="T108" s="169" t="s">
        <v>184</v>
      </c>
      <c r="U108" s="169">
        <v>1</v>
      </c>
      <c r="V108" s="169">
        <v>18</v>
      </c>
      <c r="W108" s="270">
        <v>360</v>
      </c>
      <c r="X108" s="261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68"/>
      <c r="AJ108" s="230">
        <f t="shared" si="66"/>
        <v>0</v>
      </c>
      <c r="AK108" s="172" t="str">
        <f t="shared" si="63"/>
        <v>No</v>
      </c>
      <c r="AL108" s="173" t="str">
        <f t="shared" si="67"/>
        <v>No</v>
      </c>
      <c r="AN108" s="84">
        <v>1</v>
      </c>
      <c r="AP108" s="84">
        <v>400</v>
      </c>
      <c r="AQ108" s="84">
        <v>500</v>
      </c>
      <c r="AR108" s="84">
        <v>60</v>
      </c>
      <c r="AS108" s="84">
        <f t="shared" si="81"/>
        <v>0</v>
      </c>
      <c r="AT108" s="84">
        <v>0.85911999999999999</v>
      </c>
    </row>
    <row r="109" spans="1:47" s="138" customFormat="1" ht="50" customHeight="1" thickBot="1">
      <c r="A109" s="110"/>
      <c r="B109" s="130"/>
      <c r="C109" s="158"/>
      <c r="D109" s="159"/>
      <c r="E109" s="160"/>
      <c r="F109" s="161"/>
      <c r="G109" s="150"/>
      <c r="H109" s="150"/>
      <c r="I109" s="150"/>
      <c r="J109" s="150"/>
      <c r="K109" s="150"/>
      <c r="L109" s="150"/>
      <c r="M109" s="150"/>
      <c r="N109" s="150"/>
      <c r="O109" s="150"/>
      <c r="P109" s="150"/>
      <c r="Q109" s="150"/>
      <c r="R109" s="150"/>
      <c r="S109" s="162"/>
      <c r="T109" s="163"/>
      <c r="U109" s="163"/>
      <c r="V109" s="164"/>
      <c r="W109" s="271" t="s">
        <v>203</v>
      </c>
      <c r="X109" s="165"/>
      <c r="Y109" s="166"/>
      <c r="Z109" s="166"/>
      <c r="AA109" s="166"/>
      <c r="AB109" s="166"/>
      <c r="AC109" s="166"/>
      <c r="AD109" s="166"/>
      <c r="AE109" s="166"/>
      <c r="AF109" s="166"/>
      <c r="AG109" s="166"/>
      <c r="AH109" s="166"/>
      <c r="AI109" s="167"/>
      <c r="AJ109" s="250"/>
      <c r="AK109" s="146"/>
      <c r="AL109" s="250"/>
      <c r="AM109" s="84"/>
      <c r="AN109" s="84"/>
      <c r="AO109" s="138">
        <f t="shared" ref="AO109:AO115" si="82">U109</f>
        <v>0</v>
      </c>
      <c r="AS109" s="84">
        <f t="shared" si="68"/>
        <v>0</v>
      </c>
      <c r="AU109" s="168"/>
    </row>
    <row r="110" spans="1:47" s="138" customFormat="1" ht="100" customHeight="1">
      <c r="A110" s="110"/>
      <c r="B110" s="139"/>
      <c r="C110" s="234" t="s">
        <v>270</v>
      </c>
      <c r="D110" s="235" t="s">
        <v>11</v>
      </c>
      <c r="E110" s="234">
        <v>6</v>
      </c>
      <c r="F110" s="236">
        <f>SUM(X110:AI110)*E110</f>
        <v>0</v>
      </c>
      <c r="G110" s="236">
        <f>X110*U110</f>
        <v>0</v>
      </c>
      <c r="H110" s="236">
        <f>Y110*U110</f>
        <v>0</v>
      </c>
      <c r="I110" s="236">
        <f>Z110*U110</f>
        <v>0</v>
      </c>
      <c r="J110" s="236">
        <f>AA110*U110</f>
        <v>0</v>
      </c>
      <c r="K110" s="236">
        <f>AB110*U110</f>
        <v>0</v>
      </c>
      <c r="L110" s="236">
        <f>AC110*U110</f>
        <v>0</v>
      </c>
      <c r="M110" s="236">
        <f>AD110*U110</f>
        <v>0</v>
      </c>
      <c r="N110" s="236">
        <f>AE110*U110</f>
        <v>0</v>
      </c>
      <c r="O110" s="236">
        <f>AF110*U110</f>
        <v>0</v>
      </c>
      <c r="P110" s="236">
        <f>AG110*U110</f>
        <v>0</v>
      </c>
      <c r="Q110" s="236">
        <f>AH110*U110</f>
        <v>0</v>
      </c>
      <c r="R110" s="236">
        <f>AI110*U110</f>
        <v>0</v>
      </c>
      <c r="S110" s="237" t="s">
        <v>366</v>
      </c>
      <c r="T110" s="234" t="s">
        <v>183</v>
      </c>
      <c r="U110" s="234">
        <v>1</v>
      </c>
      <c r="V110" s="234">
        <v>0</v>
      </c>
      <c r="W110" s="251">
        <v>120</v>
      </c>
      <c r="X110" s="239"/>
      <c r="Y110" s="240"/>
      <c r="Z110" s="241"/>
      <c r="AA110" s="241"/>
      <c r="AB110" s="241"/>
      <c r="AC110" s="241"/>
      <c r="AD110" s="241"/>
      <c r="AE110" s="241"/>
      <c r="AF110" s="241"/>
      <c r="AG110" s="241"/>
      <c r="AH110" s="241"/>
      <c r="AI110" s="264"/>
      <c r="AJ110" s="255">
        <f>W110*X110+W110*Y110+W110*Z110+W110*AA110+W110*AB110+W110*AC110+W110*AD110+W110*AE110+W110*AF110+W110*AG110+W110*AH110+W110*AI110</f>
        <v>0</v>
      </c>
      <c r="AK110" s="242" t="str">
        <f t="shared" si="63"/>
        <v>No</v>
      </c>
      <c r="AL110" s="243" t="str">
        <f>IF(D110="New","Yes","No")</f>
        <v>Yes</v>
      </c>
      <c r="AM110" s="84"/>
      <c r="AN110" s="84"/>
      <c r="AS110" s="84">
        <f>SUM(X110:AG110)*V110</f>
        <v>0</v>
      </c>
    </row>
    <row r="111" spans="1:47" s="84" customFormat="1" ht="100" customHeight="1">
      <c r="A111" s="110"/>
      <c r="B111" s="145"/>
      <c r="C111" s="198" t="s">
        <v>76</v>
      </c>
      <c r="D111" s="199"/>
      <c r="E111" s="198">
        <v>2</v>
      </c>
      <c r="F111" s="190">
        <f t="shared" si="65"/>
        <v>0</v>
      </c>
      <c r="G111" s="190">
        <f t="shared" si="69"/>
        <v>0</v>
      </c>
      <c r="H111" s="190">
        <f t="shared" si="70"/>
        <v>0</v>
      </c>
      <c r="I111" s="190">
        <f t="shared" si="71"/>
        <v>0</v>
      </c>
      <c r="J111" s="190">
        <f t="shared" si="72"/>
        <v>0</v>
      </c>
      <c r="K111" s="190">
        <f t="shared" si="73"/>
        <v>0</v>
      </c>
      <c r="L111" s="190">
        <f t="shared" si="74"/>
        <v>0</v>
      </c>
      <c r="M111" s="190">
        <f t="shared" si="75"/>
        <v>0</v>
      </c>
      <c r="N111" s="190">
        <f t="shared" si="76"/>
        <v>0</v>
      </c>
      <c r="O111" s="190">
        <f t="shared" si="77"/>
        <v>0</v>
      </c>
      <c r="P111" s="190">
        <f t="shared" si="78"/>
        <v>0</v>
      </c>
      <c r="Q111" s="190">
        <f t="shared" si="79"/>
        <v>0</v>
      </c>
      <c r="R111" s="190">
        <f t="shared" si="80"/>
        <v>0</v>
      </c>
      <c r="S111" s="200" t="s">
        <v>367</v>
      </c>
      <c r="T111" s="198" t="s">
        <v>183</v>
      </c>
      <c r="U111" s="198">
        <v>1</v>
      </c>
      <c r="V111" s="198">
        <v>0</v>
      </c>
      <c r="W111" s="201">
        <v>78</v>
      </c>
      <c r="X111" s="22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65"/>
      <c r="AJ111" s="229">
        <f t="shared" si="66"/>
        <v>0</v>
      </c>
      <c r="AK111" s="148" t="str">
        <f t="shared" si="63"/>
        <v>No</v>
      </c>
      <c r="AL111" s="149" t="str">
        <f t="shared" si="67"/>
        <v>No</v>
      </c>
      <c r="AO111" s="84">
        <f t="shared" si="82"/>
        <v>1</v>
      </c>
      <c r="AP111" s="84">
        <v>20</v>
      </c>
      <c r="AQ111" s="84">
        <v>200</v>
      </c>
      <c r="AR111" s="84">
        <v>15</v>
      </c>
      <c r="AS111" s="84">
        <f t="shared" si="68"/>
        <v>0</v>
      </c>
      <c r="AT111" s="84">
        <v>0.28360999999999997</v>
      </c>
    </row>
    <row r="112" spans="1:47" s="138" customFormat="1" ht="100" customHeight="1">
      <c r="A112" s="110"/>
      <c r="B112" s="145"/>
      <c r="C112" s="194" t="s">
        <v>77</v>
      </c>
      <c r="D112" s="196"/>
      <c r="E112" s="194">
        <v>2.5</v>
      </c>
      <c r="F112" s="150">
        <f t="shared" si="65"/>
        <v>0</v>
      </c>
      <c r="G112" s="150">
        <f t="shared" si="69"/>
        <v>0</v>
      </c>
      <c r="H112" s="150">
        <f t="shared" si="70"/>
        <v>0</v>
      </c>
      <c r="I112" s="150">
        <f t="shared" si="71"/>
        <v>0</v>
      </c>
      <c r="J112" s="150">
        <f t="shared" si="72"/>
        <v>0</v>
      </c>
      <c r="K112" s="150">
        <f t="shared" si="73"/>
        <v>0</v>
      </c>
      <c r="L112" s="150">
        <f t="shared" si="74"/>
        <v>0</v>
      </c>
      <c r="M112" s="150">
        <f t="shared" si="75"/>
        <v>0</v>
      </c>
      <c r="N112" s="150">
        <f t="shared" si="76"/>
        <v>0</v>
      </c>
      <c r="O112" s="150">
        <f t="shared" si="77"/>
        <v>0</v>
      </c>
      <c r="P112" s="150">
        <f t="shared" si="78"/>
        <v>0</v>
      </c>
      <c r="Q112" s="150">
        <f t="shared" si="79"/>
        <v>0</v>
      </c>
      <c r="R112" s="150">
        <f t="shared" si="80"/>
        <v>0</v>
      </c>
      <c r="S112" s="191" t="s">
        <v>368</v>
      </c>
      <c r="T112" s="194" t="s">
        <v>183</v>
      </c>
      <c r="U112" s="194">
        <v>1</v>
      </c>
      <c r="V112" s="194">
        <v>0</v>
      </c>
      <c r="W112" s="192">
        <v>85</v>
      </c>
      <c r="X112" s="65"/>
      <c r="Y112" s="66"/>
      <c r="Z112" s="67"/>
      <c r="AA112" s="67"/>
      <c r="AB112" s="67"/>
      <c r="AC112" s="67"/>
      <c r="AD112" s="67"/>
      <c r="AE112" s="67"/>
      <c r="AF112" s="67"/>
      <c r="AG112" s="67"/>
      <c r="AH112" s="67"/>
      <c r="AI112" s="266"/>
      <c r="AJ112" s="228">
        <f t="shared" si="66"/>
        <v>0</v>
      </c>
      <c r="AK112" s="146" t="str">
        <f t="shared" si="63"/>
        <v>No</v>
      </c>
      <c r="AL112" s="147" t="str">
        <f t="shared" si="67"/>
        <v>No</v>
      </c>
      <c r="AM112" s="84"/>
      <c r="AN112" s="84"/>
      <c r="AO112" s="138">
        <f t="shared" si="82"/>
        <v>1</v>
      </c>
      <c r="AP112" s="138">
        <v>20</v>
      </c>
      <c r="AQ112" s="138">
        <v>250</v>
      </c>
      <c r="AR112" s="138">
        <v>20</v>
      </c>
      <c r="AS112" s="84">
        <f t="shared" si="68"/>
        <v>0</v>
      </c>
    </row>
    <row r="113" spans="1:47" s="84" customFormat="1" ht="100" customHeight="1">
      <c r="A113" s="110"/>
      <c r="B113" s="145"/>
      <c r="C113" s="198" t="s">
        <v>78</v>
      </c>
      <c r="D113" s="199"/>
      <c r="E113" s="198">
        <v>3.5</v>
      </c>
      <c r="F113" s="190">
        <f t="shared" si="65"/>
        <v>0</v>
      </c>
      <c r="G113" s="190">
        <f t="shared" si="69"/>
        <v>0</v>
      </c>
      <c r="H113" s="190">
        <f t="shared" si="70"/>
        <v>0</v>
      </c>
      <c r="I113" s="190">
        <f t="shared" si="71"/>
        <v>0</v>
      </c>
      <c r="J113" s="190">
        <f t="shared" si="72"/>
        <v>0</v>
      </c>
      <c r="K113" s="190">
        <f t="shared" si="73"/>
        <v>0</v>
      </c>
      <c r="L113" s="190">
        <f t="shared" si="74"/>
        <v>0</v>
      </c>
      <c r="M113" s="190">
        <f t="shared" si="75"/>
        <v>0</v>
      </c>
      <c r="N113" s="190">
        <f t="shared" si="76"/>
        <v>0</v>
      </c>
      <c r="O113" s="190">
        <f t="shared" si="77"/>
        <v>0</v>
      </c>
      <c r="P113" s="190">
        <f t="shared" si="78"/>
        <v>0</v>
      </c>
      <c r="Q113" s="190">
        <f t="shared" si="79"/>
        <v>0</v>
      </c>
      <c r="R113" s="190">
        <f t="shared" si="80"/>
        <v>0</v>
      </c>
      <c r="S113" s="200" t="s">
        <v>369</v>
      </c>
      <c r="T113" s="198" t="s">
        <v>183</v>
      </c>
      <c r="U113" s="198">
        <v>1</v>
      </c>
      <c r="V113" s="198">
        <v>0</v>
      </c>
      <c r="W113" s="201">
        <v>100</v>
      </c>
      <c r="X113" s="22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65"/>
      <c r="AJ113" s="229">
        <f t="shared" si="66"/>
        <v>0</v>
      </c>
      <c r="AK113" s="148" t="str">
        <f t="shared" si="63"/>
        <v>No</v>
      </c>
      <c r="AL113" s="149" t="str">
        <f t="shared" si="67"/>
        <v>No</v>
      </c>
      <c r="AO113" s="84">
        <f t="shared" si="82"/>
        <v>1</v>
      </c>
      <c r="AP113" s="84">
        <v>20</v>
      </c>
      <c r="AQ113" s="84">
        <v>250</v>
      </c>
      <c r="AR113" s="84">
        <v>25</v>
      </c>
      <c r="AS113" s="84">
        <f t="shared" si="68"/>
        <v>0</v>
      </c>
    </row>
    <row r="114" spans="1:47" s="138" customFormat="1" ht="100" customHeight="1">
      <c r="A114" s="110"/>
      <c r="B114" s="145"/>
      <c r="C114" s="194" t="s">
        <v>79</v>
      </c>
      <c r="D114" s="196"/>
      <c r="E114" s="194">
        <v>5</v>
      </c>
      <c r="F114" s="150">
        <f t="shared" si="65"/>
        <v>0</v>
      </c>
      <c r="G114" s="150">
        <f t="shared" si="69"/>
        <v>0</v>
      </c>
      <c r="H114" s="150">
        <f t="shared" si="70"/>
        <v>0</v>
      </c>
      <c r="I114" s="150">
        <f t="shared" si="71"/>
        <v>0</v>
      </c>
      <c r="J114" s="150">
        <f t="shared" si="72"/>
        <v>0</v>
      </c>
      <c r="K114" s="150">
        <f t="shared" si="73"/>
        <v>0</v>
      </c>
      <c r="L114" s="150">
        <f t="shared" si="74"/>
        <v>0</v>
      </c>
      <c r="M114" s="150">
        <f t="shared" si="75"/>
        <v>0</v>
      </c>
      <c r="N114" s="150">
        <f t="shared" si="76"/>
        <v>0</v>
      </c>
      <c r="O114" s="150">
        <f t="shared" si="77"/>
        <v>0</v>
      </c>
      <c r="P114" s="150">
        <f t="shared" si="78"/>
        <v>0</v>
      </c>
      <c r="Q114" s="150">
        <f t="shared" si="79"/>
        <v>0</v>
      </c>
      <c r="R114" s="150">
        <f t="shared" si="80"/>
        <v>0</v>
      </c>
      <c r="S114" s="191" t="s">
        <v>370</v>
      </c>
      <c r="T114" s="194" t="s">
        <v>183</v>
      </c>
      <c r="U114" s="194">
        <v>1</v>
      </c>
      <c r="V114" s="194">
        <v>0</v>
      </c>
      <c r="W114" s="192">
        <v>105</v>
      </c>
      <c r="X114" s="65"/>
      <c r="Y114" s="66"/>
      <c r="Z114" s="67"/>
      <c r="AA114" s="67"/>
      <c r="AB114" s="67"/>
      <c r="AC114" s="67"/>
      <c r="AD114" s="67"/>
      <c r="AE114" s="67"/>
      <c r="AF114" s="67"/>
      <c r="AG114" s="67"/>
      <c r="AH114" s="67"/>
      <c r="AI114" s="266"/>
      <c r="AJ114" s="228">
        <f t="shared" si="66"/>
        <v>0</v>
      </c>
      <c r="AK114" s="146" t="str">
        <f t="shared" si="63"/>
        <v>No</v>
      </c>
      <c r="AL114" s="147" t="str">
        <f t="shared" si="67"/>
        <v>No</v>
      </c>
      <c r="AM114" s="84"/>
      <c r="AN114" s="84"/>
      <c r="AO114" s="138">
        <f t="shared" si="82"/>
        <v>1</v>
      </c>
      <c r="AP114" s="138">
        <v>20</v>
      </c>
      <c r="AQ114" s="138">
        <v>300</v>
      </c>
      <c r="AR114" s="138">
        <v>30</v>
      </c>
      <c r="AS114" s="84">
        <f t="shared" si="68"/>
        <v>0</v>
      </c>
    </row>
    <row r="115" spans="1:47" s="84" customFormat="1" ht="100" customHeight="1">
      <c r="A115" s="110"/>
      <c r="B115" s="145"/>
      <c r="C115" s="198" t="s">
        <v>80</v>
      </c>
      <c r="D115" s="199"/>
      <c r="E115" s="198">
        <v>4.5</v>
      </c>
      <c r="F115" s="190">
        <f t="shared" si="65"/>
        <v>0</v>
      </c>
      <c r="G115" s="190">
        <f t="shared" si="69"/>
        <v>0</v>
      </c>
      <c r="H115" s="190">
        <f t="shared" si="70"/>
        <v>0</v>
      </c>
      <c r="I115" s="190">
        <f t="shared" si="71"/>
        <v>0</v>
      </c>
      <c r="J115" s="190">
        <f t="shared" si="72"/>
        <v>0</v>
      </c>
      <c r="K115" s="190">
        <f t="shared" si="73"/>
        <v>0</v>
      </c>
      <c r="L115" s="190">
        <f t="shared" si="74"/>
        <v>0</v>
      </c>
      <c r="M115" s="190">
        <f t="shared" si="75"/>
        <v>0</v>
      </c>
      <c r="N115" s="190">
        <f t="shared" si="76"/>
        <v>0</v>
      </c>
      <c r="O115" s="190">
        <f t="shared" si="77"/>
        <v>0</v>
      </c>
      <c r="P115" s="190">
        <f t="shared" si="78"/>
        <v>0</v>
      </c>
      <c r="Q115" s="190">
        <f t="shared" si="79"/>
        <v>0</v>
      </c>
      <c r="R115" s="190">
        <f t="shared" si="80"/>
        <v>0</v>
      </c>
      <c r="S115" s="200" t="s">
        <v>371</v>
      </c>
      <c r="T115" s="198" t="s">
        <v>184</v>
      </c>
      <c r="U115" s="198">
        <v>1</v>
      </c>
      <c r="V115" s="198">
        <v>0</v>
      </c>
      <c r="W115" s="201">
        <v>125</v>
      </c>
      <c r="X115" s="22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65"/>
      <c r="AJ115" s="229">
        <f t="shared" si="66"/>
        <v>0</v>
      </c>
      <c r="AK115" s="148" t="str">
        <f t="shared" si="63"/>
        <v>No</v>
      </c>
      <c r="AL115" s="149" t="str">
        <f t="shared" si="67"/>
        <v>No</v>
      </c>
      <c r="AO115" s="84">
        <f t="shared" si="82"/>
        <v>1</v>
      </c>
      <c r="AP115" s="84">
        <v>20</v>
      </c>
      <c r="AQ115" s="84">
        <v>300</v>
      </c>
      <c r="AR115" s="84">
        <v>40</v>
      </c>
      <c r="AS115" s="84">
        <f t="shared" si="68"/>
        <v>0</v>
      </c>
      <c r="AT115" s="84">
        <v>2.32986</v>
      </c>
    </row>
    <row r="116" spans="1:47" s="138" customFormat="1" ht="100" customHeight="1">
      <c r="A116" s="110"/>
      <c r="B116" s="145"/>
      <c r="C116" s="194" t="s">
        <v>127</v>
      </c>
      <c r="D116" s="196"/>
      <c r="E116" s="194">
        <v>1.3</v>
      </c>
      <c r="F116" s="150">
        <f t="shared" si="65"/>
        <v>0</v>
      </c>
      <c r="G116" s="150">
        <f t="shared" si="69"/>
        <v>0</v>
      </c>
      <c r="H116" s="150">
        <f t="shared" si="70"/>
        <v>0</v>
      </c>
      <c r="I116" s="150">
        <f t="shared" si="71"/>
        <v>0</v>
      </c>
      <c r="J116" s="150">
        <f t="shared" si="72"/>
        <v>0</v>
      </c>
      <c r="K116" s="150">
        <f t="shared" si="73"/>
        <v>0</v>
      </c>
      <c r="L116" s="150">
        <f t="shared" si="74"/>
        <v>0</v>
      </c>
      <c r="M116" s="150">
        <f t="shared" si="75"/>
        <v>0</v>
      </c>
      <c r="N116" s="150">
        <f t="shared" si="76"/>
        <v>0</v>
      </c>
      <c r="O116" s="150">
        <f t="shared" si="77"/>
        <v>0</v>
      </c>
      <c r="P116" s="150">
        <f t="shared" si="78"/>
        <v>0</v>
      </c>
      <c r="Q116" s="150">
        <f t="shared" si="79"/>
        <v>0</v>
      </c>
      <c r="R116" s="150">
        <f t="shared" si="80"/>
        <v>0</v>
      </c>
      <c r="S116" s="191" t="s">
        <v>372</v>
      </c>
      <c r="T116" s="194" t="s">
        <v>182</v>
      </c>
      <c r="U116" s="194">
        <v>2</v>
      </c>
      <c r="V116" s="194">
        <v>0</v>
      </c>
      <c r="W116" s="192">
        <v>165</v>
      </c>
      <c r="X116" s="65"/>
      <c r="Y116" s="66"/>
      <c r="Z116" s="67"/>
      <c r="AA116" s="67"/>
      <c r="AB116" s="67"/>
      <c r="AC116" s="67"/>
      <c r="AD116" s="67"/>
      <c r="AE116" s="67"/>
      <c r="AF116" s="67"/>
      <c r="AG116" s="67"/>
      <c r="AH116" s="67"/>
      <c r="AI116" s="266"/>
      <c r="AJ116" s="228">
        <f t="shared" si="66"/>
        <v>0</v>
      </c>
      <c r="AK116" s="146" t="str">
        <f t="shared" si="63"/>
        <v>No</v>
      </c>
      <c r="AL116" s="147" t="str">
        <f t="shared" si="67"/>
        <v>No</v>
      </c>
      <c r="AM116" s="84">
        <v>2</v>
      </c>
      <c r="AN116" s="84"/>
      <c r="AP116" s="138">
        <v>200</v>
      </c>
      <c r="AQ116" s="138">
        <v>300</v>
      </c>
      <c r="AR116" s="138">
        <v>30</v>
      </c>
      <c r="AS116" s="84">
        <f t="shared" si="68"/>
        <v>0</v>
      </c>
      <c r="AT116" s="138">
        <v>6.1440000000000002E-2</v>
      </c>
    </row>
    <row r="117" spans="1:47" s="84" customFormat="1" ht="100" customHeight="1">
      <c r="A117" s="110"/>
      <c r="B117" s="145"/>
      <c r="C117" s="198" t="s">
        <v>128</v>
      </c>
      <c r="D117" s="199"/>
      <c r="E117" s="198">
        <v>1.8</v>
      </c>
      <c r="F117" s="190">
        <f t="shared" si="65"/>
        <v>0</v>
      </c>
      <c r="G117" s="190">
        <f t="shared" si="69"/>
        <v>0</v>
      </c>
      <c r="H117" s="190">
        <f t="shared" si="70"/>
        <v>0</v>
      </c>
      <c r="I117" s="190">
        <f t="shared" si="71"/>
        <v>0</v>
      </c>
      <c r="J117" s="190">
        <f t="shared" si="72"/>
        <v>0</v>
      </c>
      <c r="K117" s="190">
        <f t="shared" si="73"/>
        <v>0</v>
      </c>
      <c r="L117" s="190">
        <f t="shared" si="74"/>
        <v>0</v>
      </c>
      <c r="M117" s="190">
        <f t="shared" si="75"/>
        <v>0</v>
      </c>
      <c r="N117" s="190">
        <f t="shared" si="76"/>
        <v>0</v>
      </c>
      <c r="O117" s="190">
        <f t="shared" si="77"/>
        <v>0</v>
      </c>
      <c r="P117" s="190">
        <f t="shared" si="78"/>
        <v>0</v>
      </c>
      <c r="Q117" s="190">
        <f t="shared" si="79"/>
        <v>0</v>
      </c>
      <c r="R117" s="190">
        <f t="shared" si="80"/>
        <v>0</v>
      </c>
      <c r="S117" s="200" t="s">
        <v>373</v>
      </c>
      <c r="T117" s="198" t="s">
        <v>183</v>
      </c>
      <c r="U117" s="198">
        <v>2</v>
      </c>
      <c r="V117" s="198">
        <v>0</v>
      </c>
      <c r="W117" s="201">
        <v>185</v>
      </c>
      <c r="X117" s="22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65"/>
      <c r="AJ117" s="229">
        <f t="shared" si="66"/>
        <v>0</v>
      </c>
      <c r="AK117" s="148" t="str">
        <f t="shared" si="63"/>
        <v>No</v>
      </c>
      <c r="AL117" s="149" t="str">
        <f t="shared" si="67"/>
        <v>No</v>
      </c>
      <c r="AM117" s="84">
        <v>2</v>
      </c>
      <c r="AP117" s="84">
        <v>200</v>
      </c>
      <c r="AQ117" s="84">
        <v>300</v>
      </c>
      <c r="AR117" s="84">
        <v>40</v>
      </c>
      <c r="AS117" s="84">
        <f t="shared" si="68"/>
        <v>0</v>
      </c>
      <c r="AT117" s="84">
        <v>9.0440000000000006E-2</v>
      </c>
    </row>
    <row r="118" spans="1:47" s="138" customFormat="1" ht="100" customHeight="1">
      <c r="A118" s="110"/>
      <c r="B118" s="145"/>
      <c r="C118" s="194" t="s">
        <v>129</v>
      </c>
      <c r="D118" s="196"/>
      <c r="E118" s="194">
        <v>5.2</v>
      </c>
      <c r="F118" s="150">
        <f t="shared" si="65"/>
        <v>0</v>
      </c>
      <c r="G118" s="150">
        <f t="shared" si="69"/>
        <v>0</v>
      </c>
      <c r="H118" s="150">
        <f t="shared" si="70"/>
        <v>0</v>
      </c>
      <c r="I118" s="150">
        <f t="shared" si="71"/>
        <v>0</v>
      </c>
      <c r="J118" s="150">
        <f t="shared" si="72"/>
        <v>0</v>
      </c>
      <c r="K118" s="150">
        <f t="shared" si="73"/>
        <v>0</v>
      </c>
      <c r="L118" s="150">
        <f t="shared" si="74"/>
        <v>0</v>
      </c>
      <c r="M118" s="150">
        <f t="shared" si="75"/>
        <v>0</v>
      </c>
      <c r="N118" s="150">
        <f t="shared" si="76"/>
        <v>0</v>
      </c>
      <c r="O118" s="150">
        <f t="shared" si="77"/>
        <v>0</v>
      </c>
      <c r="P118" s="150">
        <f t="shared" si="78"/>
        <v>0</v>
      </c>
      <c r="Q118" s="150">
        <f t="shared" si="79"/>
        <v>0</v>
      </c>
      <c r="R118" s="150">
        <f t="shared" si="80"/>
        <v>0</v>
      </c>
      <c r="S118" s="191" t="s">
        <v>374</v>
      </c>
      <c r="T118" s="194" t="s">
        <v>184</v>
      </c>
      <c r="U118" s="194">
        <v>2</v>
      </c>
      <c r="V118" s="194">
        <v>0</v>
      </c>
      <c r="W118" s="192">
        <v>250</v>
      </c>
      <c r="X118" s="65"/>
      <c r="Y118" s="66"/>
      <c r="Z118" s="67"/>
      <c r="AA118" s="67"/>
      <c r="AB118" s="67"/>
      <c r="AC118" s="67"/>
      <c r="AD118" s="67"/>
      <c r="AE118" s="67"/>
      <c r="AF118" s="67"/>
      <c r="AG118" s="67"/>
      <c r="AH118" s="67"/>
      <c r="AI118" s="266"/>
      <c r="AJ118" s="228">
        <f t="shared" si="66"/>
        <v>0</v>
      </c>
      <c r="AK118" s="146" t="str">
        <f t="shared" si="63"/>
        <v>No</v>
      </c>
      <c r="AL118" s="147" t="str">
        <f t="shared" si="67"/>
        <v>No</v>
      </c>
      <c r="AM118" s="84">
        <v>2</v>
      </c>
      <c r="AN118" s="84"/>
      <c r="AP118" s="138">
        <v>250</v>
      </c>
      <c r="AQ118" s="138">
        <v>300</v>
      </c>
      <c r="AR118" s="138">
        <v>40</v>
      </c>
      <c r="AS118" s="84">
        <f t="shared" si="68"/>
        <v>0</v>
      </c>
    </row>
    <row r="119" spans="1:47" s="84" customFormat="1" ht="100" customHeight="1">
      <c r="A119" s="110"/>
      <c r="B119" s="145"/>
      <c r="C119" s="198" t="s">
        <v>135</v>
      </c>
      <c r="D119" s="199"/>
      <c r="E119" s="198">
        <v>1.5</v>
      </c>
      <c r="F119" s="190">
        <f t="shared" si="65"/>
        <v>0</v>
      </c>
      <c r="G119" s="190">
        <f t="shared" si="69"/>
        <v>0</v>
      </c>
      <c r="H119" s="190">
        <f t="shared" si="70"/>
        <v>0</v>
      </c>
      <c r="I119" s="190">
        <f t="shared" si="71"/>
        <v>0</v>
      </c>
      <c r="J119" s="190">
        <f t="shared" si="72"/>
        <v>0</v>
      </c>
      <c r="K119" s="190">
        <f t="shared" si="73"/>
        <v>0</v>
      </c>
      <c r="L119" s="190">
        <f t="shared" si="74"/>
        <v>0</v>
      </c>
      <c r="M119" s="190">
        <f t="shared" si="75"/>
        <v>0</v>
      </c>
      <c r="N119" s="190">
        <f t="shared" si="76"/>
        <v>0</v>
      </c>
      <c r="O119" s="190">
        <f t="shared" si="77"/>
        <v>0</v>
      </c>
      <c r="P119" s="190">
        <f t="shared" si="78"/>
        <v>0</v>
      </c>
      <c r="Q119" s="190">
        <f t="shared" si="79"/>
        <v>0</v>
      </c>
      <c r="R119" s="190">
        <f t="shared" si="80"/>
        <v>0</v>
      </c>
      <c r="S119" s="200" t="s">
        <v>375</v>
      </c>
      <c r="T119" s="198" t="s">
        <v>182</v>
      </c>
      <c r="U119" s="198">
        <v>2</v>
      </c>
      <c r="V119" s="198">
        <v>0</v>
      </c>
      <c r="W119" s="201">
        <v>170</v>
      </c>
      <c r="X119" s="22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65"/>
      <c r="AJ119" s="229">
        <f t="shared" si="66"/>
        <v>0</v>
      </c>
      <c r="AK119" s="148" t="str">
        <f t="shared" si="63"/>
        <v>No</v>
      </c>
      <c r="AL119" s="149" t="str">
        <f t="shared" si="67"/>
        <v>No</v>
      </c>
      <c r="AM119" s="84">
        <v>2</v>
      </c>
      <c r="AP119" s="84">
        <v>200</v>
      </c>
      <c r="AQ119" s="84">
        <v>300</v>
      </c>
      <c r="AR119" s="84">
        <v>30</v>
      </c>
      <c r="AS119" s="84">
        <f t="shared" si="68"/>
        <v>0</v>
      </c>
      <c r="AT119" s="84">
        <v>8.1960000000000005E-2</v>
      </c>
    </row>
    <row r="120" spans="1:47" s="138" customFormat="1" ht="100" customHeight="1">
      <c r="A120" s="110"/>
      <c r="B120" s="145"/>
      <c r="C120" s="194" t="s">
        <v>136</v>
      </c>
      <c r="D120" s="196"/>
      <c r="E120" s="194">
        <v>2.8</v>
      </c>
      <c r="F120" s="150">
        <f t="shared" si="65"/>
        <v>0</v>
      </c>
      <c r="G120" s="150">
        <f t="shared" si="69"/>
        <v>0</v>
      </c>
      <c r="H120" s="150">
        <f t="shared" si="70"/>
        <v>0</v>
      </c>
      <c r="I120" s="150">
        <f t="shared" si="71"/>
        <v>0</v>
      </c>
      <c r="J120" s="150">
        <f t="shared" si="72"/>
        <v>0</v>
      </c>
      <c r="K120" s="150">
        <f t="shared" si="73"/>
        <v>0</v>
      </c>
      <c r="L120" s="150">
        <f t="shared" si="74"/>
        <v>0</v>
      </c>
      <c r="M120" s="150">
        <f t="shared" si="75"/>
        <v>0</v>
      </c>
      <c r="N120" s="150">
        <f t="shared" si="76"/>
        <v>0</v>
      </c>
      <c r="O120" s="150">
        <f t="shared" si="77"/>
        <v>0</v>
      </c>
      <c r="P120" s="150">
        <f t="shared" si="78"/>
        <v>0</v>
      </c>
      <c r="Q120" s="150">
        <f t="shared" si="79"/>
        <v>0</v>
      </c>
      <c r="R120" s="150">
        <f t="shared" si="80"/>
        <v>0</v>
      </c>
      <c r="S120" s="191" t="s">
        <v>377</v>
      </c>
      <c r="T120" s="194" t="s">
        <v>183</v>
      </c>
      <c r="U120" s="194">
        <v>2</v>
      </c>
      <c r="V120" s="194">
        <v>0</v>
      </c>
      <c r="W120" s="192">
        <v>185</v>
      </c>
      <c r="X120" s="65"/>
      <c r="Y120" s="66"/>
      <c r="Z120" s="67"/>
      <c r="AA120" s="67"/>
      <c r="AB120" s="67"/>
      <c r="AC120" s="67"/>
      <c r="AD120" s="67"/>
      <c r="AE120" s="67"/>
      <c r="AF120" s="67"/>
      <c r="AG120" s="67"/>
      <c r="AH120" s="67"/>
      <c r="AI120" s="266"/>
      <c r="AJ120" s="228">
        <f t="shared" si="66"/>
        <v>0</v>
      </c>
      <c r="AK120" s="146" t="str">
        <f t="shared" si="63"/>
        <v>No</v>
      </c>
      <c r="AL120" s="147" t="str">
        <f t="shared" si="67"/>
        <v>No</v>
      </c>
      <c r="AM120" s="84">
        <v>2</v>
      </c>
      <c r="AN120" s="84"/>
      <c r="AP120" s="138">
        <v>200</v>
      </c>
      <c r="AQ120" s="138">
        <v>300</v>
      </c>
      <c r="AR120" s="138">
        <v>40</v>
      </c>
      <c r="AS120" s="84">
        <f t="shared" si="68"/>
        <v>0</v>
      </c>
      <c r="AT120" s="138">
        <v>0.14348</v>
      </c>
    </row>
    <row r="121" spans="1:47" s="84" customFormat="1" ht="100" customHeight="1" thickBot="1">
      <c r="A121" s="110"/>
      <c r="B121" s="151"/>
      <c r="C121" s="169" t="s">
        <v>137</v>
      </c>
      <c r="D121" s="252"/>
      <c r="E121" s="169">
        <v>4.7</v>
      </c>
      <c r="F121" s="171">
        <f t="shared" si="65"/>
        <v>0</v>
      </c>
      <c r="G121" s="171">
        <f t="shared" si="69"/>
        <v>0</v>
      </c>
      <c r="H121" s="171">
        <f t="shared" si="70"/>
        <v>0</v>
      </c>
      <c r="I121" s="171">
        <f t="shared" si="71"/>
        <v>0</v>
      </c>
      <c r="J121" s="171">
        <f t="shared" si="72"/>
        <v>0</v>
      </c>
      <c r="K121" s="171">
        <f t="shared" si="73"/>
        <v>0</v>
      </c>
      <c r="L121" s="171">
        <f t="shared" si="74"/>
        <v>0</v>
      </c>
      <c r="M121" s="171">
        <f t="shared" si="75"/>
        <v>0</v>
      </c>
      <c r="N121" s="171">
        <f t="shared" si="76"/>
        <v>0</v>
      </c>
      <c r="O121" s="171">
        <f t="shared" si="77"/>
        <v>0</v>
      </c>
      <c r="P121" s="171">
        <f t="shared" si="78"/>
        <v>0</v>
      </c>
      <c r="Q121" s="171">
        <f t="shared" si="79"/>
        <v>0</v>
      </c>
      <c r="R121" s="171">
        <f t="shared" si="80"/>
        <v>0</v>
      </c>
      <c r="S121" s="174" t="s">
        <v>376</v>
      </c>
      <c r="T121" s="169" t="s">
        <v>183</v>
      </c>
      <c r="U121" s="169">
        <v>2</v>
      </c>
      <c r="V121" s="169">
        <v>0</v>
      </c>
      <c r="W121" s="244">
        <v>215</v>
      </c>
      <c r="X121" s="24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68"/>
      <c r="AJ121" s="230">
        <f t="shared" si="66"/>
        <v>0</v>
      </c>
      <c r="AK121" s="172" t="str">
        <f t="shared" si="63"/>
        <v>No</v>
      </c>
      <c r="AL121" s="173" t="str">
        <f t="shared" si="67"/>
        <v>No</v>
      </c>
      <c r="AM121" s="84">
        <v>2</v>
      </c>
      <c r="AP121" s="84">
        <v>250</v>
      </c>
      <c r="AQ121" s="84">
        <v>300</v>
      </c>
      <c r="AR121" s="84">
        <v>40</v>
      </c>
      <c r="AS121" s="84">
        <f t="shared" si="68"/>
        <v>0</v>
      </c>
      <c r="AT121" s="84">
        <v>0.24451999999999999</v>
      </c>
    </row>
    <row r="122" spans="1:47" s="138" customFormat="1" ht="50" customHeight="1" thickBot="1">
      <c r="A122" s="110"/>
      <c r="B122" s="130"/>
      <c r="C122" s="158"/>
      <c r="D122" s="159"/>
      <c r="E122" s="160"/>
      <c r="F122" s="161"/>
      <c r="G122" s="150"/>
      <c r="H122" s="150"/>
      <c r="I122" s="150"/>
      <c r="J122" s="150"/>
      <c r="K122" s="150"/>
      <c r="L122" s="150"/>
      <c r="M122" s="150"/>
      <c r="N122" s="150"/>
      <c r="O122" s="150"/>
      <c r="P122" s="150"/>
      <c r="Q122" s="150"/>
      <c r="R122" s="150"/>
      <c r="S122" s="162"/>
      <c r="T122" s="163"/>
      <c r="U122" s="163"/>
      <c r="V122" s="164"/>
      <c r="W122" s="271" t="s">
        <v>204</v>
      </c>
      <c r="X122" s="165"/>
      <c r="Y122" s="166"/>
      <c r="Z122" s="166"/>
      <c r="AA122" s="166"/>
      <c r="AB122" s="166"/>
      <c r="AC122" s="166"/>
      <c r="AD122" s="166"/>
      <c r="AE122" s="166"/>
      <c r="AF122" s="166"/>
      <c r="AG122" s="166"/>
      <c r="AH122" s="166"/>
      <c r="AI122" s="167"/>
      <c r="AJ122" s="250"/>
      <c r="AK122" s="146"/>
      <c r="AL122" s="250"/>
      <c r="AM122" s="84"/>
      <c r="AN122" s="84"/>
      <c r="AS122" s="84">
        <f t="shared" si="68"/>
        <v>0</v>
      </c>
      <c r="AU122" s="168"/>
    </row>
    <row r="123" spans="1:47" s="138" customFormat="1" ht="100" customHeight="1">
      <c r="A123" s="110"/>
      <c r="B123" s="139"/>
      <c r="C123" s="234" t="s">
        <v>263</v>
      </c>
      <c r="D123" s="235" t="s">
        <v>11</v>
      </c>
      <c r="E123" s="234">
        <v>10.7</v>
      </c>
      <c r="F123" s="236">
        <f>SUM(X123:AI123)*E123</f>
        <v>0</v>
      </c>
      <c r="G123" s="236">
        <f>X123*U123</f>
        <v>0</v>
      </c>
      <c r="H123" s="236">
        <f>Y123*U123</f>
        <v>0</v>
      </c>
      <c r="I123" s="236">
        <f>Z123*U123</f>
        <v>0</v>
      </c>
      <c r="J123" s="236">
        <f>AA123*U123</f>
        <v>0</v>
      </c>
      <c r="K123" s="236">
        <f>AB123*U123</f>
        <v>0</v>
      </c>
      <c r="L123" s="236">
        <f>AC123*U123</f>
        <v>0</v>
      </c>
      <c r="M123" s="236">
        <f>AD123*U123</f>
        <v>0</v>
      </c>
      <c r="N123" s="236">
        <f>AE123*U123</f>
        <v>0</v>
      </c>
      <c r="O123" s="236">
        <f>AF123*U123</f>
        <v>0</v>
      </c>
      <c r="P123" s="236">
        <f>AG123*U123</f>
        <v>0</v>
      </c>
      <c r="Q123" s="236">
        <f>AH123*U123</f>
        <v>0</v>
      </c>
      <c r="R123" s="236">
        <f>AI123*U123</f>
        <v>0</v>
      </c>
      <c r="S123" s="237" t="s">
        <v>378</v>
      </c>
      <c r="T123" s="234" t="s">
        <v>184</v>
      </c>
      <c r="U123" s="234">
        <v>4</v>
      </c>
      <c r="V123" s="234">
        <v>0</v>
      </c>
      <c r="W123" s="251">
        <v>360</v>
      </c>
      <c r="X123" s="239"/>
      <c r="Y123" s="240"/>
      <c r="Z123" s="241"/>
      <c r="AA123" s="241"/>
      <c r="AB123" s="241"/>
      <c r="AC123" s="241"/>
      <c r="AD123" s="241"/>
      <c r="AE123" s="241"/>
      <c r="AF123" s="241"/>
      <c r="AG123" s="241"/>
      <c r="AH123" s="241"/>
      <c r="AI123" s="264"/>
      <c r="AJ123" s="255">
        <f>W123*X123+W123*Y123+W123*Z123+W123*AA123+W123*AB123+W123*AC123+W123*AD123+W123*AE123+W123*AF123+W123*AG123+W123*AH123+W123*AI123</f>
        <v>0</v>
      </c>
      <c r="AK123" s="242" t="str">
        <f t="shared" si="63"/>
        <v>No</v>
      </c>
      <c r="AL123" s="243" t="str">
        <f>IF(D123="New","Yes","No")</f>
        <v>Yes</v>
      </c>
      <c r="AM123" s="84"/>
      <c r="AN123" s="84"/>
      <c r="AS123" s="84">
        <f>SUM(X123:AG123)*V123</f>
        <v>0</v>
      </c>
    </row>
    <row r="124" spans="1:47" s="84" customFormat="1" ht="100" customHeight="1">
      <c r="A124" s="110"/>
      <c r="B124" s="145"/>
      <c r="C124" s="198" t="s">
        <v>99</v>
      </c>
      <c r="D124" s="199"/>
      <c r="E124" s="198">
        <v>3.2</v>
      </c>
      <c r="F124" s="190">
        <f t="shared" si="65"/>
        <v>0</v>
      </c>
      <c r="G124" s="190">
        <f t="shared" si="69"/>
        <v>0</v>
      </c>
      <c r="H124" s="190">
        <f t="shared" si="70"/>
        <v>0</v>
      </c>
      <c r="I124" s="190">
        <f t="shared" si="71"/>
        <v>0</v>
      </c>
      <c r="J124" s="190">
        <f t="shared" si="72"/>
        <v>0</v>
      </c>
      <c r="K124" s="190">
        <f t="shared" si="73"/>
        <v>0</v>
      </c>
      <c r="L124" s="190">
        <f t="shared" si="74"/>
        <v>0</v>
      </c>
      <c r="M124" s="190">
        <f t="shared" si="75"/>
        <v>0</v>
      </c>
      <c r="N124" s="190">
        <f t="shared" si="76"/>
        <v>0</v>
      </c>
      <c r="O124" s="190">
        <f t="shared" si="77"/>
        <v>0</v>
      </c>
      <c r="P124" s="190">
        <f t="shared" si="78"/>
        <v>0</v>
      </c>
      <c r="Q124" s="190">
        <f t="shared" si="79"/>
        <v>0</v>
      </c>
      <c r="R124" s="190">
        <f t="shared" si="80"/>
        <v>0</v>
      </c>
      <c r="S124" s="200" t="s">
        <v>379</v>
      </c>
      <c r="T124" s="198" t="s">
        <v>182</v>
      </c>
      <c r="U124" s="198">
        <v>4</v>
      </c>
      <c r="V124" s="198">
        <v>0</v>
      </c>
      <c r="W124" s="201">
        <v>240</v>
      </c>
      <c r="X124" s="22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65"/>
      <c r="AJ124" s="229">
        <f t="shared" si="66"/>
        <v>0</v>
      </c>
      <c r="AK124" s="148" t="str">
        <f t="shared" si="63"/>
        <v>No</v>
      </c>
      <c r="AL124" s="149" t="str">
        <f t="shared" si="67"/>
        <v>No</v>
      </c>
      <c r="AM124" s="84">
        <v>4</v>
      </c>
      <c r="AP124" s="84">
        <v>150</v>
      </c>
      <c r="AQ124" s="84">
        <v>500</v>
      </c>
      <c r="AR124" s="84">
        <v>60</v>
      </c>
      <c r="AS124" s="84">
        <f t="shared" si="68"/>
        <v>0</v>
      </c>
      <c r="AT124" s="84">
        <v>0.35315999999999997</v>
      </c>
    </row>
    <row r="125" spans="1:47" s="138" customFormat="1" ht="100" customHeight="1">
      <c r="A125" s="110"/>
      <c r="B125" s="145"/>
      <c r="C125" s="194" t="s">
        <v>100</v>
      </c>
      <c r="D125" s="196"/>
      <c r="E125" s="194">
        <v>5.4</v>
      </c>
      <c r="F125" s="150">
        <f t="shared" si="65"/>
        <v>0</v>
      </c>
      <c r="G125" s="150">
        <f t="shared" si="69"/>
        <v>0</v>
      </c>
      <c r="H125" s="150">
        <f t="shared" si="70"/>
        <v>0</v>
      </c>
      <c r="I125" s="150">
        <f t="shared" si="71"/>
        <v>0</v>
      </c>
      <c r="J125" s="150">
        <f t="shared" si="72"/>
        <v>0</v>
      </c>
      <c r="K125" s="150">
        <f t="shared" si="73"/>
        <v>0</v>
      </c>
      <c r="L125" s="150">
        <f t="shared" si="74"/>
        <v>0</v>
      </c>
      <c r="M125" s="150">
        <f t="shared" si="75"/>
        <v>0</v>
      </c>
      <c r="N125" s="150">
        <f t="shared" si="76"/>
        <v>0</v>
      </c>
      <c r="O125" s="150">
        <f t="shared" si="77"/>
        <v>0</v>
      </c>
      <c r="P125" s="150">
        <f t="shared" si="78"/>
        <v>0</v>
      </c>
      <c r="Q125" s="150">
        <f t="shared" si="79"/>
        <v>0</v>
      </c>
      <c r="R125" s="150">
        <f t="shared" si="80"/>
        <v>0</v>
      </c>
      <c r="S125" s="191" t="s">
        <v>380</v>
      </c>
      <c r="T125" s="194" t="s">
        <v>183</v>
      </c>
      <c r="U125" s="194">
        <v>4</v>
      </c>
      <c r="V125" s="194">
        <v>0</v>
      </c>
      <c r="W125" s="192">
        <v>275</v>
      </c>
      <c r="X125" s="65"/>
      <c r="Y125" s="66"/>
      <c r="Z125" s="67"/>
      <c r="AA125" s="67"/>
      <c r="AB125" s="67"/>
      <c r="AC125" s="67"/>
      <c r="AD125" s="67"/>
      <c r="AE125" s="67"/>
      <c r="AF125" s="67"/>
      <c r="AG125" s="67"/>
      <c r="AH125" s="67"/>
      <c r="AI125" s="266"/>
      <c r="AJ125" s="228">
        <f t="shared" si="66"/>
        <v>0</v>
      </c>
      <c r="AK125" s="146" t="str">
        <f t="shared" si="63"/>
        <v>No</v>
      </c>
      <c r="AL125" s="147" t="str">
        <f t="shared" si="67"/>
        <v>No</v>
      </c>
      <c r="AM125" s="84">
        <v>4</v>
      </c>
      <c r="AN125" s="84"/>
      <c r="AP125" s="138">
        <v>150</v>
      </c>
      <c r="AQ125" s="138">
        <v>500</v>
      </c>
      <c r="AR125" s="138">
        <v>60</v>
      </c>
      <c r="AS125" s="84">
        <f t="shared" si="68"/>
        <v>0</v>
      </c>
      <c r="AT125" s="138">
        <v>0.95038999999999996</v>
      </c>
    </row>
    <row r="126" spans="1:47" s="84" customFormat="1" ht="100" customHeight="1">
      <c r="A126" s="110"/>
      <c r="B126" s="145"/>
      <c r="C126" s="198" t="s">
        <v>101</v>
      </c>
      <c r="D126" s="199"/>
      <c r="E126" s="198">
        <v>6</v>
      </c>
      <c r="F126" s="190">
        <f t="shared" si="65"/>
        <v>0</v>
      </c>
      <c r="G126" s="190">
        <f t="shared" si="69"/>
        <v>0</v>
      </c>
      <c r="H126" s="190">
        <f t="shared" si="70"/>
        <v>0</v>
      </c>
      <c r="I126" s="190">
        <f t="shared" si="71"/>
        <v>0</v>
      </c>
      <c r="J126" s="190">
        <f t="shared" si="72"/>
        <v>0</v>
      </c>
      <c r="K126" s="190">
        <f t="shared" si="73"/>
        <v>0</v>
      </c>
      <c r="L126" s="190">
        <f t="shared" si="74"/>
        <v>0</v>
      </c>
      <c r="M126" s="190">
        <f t="shared" si="75"/>
        <v>0</v>
      </c>
      <c r="N126" s="190">
        <f t="shared" si="76"/>
        <v>0</v>
      </c>
      <c r="O126" s="190">
        <f t="shared" si="77"/>
        <v>0</v>
      </c>
      <c r="P126" s="190">
        <f t="shared" si="78"/>
        <v>0</v>
      </c>
      <c r="Q126" s="190">
        <f t="shared" si="79"/>
        <v>0</v>
      </c>
      <c r="R126" s="190">
        <f t="shared" si="80"/>
        <v>0</v>
      </c>
      <c r="S126" s="200" t="s">
        <v>381</v>
      </c>
      <c r="T126" s="198" t="s">
        <v>183</v>
      </c>
      <c r="U126" s="198">
        <v>3</v>
      </c>
      <c r="V126" s="198">
        <v>0</v>
      </c>
      <c r="W126" s="201">
        <v>275</v>
      </c>
      <c r="X126" s="22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65"/>
      <c r="AJ126" s="229">
        <f t="shared" si="66"/>
        <v>0</v>
      </c>
      <c r="AK126" s="148" t="str">
        <f t="shared" si="63"/>
        <v>No</v>
      </c>
      <c r="AL126" s="149" t="str">
        <f t="shared" si="67"/>
        <v>No</v>
      </c>
      <c r="AM126" s="84">
        <v>3</v>
      </c>
      <c r="AP126" s="84">
        <v>150</v>
      </c>
      <c r="AQ126" s="84">
        <v>500</v>
      </c>
      <c r="AR126" s="84">
        <v>60</v>
      </c>
      <c r="AS126" s="84">
        <f t="shared" si="68"/>
        <v>0</v>
      </c>
      <c r="AT126" s="84">
        <v>0.54884999999999995</v>
      </c>
    </row>
    <row r="127" spans="1:47" s="138" customFormat="1" ht="100" customHeight="1">
      <c r="A127" s="110"/>
      <c r="B127" s="145"/>
      <c r="C127" s="194" t="s">
        <v>102</v>
      </c>
      <c r="D127" s="196"/>
      <c r="E127" s="194">
        <v>7.2</v>
      </c>
      <c r="F127" s="150">
        <f t="shared" si="65"/>
        <v>0</v>
      </c>
      <c r="G127" s="190">
        <f t="shared" si="69"/>
        <v>0</v>
      </c>
      <c r="H127" s="190">
        <f t="shared" si="70"/>
        <v>0</v>
      </c>
      <c r="I127" s="190">
        <f t="shared" si="71"/>
        <v>0</v>
      </c>
      <c r="J127" s="190">
        <f t="shared" si="72"/>
        <v>0</v>
      </c>
      <c r="K127" s="190">
        <f t="shared" si="73"/>
        <v>0</v>
      </c>
      <c r="L127" s="190">
        <f t="shared" si="74"/>
        <v>0</v>
      </c>
      <c r="M127" s="190">
        <f t="shared" si="75"/>
        <v>0</v>
      </c>
      <c r="N127" s="190">
        <f t="shared" si="76"/>
        <v>0</v>
      </c>
      <c r="O127" s="190">
        <f t="shared" si="77"/>
        <v>0</v>
      </c>
      <c r="P127" s="190">
        <f t="shared" si="78"/>
        <v>0</v>
      </c>
      <c r="Q127" s="190">
        <f t="shared" si="79"/>
        <v>0</v>
      </c>
      <c r="R127" s="190">
        <f t="shared" si="80"/>
        <v>0</v>
      </c>
      <c r="S127" s="191" t="s">
        <v>382</v>
      </c>
      <c r="T127" s="194" t="s">
        <v>184</v>
      </c>
      <c r="U127" s="194">
        <v>3</v>
      </c>
      <c r="V127" s="194">
        <v>0</v>
      </c>
      <c r="W127" s="192">
        <v>275</v>
      </c>
      <c r="X127" s="65"/>
      <c r="Y127" s="66"/>
      <c r="Z127" s="67"/>
      <c r="AA127" s="67"/>
      <c r="AB127" s="67"/>
      <c r="AC127" s="67"/>
      <c r="AD127" s="67"/>
      <c r="AE127" s="67"/>
      <c r="AF127" s="67"/>
      <c r="AG127" s="67"/>
      <c r="AH127" s="67"/>
      <c r="AI127" s="266"/>
      <c r="AJ127" s="228">
        <f t="shared" si="66"/>
        <v>0</v>
      </c>
      <c r="AK127" s="146" t="str">
        <f t="shared" si="63"/>
        <v>No</v>
      </c>
      <c r="AL127" s="147" t="str">
        <f t="shared" si="67"/>
        <v>No</v>
      </c>
      <c r="AM127" s="84">
        <v>3</v>
      </c>
      <c r="AN127" s="84"/>
      <c r="AP127" s="138">
        <v>150</v>
      </c>
      <c r="AQ127" s="138">
        <v>650</v>
      </c>
      <c r="AR127" s="138">
        <v>70</v>
      </c>
      <c r="AS127" s="84">
        <f t="shared" si="68"/>
        <v>0</v>
      </c>
      <c r="AT127" s="138">
        <v>0.69633</v>
      </c>
    </row>
    <row r="128" spans="1:47" s="84" customFormat="1" ht="100" customHeight="1">
      <c r="A128" s="110"/>
      <c r="B128" s="145"/>
      <c r="C128" s="198" t="s">
        <v>103</v>
      </c>
      <c r="D128" s="199"/>
      <c r="E128" s="198">
        <v>6.4</v>
      </c>
      <c r="F128" s="190">
        <f t="shared" si="65"/>
        <v>0</v>
      </c>
      <c r="G128" s="190">
        <f t="shared" si="69"/>
        <v>0</v>
      </c>
      <c r="H128" s="190">
        <f t="shared" si="70"/>
        <v>0</v>
      </c>
      <c r="I128" s="190">
        <f t="shared" si="71"/>
        <v>0</v>
      </c>
      <c r="J128" s="190">
        <f t="shared" si="72"/>
        <v>0</v>
      </c>
      <c r="K128" s="190">
        <f t="shared" si="73"/>
        <v>0</v>
      </c>
      <c r="L128" s="190">
        <f t="shared" si="74"/>
        <v>0</v>
      </c>
      <c r="M128" s="190">
        <f t="shared" si="75"/>
        <v>0</v>
      </c>
      <c r="N128" s="190">
        <f t="shared" si="76"/>
        <v>0</v>
      </c>
      <c r="O128" s="190">
        <f t="shared" si="77"/>
        <v>0</v>
      </c>
      <c r="P128" s="190">
        <f t="shared" si="78"/>
        <v>0</v>
      </c>
      <c r="Q128" s="190">
        <f t="shared" si="79"/>
        <v>0</v>
      </c>
      <c r="R128" s="190">
        <f t="shared" si="80"/>
        <v>0</v>
      </c>
      <c r="S128" s="200" t="s">
        <v>383</v>
      </c>
      <c r="T128" s="198" t="s">
        <v>184</v>
      </c>
      <c r="U128" s="198">
        <v>2</v>
      </c>
      <c r="V128" s="198">
        <v>0</v>
      </c>
      <c r="W128" s="201">
        <v>300</v>
      </c>
      <c r="X128" s="22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65"/>
      <c r="AJ128" s="229">
        <f t="shared" si="66"/>
        <v>0</v>
      </c>
      <c r="AK128" s="148" t="str">
        <f t="shared" si="63"/>
        <v>No</v>
      </c>
      <c r="AL128" s="149" t="str">
        <f t="shared" si="67"/>
        <v>No</v>
      </c>
      <c r="AN128" s="84">
        <v>2</v>
      </c>
      <c r="AP128" s="84">
        <v>100</v>
      </c>
      <c r="AQ128" s="84">
        <v>500</v>
      </c>
      <c r="AR128" s="84">
        <v>60</v>
      </c>
      <c r="AS128" s="84">
        <f t="shared" si="68"/>
        <v>0</v>
      </c>
      <c r="AT128" s="84">
        <v>0.56345999999999996</v>
      </c>
    </row>
    <row r="129" spans="1:47" s="138" customFormat="1" ht="100" customHeight="1">
      <c r="A129" s="110"/>
      <c r="B129" s="145"/>
      <c r="C129" s="194" t="s">
        <v>104</v>
      </c>
      <c r="D129" s="196"/>
      <c r="E129" s="194">
        <v>7.4</v>
      </c>
      <c r="F129" s="150">
        <f t="shared" si="65"/>
        <v>0</v>
      </c>
      <c r="G129" s="150">
        <f t="shared" si="69"/>
        <v>0</v>
      </c>
      <c r="H129" s="150">
        <f t="shared" si="70"/>
        <v>0</v>
      </c>
      <c r="I129" s="150">
        <f t="shared" si="71"/>
        <v>0</v>
      </c>
      <c r="J129" s="150">
        <f t="shared" si="72"/>
        <v>0</v>
      </c>
      <c r="K129" s="150">
        <f t="shared" si="73"/>
        <v>0</v>
      </c>
      <c r="L129" s="150">
        <f t="shared" si="74"/>
        <v>0</v>
      </c>
      <c r="M129" s="150">
        <f t="shared" si="75"/>
        <v>0</v>
      </c>
      <c r="N129" s="150">
        <f t="shared" si="76"/>
        <v>0</v>
      </c>
      <c r="O129" s="150">
        <f t="shared" si="77"/>
        <v>0</v>
      </c>
      <c r="P129" s="150">
        <f t="shared" si="78"/>
        <v>0</v>
      </c>
      <c r="Q129" s="150">
        <f t="shared" si="79"/>
        <v>0</v>
      </c>
      <c r="R129" s="150">
        <f t="shared" si="80"/>
        <v>0</v>
      </c>
      <c r="S129" s="191" t="s">
        <v>384</v>
      </c>
      <c r="T129" s="194" t="s">
        <v>184</v>
      </c>
      <c r="U129" s="194">
        <v>2</v>
      </c>
      <c r="V129" s="194">
        <v>0</v>
      </c>
      <c r="W129" s="192">
        <v>340</v>
      </c>
      <c r="X129" s="65"/>
      <c r="Y129" s="66"/>
      <c r="Z129" s="67"/>
      <c r="AA129" s="67"/>
      <c r="AB129" s="67"/>
      <c r="AC129" s="67"/>
      <c r="AD129" s="67"/>
      <c r="AE129" s="67"/>
      <c r="AF129" s="67"/>
      <c r="AG129" s="67"/>
      <c r="AH129" s="67"/>
      <c r="AI129" s="266"/>
      <c r="AJ129" s="228">
        <f t="shared" si="66"/>
        <v>0</v>
      </c>
      <c r="AK129" s="146" t="str">
        <f t="shared" si="63"/>
        <v>No</v>
      </c>
      <c r="AL129" s="147" t="str">
        <f t="shared" si="67"/>
        <v>No</v>
      </c>
      <c r="AM129" s="84"/>
      <c r="AN129" s="84">
        <v>2</v>
      </c>
      <c r="AP129" s="138">
        <v>100</v>
      </c>
      <c r="AQ129" s="138">
        <v>500</v>
      </c>
      <c r="AR129" s="138">
        <v>60</v>
      </c>
      <c r="AS129" s="84">
        <f t="shared" si="68"/>
        <v>0</v>
      </c>
      <c r="AT129" s="138">
        <v>0.66293999999999997</v>
      </c>
    </row>
    <row r="130" spans="1:47" s="84" customFormat="1" ht="100" customHeight="1">
      <c r="A130" s="110"/>
      <c r="B130" s="145"/>
      <c r="C130" s="198" t="s">
        <v>148</v>
      </c>
      <c r="D130" s="199"/>
      <c r="E130" s="198">
        <v>7.5</v>
      </c>
      <c r="F130" s="190">
        <f t="shared" si="65"/>
        <v>0</v>
      </c>
      <c r="G130" s="190">
        <f t="shared" si="69"/>
        <v>0</v>
      </c>
      <c r="H130" s="190">
        <f t="shared" si="70"/>
        <v>0</v>
      </c>
      <c r="I130" s="190">
        <f t="shared" si="71"/>
        <v>0</v>
      </c>
      <c r="J130" s="190">
        <f t="shared" si="72"/>
        <v>0</v>
      </c>
      <c r="K130" s="190">
        <f t="shared" si="73"/>
        <v>0</v>
      </c>
      <c r="L130" s="190">
        <f t="shared" si="74"/>
        <v>0</v>
      </c>
      <c r="M130" s="190">
        <f t="shared" si="75"/>
        <v>0</v>
      </c>
      <c r="N130" s="190">
        <f t="shared" si="76"/>
        <v>0</v>
      </c>
      <c r="O130" s="190">
        <f t="shared" si="77"/>
        <v>0</v>
      </c>
      <c r="P130" s="190">
        <f t="shared" si="78"/>
        <v>0</v>
      </c>
      <c r="Q130" s="190">
        <f t="shared" si="79"/>
        <v>0</v>
      </c>
      <c r="R130" s="190">
        <f t="shared" si="80"/>
        <v>0</v>
      </c>
      <c r="S130" s="200" t="s">
        <v>385</v>
      </c>
      <c r="T130" s="198" t="s">
        <v>183</v>
      </c>
      <c r="U130" s="198">
        <v>2</v>
      </c>
      <c r="V130" s="198">
        <v>0</v>
      </c>
      <c r="W130" s="201">
        <v>255</v>
      </c>
      <c r="X130" s="22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65"/>
      <c r="AJ130" s="229">
        <f t="shared" si="66"/>
        <v>0</v>
      </c>
      <c r="AK130" s="148" t="str">
        <f t="shared" si="63"/>
        <v>No</v>
      </c>
      <c r="AL130" s="149" t="str">
        <f t="shared" si="67"/>
        <v>No</v>
      </c>
      <c r="AM130" s="84">
        <v>2</v>
      </c>
      <c r="AP130" s="84">
        <v>150</v>
      </c>
      <c r="AQ130" s="84">
        <v>500</v>
      </c>
      <c r="AR130" s="84">
        <v>60</v>
      </c>
      <c r="AS130" s="84">
        <f t="shared" si="68"/>
        <v>0</v>
      </c>
      <c r="AT130" s="84">
        <v>0.63188999999999995</v>
      </c>
    </row>
    <row r="131" spans="1:47" s="138" customFormat="1" ht="100" customHeight="1">
      <c r="A131" s="110"/>
      <c r="B131" s="145"/>
      <c r="C131" s="194" t="s">
        <v>149</v>
      </c>
      <c r="D131" s="196"/>
      <c r="E131" s="194">
        <v>2.7</v>
      </c>
      <c r="F131" s="150">
        <f t="shared" si="65"/>
        <v>0</v>
      </c>
      <c r="G131" s="150">
        <f t="shared" si="69"/>
        <v>0</v>
      </c>
      <c r="H131" s="150">
        <f t="shared" si="70"/>
        <v>0</v>
      </c>
      <c r="I131" s="150">
        <f t="shared" si="71"/>
        <v>0</v>
      </c>
      <c r="J131" s="150">
        <f t="shared" si="72"/>
        <v>0</v>
      </c>
      <c r="K131" s="150">
        <f t="shared" si="73"/>
        <v>0</v>
      </c>
      <c r="L131" s="150">
        <f t="shared" si="74"/>
        <v>0</v>
      </c>
      <c r="M131" s="150">
        <f t="shared" si="75"/>
        <v>0</v>
      </c>
      <c r="N131" s="150">
        <f t="shared" si="76"/>
        <v>0</v>
      </c>
      <c r="O131" s="150">
        <f t="shared" si="77"/>
        <v>0</v>
      </c>
      <c r="P131" s="150">
        <f t="shared" si="78"/>
        <v>0</v>
      </c>
      <c r="Q131" s="150">
        <f t="shared" si="79"/>
        <v>0</v>
      </c>
      <c r="R131" s="150">
        <f t="shared" si="80"/>
        <v>0</v>
      </c>
      <c r="S131" s="191" t="s">
        <v>386</v>
      </c>
      <c r="T131" s="194" t="s">
        <v>182</v>
      </c>
      <c r="U131" s="194">
        <v>4</v>
      </c>
      <c r="V131" s="194">
        <v>0</v>
      </c>
      <c r="W131" s="192">
        <v>240</v>
      </c>
      <c r="X131" s="65"/>
      <c r="Y131" s="66"/>
      <c r="Z131" s="67"/>
      <c r="AA131" s="67"/>
      <c r="AB131" s="67"/>
      <c r="AC131" s="67"/>
      <c r="AD131" s="67"/>
      <c r="AE131" s="67"/>
      <c r="AF131" s="67"/>
      <c r="AG131" s="67"/>
      <c r="AH131" s="67"/>
      <c r="AI131" s="266"/>
      <c r="AJ131" s="228">
        <f t="shared" si="66"/>
        <v>0</v>
      </c>
      <c r="AK131" s="146" t="str">
        <f t="shared" si="63"/>
        <v>No</v>
      </c>
      <c r="AL131" s="147" t="str">
        <f t="shared" si="67"/>
        <v>No</v>
      </c>
      <c r="AM131" s="84">
        <v>4</v>
      </c>
      <c r="AN131" s="84"/>
      <c r="AP131" s="138">
        <v>100</v>
      </c>
      <c r="AQ131" s="138">
        <v>300</v>
      </c>
      <c r="AR131" s="138">
        <v>35</v>
      </c>
      <c r="AS131" s="84">
        <f t="shared" si="68"/>
        <v>0</v>
      </c>
      <c r="AT131" s="138">
        <v>0.22711999999999999</v>
      </c>
    </row>
    <row r="132" spans="1:47" s="84" customFormat="1" ht="100" customHeight="1">
      <c r="A132" s="110"/>
      <c r="B132" s="145"/>
      <c r="C132" s="198" t="s">
        <v>150</v>
      </c>
      <c r="D132" s="199"/>
      <c r="E132" s="198">
        <v>2.75</v>
      </c>
      <c r="F132" s="190">
        <f t="shared" si="65"/>
        <v>0</v>
      </c>
      <c r="G132" s="190">
        <f t="shared" si="69"/>
        <v>0</v>
      </c>
      <c r="H132" s="190">
        <f t="shared" si="70"/>
        <v>0</v>
      </c>
      <c r="I132" s="190">
        <f t="shared" si="71"/>
        <v>0</v>
      </c>
      <c r="J132" s="190">
        <f t="shared" si="72"/>
        <v>0</v>
      </c>
      <c r="K132" s="190">
        <f t="shared" si="73"/>
        <v>0</v>
      </c>
      <c r="L132" s="190">
        <f t="shared" si="74"/>
        <v>0</v>
      </c>
      <c r="M132" s="190">
        <f t="shared" si="75"/>
        <v>0</v>
      </c>
      <c r="N132" s="190">
        <f t="shared" si="76"/>
        <v>0</v>
      </c>
      <c r="O132" s="190">
        <f t="shared" si="77"/>
        <v>0</v>
      </c>
      <c r="P132" s="190">
        <f t="shared" si="78"/>
        <v>0</v>
      </c>
      <c r="Q132" s="190">
        <f t="shared" si="79"/>
        <v>0</v>
      </c>
      <c r="R132" s="190">
        <f t="shared" si="80"/>
        <v>0</v>
      </c>
      <c r="S132" s="200" t="s">
        <v>387</v>
      </c>
      <c r="T132" s="198" t="s">
        <v>182</v>
      </c>
      <c r="U132" s="198">
        <v>3</v>
      </c>
      <c r="V132" s="198">
        <v>0</v>
      </c>
      <c r="W132" s="201">
        <v>215</v>
      </c>
      <c r="X132" s="22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65"/>
      <c r="AJ132" s="229">
        <f t="shared" si="66"/>
        <v>0</v>
      </c>
      <c r="AK132" s="148" t="str">
        <f t="shared" si="63"/>
        <v>No</v>
      </c>
      <c r="AL132" s="149" t="str">
        <f t="shared" si="67"/>
        <v>No</v>
      </c>
      <c r="AM132" s="84">
        <v>3</v>
      </c>
      <c r="AP132" s="84">
        <v>100</v>
      </c>
      <c r="AQ132" s="84">
        <v>300</v>
      </c>
      <c r="AR132" s="84">
        <v>35</v>
      </c>
      <c r="AS132" s="84">
        <f t="shared" si="68"/>
        <v>0</v>
      </c>
      <c r="AT132" s="84">
        <v>0.23268</v>
      </c>
    </row>
    <row r="133" spans="1:47" s="138" customFormat="1" ht="100" customHeight="1">
      <c r="A133" s="110"/>
      <c r="B133" s="145"/>
      <c r="C133" s="194" t="s">
        <v>151</v>
      </c>
      <c r="D133" s="196"/>
      <c r="E133" s="194">
        <v>5.35</v>
      </c>
      <c r="F133" s="150">
        <f t="shared" si="65"/>
        <v>0</v>
      </c>
      <c r="G133" s="150">
        <f t="shared" si="69"/>
        <v>0</v>
      </c>
      <c r="H133" s="150">
        <f t="shared" si="70"/>
        <v>0</v>
      </c>
      <c r="I133" s="150">
        <f t="shared" si="71"/>
        <v>0</v>
      </c>
      <c r="J133" s="150">
        <f t="shared" si="72"/>
        <v>0</v>
      </c>
      <c r="K133" s="150">
        <f t="shared" si="73"/>
        <v>0</v>
      </c>
      <c r="L133" s="150">
        <f t="shared" si="74"/>
        <v>0</v>
      </c>
      <c r="M133" s="150">
        <f t="shared" si="75"/>
        <v>0</v>
      </c>
      <c r="N133" s="150">
        <f t="shared" si="76"/>
        <v>0</v>
      </c>
      <c r="O133" s="150">
        <f t="shared" si="77"/>
        <v>0</v>
      </c>
      <c r="P133" s="150">
        <f t="shared" si="78"/>
        <v>0</v>
      </c>
      <c r="Q133" s="150">
        <f t="shared" si="79"/>
        <v>0</v>
      </c>
      <c r="R133" s="150">
        <f t="shared" si="80"/>
        <v>0</v>
      </c>
      <c r="S133" s="191" t="s">
        <v>388</v>
      </c>
      <c r="T133" s="194" t="s">
        <v>183</v>
      </c>
      <c r="U133" s="194">
        <v>3</v>
      </c>
      <c r="V133" s="194">
        <v>0</v>
      </c>
      <c r="W133" s="192">
        <v>325</v>
      </c>
      <c r="X133" s="65"/>
      <c r="Y133" s="66"/>
      <c r="Z133" s="67"/>
      <c r="AA133" s="67"/>
      <c r="AB133" s="67"/>
      <c r="AC133" s="67"/>
      <c r="AD133" s="67"/>
      <c r="AE133" s="67"/>
      <c r="AF133" s="67"/>
      <c r="AG133" s="67"/>
      <c r="AH133" s="67"/>
      <c r="AI133" s="266"/>
      <c r="AJ133" s="228">
        <f t="shared" si="66"/>
        <v>0</v>
      </c>
      <c r="AK133" s="146" t="str">
        <f t="shared" si="63"/>
        <v>No</v>
      </c>
      <c r="AL133" s="147" t="str">
        <f t="shared" si="67"/>
        <v>No</v>
      </c>
      <c r="AM133" s="84">
        <v>3</v>
      </c>
      <c r="AN133" s="84"/>
      <c r="AP133" s="138">
        <v>100</v>
      </c>
      <c r="AQ133" s="138">
        <v>400</v>
      </c>
      <c r="AR133" s="138">
        <v>50</v>
      </c>
      <c r="AS133" s="84">
        <f t="shared" si="68"/>
        <v>0</v>
      </c>
      <c r="AT133" s="138">
        <v>0.45236999999999999</v>
      </c>
    </row>
    <row r="134" spans="1:47" s="84" customFormat="1" ht="100" customHeight="1">
      <c r="A134" s="110"/>
      <c r="B134" s="145"/>
      <c r="C134" s="198" t="s">
        <v>152</v>
      </c>
      <c r="D134" s="199"/>
      <c r="E134" s="198">
        <v>16.149999999999999</v>
      </c>
      <c r="F134" s="190">
        <f t="shared" si="65"/>
        <v>0</v>
      </c>
      <c r="G134" s="190">
        <f t="shared" si="69"/>
        <v>0</v>
      </c>
      <c r="H134" s="190">
        <f t="shared" si="70"/>
        <v>0</v>
      </c>
      <c r="I134" s="190">
        <f t="shared" si="71"/>
        <v>0</v>
      </c>
      <c r="J134" s="190">
        <f t="shared" si="72"/>
        <v>0</v>
      </c>
      <c r="K134" s="190">
        <f t="shared" si="73"/>
        <v>0</v>
      </c>
      <c r="L134" s="190">
        <f t="shared" si="74"/>
        <v>0</v>
      </c>
      <c r="M134" s="190">
        <f t="shared" si="75"/>
        <v>0</v>
      </c>
      <c r="N134" s="190">
        <f t="shared" si="76"/>
        <v>0</v>
      </c>
      <c r="O134" s="190">
        <f t="shared" si="77"/>
        <v>0</v>
      </c>
      <c r="P134" s="190">
        <f t="shared" si="78"/>
        <v>0</v>
      </c>
      <c r="Q134" s="190">
        <f t="shared" si="79"/>
        <v>0</v>
      </c>
      <c r="R134" s="190">
        <f t="shared" si="80"/>
        <v>0</v>
      </c>
      <c r="S134" s="200" t="s">
        <v>389</v>
      </c>
      <c r="T134" s="198" t="s">
        <v>185</v>
      </c>
      <c r="U134" s="198">
        <v>3</v>
      </c>
      <c r="V134" s="198">
        <v>0</v>
      </c>
      <c r="W134" s="201">
        <v>480</v>
      </c>
      <c r="X134" s="22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65"/>
      <c r="AJ134" s="229">
        <f t="shared" si="66"/>
        <v>0</v>
      </c>
      <c r="AK134" s="148" t="str">
        <f t="shared" si="63"/>
        <v>No</v>
      </c>
      <c r="AL134" s="149" t="str">
        <f t="shared" si="67"/>
        <v>No</v>
      </c>
      <c r="AN134" s="84">
        <v>3</v>
      </c>
      <c r="AP134" s="84">
        <v>150</v>
      </c>
      <c r="AQ134" s="84">
        <v>1000</v>
      </c>
      <c r="AR134" s="84">
        <v>110</v>
      </c>
      <c r="AS134" s="84">
        <f t="shared" si="68"/>
        <v>0</v>
      </c>
      <c r="AT134" s="84">
        <v>1.3648199999999999</v>
      </c>
    </row>
    <row r="135" spans="1:47" s="138" customFormat="1" ht="100" customHeight="1">
      <c r="A135" s="110"/>
      <c r="B135" s="145"/>
      <c r="C135" s="194" t="s">
        <v>153</v>
      </c>
      <c r="D135" s="196"/>
      <c r="E135" s="194">
        <v>13.04</v>
      </c>
      <c r="F135" s="150">
        <f t="shared" si="65"/>
        <v>0</v>
      </c>
      <c r="G135" s="150">
        <f t="shared" si="69"/>
        <v>0</v>
      </c>
      <c r="H135" s="150">
        <f t="shared" si="70"/>
        <v>0</v>
      </c>
      <c r="I135" s="150">
        <f t="shared" si="71"/>
        <v>0</v>
      </c>
      <c r="J135" s="150">
        <f t="shared" si="72"/>
        <v>0</v>
      </c>
      <c r="K135" s="150">
        <f t="shared" si="73"/>
        <v>0</v>
      </c>
      <c r="L135" s="150">
        <f t="shared" si="74"/>
        <v>0</v>
      </c>
      <c r="M135" s="150">
        <f t="shared" si="75"/>
        <v>0</v>
      </c>
      <c r="N135" s="150">
        <f t="shared" si="76"/>
        <v>0</v>
      </c>
      <c r="O135" s="150">
        <f t="shared" si="77"/>
        <v>0</v>
      </c>
      <c r="P135" s="150">
        <f t="shared" si="78"/>
        <v>0</v>
      </c>
      <c r="Q135" s="150">
        <f t="shared" si="79"/>
        <v>0</v>
      </c>
      <c r="R135" s="150">
        <f t="shared" si="80"/>
        <v>0</v>
      </c>
      <c r="S135" s="191" t="s">
        <v>390</v>
      </c>
      <c r="T135" s="194" t="s">
        <v>185</v>
      </c>
      <c r="U135" s="194">
        <v>2</v>
      </c>
      <c r="V135" s="194">
        <v>0</v>
      </c>
      <c r="W135" s="192">
        <v>420</v>
      </c>
      <c r="X135" s="65"/>
      <c r="Y135" s="66"/>
      <c r="Z135" s="67"/>
      <c r="AA135" s="67"/>
      <c r="AB135" s="67"/>
      <c r="AC135" s="67"/>
      <c r="AD135" s="67"/>
      <c r="AE135" s="67"/>
      <c r="AF135" s="67"/>
      <c r="AG135" s="67"/>
      <c r="AH135" s="67"/>
      <c r="AI135" s="266"/>
      <c r="AJ135" s="228">
        <f t="shared" si="66"/>
        <v>0</v>
      </c>
      <c r="AK135" s="146" t="str">
        <f t="shared" si="63"/>
        <v>No</v>
      </c>
      <c r="AL135" s="147" t="str">
        <f t="shared" si="67"/>
        <v>No</v>
      </c>
      <c r="AM135" s="84"/>
      <c r="AN135" s="84">
        <v>2</v>
      </c>
      <c r="AP135" s="138">
        <v>100</v>
      </c>
      <c r="AQ135" s="138">
        <v>900</v>
      </c>
      <c r="AR135" s="138">
        <v>100</v>
      </c>
      <c r="AS135" s="84">
        <f t="shared" si="68"/>
        <v>0</v>
      </c>
      <c r="AT135" s="138">
        <v>1.10148</v>
      </c>
    </row>
    <row r="136" spans="1:47" s="84" customFormat="1" ht="100" customHeight="1">
      <c r="A136" s="110"/>
      <c r="B136" s="145"/>
      <c r="C136" s="198" t="s">
        <v>154</v>
      </c>
      <c r="D136" s="199"/>
      <c r="E136" s="198">
        <v>15.38</v>
      </c>
      <c r="F136" s="190">
        <f t="shared" si="65"/>
        <v>0</v>
      </c>
      <c r="G136" s="190">
        <f t="shared" si="69"/>
        <v>0</v>
      </c>
      <c r="H136" s="190">
        <f t="shared" si="70"/>
        <v>0</v>
      </c>
      <c r="I136" s="190">
        <f t="shared" si="71"/>
        <v>0</v>
      </c>
      <c r="J136" s="190">
        <f t="shared" si="72"/>
        <v>0</v>
      </c>
      <c r="K136" s="190">
        <f t="shared" si="73"/>
        <v>0</v>
      </c>
      <c r="L136" s="190">
        <f t="shared" si="74"/>
        <v>0</v>
      </c>
      <c r="M136" s="190">
        <f t="shared" si="75"/>
        <v>0</v>
      </c>
      <c r="N136" s="190">
        <f t="shared" si="76"/>
        <v>0</v>
      </c>
      <c r="O136" s="190">
        <f t="shared" si="77"/>
        <v>0</v>
      </c>
      <c r="P136" s="190">
        <f t="shared" si="78"/>
        <v>0</v>
      </c>
      <c r="Q136" s="190">
        <f t="shared" si="79"/>
        <v>0</v>
      </c>
      <c r="R136" s="190">
        <f t="shared" si="80"/>
        <v>0</v>
      </c>
      <c r="S136" s="200" t="s">
        <v>391</v>
      </c>
      <c r="T136" s="198" t="s">
        <v>186</v>
      </c>
      <c r="U136" s="198">
        <v>2</v>
      </c>
      <c r="V136" s="198">
        <v>0</v>
      </c>
      <c r="W136" s="201">
        <v>495</v>
      </c>
      <c r="X136" s="22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65"/>
      <c r="AJ136" s="229">
        <f t="shared" si="66"/>
        <v>0</v>
      </c>
      <c r="AK136" s="148" t="str">
        <f t="shared" si="63"/>
        <v>No</v>
      </c>
      <c r="AL136" s="149" t="str">
        <f t="shared" si="67"/>
        <v>No</v>
      </c>
      <c r="AN136" s="84">
        <v>2</v>
      </c>
      <c r="AP136" s="84">
        <v>100</v>
      </c>
      <c r="AQ136" s="84">
        <v>1000</v>
      </c>
      <c r="AR136" s="84">
        <v>110</v>
      </c>
      <c r="AS136" s="84">
        <f t="shared" si="68"/>
        <v>0</v>
      </c>
      <c r="AT136" s="84">
        <v>1.29932</v>
      </c>
    </row>
    <row r="137" spans="1:47" s="138" customFormat="1" ht="100" customHeight="1" thickBot="1">
      <c r="A137" s="110"/>
      <c r="B137" s="151"/>
      <c r="C137" s="152" t="s">
        <v>155</v>
      </c>
      <c r="D137" s="153"/>
      <c r="E137" s="152">
        <v>18.010000000000002</v>
      </c>
      <c r="F137" s="154">
        <f t="shared" si="65"/>
        <v>0</v>
      </c>
      <c r="G137" s="154">
        <f t="shared" si="69"/>
        <v>0</v>
      </c>
      <c r="H137" s="154">
        <f t="shared" si="70"/>
        <v>0</v>
      </c>
      <c r="I137" s="154">
        <f t="shared" si="71"/>
        <v>0</v>
      </c>
      <c r="J137" s="154">
        <f t="shared" si="72"/>
        <v>0</v>
      </c>
      <c r="K137" s="154">
        <f t="shared" si="73"/>
        <v>0</v>
      </c>
      <c r="L137" s="154">
        <f t="shared" si="74"/>
        <v>0</v>
      </c>
      <c r="M137" s="154">
        <f t="shared" si="75"/>
        <v>0</v>
      </c>
      <c r="N137" s="154">
        <f t="shared" si="76"/>
        <v>0</v>
      </c>
      <c r="O137" s="154">
        <f t="shared" si="77"/>
        <v>0</v>
      </c>
      <c r="P137" s="154">
        <f t="shared" si="78"/>
        <v>0</v>
      </c>
      <c r="Q137" s="154">
        <f t="shared" si="79"/>
        <v>0</v>
      </c>
      <c r="R137" s="154">
        <f t="shared" si="80"/>
        <v>0</v>
      </c>
      <c r="S137" s="253" t="s">
        <v>392</v>
      </c>
      <c r="T137" s="152" t="s">
        <v>186</v>
      </c>
      <c r="U137" s="152">
        <v>1</v>
      </c>
      <c r="V137" s="152">
        <v>0</v>
      </c>
      <c r="W137" s="155">
        <v>550</v>
      </c>
      <c r="X137" s="68"/>
      <c r="Y137" s="69"/>
      <c r="Z137" s="70"/>
      <c r="AA137" s="70"/>
      <c r="AB137" s="70"/>
      <c r="AC137" s="70"/>
      <c r="AD137" s="70"/>
      <c r="AE137" s="70"/>
      <c r="AF137" s="70"/>
      <c r="AG137" s="70"/>
      <c r="AH137" s="70"/>
      <c r="AI137" s="267"/>
      <c r="AJ137" s="256">
        <f t="shared" si="66"/>
        <v>0</v>
      </c>
      <c r="AK137" s="156" t="str">
        <f t="shared" si="63"/>
        <v>No</v>
      </c>
      <c r="AL137" s="157" t="str">
        <f t="shared" si="67"/>
        <v>No</v>
      </c>
      <c r="AM137" s="84"/>
      <c r="AN137" s="84">
        <v>1</v>
      </c>
      <c r="AP137" s="138">
        <v>100</v>
      </c>
      <c r="AQ137" s="138">
        <v>1000</v>
      </c>
      <c r="AR137" s="138">
        <v>110</v>
      </c>
      <c r="AS137" s="84">
        <f t="shared" si="68"/>
        <v>0</v>
      </c>
      <c r="AT137" s="138">
        <v>1.52159</v>
      </c>
    </row>
    <row r="138" spans="1:47" s="138" customFormat="1" ht="50" customHeight="1" thickBot="1">
      <c r="A138" s="110"/>
      <c r="B138" s="130"/>
      <c r="C138" s="158"/>
      <c r="D138" s="159"/>
      <c r="E138" s="160"/>
      <c r="F138" s="161"/>
      <c r="G138" s="150"/>
      <c r="H138" s="150"/>
      <c r="I138" s="150"/>
      <c r="J138" s="150"/>
      <c r="K138" s="150"/>
      <c r="L138" s="150"/>
      <c r="M138" s="150"/>
      <c r="N138" s="150"/>
      <c r="O138" s="150"/>
      <c r="P138" s="150"/>
      <c r="Q138" s="150"/>
      <c r="R138" s="150"/>
      <c r="S138" s="162"/>
      <c r="T138" s="163"/>
      <c r="U138" s="163"/>
      <c r="V138" s="164"/>
      <c r="W138" s="271" t="s">
        <v>205</v>
      </c>
      <c r="X138" s="165"/>
      <c r="Y138" s="166"/>
      <c r="Z138" s="166"/>
      <c r="AA138" s="166"/>
      <c r="AB138" s="166"/>
      <c r="AC138" s="166"/>
      <c r="AD138" s="166"/>
      <c r="AE138" s="166"/>
      <c r="AF138" s="166"/>
      <c r="AG138" s="166"/>
      <c r="AH138" s="166"/>
      <c r="AI138" s="167"/>
      <c r="AJ138" s="250"/>
      <c r="AK138" s="146"/>
      <c r="AL138" s="250"/>
      <c r="AM138" s="84"/>
      <c r="AN138" s="84"/>
      <c r="AO138" s="138">
        <f>U138</f>
        <v>0</v>
      </c>
      <c r="AS138" s="84">
        <f t="shared" si="68"/>
        <v>0</v>
      </c>
      <c r="AU138" s="168"/>
    </row>
    <row r="139" spans="1:47" s="138" customFormat="1" ht="100" customHeight="1">
      <c r="A139" s="110"/>
      <c r="B139" s="139"/>
      <c r="C139" s="234" t="s">
        <v>260</v>
      </c>
      <c r="D139" s="235" t="s">
        <v>11</v>
      </c>
      <c r="E139" s="234">
        <v>87.1</v>
      </c>
      <c r="F139" s="236">
        <f>SUM(X139:AI139)*E139</f>
        <v>0</v>
      </c>
      <c r="G139" s="236">
        <f>X139*U139</f>
        <v>0</v>
      </c>
      <c r="H139" s="236">
        <f>Y139*U139</f>
        <v>0</v>
      </c>
      <c r="I139" s="236">
        <f>Z139*U139</f>
        <v>0</v>
      </c>
      <c r="J139" s="236">
        <f>AA139*U139</f>
        <v>0</v>
      </c>
      <c r="K139" s="236">
        <f>AB139*U139</f>
        <v>0</v>
      </c>
      <c r="L139" s="236">
        <f>AC139*U139</f>
        <v>0</v>
      </c>
      <c r="M139" s="236">
        <f>AD139*U139</f>
        <v>0</v>
      </c>
      <c r="N139" s="236">
        <f>AE139*U139</f>
        <v>0</v>
      </c>
      <c r="O139" s="236">
        <f>AF139*U139</f>
        <v>0</v>
      </c>
      <c r="P139" s="236">
        <f>AG139*U139</f>
        <v>0</v>
      </c>
      <c r="Q139" s="236">
        <f>AH139*U139</f>
        <v>0</v>
      </c>
      <c r="R139" s="236">
        <f>AI139*U139</f>
        <v>0</v>
      </c>
      <c r="S139" s="237" t="s">
        <v>393</v>
      </c>
      <c r="T139" s="234" t="s">
        <v>279</v>
      </c>
      <c r="U139" s="234">
        <v>3</v>
      </c>
      <c r="V139" s="234">
        <v>24</v>
      </c>
      <c r="W139" s="251">
        <v>1350</v>
      </c>
      <c r="X139" s="239"/>
      <c r="Y139" s="240"/>
      <c r="Z139" s="241"/>
      <c r="AA139" s="241"/>
      <c r="AB139" s="241"/>
      <c r="AC139" s="241"/>
      <c r="AD139" s="241"/>
      <c r="AE139" s="241"/>
      <c r="AF139" s="241"/>
      <c r="AG139" s="241"/>
      <c r="AH139" s="241"/>
      <c r="AI139" s="264"/>
      <c r="AJ139" s="255">
        <f>W139*X139+W139*Y139+W139*Z139+W139*AA139+W139*AB139+W139*AC139+W139*AD139+W139*AE139+W139*AF139+W139*AG139+W139*AH139+W139*AI139</f>
        <v>0</v>
      </c>
      <c r="AK139" s="242" t="str">
        <f t="shared" si="63"/>
        <v>No</v>
      </c>
      <c r="AL139" s="243" t="str">
        <f>IF(D139="New","Yes","No")</f>
        <v>Yes</v>
      </c>
      <c r="AM139" s="84"/>
      <c r="AN139" s="84"/>
      <c r="AS139" s="84">
        <f>SUM(X139:AG139)*V139</f>
        <v>0</v>
      </c>
    </row>
    <row r="140" spans="1:47" s="84" customFormat="1" ht="100" customHeight="1">
      <c r="A140" s="110"/>
      <c r="B140" s="145"/>
      <c r="C140" s="198" t="s">
        <v>261</v>
      </c>
      <c r="D140" s="175" t="s">
        <v>11</v>
      </c>
      <c r="E140" s="198">
        <v>87.1</v>
      </c>
      <c r="F140" s="190">
        <f>SUM(X140:AI140)*E140</f>
        <v>0</v>
      </c>
      <c r="G140" s="190">
        <f>X140*U140</f>
        <v>0</v>
      </c>
      <c r="H140" s="190">
        <f>Y140*U140</f>
        <v>0</v>
      </c>
      <c r="I140" s="190">
        <f>Z140*U140</f>
        <v>0</v>
      </c>
      <c r="J140" s="190">
        <f>AA140*U140</f>
        <v>0</v>
      </c>
      <c r="K140" s="190">
        <f>AB140*U140</f>
        <v>0</v>
      </c>
      <c r="L140" s="190">
        <f>AC140*U140</f>
        <v>0</v>
      </c>
      <c r="M140" s="190">
        <f>AD140*U140</f>
        <v>0</v>
      </c>
      <c r="N140" s="190">
        <f>AE140*U140</f>
        <v>0</v>
      </c>
      <c r="O140" s="190">
        <f>AF140*U140</f>
        <v>0</v>
      </c>
      <c r="P140" s="190">
        <f>AG140*U140</f>
        <v>0</v>
      </c>
      <c r="Q140" s="190">
        <f>AH140*U140</f>
        <v>0</v>
      </c>
      <c r="R140" s="190">
        <f>AI140*U140</f>
        <v>0</v>
      </c>
      <c r="S140" s="200" t="s">
        <v>393</v>
      </c>
      <c r="T140" s="198" t="s">
        <v>279</v>
      </c>
      <c r="U140" s="198">
        <v>3</v>
      </c>
      <c r="V140" s="198">
        <v>24</v>
      </c>
      <c r="W140" s="201">
        <v>1350</v>
      </c>
      <c r="X140" s="22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65"/>
      <c r="AJ140" s="229">
        <f>W140*X140+W140*Y140+W140*Z140+W140*AA140+W140*AB140+W140*AC140+W140*AD140+W140*AE140+W140*AF140+W140*AG140+W140*AH140+W140*AI140</f>
        <v>0</v>
      </c>
      <c r="AK140" s="148" t="str">
        <f t="shared" si="63"/>
        <v>No</v>
      </c>
      <c r="AL140" s="149" t="str">
        <f>IF(D140="New","Yes","No")</f>
        <v>Yes</v>
      </c>
    </row>
    <row r="141" spans="1:47" s="138" customFormat="1" ht="100" customHeight="1">
      <c r="A141" s="110"/>
      <c r="B141" s="145"/>
      <c r="C141" s="194" t="s">
        <v>133</v>
      </c>
      <c r="D141" s="196"/>
      <c r="E141" s="194">
        <v>34.299999999999997</v>
      </c>
      <c r="F141" s="150">
        <f t="shared" si="65"/>
        <v>0</v>
      </c>
      <c r="G141" s="150">
        <f t="shared" si="69"/>
        <v>0</v>
      </c>
      <c r="H141" s="150">
        <f t="shared" si="70"/>
        <v>0</v>
      </c>
      <c r="I141" s="150">
        <f t="shared" si="71"/>
        <v>0</v>
      </c>
      <c r="J141" s="150">
        <f t="shared" si="72"/>
        <v>0</v>
      </c>
      <c r="K141" s="150">
        <f t="shared" si="73"/>
        <v>0</v>
      </c>
      <c r="L141" s="150">
        <f t="shared" si="74"/>
        <v>0</v>
      </c>
      <c r="M141" s="150">
        <f t="shared" si="75"/>
        <v>0</v>
      </c>
      <c r="N141" s="150">
        <f t="shared" si="76"/>
        <v>0</v>
      </c>
      <c r="O141" s="150">
        <f t="shared" si="77"/>
        <v>0</v>
      </c>
      <c r="P141" s="150">
        <f t="shared" si="78"/>
        <v>0</v>
      </c>
      <c r="Q141" s="150">
        <f t="shared" si="79"/>
        <v>0</v>
      </c>
      <c r="R141" s="150">
        <f t="shared" si="80"/>
        <v>0</v>
      </c>
      <c r="S141" s="191" t="s">
        <v>394</v>
      </c>
      <c r="T141" s="194" t="s">
        <v>192</v>
      </c>
      <c r="U141" s="194">
        <v>1</v>
      </c>
      <c r="V141" s="194">
        <v>41</v>
      </c>
      <c r="W141" s="192">
        <f>336.07*2</f>
        <v>672.14</v>
      </c>
      <c r="X141" s="65"/>
      <c r="Y141" s="66"/>
      <c r="Z141" s="67"/>
      <c r="AA141" s="67"/>
      <c r="AB141" s="67"/>
      <c r="AC141" s="67"/>
      <c r="AD141" s="67"/>
      <c r="AE141" s="67"/>
      <c r="AF141" s="67"/>
      <c r="AG141" s="67"/>
      <c r="AH141" s="67"/>
      <c r="AI141" s="266"/>
      <c r="AJ141" s="228">
        <f t="shared" si="66"/>
        <v>0</v>
      </c>
      <c r="AK141" s="146" t="str">
        <f t="shared" si="63"/>
        <v>No</v>
      </c>
      <c r="AL141" s="147" t="str">
        <f t="shared" si="67"/>
        <v>No</v>
      </c>
      <c r="AM141" s="84"/>
      <c r="AN141" s="84">
        <v>1</v>
      </c>
      <c r="AP141" s="138">
        <v>150</v>
      </c>
      <c r="AQ141" s="138">
        <v>2000</v>
      </c>
      <c r="AR141" s="138">
        <v>220</v>
      </c>
      <c r="AS141" s="84">
        <f t="shared" si="68"/>
        <v>0</v>
      </c>
      <c r="AT141" s="138">
        <v>2.8971800000000005</v>
      </c>
    </row>
    <row r="142" spans="1:47" s="84" customFormat="1" ht="100" customHeight="1">
      <c r="A142" s="110"/>
      <c r="B142" s="145"/>
      <c r="C142" s="198" t="s">
        <v>134</v>
      </c>
      <c r="D142" s="199"/>
      <c r="E142" s="198">
        <v>21.5</v>
      </c>
      <c r="F142" s="190">
        <f t="shared" si="65"/>
        <v>0</v>
      </c>
      <c r="G142" s="190">
        <f t="shared" si="69"/>
        <v>0</v>
      </c>
      <c r="H142" s="190">
        <f t="shared" si="70"/>
        <v>0</v>
      </c>
      <c r="I142" s="190">
        <f t="shared" si="71"/>
        <v>0</v>
      </c>
      <c r="J142" s="190">
        <f t="shared" si="72"/>
        <v>0</v>
      </c>
      <c r="K142" s="190">
        <f t="shared" si="73"/>
        <v>0</v>
      </c>
      <c r="L142" s="190">
        <f t="shared" si="74"/>
        <v>0</v>
      </c>
      <c r="M142" s="190">
        <f t="shared" si="75"/>
        <v>0</v>
      </c>
      <c r="N142" s="190">
        <f t="shared" si="76"/>
        <v>0</v>
      </c>
      <c r="O142" s="190">
        <f t="shared" si="77"/>
        <v>0</v>
      </c>
      <c r="P142" s="190">
        <f t="shared" si="78"/>
        <v>0</v>
      </c>
      <c r="Q142" s="190">
        <f t="shared" si="79"/>
        <v>0</v>
      </c>
      <c r="R142" s="190">
        <f t="shared" si="80"/>
        <v>0</v>
      </c>
      <c r="S142" s="200" t="s">
        <v>395</v>
      </c>
      <c r="T142" s="198" t="s">
        <v>186</v>
      </c>
      <c r="U142" s="198">
        <v>1</v>
      </c>
      <c r="V142" s="198">
        <v>22</v>
      </c>
      <c r="W142" s="201">
        <v>395</v>
      </c>
      <c r="X142" s="22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65"/>
      <c r="AJ142" s="229">
        <f t="shared" si="66"/>
        <v>0</v>
      </c>
      <c r="AK142" s="148" t="str">
        <f t="shared" si="63"/>
        <v>No</v>
      </c>
      <c r="AL142" s="149" t="str">
        <f t="shared" si="67"/>
        <v>No</v>
      </c>
      <c r="AN142" s="84">
        <v>1</v>
      </c>
      <c r="AP142" s="84">
        <v>150</v>
      </c>
      <c r="AQ142" s="84">
        <v>1500</v>
      </c>
      <c r="AR142" s="84">
        <v>160</v>
      </c>
      <c r="AS142" s="84">
        <f t="shared" si="68"/>
        <v>0</v>
      </c>
      <c r="AT142" s="84">
        <v>1.81647</v>
      </c>
    </row>
    <row r="143" spans="1:47" s="138" customFormat="1" ht="100" customHeight="1">
      <c r="A143" s="110"/>
      <c r="B143" s="145"/>
      <c r="C143" s="194" t="s">
        <v>156</v>
      </c>
      <c r="D143" s="196"/>
      <c r="E143" s="194">
        <v>15</v>
      </c>
      <c r="F143" s="150">
        <f t="shared" si="65"/>
        <v>0</v>
      </c>
      <c r="G143" s="150">
        <f t="shared" si="69"/>
        <v>0</v>
      </c>
      <c r="H143" s="150">
        <f t="shared" si="70"/>
        <v>0</v>
      </c>
      <c r="I143" s="150">
        <f t="shared" si="71"/>
        <v>0</v>
      </c>
      <c r="J143" s="150">
        <f t="shared" si="72"/>
        <v>0</v>
      </c>
      <c r="K143" s="150">
        <f t="shared" si="73"/>
        <v>0</v>
      </c>
      <c r="L143" s="150">
        <f t="shared" si="74"/>
        <v>0</v>
      </c>
      <c r="M143" s="150">
        <f t="shared" si="75"/>
        <v>0</v>
      </c>
      <c r="N143" s="150">
        <f t="shared" si="76"/>
        <v>0</v>
      </c>
      <c r="O143" s="150">
        <f t="shared" si="77"/>
        <v>0</v>
      </c>
      <c r="P143" s="150">
        <f t="shared" si="78"/>
        <v>0</v>
      </c>
      <c r="Q143" s="150">
        <f t="shared" si="79"/>
        <v>0</v>
      </c>
      <c r="R143" s="150">
        <f t="shared" si="80"/>
        <v>0</v>
      </c>
      <c r="S143" s="191" t="s">
        <v>396</v>
      </c>
      <c r="T143" s="194" t="s">
        <v>186</v>
      </c>
      <c r="U143" s="194">
        <v>1</v>
      </c>
      <c r="V143" s="194">
        <v>13</v>
      </c>
      <c r="W143" s="192">
        <v>320</v>
      </c>
      <c r="X143" s="65"/>
      <c r="Y143" s="66"/>
      <c r="Z143" s="67"/>
      <c r="AA143" s="67"/>
      <c r="AB143" s="67"/>
      <c r="AC143" s="67"/>
      <c r="AD143" s="67"/>
      <c r="AE143" s="67"/>
      <c r="AF143" s="67"/>
      <c r="AG143" s="67"/>
      <c r="AH143" s="67"/>
      <c r="AI143" s="266"/>
      <c r="AJ143" s="228">
        <f t="shared" si="66"/>
        <v>0</v>
      </c>
      <c r="AK143" s="146" t="str">
        <f t="shared" ref="AK143:AK153" si="83">IF(SUM(X143:AI143)&gt;0,"Yes","No")</f>
        <v>No</v>
      </c>
      <c r="AL143" s="147" t="str">
        <f t="shared" si="67"/>
        <v>No</v>
      </c>
      <c r="AM143" s="84"/>
      <c r="AN143" s="84">
        <v>1</v>
      </c>
      <c r="AP143" s="138">
        <v>150</v>
      </c>
      <c r="AQ143" s="138">
        <v>1000</v>
      </c>
      <c r="AR143" s="138">
        <v>110</v>
      </c>
      <c r="AS143" s="84">
        <f t="shared" si="68"/>
        <v>0</v>
      </c>
    </row>
    <row r="144" spans="1:47" s="84" customFormat="1" ht="100" customHeight="1">
      <c r="A144" s="110"/>
      <c r="B144" s="145"/>
      <c r="C144" s="198" t="s">
        <v>157</v>
      </c>
      <c r="D144" s="199"/>
      <c r="E144" s="198">
        <v>42.99</v>
      </c>
      <c r="F144" s="190">
        <f t="shared" si="65"/>
        <v>0</v>
      </c>
      <c r="G144" s="190">
        <f t="shared" si="69"/>
        <v>0</v>
      </c>
      <c r="H144" s="190">
        <f t="shared" si="70"/>
        <v>0</v>
      </c>
      <c r="I144" s="190">
        <f t="shared" si="71"/>
        <v>0</v>
      </c>
      <c r="J144" s="190">
        <f t="shared" si="72"/>
        <v>0</v>
      </c>
      <c r="K144" s="190">
        <f t="shared" si="73"/>
        <v>0</v>
      </c>
      <c r="L144" s="190">
        <f t="shared" si="74"/>
        <v>0</v>
      </c>
      <c r="M144" s="190">
        <f t="shared" si="75"/>
        <v>0</v>
      </c>
      <c r="N144" s="190">
        <f t="shared" si="76"/>
        <v>0</v>
      </c>
      <c r="O144" s="190">
        <f t="shared" si="77"/>
        <v>0</v>
      </c>
      <c r="P144" s="190">
        <f t="shared" si="78"/>
        <v>0</v>
      </c>
      <c r="Q144" s="190">
        <f t="shared" si="79"/>
        <v>0</v>
      </c>
      <c r="R144" s="190">
        <f t="shared" si="80"/>
        <v>0</v>
      </c>
      <c r="S144" s="200" t="s">
        <v>397</v>
      </c>
      <c r="T144" s="198" t="s">
        <v>186</v>
      </c>
      <c r="U144" s="198">
        <v>1</v>
      </c>
      <c r="V144" s="198">
        <v>25</v>
      </c>
      <c r="W144" s="201">
        <v>450</v>
      </c>
      <c r="X144" s="22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65"/>
      <c r="AJ144" s="229">
        <f t="shared" si="66"/>
        <v>0</v>
      </c>
      <c r="AK144" s="148" t="str">
        <f t="shared" si="83"/>
        <v>No</v>
      </c>
      <c r="AL144" s="149" t="str">
        <f t="shared" si="67"/>
        <v>No</v>
      </c>
      <c r="AN144" s="84">
        <v>1</v>
      </c>
      <c r="AP144" s="84">
        <v>150</v>
      </c>
      <c r="AQ144" s="84">
        <v>2200</v>
      </c>
      <c r="AR144" s="84">
        <v>230</v>
      </c>
      <c r="AS144" s="84">
        <f t="shared" si="68"/>
        <v>0</v>
      </c>
      <c r="AT144" s="84">
        <v>3.6316900000000003</v>
      </c>
    </row>
    <row r="145" spans="1:47" s="138" customFormat="1" ht="100" customHeight="1" thickBot="1">
      <c r="A145" s="110"/>
      <c r="B145" s="151"/>
      <c r="C145" s="152" t="s">
        <v>158</v>
      </c>
      <c r="D145" s="153"/>
      <c r="E145" s="152">
        <v>29.45</v>
      </c>
      <c r="F145" s="154">
        <f t="shared" ref="F145:F151" si="84">SUM(X145:AI145)*E145</f>
        <v>0</v>
      </c>
      <c r="G145" s="154">
        <f t="shared" si="69"/>
        <v>0</v>
      </c>
      <c r="H145" s="154">
        <f t="shared" si="70"/>
        <v>0</v>
      </c>
      <c r="I145" s="154">
        <f t="shared" si="71"/>
        <v>0</v>
      </c>
      <c r="J145" s="154">
        <f t="shared" si="72"/>
        <v>0</v>
      </c>
      <c r="K145" s="154">
        <f t="shared" si="73"/>
        <v>0</v>
      </c>
      <c r="L145" s="154">
        <f t="shared" si="74"/>
        <v>0</v>
      </c>
      <c r="M145" s="154">
        <f t="shared" si="75"/>
        <v>0</v>
      </c>
      <c r="N145" s="154">
        <f t="shared" si="76"/>
        <v>0</v>
      </c>
      <c r="O145" s="154">
        <f t="shared" si="77"/>
        <v>0</v>
      </c>
      <c r="P145" s="154">
        <f t="shared" si="78"/>
        <v>0</v>
      </c>
      <c r="Q145" s="154">
        <f t="shared" si="79"/>
        <v>0</v>
      </c>
      <c r="R145" s="154">
        <f t="shared" si="80"/>
        <v>0</v>
      </c>
      <c r="S145" s="253" t="s">
        <v>398</v>
      </c>
      <c r="T145" s="152" t="s">
        <v>192</v>
      </c>
      <c r="U145" s="152">
        <v>1</v>
      </c>
      <c r="V145" s="152">
        <v>30</v>
      </c>
      <c r="W145" s="155">
        <v>590</v>
      </c>
      <c r="X145" s="68"/>
      <c r="Y145" s="69"/>
      <c r="Z145" s="70"/>
      <c r="AA145" s="70"/>
      <c r="AB145" s="70"/>
      <c r="AC145" s="70"/>
      <c r="AD145" s="70"/>
      <c r="AE145" s="70"/>
      <c r="AF145" s="70"/>
      <c r="AG145" s="70"/>
      <c r="AH145" s="70"/>
      <c r="AI145" s="267"/>
      <c r="AJ145" s="256">
        <f t="shared" ref="AJ145:AJ153" si="85">W145*X145+W145*Y145+W145*Z145+W145*AA145+W145*AB145+W145*AC145+W145*AD145+W145*AE145+W145*AF145+W145*AG145+W145*AH145+W145*AI145</f>
        <v>0</v>
      </c>
      <c r="AK145" s="156" t="str">
        <f t="shared" si="83"/>
        <v>No</v>
      </c>
      <c r="AL145" s="157" t="str">
        <f t="shared" ref="AL145:AL153" si="86">IF(D145="New","Yes","No")</f>
        <v>No</v>
      </c>
      <c r="AM145" s="84"/>
      <c r="AN145" s="84">
        <v>1</v>
      </c>
      <c r="AP145" s="138">
        <v>150</v>
      </c>
      <c r="AQ145" s="138">
        <v>2000</v>
      </c>
      <c r="AR145" s="138">
        <v>210</v>
      </c>
      <c r="AS145" s="84">
        <f t="shared" si="68"/>
        <v>0</v>
      </c>
      <c r="AT145" s="138">
        <v>2.4874399999999999</v>
      </c>
    </row>
    <row r="146" spans="1:47" s="138" customFormat="1" ht="50" customHeight="1" thickBot="1">
      <c r="A146" s="110"/>
      <c r="B146" s="130"/>
      <c r="C146" s="158"/>
      <c r="D146" s="159"/>
      <c r="E146" s="160"/>
      <c r="F146" s="161"/>
      <c r="G146" s="150"/>
      <c r="H146" s="150"/>
      <c r="I146" s="150"/>
      <c r="J146" s="150"/>
      <c r="K146" s="150"/>
      <c r="L146" s="150"/>
      <c r="M146" s="150"/>
      <c r="N146" s="150"/>
      <c r="O146" s="150"/>
      <c r="P146" s="150"/>
      <c r="Q146" s="150"/>
      <c r="R146" s="150"/>
      <c r="S146" s="162"/>
      <c r="T146" s="163"/>
      <c r="U146" s="163"/>
      <c r="V146" s="164"/>
      <c r="W146" s="271" t="s">
        <v>255</v>
      </c>
      <c r="X146" s="165"/>
      <c r="Y146" s="166"/>
      <c r="Z146" s="166"/>
      <c r="AA146" s="166"/>
      <c r="AB146" s="166"/>
      <c r="AC146" s="166"/>
      <c r="AD146" s="166"/>
      <c r="AE146" s="166"/>
      <c r="AF146" s="166"/>
      <c r="AG146" s="166"/>
      <c r="AH146" s="166"/>
      <c r="AI146" s="167"/>
      <c r="AJ146" s="250"/>
      <c r="AK146" s="146"/>
      <c r="AL146" s="250"/>
      <c r="AM146" s="84"/>
      <c r="AN146" s="84"/>
      <c r="AS146" s="84">
        <f t="shared" ref="AS146" si="87">SUM(X146:AG146)*V146</f>
        <v>0</v>
      </c>
      <c r="AU146" s="168"/>
    </row>
    <row r="147" spans="1:47" s="84" customFormat="1" ht="100" customHeight="1">
      <c r="A147" s="110"/>
      <c r="B147" s="139"/>
      <c r="C147" s="140" t="s">
        <v>259</v>
      </c>
      <c r="D147" s="141" t="s">
        <v>11</v>
      </c>
      <c r="E147" s="140">
        <v>2.4</v>
      </c>
      <c r="F147" s="142">
        <f t="shared" si="84"/>
        <v>0</v>
      </c>
      <c r="G147" s="142">
        <f t="shared" si="69"/>
        <v>0</v>
      </c>
      <c r="H147" s="142">
        <f t="shared" si="70"/>
        <v>0</v>
      </c>
      <c r="I147" s="142">
        <f t="shared" si="71"/>
        <v>0</v>
      </c>
      <c r="J147" s="142">
        <f t="shared" si="72"/>
        <v>0</v>
      </c>
      <c r="K147" s="142">
        <f t="shared" si="73"/>
        <v>0</v>
      </c>
      <c r="L147" s="142">
        <f t="shared" si="74"/>
        <v>0</v>
      </c>
      <c r="M147" s="142">
        <f t="shared" si="75"/>
        <v>0</v>
      </c>
      <c r="N147" s="142">
        <f t="shared" si="76"/>
        <v>0</v>
      </c>
      <c r="O147" s="142">
        <f t="shared" si="77"/>
        <v>0</v>
      </c>
      <c r="P147" s="142">
        <f t="shared" si="78"/>
        <v>0</v>
      </c>
      <c r="Q147" s="142">
        <f t="shared" si="79"/>
        <v>0</v>
      </c>
      <c r="R147" s="142">
        <f t="shared" si="80"/>
        <v>0</v>
      </c>
      <c r="S147" s="140" t="s">
        <v>280</v>
      </c>
      <c r="T147" s="140" t="s">
        <v>182</v>
      </c>
      <c r="U147" s="140">
        <v>4</v>
      </c>
      <c r="V147" s="140">
        <v>0</v>
      </c>
      <c r="W147" s="195">
        <v>300</v>
      </c>
      <c r="X147" s="19"/>
      <c r="Y147" s="20"/>
      <c r="Z147" s="21"/>
      <c r="AA147" s="20"/>
      <c r="AB147" s="21"/>
      <c r="AC147" s="20"/>
      <c r="AD147" s="20"/>
      <c r="AE147" s="20"/>
      <c r="AF147" s="20"/>
      <c r="AG147" s="20"/>
      <c r="AH147" s="20"/>
      <c r="AI147" s="269"/>
      <c r="AJ147" s="227">
        <f t="shared" si="85"/>
        <v>0</v>
      </c>
      <c r="AK147" s="143" t="str">
        <f>IF(SUM(X147:AI147)&gt;0,"Yes","No")</f>
        <v>No</v>
      </c>
      <c r="AL147" s="144" t="str">
        <f t="shared" si="86"/>
        <v>Yes</v>
      </c>
    </row>
    <row r="148" spans="1:47" s="138" customFormat="1" ht="100" customHeight="1">
      <c r="A148" s="110"/>
      <c r="B148" s="145"/>
      <c r="C148" s="194" t="s">
        <v>257</v>
      </c>
      <c r="D148" s="196" t="s">
        <v>11</v>
      </c>
      <c r="E148" s="194">
        <v>4.5999999999999996</v>
      </c>
      <c r="F148" s="150">
        <f t="shared" si="84"/>
        <v>0</v>
      </c>
      <c r="G148" s="150">
        <f t="shared" si="69"/>
        <v>0</v>
      </c>
      <c r="H148" s="150">
        <f t="shared" si="70"/>
        <v>0</v>
      </c>
      <c r="I148" s="150">
        <f t="shared" si="71"/>
        <v>0</v>
      </c>
      <c r="J148" s="150">
        <f t="shared" si="72"/>
        <v>0</v>
      </c>
      <c r="K148" s="150">
        <f t="shared" si="73"/>
        <v>0</v>
      </c>
      <c r="L148" s="150">
        <f t="shared" si="74"/>
        <v>0</v>
      </c>
      <c r="M148" s="150">
        <f t="shared" si="75"/>
        <v>0</v>
      </c>
      <c r="N148" s="150">
        <f t="shared" si="76"/>
        <v>0</v>
      </c>
      <c r="O148" s="150">
        <f t="shared" si="77"/>
        <v>0</v>
      </c>
      <c r="P148" s="150">
        <f t="shared" si="78"/>
        <v>0</v>
      </c>
      <c r="Q148" s="150">
        <f t="shared" si="79"/>
        <v>0</v>
      </c>
      <c r="R148" s="150">
        <f t="shared" si="80"/>
        <v>0</v>
      </c>
      <c r="S148" s="191" t="s">
        <v>281</v>
      </c>
      <c r="T148" s="194" t="s">
        <v>183</v>
      </c>
      <c r="U148" s="194">
        <v>2</v>
      </c>
      <c r="V148" s="194">
        <v>0</v>
      </c>
      <c r="W148" s="197">
        <v>270</v>
      </c>
      <c r="X148" s="65"/>
      <c r="Y148" s="66"/>
      <c r="Z148" s="67"/>
      <c r="AA148" s="67"/>
      <c r="AB148" s="67"/>
      <c r="AC148" s="67"/>
      <c r="AD148" s="67"/>
      <c r="AE148" s="67"/>
      <c r="AF148" s="67"/>
      <c r="AG148" s="67"/>
      <c r="AH148" s="67"/>
      <c r="AI148" s="266"/>
      <c r="AJ148" s="228">
        <f t="shared" si="85"/>
        <v>0</v>
      </c>
      <c r="AK148" s="146" t="str">
        <f>IF(SUM(X148:AI148)&gt;0,"Yes","No")</f>
        <v>No</v>
      </c>
      <c r="AL148" s="147" t="str">
        <f t="shared" si="86"/>
        <v>Yes</v>
      </c>
      <c r="AM148" s="84">
        <v>3</v>
      </c>
      <c r="AN148" s="84">
        <v>1</v>
      </c>
      <c r="AP148" s="138">
        <v>350</v>
      </c>
      <c r="AQ148" s="138">
        <v>900</v>
      </c>
      <c r="AR148" s="138">
        <v>150</v>
      </c>
      <c r="AS148" s="84">
        <f>SUM(X148:AG148)*V148</f>
        <v>0</v>
      </c>
      <c r="AT148" s="138">
        <v>1.3706100000000001</v>
      </c>
    </row>
    <row r="149" spans="1:47" s="84" customFormat="1" ht="100" customHeight="1">
      <c r="A149" s="110"/>
      <c r="B149" s="145"/>
      <c r="C149" s="198" t="s">
        <v>258</v>
      </c>
      <c r="D149" s="175" t="s">
        <v>11</v>
      </c>
      <c r="E149" s="198">
        <v>7.6</v>
      </c>
      <c r="F149" s="190">
        <f t="shared" si="84"/>
        <v>0</v>
      </c>
      <c r="G149" s="190">
        <f t="shared" si="69"/>
        <v>0</v>
      </c>
      <c r="H149" s="190">
        <f t="shared" si="70"/>
        <v>0</v>
      </c>
      <c r="I149" s="190">
        <f t="shared" si="71"/>
        <v>0</v>
      </c>
      <c r="J149" s="190">
        <f t="shared" si="72"/>
        <v>0</v>
      </c>
      <c r="K149" s="190">
        <f t="shared" si="73"/>
        <v>0</v>
      </c>
      <c r="L149" s="190">
        <f t="shared" si="74"/>
        <v>0</v>
      </c>
      <c r="M149" s="190">
        <f t="shared" si="75"/>
        <v>0</v>
      </c>
      <c r="N149" s="190">
        <f t="shared" si="76"/>
        <v>0</v>
      </c>
      <c r="O149" s="190">
        <f t="shared" si="77"/>
        <v>0</v>
      </c>
      <c r="P149" s="190">
        <f t="shared" si="78"/>
        <v>0</v>
      </c>
      <c r="Q149" s="190">
        <f t="shared" si="79"/>
        <v>0</v>
      </c>
      <c r="R149" s="190">
        <f t="shared" si="80"/>
        <v>0</v>
      </c>
      <c r="S149" s="200" t="s">
        <v>282</v>
      </c>
      <c r="T149" s="198" t="s">
        <v>184</v>
      </c>
      <c r="U149" s="198">
        <v>2</v>
      </c>
      <c r="V149" s="198">
        <v>0</v>
      </c>
      <c r="W149" s="245">
        <v>300</v>
      </c>
      <c r="X149" s="22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65"/>
      <c r="AJ149" s="229">
        <f t="shared" si="85"/>
        <v>0</v>
      </c>
      <c r="AK149" s="148" t="str">
        <f>IF(SUM(X149:AI149)&gt;0,"Yes","No")</f>
        <v>No</v>
      </c>
      <c r="AL149" s="149" t="str">
        <f t="shared" si="86"/>
        <v>Yes</v>
      </c>
    </row>
    <row r="150" spans="1:47" s="138" customFormat="1" ht="100" customHeight="1">
      <c r="A150" s="110"/>
      <c r="B150" s="176"/>
      <c r="C150" s="194" t="s">
        <v>256</v>
      </c>
      <c r="D150" s="196" t="s">
        <v>11</v>
      </c>
      <c r="E150" s="194">
        <v>7</v>
      </c>
      <c r="F150" s="150">
        <f t="shared" si="84"/>
        <v>0</v>
      </c>
      <c r="G150" s="150">
        <f t="shared" si="69"/>
        <v>0</v>
      </c>
      <c r="H150" s="150">
        <f t="shared" si="70"/>
        <v>0</v>
      </c>
      <c r="I150" s="150">
        <f t="shared" si="71"/>
        <v>0</v>
      </c>
      <c r="J150" s="150">
        <f t="shared" si="72"/>
        <v>0</v>
      </c>
      <c r="K150" s="150">
        <f t="shared" si="73"/>
        <v>0</v>
      </c>
      <c r="L150" s="150">
        <f t="shared" si="74"/>
        <v>0</v>
      </c>
      <c r="M150" s="150">
        <f t="shared" si="75"/>
        <v>0</v>
      </c>
      <c r="N150" s="150">
        <f t="shared" si="76"/>
        <v>0</v>
      </c>
      <c r="O150" s="150">
        <f t="shared" si="77"/>
        <v>0</v>
      </c>
      <c r="P150" s="150">
        <f t="shared" si="78"/>
        <v>0</v>
      </c>
      <c r="Q150" s="150">
        <f t="shared" si="79"/>
        <v>0</v>
      </c>
      <c r="R150" s="150">
        <f t="shared" si="80"/>
        <v>0</v>
      </c>
      <c r="S150" s="191" t="s">
        <v>283</v>
      </c>
      <c r="T150" s="194" t="s">
        <v>184</v>
      </c>
      <c r="U150" s="194">
        <v>1</v>
      </c>
      <c r="V150" s="194">
        <v>0</v>
      </c>
      <c r="W150" s="197">
        <v>200</v>
      </c>
      <c r="X150" s="65"/>
      <c r="Y150" s="66"/>
      <c r="Z150" s="67"/>
      <c r="AA150" s="67"/>
      <c r="AB150" s="67"/>
      <c r="AC150" s="67"/>
      <c r="AD150" s="67"/>
      <c r="AE150" s="67"/>
      <c r="AF150" s="67"/>
      <c r="AG150" s="67"/>
      <c r="AH150" s="67"/>
      <c r="AI150" s="266"/>
      <c r="AJ150" s="228">
        <f t="shared" si="85"/>
        <v>0</v>
      </c>
      <c r="AK150" s="146" t="str">
        <f>IF(SUM(X150:AI150)&gt;0,"Yes","No")</f>
        <v>No</v>
      </c>
      <c r="AL150" s="147" t="str">
        <f t="shared" si="86"/>
        <v>Yes</v>
      </c>
      <c r="AM150" s="84"/>
      <c r="AN150" s="84">
        <f>U150</f>
        <v>1</v>
      </c>
      <c r="AP150" s="138">
        <v>150</v>
      </c>
      <c r="AQ150" s="138">
        <v>500</v>
      </c>
      <c r="AR150" s="138">
        <v>80</v>
      </c>
      <c r="AS150" s="84">
        <f>SUM(X150:AG150)*V150</f>
        <v>0</v>
      </c>
      <c r="AT150" s="138">
        <v>0.53464</v>
      </c>
    </row>
    <row r="151" spans="1:47" s="84" customFormat="1" ht="100" customHeight="1">
      <c r="A151" s="110"/>
      <c r="B151" s="145"/>
      <c r="C151" s="198" t="s">
        <v>262</v>
      </c>
      <c r="D151" s="175" t="s">
        <v>11</v>
      </c>
      <c r="E151" s="198">
        <v>9.6999999999999993</v>
      </c>
      <c r="F151" s="190">
        <f t="shared" si="84"/>
        <v>0</v>
      </c>
      <c r="G151" s="190">
        <f t="shared" si="69"/>
        <v>0</v>
      </c>
      <c r="H151" s="190">
        <f t="shared" si="70"/>
        <v>0</v>
      </c>
      <c r="I151" s="190">
        <f t="shared" si="71"/>
        <v>0</v>
      </c>
      <c r="J151" s="190">
        <f t="shared" si="72"/>
        <v>0</v>
      </c>
      <c r="K151" s="190">
        <f t="shared" si="73"/>
        <v>0</v>
      </c>
      <c r="L151" s="190">
        <f t="shared" si="74"/>
        <v>0</v>
      </c>
      <c r="M151" s="190">
        <f t="shared" si="75"/>
        <v>0</v>
      </c>
      <c r="N151" s="190">
        <f t="shared" si="76"/>
        <v>0</v>
      </c>
      <c r="O151" s="190">
        <f t="shared" si="77"/>
        <v>0</v>
      </c>
      <c r="P151" s="190">
        <f t="shared" si="78"/>
        <v>0</v>
      </c>
      <c r="Q151" s="190">
        <f t="shared" si="79"/>
        <v>0</v>
      </c>
      <c r="R151" s="190">
        <f t="shared" si="80"/>
        <v>0</v>
      </c>
      <c r="S151" s="198" t="s">
        <v>284</v>
      </c>
      <c r="T151" s="198" t="s">
        <v>185</v>
      </c>
      <c r="U151" s="198">
        <v>1</v>
      </c>
      <c r="V151" s="198">
        <v>0</v>
      </c>
      <c r="W151" s="245">
        <v>220</v>
      </c>
      <c r="X151" s="22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65"/>
      <c r="AJ151" s="229">
        <f t="shared" si="85"/>
        <v>0</v>
      </c>
      <c r="AK151" s="148" t="str">
        <f t="shared" si="83"/>
        <v>No</v>
      </c>
      <c r="AL151" s="149" t="str">
        <f t="shared" si="86"/>
        <v>Yes</v>
      </c>
    </row>
    <row r="152" spans="1:47" s="138" customFormat="1" ht="100" customHeight="1">
      <c r="A152" s="110"/>
      <c r="B152" s="176"/>
      <c r="C152" s="194" t="s">
        <v>277</v>
      </c>
      <c r="D152" s="196" t="s">
        <v>11</v>
      </c>
      <c r="E152" s="194">
        <v>7.31</v>
      </c>
      <c r="F152" s="150">
        <f t="shared" ref="F152:F153" si="88">SUM(X152:AI152)*E152</f>
        <v>0</v>
      </c>
      <c r="G152" s="150">
        <f t="shared" ref="G152:G153" si="89">X152*U152</f>
        <v>0</v>
      </c>
      <c r="H152" s="150">
        <f t="shared" ref="H152:H153" si="90">Y152*U152</f>
        <v>0</v>
      </c>
      <c r="I152" s="150">
        <f t="shared" ref="I152:I153" si="91">Z152*U152</f>
        <v>0</v>
      </c>
      <c r="J152" s="150">
        <f t="shared" ref="J152:J153" si="92">AA152*U152</f>
        <v>0</v>
      </c>
      <c r="K152" s="150">
        <f t="shared" ref="K152:K153" si="93">AB152*U152</f>
        <v>0</v>
      </c>
      <c r="L152" s="150">
        <f t="shared" ref="L152:L153" si="94">AC152*U152</f>
        <v>0</v>
      </c>
      <c r="M152" s="150">
        <f t="shared" ref="M152:M153" si="95">AD152*U152</f>
        <v>0</v>
      </c>
      <c r="N152" s="150">
        <f t="shared" ref="N152:N153" si="96">AE152*U152</f>
        <v>0</v>
      </c>
      <c r="O152" s="150">
        <f t="shared" ref="O152:O153" si="97">AF152*U152</f>
        <v>0</v>
      </c>
      <c r="P152" s="150">
        <f t="shared" ref="P152:P153" si="98">AG152*U152</f>
        <v>0</v>
      </c>
      <c r="Q152" s="150">
        <f t="shared" ref="Q152:Q153" si="99">AH152*U152</f>
        <v>0</v>
      </c>
      <c r="R152" s="150">
        <f t="shared" ref="R152:R153" si="100">AI152*U152</f>
        <v>0</v>
      </c>
      <c r="S152" s="191" t="s">
        <v>285</v>
      </c>
      <c r="T152" s="194" t="s">
        <v>185</v>
      </c>
      <c r="U152" s="194">
        <v>1</v>
      </c>
      <c r="V152" s="194">
        <v>0</v>
      </c>
      <c r="W152" s="197">
        <v>220</v>
      </c>
      <c r="X152" s="65"/>
      <c r="Y152" s="66"/>
      <c r="Z152" s="67"/>
      <c r="AA152" s="67"/>
      <c r="AB152" s="67"/>
      <c r="AC152" s="67"/>
      <c r="AD152" s="67"/>
      <c r="AE152" s="67"/>
      <c r="AF152" s="67"/>
      <c r="AG152" s="67"/>
      <c r="AH152" s="67"/>
      <c r="AI152" s="266"/>
      <c r="AJ152" s="228">
        <f t="shared" si="85"/>
        <v>0</v>
      </c>
      <c r="AK152" s="146" t="str">
        <f t="shared" si="83"/>
        <v>No</v>
      </c>
      <c r="AL152" s="147" t="str">
        <f t="shared" si="86"/>
        <v>Yes</v>
      </c>
      <c r="AM152" s="84"/>
      <c r="AN152" s="84"/>
      <c r="AS152" s="84"/>
    </row>
    <row r="153" spans="1:47" s="138" customFormat="1" ht="100" customHeight="1" thickBot="1">
      <c r="A153" s="110"/>
      <c r="B153" s="151"/>
      <c r="C153" s="169" t="s">
        <v>278</v>
      </c>
      <c r="D153" s="170" t="s">
        <v>11</v>
      </c>
      <c r="E153" s="169">
        <v>1.77</v>
      </c>
      <c r="F153" s="171">
        <f t="shared" si="88"/>
        <v>0</v>
      </c>
      <c r="G153" s="171">
        <f t="shared" si="89"/>
        <v>0</v>
      </c>
      <c r="H153" s="171">
        <f t="shared" si="90"/>
        <v>0</v>
      </c>
      <c r="I153" s="171">
        <f t="shared" si="91"/>
        <v>0</v>
      </c>
      <c r="J153" s="171">
        <f t="shared" si="92"/>
        <v>0</v>
      </c>
      <c r="K153" s="171">
        <f t="shared" si="93"/>
        <v>0</v>
      </c>
      <c r="L153" s="171">
        <f t="shared" si="94"/>
        <v>0</v>
      </c>
      <c r="M153" s="171">
        <f t="shared" si="95"/>
        <v>0</v>
      </c>
      <c r="N153" s="171">
        <f t="shared" si="96"/>
        <v>0</v>
      </c>
      <c r="O153" s="171">
        <f t="shared" si="97"/>
        <v>0</v>
      </c>
      <c r="P153" s="171">
        <f t="shared" si="98"/>
        <v>0</v>
      </c>
      <c r="Q153" s="171">
        <f t="shared" si="99"/>
        <v>0</v>
      </c>
      <c r="R153" s="171">
        <f t="shared" si="100"/>
        <v>0</v>
      </c>
      <c r="S153" s="169" t="s">
        <v>286</v>
      </c>
      <c r="T153" s="169" t="s">
        <v>183</v>
      </c>
      <c r="U153" s="169">
        <v>1</v>
      </c>
      <c r="V153" s="169">
        <v>0</v>
      </c>
      <c r="W153" s="270">
        <v>100</v>
      </c>
      <c r="X153" s="24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68"/>
      <c r="AJ153" s="230">
        <f t="shared" si="85"/>
        <v>0</v>
      </c>
      <c r="AK153" s="172" t="str">
        <f t="shared" si="83"/>
        <v>No</v>
      </c>
      <c r="AL153" s="173" t="str">
        <f t="shared" si="86"/>
        <v>Yes</v>
      </c>
      <c r="AM153" s="84"/>
      <c r="AN153" s="84"/>
      <c r="AS153" s="84"/>
    </row>
    <row r="154" spans="1:47" s="74" customFormat="1">
      <c r="C154" s="177"/>
      <c r="D154" s="178"/>
      <c r="F154" s="87"/>
      <c r="G154" s="87"/>
      <c r="H154" s="87"/>
      <c r="I154" s="87"/>
      <c r="J154" s="87"/>
      <c r="K154" s="87"/>
      <c r="L154" s="87"/>
      <c r="M154" s="87"/>
      <c r="N154" s="87"/>
      <c r="O154" s="87"/>
      <c r="P154" s="87"/>
      <c r="Q154" s="87"/>
      <c r="R154" s="87"/>
      <c r="S154" s="179"/>
      <c r="T154" s="177"/>
      <c r="U154" s="177"/>
      <c r="X154" s="110"/>
      <c r="Y154" s="110"/>
      <c r="Z154" s="110"/>
      <c r="AA154" s="110"/>
      <c r="AB154" s="110"/>
      <c r="AC154" s="110"/>
      <c r="AD154" s="110"/>
      <c r="AE154" s="110"/>
      <c r="AF154" s="110"/>
      <c r="AG154" s="110"/>
      <c r="AH154" s="110"/>
      <c r="AI154" s="110"/>
      <c r="AJ154" s="180"/>
      <c r="AK154" s="181"/>
      <c r="AO154" s="110"/>
      <c r="AP154" s="110"/>
      <c r="AQ154" s="110"/>
      <c r="AR154" s="110"/>
    </row>
    <row r="155" spans="1:47" s="74" customFormat="1">
      <c r="C155" s="177"/>
      <c r="D155" s="178"/>
      <c r="F155" s="87"/>
      <c r="G155" s="87"/>
      <c r="H155" s="87"/>
      <c r="I155" s="87"/>
      <c r="J155" s="87"/>
      <c r="K155" s="87"/>
      <c r="L155" s="87"/>
      <c r="M155" s="87"/>
      <c r="N155" s="87"/>
      <c r="O155" s="87"/>
      <c r="P155" s="87"/>
      <c r="Q155" s="87"/>
      <c r="R155" s="87"/>
      <c r="S155" s="179"/>
      <c r="T155" s="177"/>
      <c r="U155" s="177"/>
      <c r="X155" s="110"/>
      <c r="Y155" s="110"/>
      <c r="Z155" s="110"/>
      <c r="AA155" s="110"/>
      <c r="AB155" s="110"/>
      <c r="AC155" s="110"/>
      <c r="AD155" s="110"/>
      <c r="AE155" s="110"/>
      <c r="AF155" s="110"/>
      <c r="AG155" s="110"/>
      <c r="AH155" s="110"/>
      <c r="AI155" s="110"/>
      <c r="AJ155" s="180"/>
      <c r="AK155" s="181"/>
      <c r="AO155" s="110"/>
      <c r="AP155" s="110"/>
      <c r="AQ155" s="110"/>
      <c r="AR155" s="110"/>
    </row>
    <row r="156" spans="1:47" s="74" customFormat="1">
      <c r="C156" s="177"/>
      <c r="D156" s="178"/>
      <c r="F156" s="87"/>
      <c r="G156" s="87"/>
      <c r="H156" s="87"/>
      <c r="I156" s="87"/>
      <c r="J156" s="87"/>
      <c r="K156" s="87"/>
      <c r="L156" s="87"/>
      <c r="M156" s="87"/>
      <c r="N156" s="87"/>
      <c r="O156" s="87"/>
      <c r="P156" s="87"/>
      <c r="Q156" s="87"/>
      <c r="R156" s="87"/>
      <c r="S156" s="179"/>
      <c r="T156" s="177"/>
      <c r="U156" s="177"/>
      <c r="X156" s="110"/>
      <c r="Y156" s="110"/>
      <c r="Z156" s="110"/>
      <c r="AA156" s="110"/>
      <c r="AB156" s="110"/>
      <c r="AC156" s="110"/>
      <c r="AD156" s="110"/>
      <c r="AE156" s="110"/>
      <c r="AF156" s="110"/>
      <c r="AG156" s="110"/>
      <c r="AH156" s="110"/>
      <c r="AI156" s="110"/>
      <c r="AJ156" s="180"/>
      <c r="AK156" s="181"/>
      <c r="AO156" s="110"/>
      <c r="AP156" s="110"/>
      <c r="AQ156" s="110"/>
      <c r="AR156" s="110"/>
    </row>
    <row r="157" spans="1:47" s="74" customFormat="1">
      <c r="C157" s="177"/>
      <c r="D157" s="178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179"/>
      <c r="T157" s="177"/>
      <c r="U157" s="177"/>
      <c r="X157" s="110"/>
      <c r="Y157" s="110"/>
      <c r="Z157" s="110"/>
      <c r="AA157" s="110"/>
      <c r="AB157" s="110"/>
      <c r="AC157" s="110"/>
      <c r="AD157" s="110"/>
      <c r="AE157" s="110"/>
      <c r="AF157" s="110"/>
      <c r="AG157" s="110"/>
      <c r="AH157" s="110"/>
      <c r="AI157" s="110"/>
      <c r="AJ157" s="180"/>
      <c r="AK157" s="181"/>
      <c r="AO157" s="110"/>
      <c r="AP157" s="110"/>
      <c r="AQ157" s="110"/>
      <c r="AR157" s="110"/>
    </row>
    <row r="158" spans="1:47" s="74" customFormat="1">
      <c r="C158" s="177"/>
      <c r="D158" s="178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179"/>
      <c r="T158" s="177"/>
      <c r="U158" s="177"/>
      <c r="X158" s="110"/>
      <c r="Y158" s="110"/>
      <c r="Z158" s="110"/>
      <c r="AA158" s="110"/>
      <c r="AB158" s="110"/>
      <c r="AC158" s="110"/>
      <c r="AD158" s="110"/>
      <c r="AE158" s="110"/>
      <c r="AF158" s="110"/>
      <c r="AG158" s="110"/>
      <c r="AH158" s="110"/>
      <c r="AI158" s="110"/>
      <c r="AJ158" s="180"/>
      <c r="AK158" s="181"/>
      <c r="AO158" s="110"/>
      <c r="AP158" s="110"/>
      <c r="AQ158" s="110"/>
      <c r="AR158" s="110"/>
    </row>
    <row r="159" spans="1:47" s="74" customFormat="1">
      <c r="C159" s="177"/>
      <c r="D159" s="178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179"/>
      <c r="T159" s="177"/>
      <c r="U159" s="177"/>
      <c r="X159" s="110"/>
      <c r="Y159" s="110"/>
      <c r="Z159" s="110"/>
      <c r="AA159" s="110"/>
      <c r="AB159" s="110"/>
      <c r="AC159" s="110"/>
      <c r="AD159" s="110"/>
      <c r="AE159" s="110"/>
      <c r="AF159" s="110"/>
      <c r="AG159" s="110"/>
      <c r="AH159" s="110"/>
      <c r="AI159" s="110"/>
      <c r="AJ159" s="180"/>
      <c r="AK159" s="181"/>
      <c r="AO159" s="110"/>
      <c r="AP159" s="110"/>
      <c r="AQ159" s="110"/>
      <c r="AR159" s="110"/>
    </row>
    <row r="160" spans="1:47" s="74" customFormat="1">
      <c r="C160" s="177"/>
      <c r="D160" s="178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179"/>
      <c r="T160" s="177"/>
      <c r="U160" s="177"/>
      <c r="X160" s="110"/>
      <c r="Y160" s="110"/>
      <c r="Z160" s="110"/>
      <c r="AA160" s="110"/>
      <c r="AB160" s="110"/>
      <c r="AC160" s="110"/>
      <c r="AD160" s="110"/>
      <c r="AE160" s="110"/>
      <c r="AF160" s="110"/>
      <c r="AG160" s="110"/>
      <c r="AH160" s="110"/>
      <c r="AI160" s="110"/>
      <c r="AJ160" s="180"/>
      <c r="AK160" s="181"/>
      <c r="AO160" s="110"/>
      <c r="AP160" s="110"/>
      <c r="AQ160" s="110"/>
      <c r="AR160" s="110"/>
    </row>
    <row r="161" spans="3:44" s="74" customFormat="1">
      <c r="C161" s="177"/>
      <c r="D161" s="178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179"/>
      <c r="T161" s="177"/>
      <c r="U161" s="177"/>
      <c r="X161" s="110"/>
      <c r="Y161" s="110"/>
      <c r="Z161" s="110"/>
      <c r="AA161" s="110"/>
      <c r="AB161" s="110"/>
      <c r="AC161" s="110"/>
      <c r="AD161" s="110"/>
      <c r="AE161" s="110"/>
      <c r="AF161" s="110"/>
      <c r="AG161" s="110"/>
      <c r="AH161" s="110"/>
      <c r="AI161" s="110"/>
      <c r="AJ161" s="180"/>
      <c r="AK161" s="181"/>
      <c r="AO161" s="110"/>
      <c r="AP161" s="110"/>
      <c r="AQ161" s="110"/>
      <c r="AR161" s="110"/>
    </row>
    <row r="162" spans="3:44" s="74" customFormat="1">
      <c r="C162" s="177"/>
      <c r="D162" s="178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179"/>
      <c r="T162" s="177"/>
      <c r="U162" s="177"/>
      <c r="X162" s="110"/>
      <c r="Y162" s="110"/>
      <c r="Z162" s="110"/>
      <c r="AA162" s="110"/>
      <c r="AB162" s="110"/>
      <c r="AC162" s="110"/>
      <c r="AD162" s="110"/>
      <c r="AE162" s="110"/>
      <c r="AF162" s="110"/>
      <c r="AG162" s="110"/>
      <c r="AH162" s="110"/>
      <c r="AI162" s="110"/>
      <c r="AJ162" s="180"/>
      <c r="AK162" s="181"/>
      <c r="AO162" s="110"/>
      <c r="AP162" s="110"/>
      <c r="AQ162" s="110"/>
      <c r="AR162" s="110"/>
    </row>
    <row r="163" spans="3:44" s="74" customFormat="1">
      <c r="C163" s="177"/>
      <c r="D163" s="178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179"/>
      <c r="T163" s="177"/>
      <c r="U163" s="177"/>
      <c r="X163" s="110"/>
      <c r="Y163" s="110"/>
      <c r="Z163" s="110"/>
      <c r="AA163" s="110"/>
      <c r="AB163" s="110"/>
      <c r="AC163" s="110"/>
      <c r="AD163" s="110"/>
      <c r="AE163" s="110"/>
      <c r="AF163" s="110"/>
      <c r="AG163" s="110"/>
      <c r="AH163" s="110"/>
      <c r="AI163" s="110"/>
      <c r="AJ163" s="180"/>
      <c r="AK163" s="181"/>
      <c r="AO163" s="110"/>
      <c r="AP163" s="110"/>
      <c r="AQ163" s="110"/>
      <c r="AR163" s="110"/>
    </row>
    <row r="164" spans="3:44" s="74" customFormat="1">
      <c r="C164" s="177"/>
      <c r="D164" s="178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179"/>
      <c r="T164" s="177"/>
      <c r="U164" s="177"/>
      <c r="X164" s="110"/>
      <c r="Y164" s="110"/>
      <c r="Z164" s="110"/>
      <c r="AA164" s="110"/>
      <c r="AB164" s="110"/>
      <c r="AC164" s="110"/>
      <c r="AD164" s="110"/>
      <c r="AE164" s="110"/>
      <c r="AF164" s="110"/>
      <c r="AG164" s="110"/>
      <c r="AH164" s="110"/>
      <c r="AI164" s="110"/>
      <c r="AJ164" s="180"/>
      <c r="AK164" s="181"/>
      <c r="AO164" s="110"/>
      <c r="AP164" s="110"/>
      <c r="AQ164" s="110"/>
      <c r="AR164" s="110"/>
    </row>
    <row r="165" spans="3:44" s="74" customFormat="1">
      <c r="C165" s="177"/>
      <c r="D165" s="178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179"/>
      <c r="T165" s="177"/>
      <c r="U165" s="177"/>
      <c r="X165" s="110"/>
      <c r="Y165" s="110"/>
      <c r="Z165" s="110"/>
      <c r="AA165" s="110"/>
      <c r="AB165" s="110"/>
      <c r="AC165" s="110"/>
      <c r="AD165" s="110"/>
      <c r="AE165" s="110"/>
      <c r="AF165" s="110"/>
      <c r="AG165" s="110"/>
      <c r="AH165" s="110"/>
      <c r="AI165" s="110"/>
      <c r="AJ165" s="180"/>
      <c r="AK165" s="181"/>
      <c r="AO165" s="110"/>
      <c r="AP165" s="110"/>
      <c r="AQ165" s="110"/>
      <c r="AR165" s="110"/>
    </row>
    <row r="166" spans="3:44" s="74" customFormat="1">
      <c r="C166" s="177"/>
      <c r="D166" s="178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179"/>
      <c r="T166" s="177"/>
      <c r="U166" s="177"/>
      <c r="X166" s="110"/>
      <c r="Y166" s="110"/>
      <c r="Z166" s="110"/>
      <c r="AA166" s="110"/>
      <c r="AB166" s="110"/>
      <c r="AC166" s="110"/>
      <c r="AD166" s="110"/>
      <c r="AE166" s="110"/>
      <c r="AF166" s="110"/>
      <c r="AG166" s="110"/>
      <c r="AH166" s="110"/>
      <c r="AI166" s="110"/>
      <c r="AJ166" s="180"/>
      <c r="AK166" s="181"/>
      <c r="AO166" s="110"/>
      <c r="AP166" s="110"/>
      <c r="AQ166" s="110"/>
      <c r="AR166" s="110"/>
    </row>
    <row r="167" spans="3:44" s="74" customFormat="1">
      <c r="C167" s="177"/>
      <c r="D167" s="178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179"/>
      <c r="T167" s="177"/>
      <c r="U167" s="177"/>
      <c r="X167" s="110"/>
      <c r="Y167" s="110"/>
      <c r="Z167" s="110"/>
      <c r="AA167" s="110"/>
      <c r="AB167" s="110"/>
      <c r="AC167" s="110"/>
      <c r="AD167" s="110"/>
      <c r="AE167" s="110"/>
      <c r="AF167" s="110"/>
      <c r="AG167" s="110"/>
      <c r="AH167" s="110"/>
      <c r="AI167" s="110"/>
      <c r="AJ167" s="180"/>
      <c r="AK167" s="181"/>
      <c r="AO167" s="110"/>
      <c r="AP167" s="110"/>
      <c r="AQ167" s="110"/>
      <c r="AR167" s="110"/>
    </row>
    <row r="168" spans="3:44" s="74" customFormat="1">
      <c r="C168" s="177"/>
      <c r="D168" s="178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179"/>
      <c r="T168" s="177"/>
      <c r="U168" s="177"/>
      <c r="X168" s="110"/>
      <c r="Y168" s="110"/>
      <c r="Z168" s="110"/>
      <c r="AA168" s="110"/>
      <c r="AB168" s="110"/>
      <c r="AC168" s="110"/>
      <c r="AD168" s="110"/>
      <c r="AE168" s="110"/>
      <c r="AF168" s="110"/>
      <c r="AG168" s="110"/>
      <c r="AH168" s="110"/>
      <c r="AI168" s="110"/>
      <c r="AJ168" s="180"/>
      <c r="AK168" s="181"/>
      <c r="AO168" s="110"/>
      <c r="AP168" s="110"/>
      <c r="AQ168" s="110"/>
      <c r="AR168" s="110"/>
    </row>
    <row r="169" spans="3:44" s="74" customFormat="1">
      <c r="C169" s="177"/>
      <c r="D169" s="178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179"/>
      <c r="T169" s="177"/>
      <c r="U169" s="177"/>
      <c r="X169" s="110"/>
      <c r="Y169" s="110"/>
      <c r="Z169" s="110"/>
      <c r="AA169" s="110"/>
      <c r="AB169" s="110"/>
      <c r="AC169" s="110"/>
      <c r="AD169" s="110"/>
      <c r="AE169" s="110"/>
      <c r="AF169" s="110"/>
      <c r="AG169" s="110"/>
      <c r="AH169" s="110"/>
      <c r="AI169" s="110"/>
      <c r="AJ169" s="180"/>
      <c r="AK169" s="181"/>
      <c r="AO169" s="110"/>
      <c r="AP169" s="110"/>
      <c r="AQ169" s="110"/>
      <c r="AR169" s="110"/>
    </row>
    <row r="170" spans="3:44" s="74" customFormat="1">
      <c r="C170" s="177"/>
      <c r="D170" s="178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179"/>
      <c r="T170" s="177"/>
      <c r="U170" s="177"/>
      <c r="X170" s="110"/>
      <c r="Y170" s="110"/>
      <c r="Z170" s="110"/>
      <c r="AA170" s="110"/>
      <c r="AB170" s="110"/>
      <c r="AC170" s="110"/>
      <c r="AD170" s="110"/>
      <c r="AE170" s="110"/>
      <c r="AF170" s="110"/>
      <c r="AG170" s="110"/>
      <c r="AH170" s="110"/>
      <c r="AI170" s="110"/>
      <c r="AJ170" s="180"/>
      <c r="AK170" s="181"/>
      <c r="AO170" s="110"/>
      <c r="AP170" s="110"/>
      <c r="AQ170" s="110"/>
      <c r="AR170" s="110"/>
    </row>
    <row r="171" spans="3:44" s="74" customFormat="1">
      <c r="C171" s="177"/>
      <c r="D171" s="178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179"/>
      <c r="T171" s="177"/>
      <c r="U171" s="177"/>
      <c r="X171" s="110"/>
      <c r="Y171" s="110"/>
      <c r="Z171" s="110"/>
      <c r="AA171" s="110"/>
      <c r="AB171" s="110"/>
      <c r="AC171" s="110"/>
      <c r="AD171" s="110"/>
      <c r="AE171" s="110"/>
      <c r="AF171" s="110"/>
      <c r="AG171" s="110"/>
      <c r="AH171" s="110"/>
      <c r="AI171" s="110"/>
      <c r="AJ171" s="180"/>
      <c r="AK171" s="181"/>
      <c r="AO171" s="110"/>
      <c r="AP171" s="110"/>
      <c r="AQ171" s="110"/>
      <c r="AR171" s="110"/>
    </row>
    <row r="172" spans="3:44" s="74" customFormat="1">
      <c r="C172" s="177"/>
      <c r="D172" s="178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179"/>
      <c r="T172" s="177"/>
      <c r="U172" s="177"/>
      <c r="X172" s="110"/>
      <c r="Y172" s="110"/>
      <c r="Z172" s="110"/>
      <c r="AA172" s="110"/>
      <c r="AB172" s="110"/>
      <c r="AC172" s="110"/>
      <c r="AD172" s="110"/>
      <c r="AE172" s="110"/>
      <c r="AF172" s="110"/>
      <c r="AG172" s="110"/>
      <c r="AH172" s="110"/>
      <c r="AI172" s="110"/>
      <c r="AJ172" s="180"/>
      <c r="AK172" s="181"/>
      <c r="AO172" s="110"/>
      <c r="AP172" s="110"/>
      <c r="AQ172" s="110"/>
      <c r="AR172" s="110"/>
    </row>
    <row r="173" spans="3:44" s="74" customFormat="1">
      <c r="C173" s="177"/>
      <c r="D173" s="178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179"/>
      <c r="T173" s="177"/>
      <c r="U173" s="177"/>
      <c r="X173" s="110"/>
      <c r="Y173" s="110"/>
      <c r="Z173" s="110"/>
      <c r="AA173" s="110"/>
      <c r="AB173" s="110"/>
      <c r="AC173" s="110"/>
      <c r="AD173" s="110"/>
      <c r="AE173" s="110"/>
      <c r="AF173" s="110"/>
      <c r="AG173" s="110"/>
      <c r="AH173" s="110"/>
      <c r="AI173" s="110"/>
      <c r="AJ173" s="180"/>
      <c r="AK173" s="181"/>
      <c r="AO173" s="110"/>
      <c r="AP173" s="110"/>
      <c r="AQ173" s="110"/>
      <c r="AR173" s="110"/>
    </row>
    <row r="174" spans="3:44" s="74" customFormat="1">
      <c r="C174" s="177"/>
      <c r="D174" s="178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179"/>
      <c r="T174" s="177"/>
      <c r="U174" s="177"/>
      <c r="X174" s="110"/>
      <c r="Y174" s="110"/>
      <c r="Z174" s="110"/>
      <c r="AA174" s="110"/>
      <c r="AB174" s="110"/>
      <c r="AC174" s="110"/>
      <c r="AD174" s="110"/>
      <c r="AE174" s="110"/>
      <c r="AF174" s="110"/>
      <c r="AG174" s="110"/>
      <c r="AH174" s="110"/>
      <c r="AI174" s="110"/>
      <c r="AJ174" s="180"/>
      <c r="AK174" s="181"/>
      <c r="AO174" s="110"/>
      <c r="AP174" s="110"/>
      <c r="AQ174" s="110"/>
      <c r="AR174" s="110"/>
    </row>
    <row r="175" spans="3:44" s="74" customFormat="1">
      <c r="C175" s="177"/>
      <c r="D175" s="178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179"/>
      <c r="T175" s="177"/>
      <c r="U175" s="177"/>
      <c r="X175" s="110"/>
      <c r="Y175" s="110"/>
      <c r="Z175" s="110"/>
      <c r="AA175" s="110"/>
      <c r="AB175" s="110"/>
      <c r="AC175" s="110"/>
      <c r="AD175" s="110"/>
      <c r="AE175" s="110"/>
      <c r="AF175" s="110"/>
      <c r="AG175" s="110"/>
      <c r="AH175" s="110"/>
      <c r="AI175" s="110"/>
      <c r="AJ175" s="180"/>
      <c r="AK175" s="181"/>
      <c r="AO175" s="110"/>
      <c r="AP175" s="110"/>
      <c r="AQ175" s="110"/>
      <c r="AR175" s="110"/>
    </row>
    <row r="176" spans="3:44" s="74" customFormat="1">
      <c r="C176" s="177"/>
      <c r="D176" s="178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179"/>
      <c r="T176" s="177"/>
      <c r="U176" s="177"/>
      <c r="X176" s="110"/>
      <c r="Y176" s="110"/>
      <c r="Z176" s="110"/>
      <c r="AA176" s="110"/>
      <c r="AB176" s="110"/>
      <c r="AC176" s="110"/>
      <c r="AD176" s="110"/>
      <c r="AE176" s="110"/>
      <c r="AF176" s="110"/>
      <c r="AG176" s="110"/>
      <c r="AH176" s="110"/>
      <c r="AI176" s="110"/>
      <c r="AJ176" s="180"/>
      <c r="AK176" s="181"/>
      <c r="AO176" s="110"/>
      <c r="AP176" s="110"/>
      <c r="AQ176" s="110"/>
      <c r="AR176" s="110"/>
    </row>
    <row r="177" spans="3:44" s="74" customFormat="1">
      <c r="C177" s="177"/>
      <c r="D177" s="178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179"/>
      <c r="T177" s="177"/>
      <c r="U177" s="177"/>
      <c r="X177" s="110"/>
      <c r="Y177" s="110"/>
      <c r="Z177" s="110"/>
      <c r="AA177" s="110"/>
      <c r="AB177" s="110"/>
      <c r="AC177" s="110"/>
      <c r="AD177" s="110"/>
      <c r="AE177" s="110"/>
      <c r="AF177" s="110"/>
      <c r="AG177" s="110"/>
      <c r="AH177" s="110"/>
      <c r="AI177" s="110"/>
      <c r="AJ177" s="180"/>
      <c r="AK177" s="181"/>
      <c r="AO177" s="110"/>
      <c r="AP177" s="110"/>
      <c r="AQ177" s="110"/>
      <c r="AR177" s="110"/>
    </row>
    <row r="178" spans="3:44" s="74" customFormat="1">
      <c r="C178" s="177"/>
      <c r="D178" s="178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179"/>
      <c r="T178" s="177"/>
      <c r="U178" s="177"/>
      <c r="X178" s="110"/>
      <c r="Y178" s="110"/>
      <c r="Z178" s="110"/>
      <c r="AA178" s="110"/>
      <c r="AB178" s="110"/>
      <c r="AC178" s="110"/>
      <c r="AD178" s="110"/>
      <c r="AE178" s="110"/>
      <c r="AF178" s="110"/>
      <c r="AG178" s="110"/>
      <c r="AH178" s="110"/>
      <c r="AI178" s="110"/>
      <c r="AJ178" s="180"/>
      <c r="AK178" s="181"/>
      <c r="AO178" s="110"/>
      <c r="AP178" s="110"/>
      <c r="AQ178" s="110"/>
      <c r="AR178" s="110"/>
    </row>
    <row r="179" spans="3:44" s="74" customFormat="1">
      <c r="C179" s="177"/>
      <c r="D179" s="178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179"/>
      <c r="T179" s="177"/>
      <c r="U179" s="177"/>
      <c r="X179" s="110"/>
      <c r="Y179" s="110"/>
      <c r="Z179" s="110"/>
      <c r="AA179" s="110"/>
      <c r="AB179" s="110"/>
      <c r="AC179" s="110"/>
      <c r="AD179" s="110"/>
      <c r="AE179" s="110"/>
      <c r="AF179" s="110"/>
      <c r="AG179" s="110"/>
      <c r="AH179" s="110"/>
      <c r="AI179" s="110"/>
      <c r="AJ179" s="180"/>
      <c r="AK179" s="181"/>
      <c r="AO179" s="110"/>
      <c r="AP179" s="110"/>
      <c r="AQ179" s="110"/>
      <c r="AR179" s="110"/>
    </row>
    <row r="180" spans="3:44" s="74" customFormat="1">
      <c r="C180" s="177"/>
      <c r="D180" s="178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179"/>
      <c r="T180" s="177"/>
      <c r="U180" s="177"/>
      <c r="X180" s="110"/>
      <c r="Y180" s="110"/>
      <c r="Z180" s="110"/>
      <c r="AA180" s="110"/>
      <c r="AB180" s="110"/>
      <c r="AC180" s="110"/>
      <c r="AD180" s="110"/>
      <c r="AE180" s="110"/>
      <c r="AF180" s="110"/>
      <c r="AG180" s="110"/>
      <c r="AH180" s="110"/>
      <c r="AI180" s="110"/>
      <c r="AJ180" s="180"/>
      <c r="AK180" s="181"/>
      <c r="AO180" s="110"/>
      <c r="AP180" s="110"/>
      <c r="AQ180" s="110"/>
      <c r="AR180" s="110"/>
    </row>
    <row r="181" spans="3:44" s="74" customFormat="1">
      <c r="C181" s="177"/>
      <c r="D181" s="178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179"/>
      <c r="T181" s="177"/>
      <c r="U181" s="177"/>
      <c r="X181" s="110"/>
      <c r="Y181" s="110"/>
      <c r="Z181" s="110"/>
      <c r="AA181" s="110"/>
      <c r="AB181" s="110"/>
      <c r="AC181" s="110"/>
      <c r="AD181" s="110"/>
      <c r="AE181" s="110"/>
      <c r="AF181" s="110"/>
      <c r="AG181" s="110"/>
      <c r="AH181" s="110"/>
      <c r="AI181" s="110"/>
      <c r="AJ181" s="180"/>
      <c r="AK181" s="181"/>
      <c r="AO181" s="110"/>
      <c r="AP181" s="110"/>
      <c r="AQ181" s="110"/>
      <c r="AR181" s="110"/>
    </row>
    <row r="182" spans="3:44" s="74" customFormat="1">
      <c r="C182" s="177"/>
      <c r="D182" s="178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179"/>
      <c r="T182" s="177"/>
      <c r="U182" s="177"/>
      <c r="X182" s="110"/>
      <c r="Y182" s="110"/>
      <c r="Z182" s="110"/>
      <c r="AA182" s="110"/>
      <c r="AB182" s="110"/>
      <c r="AC182" s="110"/>
      <c r="AD182" s="110"/>
      <c r="AE182" s="110"/>
      <c r="AF182" s="110"/>
      <c r="AG182" s="110"/>
      <c r="AH182" s="110"/>
      <c r="AI182" s="110"/>
      <c r="AJ182" s="180"/>
      <c r="AK182" s="181"/>
      <c r="AO182" s="110"/>
      <c r="AP182" s="110"/>
      <c r="AQ182" s="110"/>
      <c r="AR182" s="110"/>
    </row>
    <row r="183" spans="3:44" s="74" customFormat="1">
      <c r="C183" s="177"/>
      <c r="D183" s="178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179"/>
      <c r="T183" s="177"/>
      <c r="U183" s="177"/>
      <c r="X183" s="110"/>
      <c r="Y183" s="110"/>
      <c r="Z183" s="110"/>
      <c r="AA183" s="110"/>
      <c r="AB183" s="110"/>
      <c r="AC183" s="110"/>
      <c r="AD183" s="110"/>
      <c r="AE183" s="110"/>
      <c r="AF183" s="110"/>
      <c r="AG183" s="110"/>
      <c r="AH183" s="110"/>
      <c r="AI183" s="110"/>
      <c r="AJ183" s="180"/>
      <c r="AK183" s="181"/>
      <c r="AO183" s="110"/>
      <c r="AP183" s="110"/>
      <c r="AQ183" s="110"/>
      <c r="AR183" s="110"/>
    </row>
    <row r="184" spans="3:44" s="74" customFormat="1">
      <c r="C184" s="177"/>
      <c r="D184" s="178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179"/>
      <c r="T184" s="177"/>
      <c r="U184" s="177"/>
      <c r="X184" s="110"/>
      <c r="Y184" s="110"/>
      <c r="Z184" s="110"/>
      <c r="AA184" s="110"/>
      <c r="AB184" s="110"/>
      <c r="AC184" s="110"/>
      <c r="AD184" s="110"/>
      <c r="AE184" s="110"/>
      <c r="AF184" s="110"/>
      <c r="AG184" s="110"/>
      <c r="AH184" s="110"/>
      <c r="AI184" s="110"/>
      <c r="AJ184" s="180"/>
      <c r="AK184" s="181"/>
      <c r="AO184" s="110"/>
      <c r="AP184" s="110"/>
      <c r="AQ184" s="110"/>
      <c r="AR184" s="110"/>
    </row>
    <row r="185" spans="3:44" s="74" customFormat="1">
      <c r="C185" s="177"/>
      <c r="D185" s="178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179"/>
      <c r="T185" s="177"/>
      <c r="U185" s="177"/>
      <c r="X185" s="110"/>
      <c r="Y185" s="110"/>
      <c r="Z185" s="110"/>
      <c r="AA185" s="110"/>
      <c r="AB185" s="110"/>
      <c r="AC185" s="110"/>
      <c r="AD185" s="110"/>
      <c r="AE185" s="110"/>
      <c r="AF185" s="110"/>
      <c r="AG185" s="110"/>
      <c r="AH185" s="110"/>
      <c r="AI185" s="110"/>
      <c r="AJ185" s="180"/>
      <c r="AK185" s="181"/>
      <c r="AO185" s="110"/>
      <c r="AP185" s="110"/>
      <c r="AQ185" s="110"/>
      <c r="AR185" s="110"/>
    </row>
    <row r="186" spans="3:44" s="74" customFormat="1">
      <c r="C186" s="177"/>
      <c r="D186" s="178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179"/>
      <c r="T186" s="177"/>
      <c r="U186" s="177"/>
      <c r="X186" s="110"/>
      <c r="Y186" s="110"/>
      <c r="Z186" s="110"/>
      <c r="AA186" s="110"/>
      <c r="AB186" s="110"/>
      <c r="AC186" s="110"/>
      <c r="AD186" s="110"/>
      <c r="AE186" s="110"/>
      <c r="AF186" s="110"/>
      <c r="AG186" s="110"/>
      <c r="AH186" s="110"/>
      <c r="AI186" s="110"/>
      <c r="AJ186" s="180"/>
      <c r="AK186" s="181"/>
      <c r="AO186" s="110"/>
      <c r="AP186" s="110"/>
      <c r="AQ186" s="110"/>
      <c r="AR186" s="110"/>
    </row>
    <row r="187" spans="3:44" s="74" customFormat="1">
      <c r="C187" s="177"/>
      <c r="D187" s="178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179"/>
      <c r="T187" s="177"/>
      <c r="U187" s="177"/>
      <c r="X187" s="110"/>
      <c r="Y187" s="110"/>
      <c r="Z187" s="110"/>
      <c r="AA187" s="110"/>
      <c r="AB187" s="110"/>
      <c r="AC187" s="110"/>
      <c r="AD187" s="110"/>
      <c r="AE187" s="110"/>
      <c r="AF187" s="110"/>
      <c r="AG187" s="110"/>
      <c r="AH187" s="110"/>
      <c r="AI187" s="110"/>
      <c r="AJ187" s="180"/>
      <c r="AK187" s="181"/>
      <c r="AO187" s="110"/>
      <c r="AP187" s="110"/>
      <c r="AQ187" s="110"/>
      <c r="AR187" s="110"/>
    </row>
    <row r="188" spans="3:44" s="74" customFormat="1">
      <c r="C188" s="177"/>
      <c r="D188" s="178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179"/>
      <c r="T188" s="177"/>
      <c r="U188" s="177"/>
      <c r="X188" s="110"/>
      <c r="Y188" s="110"/>
      <c r="Z188" s="110"/>
      <c r="AA188" s="110"/>
      <c r="AB188" s="110"/>
      <c r="AC188" s="110"/>
      <c r="AD188" s="110"/>
      <c r="AE188" s="110"/>
      <c r="AF188" s="110"/>
      <c r="AG188" s="110"/>
      <c r="AH188" s="110"/>
      <c r="AI188" s="110"/>
      <c r="AJ188" s="180"/>
      <c r="AK188" s="181"/>
      <c r="AO188" s="110"/>
      <c r="AP188" s="110"/>
      <c r="AQ188" s="110"/>
      <c r="AR188" s="110"/>
    </row>
    <row r="189" spans="3:44" s="74" customFormat="1">
      <c r="C189" s="177"/>
      <c r="D189" s="178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179"/>
      <c r="T189" s="177"/>
      <c r="U189" s="177"/>
      <c r="X189" s="110"/>
      <c r="Y189" s="110"/>
      <c r="Z189" s="110"/>
      <c r="AA189" s="110"/>
      <c r="AB189" s="110"/>
      <c r="AC189" s="110"/>
      <c r="AD189" s="110"/>
      <c r="AE189" s="110"/>
      <c r="AF189" s="110"/>
      <c r="AG189" s="110"/>
      <c r="AH189" s="110"/>
      <c r="AI189" s="110"/>
      <c r="AJ189" s="180"/>
      <c r="AK189" s="181"/>
      <c r="AO189" s="110"/>
      <c r="AP189" s="110"/>
      <c r="AQ189" s="110"/>
      <c r="AR189" s="110"/>
    </row>
    <row r="190" spans="3:44" s="74" customFormat="1">
      <c r="C190" s="177"/>
      <c r="D190" s="178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179"/>
      <c r="T190" s="177"/>
      <c r="U190" s="177"/>
      <c r="X190" s="110"/>
      <c r="Y190" s="110"/>
      <c r="Z190" s="110"/>
      <c r="AA190" s="110"/>
      <c r="AB190" s="110"/>
      <c r="AC190" s="110"/>
      <c r="AD190" s="110"/>
      <c r="AE190" s="110"/>
      <c r="AF190" s="110"/>
      <c r="AG190" s="110"/>
      <c r="AH190" s="110"/>
      <c r="AI190" s="110"/>
      <c r="AJ190" s="180"/>
      <c r="AK190" s="181"/>
      <c r="AO190" s="110"/>
      <c r="AP190" s="110"/>
      <c r="AQ190" s="110"/>
      <c r="AR190" s="110"/>
    </row>
    <row r="191" spans="3:44" s="74" customFormat="1">
      <c r="C191" s="177"/>
      <c r="D191" s="178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179"/>
      <c r="T191" s="177"/>
      <c r="U191" s="177"/>
      <c r="X191" s="110"/>
      <c r="Y191" s="110"/>
      <c r="Z191" s="110"/>
      <c r="AA191" s="110"/>
      <c r="AB191" s="110"/>
      <c r="AC191" s="110"/>
      <c r="AD191" s="110"/>
      <c r="AE191" s="110"/>
      <c r="AF191" s="110"/>
      <c r="AG191" s="110"/>
      <c r="AH191" s="110"/>
      <c r="AI191" s="110"/>
      <c r="AJ191" s="180"/>
      <c r="AK191" s="181"/>
      <c r="AO191" s="110"/>
      <c r="AP191" s="110"/>
      <c r="AQ191" s="110"/>
      <c r="AR191" s="110"/>
    </row>
    <row r="192" spans="3:44" s="74" customFormat="1">
      <c r="C192" s="177"/>
      <c r="D192" s="178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179"/>
      <c r="T192" s="177"/>
      <c r="U192" s="177"/>
      <c r="X192" s="110"/>
      <c r="Y192" s="110"/>
      <c r="Z192" s="110"/>
      <c r="AA192" s="110"/>
      <c r="AB192" s="110"/>
      <c r="AC192" s="110"/>
      <c r="AD192" s="110"/>
      <c r="AE192" s="110"/>
      <c r="AF192" s="110"/>
      <c r="AG192" s="110"/>
      <c r="AH192" s="110"/>
      <c r="AI192" s="110"/>
      <c r="AJ192" s="180"/>
      <c r="AK192" s="181"/>
      <c r="AO192" s="110"/>
      <c r="AP192" s="110"/>
      <c r="AQ192" s="110"/>
      <c r="AR192" s="110"/>
    </row>
    <row r="193" spans="3:44" s="74" customFormat="1">
      <c r="C193" s="177"/>
      <c r="D193" s="178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179"/>
      <c r="T193" s="177"/>
      <c r="U193" s="177"/>
      <c r="X193" s="110"/>
      <c r="Y193" s="110"/>
      <c r="Z193" s="110"/>
      <c r="AA193" s="110"/>
      <c r="AB193" s="110"/>
      <c r="AC193" s="110"/>
      <c r="AD193" s="110"/>
      <c r="AE193" s="110"/>
      <c r="AF193" s="110"/>
      <c r="AG193" s="110"/>
      <c r="AH193" s="110"/>
      <c r="AI193" s="110"/>
      <c r="AJ193" s="180"/>
      <c r="AK193" s="181"/>
      <c r="AO193" s="110"/>
      <c r="AP193" s="110"/>
      <c r="AQ193" s="110"/>
      <c r="AR193" s="110"/>
    </row>
    <row r="194" spans="3:44" s="74" customFormat="1">
      <c r="C194" s="177"/>
      <c r="D194" s="178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179"/>
      <c r="T194" s="177"/>
      <c r="U194" s="177"/>
      <c r="X194" s="110"/>
      <c r="Y194" s="110"/>
      <c r="Z194" s="110"/>
      <c r="AA194" s="110"/>
      <c r="AB194" s="110"/>
      <c r="AC194" s="110"/>
      <c r="AD194" s="110"/>
      <c r="AE194" s="110"/>
      <c r="AF194" s="110"/>
      <c r="AG194" s="110"/>
      <c r="AH194" s="110"/>
      <c r="AI194" s="110"/>
      <c r="AJ194" s="180"/>
      <c r="AK194" s="181"/>
      <c r="AO194" s="110"/>
      <c r="AP194" s="110"/>
      <c r="AQ194" s="110"/>
      <c r="AR194" s="110"/>
    </row>
    <row r="195" spans="3:44" s="74" customFormat="1">
      <c r="C195" s="177"/>
      <c r="D195" s="178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179"/>
      <c r="T195" s="177"/>
      <c r="U195" s="177"/>
      <c r="X195" s="110"/>
      <c r="Y195" s="110"/>
      <c r="Z195" s="110"/>
      <c r="AA195" s="110"/>
      <c r="AB195" s="110"/>
      <c r="AC195" s="110"/>
      <c r="AD195" s="110"/>
      <c r="AE195" s="110"/>
      <c r="AF195" s="110"/>
      <c r="AG195" s="110"/>
      <c r="AH195" s="110"/>
      <c r="AI195" s="110"/>
      <c r="AJ195" s="180"/>
      <c r="AK195" s="181"/>
      <c r="AO195" s="110"/>
      <c r="AP195" s="110"/>
      <c r="AQ195" s="110"/>
      <c r="AR195" s="110"/>
    </row>
    <row r="196" spans="3:44" s="74" customFormat="1">
      <c r="C196" s="177"/>
      <c r="D196" s="178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179"/>
      <c r="T196" s="177"/>
      <c r="U196" s="177"/>
      <c r="X196" s="110"/>
      <c r="Y196" s="110"/>
      <c r="Z196" s="110"/>
      <c r="AA196" s="110"/>
      <c r="AB196" s="110"/>
      <c r="AC196" s="110"/>
      <c r="AD196" s="110"/>
      <c r="AE196" s="110"/>
      <c r="AF196" s="110"/>
      <c r="AG196" s="110"/>
      <c r="AH196" s="110"/>
      <c r="AI196" s="110"/>
      <c r="AJ196" s="180"/>
      <c r="AK196" s="181"/>
      <c r="AO196" s="110"/>
      <c r="AP196" s="110"/>
      <c r="AQ196" s="110"/>
      <c r="AR196" s="110"/>
    </row>
    <row r="197" spans="3:44" s="74" customFormat="1">
      <c r="C197" s="177"/>
      <c r="D197" s="178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179"/>
      <c r="T197" s="177"/>
      <c r="U197" s="177"/>
      <c r="X197" s="110"/>
      <c r="Y197" s="110"/>
      <c r="Z197" s="110"/>
      <c r="AA197" s="110"/>
      <c r="AB197" s="110"/>
      <c r="AC197" s="110"/>
      <c r="AD197" s="110"/>
      <c r="AE197" s="110"/>
      <c r="AF197" s="110"/>
      <c r="AG197" s="110"/>
      <c r="AH197" s="110"/>
      <c r="AI197" s="110"/>
      <c r="AJ197" s="180"/>
      <c r="AK197" s="181"/>
      <c r="AO197" s="110"/>
      <c r="AP197" s="110"/>
      <c r="AQ197" s="110"/>
      <c r="AR197" s="110"/>
    </row>
    <row r="198" spans="3:44" s="74" customFormat="1">
      <c r="C198" s="177"/>
      <c r="D198" s="178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179"/>
      <c r="T198" s="177"/>
      <c r="U198" s="177"/>
      <c r="X198" s="110"/>
      <c r="Y198" s="110"/>
      <c r="Z198" s="110"/>
      <c r="AA198" s="110"/>
      <c r="AB198" s="110"/>
      <c r="AC198" s="110"/>
      <c r="AD198" s="110"/>
      <c r="AE198" s="110"/>
      <c r="AF198" s="110"/>
      <c r="AG198" s="110"/>
      <c r="AH198" s="110"/>
      <c r="AI198" s="110"/>
      <c r="AJ198" s="180"/>
      <c r="AK198" s="181"/>
      <c r="AO198" s="110"/>
      <c r="AP198" s="110"/>
      <c r="AQ198" s="110"/>
      <c r="AR198" s="110"/>
    </row>
    <row r="199" spans="3:44" s="74" customFormat="1">
      <c r="C199" s="177"/>
      <c r="D199" s="178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179"/>
      <c r="T199" s="177"/>
      <c r="U199" s="177"/>
      <c r="X199" s="110"/>
      <c r="Y199" s="110"/>
      <c r="Z199" s="110"/>
      <c r="AA199" s="110"/>
      <c r="AB199" s="110"/>
      <c r="AC199" s="110"/>
      <c r="AD199" s="110"/>
      <c r="AE199" s="110"/>
      <c r="AF199" s="110"/>
      <c r="AG199" s="110"/>
      <c r="AH199" s="110"/>
      <c r="AI199" s="110"/>
      <c r="AJ199" s="180"/>
      <c r="AK199" s="181"/>
      <c r="AO199" s="110"/>
      <c r="AP199" s="110"/>
      <c r="AQ199" s="110"/>
      <c r="AR199" s="110"/>
    </row>
    <row r="200" spans="3:44" s="74" customFormat="1">
      <c r="C200" s="177"/>
      <c r="D200" s="178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179"/>
      <c r="T200" s="177"/>
      <c r="U200" s="177"/>
      <c r="X200" s="110"/>
      <c r="Y200" s="110"/>
      <c r="Z200" s="110"/>
      <c r="AA200" s="110"/>
      <c r="AB200" s="110"/>
      <c r="AC200" s="110"/>
      <c r="AD200" s="110"/>
      <c r="AE200" s="110"/>
      <c r="AF200" s="110"/>
      <c r="AG200" s="110"/>
      <c r="AH200" s="110"/>
      <c r="AI200" s="110"/>
      <c r="AJ200" s="180"/>
      <c r="AK200" s="181"/>
      <c r="AO200" s="110"/>
      <c r="AP200" s="110"/>
      <c r="AQ200" s="110"/>
      <c r="AR200" s="110"/>
    </row>
    <row r="201" spans="3:44" s="74" customFormat="1">
      <c r="C201" s="177"/>
      <c r="D201" s="178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179"/>
      <c r="T201" s="177"/>
      <c r="U201" s="177"/>
      <c r="X201" s="110"/>
      <c r="Y201" s="110"/>
      <c r="Z201" s="110"/>
      <c r="AA201" s="110"/>
      <c r="AB201" s="110"/>
      <c r="AC201" s="110"/>
      <c r="AD201" s="110"/>
      <c r="AE201" s="110"/>
      <c r="AF201" s="110"/>
      <c r="AG201" s="110"/>
      <c r="AH201" s="110"/>
      <c r="AI201" s="110"/>
      <c r="AJ201" s="180"/>
      <c r="AK201" s="181"/>
      <c r="AO201" s="110"/>
      <c r="AP201" s="110"/>
      <c r="AQ201" s="110"/>
      <c r="AR201" s="110"/>
    </row>
    <row r="202" spans="3:44" s="74" customFormat="1">
      <c r="C202" s="177"/>
      <c r="D202" s="178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179"/>
      <c r="T202" s="177"/>
      <c r="U202" s="177"/>
      <c r="X202" s="110"/>
      <c r="Y202" s="110"/>
      <c r="Z202" s="110"/>
      <c r="AA202" s="110"/>
      <c r="AB202" s="110"/>
      <c r="AC202" s="110"/>
      <c r="AD202" s="110"/>
      <c r="AE202" s="110"/>
      <c r="AF202" s="110"/>
      <c r="AG202" s="110"/>
      <c r="AH202" s="110"/>
      <c r="AI202" s="110"/>
      <c r="AJ202" s="180"/>
      <c r="AK202" s="181"/>
      <c r="AO202" s="110"/>
      <c r="AP202" s="110"/>
      <c r="AQ202" s="110"/>
      <c r="AR202" s="110"/>
    </row>
    <row r="203" spans="3:44" s="74" customFormat="1">
      <c r="C203" s="177"/>
      <c r="D203" s="178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179"/>
      <c r="T203" s="177"/>
      <c r="U203" s="177"/>
      <c r="X203" s="110"/>
      <c r="Y203" s="110"/>
      <c r="Z203" s="110"/>
      <c r="AA203" s="110"/>
      <c r="AB203" s="110"/>
      <c r="AC203" s="110"/>
      <c r="AD203" s="110"/>
      <c r="AE203" s="110"/>
      <c r="AF203" s="110"/>
      <c r="AG203" s="110"/>
      <c r="AH203" s="110"/>
      <c r="AI203" s="110"/>
      <c r="AJ203" s="180"/>
      <c r="AK203" s="181"/>
      <c r="AO203" s="110"/>
      <c r="AP203" s="110"/>
      <c r="AQ203" s="110"/>
      <c r="AR203" s="110"/>
    </row>
    <row r="204" spans="3:44" s="74" customFormat="1">
      <c r="C204" s="177"/>
      <c r="D204" s="178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179"/>
      <c r="T204" s="177"/>
      <c r="U204" s="177"/>
      <c r="X204" s="110"/>
      <c r="Y204" s="110"/>
      <c r="Z204" s="110"/>
      <c r="AA204" s="110"/>
      <c r="AB204" s="110"/>
      <c r="AC204" s="110"/>
      <c r="AD204" s="110"/>
      <c r="AE204" s="110"/>
      <c r="AF204" s="110"/>
      <c r="AG204" s="110"/>
      <c r="AH204" s="110"/>
      <c r="AI204" s="110"/>
      <c r="AJ204" s="180"/>
      <c r="AK204" s="181"/>
      <c r="AO204" s="110"/>
      <c r="AP204" s="110"/>
      <c r="AQ204" s="110"/>
      <c r="AR204" s="110"/>
    </row>
    <row r="205" spans="3:44" s="74" customFormat="1">
      <c r="C205" s="177"/>
      <c r="D205" s="178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179"/>
      <c r="T205" s="177"/>
      <c r="U205" s="177"/>
      <c r="X205" s="110"/>
      <c r="Y205" s="110"/>
      <c r="Z205" s="110"/>
      <c r="AA205" s="110"/>
      <c r="AB205" s="110"/>
      <c r="AC205" s="110"/>
      <c r="AD205" s="110"/>
      <c r="AE205" s="110"/>
      <c r="AF205" s="110"/>
      <c r="AG205" s="110"/>
      <c r="AH205" s="110"/>
      <c r="AI205" s="110"/>
      <c r="AJ205" s="180"/>
      <c r="AK205" s="181"/>
      <c r="AO205" s="110"/>
      <c r="AP205" s="110"/>
      <c r="AQ205" s="110"/>
      <c r="AR205" s="110"/>
    </row>
    <row r="206" spans="3:44" s="74" customFormat="1">
      <c r="C206" s="177"/>
      <c r="D206" s="178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179"/>
      <c r="T206" s="177"/>
      <c r="U206" s="177"/>
      <c r="X206" s="110"/>
      <c r="Y206" s="110"/>
      <c r="Z206" s="110"/>
      <c r="AA206" s="110"/>
      <c r="AB206" s="110"/>
      <c r="AC206" s="110"/>
      <c r="AD206" s="110"/>
      <c r="AE206" s="110"/>
      <c r="AF206" s="110"/>
      <c r="AG206" s="110"/>
      <c r="AH206" s="110"/>
      <c r="AI206" s="110"/>
      <c r="AJ206" s="180"/>
      <c r="AK206" s="181"/>
      <c r="AO206" s="110"/>
      <c r="AP206" s="110"/>
      <c r="AQ206" s="110"/>
      <c r="AR206" s="110"/>
    </row>
    <row r="207" spans="3:44" s="74" customFormat="1">
      <c r="C207" s="177"/>
      <c r="D207" s="178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179"/>
      <c r="T207" s="177"/>
      <c r="U207" s="177"/>
      <c r="X207" s="110"/>
      <c r="Y207" s="110"/>
      <c r="Z207" s="110"/>
      <c r="AA207" s="110"/>
      <c r="AB207" s="110"/>
      <c r="AC207" s="110"/>
      <c r="AD207" s="110"/>
      <c r="AE207" s="110"/>
      <c r="AF207" s="110"/>
      <c r="AG207" s="110"/>
      <c r="AH207" s="110"/>
      <c r="AI207" s="110"/>
      <c r="AJ207" s="180"/>
      <c r="AK207" s="181"/>
      <c r="AO207" s="110"/>
      <c r="AP207" s="110"/>
      <c r="AQ207" s="110"/>
      <c r="AR207" s="110"/>
    </row>
    <row r="208" spans="3:44" s="74" customFormat="1">
      <c r="C208" s="177"/>
      <c r="D208" s="178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179"/>
      <c r="T208" s="177"/>
      <c r="U208" s="177"/>
      <c r="X208" s="110"/>
      <c r="Y208" s="110"/>
      <c r="Z208" s="110"/>
      <c r="AA208" s="110"/>
      <c r="AB208" s="110"/>
      <c r="AC208" s="110"/>
      <c r="AD208" s="110"/>
      <c r="AE208" s="110"/>
      <c r="AF208" s="110"/>
      <c r="AG208" s="110"/>
      <c r="AH208" s="110"/>
      <c r="AI208" s="110"/>
      <c r="AJ208" s="180"/>
      <c r="AK208" s="181"/>
      <c r="AO208" s="110"/>
      <c r="AP208" s="110"/>
      <c r="AQ208" s="110"/>
      <c r="AR208" s="110"/>
    </row>
    <row r="209" spans="3:44" s="74" customFormat="1">
      <c r="C209" s="177"/>
      <c r="D209" s="178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179"/>
      <c r="T209" s="177"/>
      <c r="U209" s="177"/>
      <c r="X209" s="110"/>
      <c r="Y209" s="110"/>
      <c r="Z209" s="110"/>
      <c r="AA209" s="110"/>
      <c r="AB209" s="110"/>
      <c r="AC209" s="110"/>
      <c r="AD209" s="110"/>
      <c r="AE209" s="110"/>
      <c r="AF209" s="110"/>
      <c r="AG209" s="110"/>
      <c r="AH209" s="110"/>
      <c r="AI209" s="110"/>
      <c r="AJ209" s="180"/>
      <c r="AK209" s="181"/>
      <c r="AO209" s="110"/>
      <c r="AP209" s="110"/>
      <c r="AQ209" s="110"/>
      <c r="AR209" s="110"/>
    </row>
    <row r="210" spans="3:44" s="74" customFormat="1">
      <c r="C210" s="177"/>
      <c r="D210" s="178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179"/>
      <c r="T210" s="177"/>
      <c r="U210" s="177"/>
      <c r="X210" s="110"/>
      <c r="Y210" s="110"/>
      <c r="Z210" s="110"/>
      <c r="AA210" s="110"/>
      <c r="AB210" s="110"/>
      <c r="AC210" s="110"/>
      <c r="AD210" s="110"/>
      <c r="AE210" s="110"/>
      <c r="AF210" s="110"/>
      <c r="AG210" s="110"/>
      <c r="AH210" s="110"/>
      <c r="AI210" s="110"/>
      <c r="AJ210" s="180"/>
      <c r="AK210" s="181"/>
      <c r="AO210" s="110"/>
      <c r="AP210" s="110"/>
      <c r="AQ210" s="110"/>
      <c r="AR210" s="110"/>
    </row>
    <row r="211" spans="3:44" s="74" customFormat="1">
      <c r="C211" s="177"/>
      <c r="D211" s="178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179"/>
      <c r="T211" s="177"/>
      <c r="U211" s="177"/>
      <c r="X211" s="110"/>
      <c r="Y211" s="110"/>
      <c r="Z211" s="110"/>
      <c r="AA211" s="110"/>
      <c r="AB211" s="110"/>
      <c r="AC211" s="110"/>
      <c r="AD211" s="110"/>
      <c r="AE211" s="110"/>
      <c r="AF211" s="110"/>
      <c r="AG211" s="110"/>
      <c r="AH211" s="110"/>
      <c r="AI211" s="110"/>
      <c r="AJ211" s="180"/>
      <c r="AK211" s="181"/>
      <c r="AO211" s="110"/>
      <c r="AP211" s="110"/>
      <c r="AQ211" s="110"/>
      <c r="AR211" s="110"/>
    </row>
    <row r="212" spans="3:44" s="74" customFormat="1">
      <c r="C212" s="177"/>
      <c r="D212" s="178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179"/>
      <c r="T212" s="177"/>
      <c r="U212" s="177"/>
      <c r="X212" s="110"/>
      <c r="Y212" s="110"/>
      <c r="Z212" s="110"/>
      <c r="AA212" s="110"/>
      <c r="AB212" s="110"/>
      <c r="AC212" s="110"/>
      <c r="AD212" s="110"/>
      <c r="AE212" s="110"/>
      <c r="AF212" s="110"/>
      <c r="AG212" s="110"/>
      <c r="AH212" s="110"/>
      <c r="AI212" s="110"/>
      <c r="AJ212" s="180"/>
      <c r="AK212" s="181"/>
      <c r="AO212" s="110"/>
      <c r="AP212" s="110"/>
      <c r="AQ212" s="110"/>
      <c r="AR212" s="110"/>
    </row>
    <row r="213" spans="3:44" s="74" customFormat="1">
      <c r="C213" s="177"/>
      <c r="D213" s="178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179"/>
      <c r="T213" s="177"/>
      <c r="U213" s="177"/>
      <c r="X213" s="110"/>
      <c r="Y213" s="110"/>
      <c r="Z213" s="110"/>
      <c r="AA213" s="110"/>
      <c r="AB213" s="110"/>
      <c r="AC213" s="110"/>
      <c r="AD213" s="110"/>
      <c r="AE213" s="110"/>
      <c r="AF213" s="110"/>
      <c r="AG213" s="110"/>
      <c r="AH213" s="110"/>
      <c r="AI213" s="110"/>
      <c r="AJ213" s="180"/>
      <c r="AK213" s="181"/>
      <c r="AO213" s="110"/>
      <c r="AP213" s="110"/>
      <c r="AQ213" s="110"/>
      <c r="AR213" s="110"/>
    </row>
    <row r="214" spans="3:44" s="74" customFormat="1">
      <c r="C214" s="177"/>
      <c r="D214" s="178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179"/>
      <c r="T214" s="177"/>
      <c r="U214" s="177"/>
      <c r="X214" s="110"/>
      <c r="Y214" s="110"/>
      <c r="Z214" s="110"/>
      <c r="AA214" s="110"/>
      <c r="AB214" s="110"/>
      <c r="AC214" s="110"/>
      <c r="AD214" s="110"/>
      <c r="AE214" s="110"/>
      <c r="AF214" s="110"/>
      <c r="AG214" s="110"/>
      <c r="AH214" s="110"/>
      <c r="AI214" s="110"/>
      <c r="AJ214" s="180"/>
      <c r="AK214" s="181"/>
      <c r="AO214" s="110"/>
      <c r="AP214" s="110"/>
      <c r="AQ214" s="110"/>
      <c r="AR214" s="110"/>
    </row>
    <row r="215" spans="3:44" s="74" customFormat="1">
      <c r="C215" s="177"/>
      <c r="D215" s="178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179"/>
      <c r="T215" s="177"/>
      <c r="U215" s="177"/>
      <c r="X215" s="110"/>
      <c r="Y215" s="110"/>
      <c r="Z215" s="110"/>
      <c r="AA215" s="110"/>
      <c r="AB215" s="110"/>
      <c r="AC215" s="110"/>
      <c r="AD215" s="110"/>
      <c r="AE215" s="110"/>
      <c r="AF215" s="110"/>
      <c r="AG215" s="110"/>
      <c r="AH215" s="110"/>
      <c r="AI215" s="110"/>
      <c r="AJ215" s="180"/>
      <c r="AK215" s="181"/>
      <c r="AO215" s="110"/>
      <c r="AP215" s="110"/>
      <c r="AQ215" s="110"/>
      <c r="AR215" s="110"/>
    </row>
    <row r="216" spans="3:44" s="74" customFormat="1">
      <c r="C216" s="177"/>
      <c r="D216" s="178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179"/>
      <c r="T216" s="177"/>
      <c r="U216" s="177"/>
      <c r="X216" s="110"/>
      <c r="Y216" s="110"/>
      <c r="Z216" s="110"/>
      <c r="AA216" s="110"/>
      <c r="AB216" s="110"/>
      <c r="AC216" s="110"/>
      <c r="AD216" s="110"/>
      <c r="AE216" s="110"/>
      <c r="AF216" s="110"/>
      <c r="AG216" s="110"/>
      <c r="AH216" s="110"/>
      <c r="AI216" s="110"/>
      <c r="AJ216" s="180"/>
      <c r="AK216" s="181"/>
      <c r="AO216" s="110"/>
      <c r="AP216" s="110"/>
      <c r="AQ216" s="110"/>
      <c r="AR216" s="110"/>
    </row>
    <row r="217" spans="3:44" s="74" customFormat="1">
      <c r="C217" s="177"/>
      <c r="D217" s="178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179"/>
      <c r="T217" s="177"/>
      <c r="U217" s="177"/>
      <c r="X217" s="110"/>
      <c r="Y217" s="110"/>
      <c r="Z217" s="110"/>
      <c r="AA217" s="110"/>
      <c r="AB217" s="110"/>
      <c r="AC217" s="110"/>
      <c r="AD217" s="110"/>
      <c r="AE217" s="110"/>
      <c r="AF217" s="110"/>
      <c r="AG217" s="110"/>
      <c r="AH217" s="110"/>
      <c r="AI217" s="110"/>
      <c r="AJ217" s="180"/>
      <c r="AK217" s="181"/>
      <c r="AO217" s="110"/>
      <c r="AP217" s="110"/>
      <c r="AQ217" s="110"/>
      <c r="AR217" s="110"/>
    </row>
    <row r="218" spans="3:44" s="74" customFormat="1">
      <c r="C218" s="177"/>
      <c r="D218" s="178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179"/>
      <c r="T218" s="177"/>
      <c r="U218" s="177"/>
      <c r="X218" s="110"/>
      <c r="Y218" s="110"/>
      <c r="Z218" s="110"/>
      <c r="AA218" s="110"/>
      <c r="AB218" s="110"/>
      <c r="AC218" s="110"/>
      <c r="AD218" s="110"/>
      <c r="AE218" s="110"/>
      <c r="AF218" s="110"/>
      <c r="AG218" s="110"/>
      <c r="AH218" s="110"/>
      <c r="AI218" s="110"/>
      <c r="AJ218" s="180"/>
      <c r="AK218" s="181"/>
      <c r="AO218" s="110"/>
      <c r="AP218" s="110"/>
      <c r="AQ218" s="110"/>
      <c r="AR218" s="110"/>
    </row>
    <row r="219" spans="3:44" s="74" customFormat="1">
      <c r="C219" s="177"/>
      <c r="D219" s="178"/>
      <c r="F219" s="87"/>
      <c r="G219" s="87"/>
      <c r="H219" s="87"/>
      <c r="I219" s="87"/>
      <c r="J219" s="87"/>
      <c r="K219" s="87"/>
      <c r="L219" s="87"/>
      <c r="M219" s="87"/>
      <c r="N219" s="87"/>
      <c r="O219" s="87"/>
      <c r="P219" s="87"/>
      <c r="Q219" s="87"/>
      <c r="R219" s="87"/>
      <c r="S219" s="179"/>
      <c r="T219" s="177"/>
      <c r="U219" s="177"/>
      <c r="X219" s="110"/>
      <c r="Y219" s="110"/>
      <c r="Z219" s="110"/>
      <c r="AA219" s="110"/>
      <c r="AB219" s="110"/>
      <c r="AC219" s="110"/>
      <c r="AD219" s="110"/>
      <c r="AE219" s="110"/>
      <c r="AF219" s="110"/>
      <c r="AG219" s="110"/>
      <c r="AH219" s="110"/>
      <c r="AI219" s="110"/>
      <c r="AJ219" s="180"/>
      <c r="AK219" s="181"/>
      <c r="AO219" s="110"/>
      <c r="AP219" s="110"/>
      <c r="AQ219" s="110"/>
      <c r="AR219" s="110"/>
    </row>
    <row r="220" spans="3:44" s="74" customFormat="1">
      <c r="C220" s="177"/>
      <c r="D220" s="178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87"/>
      <c r="S220" s="179"/>
      <c r="T220" s="177"/>
      <c r="U220" s="177"/>
      <c r="X220" s="110"/>
      <c r="Y220" s="110"/>
      <c r="Z220" s="110"/>
      <c r="AA220" s="110"/>
      <c r="AB220" s="110"/>
      <c r="AC220" s="110"/>
      <c r="AD220" s="110"/>
      <c r="AE220" s="110"/>
      <c r="AF220" s="110"/>
      <c r="AG220" s="110"/>
      <c r="AH220" s="110"/>
      <c r="AI220" s="110"/>
      <c r="AJ220" s="180"/>
      <c r="AK220" s="181"/>
      <c r="AO220" s="110"/>
      <c r="AP220" s="110"/>
      <c r="AQ220" s="110"/>
      <c r="AR220" s="110"/>
    </row>
    <row r="221" spans="3:44" s="74" customFormat="1">
      <c r="C221" s="177"/>
      <c r="D221" s="178"/>
      <c r="F221" s="87"/>
      <c r="G221" s="87"/>
      <c r="H221" s="87"/>
      <c r="I221" s="87"/>
      <c r="J221" s="87"/>
      <c r="K221" s="87"/>
      <c r="L221" s="87"/>
      <c r="M221" s="87"/>
      <c r="N221" s="87"/>
      <c r="O221" s="87"/>
      <c r="P221" s="87"/>
      <c r="Q221" s="87"/>
      <c r="R221" s="87"/>
      <c r="S221" s="179"/>
      <c r="T221" s="177"/>
      <c r="U221" s="177"/>
      <c r="X221" s="110"/>
      <c r="Y221" s="110"/>
      <c r="Z221" s="110"/>
      <c r="AA221" s="110"/>
      <c r="AB221" s="110"/>
      <c r="AC221" s="110"/>
      <c r="AD221" s="110"/>
      <c r="AE221" s="110"/>
      <c r="AF221" s="110"/>
      <c r="AG221" s="110"/>
      <c r="AH221" s="110"/>
      <c r="AI221" s="110"/>
      <c r="AJ221" s="180"/>
      <c r="AK221" s="181"/>
      <c r="AO221" s="110"/>
      <c r="AP221" s="110"/>
      <c r="AQ221" s="110"/>
      <c r="AR221" s="110"/>
    </row>
    <row r="222" spans="3:44" s="74" customFormat="1">
      <c r="C222" s="177"/>
      <c r="D222" s="178"/>
      <c r="F222" s="87"/>
      <c r="G222" s="87"/>
      <c r="H222" s="87"/>
      <c r="I222" s="87"/>
      <c r="J222" s="87"/>
      <c r="K222" s="87"/>
      <c r="L222" s="87"/>
      <c r="M222" s="87"/>
      <c r="N222" s="87"/>
      <c r="O222" s="87"/>
      <c r="P222" s="87"/>
      <c r="Q222" s="87"/>
      <c r="R222" s="87"/>
      <c r="S222" s="179"/>
      <c r="T222" s="177"/>
      <c r="U222" s="177"/>
      <c r="X222" s="110"/>
      <c r="Y222" s="110"/>
      <c r="Z222" s="110"/>
      <c r="AA222" s="110"/>
      <c r="AB222" s="110"/>
      <c r="AC222" s="110"/>
      <c r="AD222" s="110"/>
      <c r="AE222" s="110"/>
      <c r="AF222" s="110"/>
      <c r="AG222" s="110"/>
      <c r="AH222" s="110"/>
      <c r="AI222" s="110"/>
      <c r="AJ222" s="180"/>
      <c r="AK222" s="181"/>
      <c r="AO222" s="110"/>
      <c r="AP222" s="110"/>
      <c r="AQ222" s="110"/>
      <c r="AR222" s="110"/>
    </row>
    <row r="223" spans="3:44" s="74" customFormat="1">
      <c r="C223" s="177"/>
      <c r="D223" s="178"/>
      <c r="F223" s="87"/>
      <c r="G223" s="87"/>
      <c r="H223" s="87"/>
      <c r="I223" s="87"/>
      <c r="J223" s="87"/>
      <c r="K223" s="87"/>
      <c r="L223" s="87"/>
      <c r="M223" s="87"/>
      <c r="N223" s="87"/>
      <c r="O223" s="87"/>
      <c r="P223" s="87"/>
      <c r="Q223" s="87"/>
      <c r="R223" s="87"/>
      <c r="S223" s="179"/>
      <c r="T223" s="177"/>
      <c r="U223" s="177"/>
      <c r="X223" s="110"/>
      <c r="Y223" s="110"/>
      <c r="Z223" s="110"/>
      <c r="AA223" s="110"/>
      <c r="AB223" s="110"/>
      <c r="AC223" s="110"/>
      <c r="AD223" s="110"/>
      <c r="AE223" s="110"/>
      <c r="AF223" s="110"/>
      <c r="AG223" s="110"/>
      <c r="AH223" s="110"/>
      <c r="AI223" s="110"/>
      <c r="AJ223" s="180"/>
      <c r="AK223" s="181"/>
      <c r="AO223" s="110"/>
      <c r="AP223" s="110"/>
      <c r="AQ223" s="110"/>
      <c r="AR223" s="110"/>
    </row>
    <row r="224" spans="3:44" s="74" customFormat="1">
      <c r="C224" s="177"/>
      <c r="D224" s="178"/>
      <c r="F224" s="87"/>
      <c r="G224" s="87"/>
      <c r="H224" s="87"/>
      <c r="I224" s="87"/>
      <c r="J224" s="87"/>
      <c r="K224" s="87"/>
      <c r="L224" s="87"/>
      <c r="M224" s="87"/>
      <c r="N224" s="87"/>
      <c r="O224" s="87"/>
      <c r="P224" s="87"/>
      <c r="Q224" s="87"/>
      <c r="R224" s="87"/>
      <c r="S224" s="179"/>
      <c r="T224" s="177"/>
      <c r="U224" s="177"/>
      <c r="X224" s="110"/>
      <c r="Y224" s="110"/>
      <c r="Z224" s="110"/>
      <c r="AA224" s="110"/>
      <c r="AB224" s="110"/>
      <c r="AC224" s="110"/>
      <c r="AD224" s="110"/>
      <c r="AE224" s="110"/>
      <c r="AF224" s="110"/>
      <c r="AG224" s="110"/>
      <c r="AH224" s="110"/>
      <c r="AI224" s="110"/>
      <c r="AJ224" s="180"/>
      <c r="AK224" s="181"/>
      <c r="AO224" s="110"/>
      <c r="AP224" s="110"/>
      <c r="AQ224" s="110"/>
      <c r="AR224" s="110"/>
    </row>
    <row r="225" spans="3:44" s="74" customFormat="1">
      <c r="C225" s="177"/>
      <c r="D225" s="178"/>
      <c r="F225" s="87"/>
      <c r="G225" s="87"/>
      <c r="H225" s="87"/>
      <c r="I225" s="87"/>
      <c r="J225" s="87"/>
      <c r="K225" s="87"/>
      <c r="L225" s="87"/>
      <c r="M225" s="87"/>
      <c r="N225" s="87"/>
      <c r="O225" s="87"/>
      <c r="P225" s="87"/>
      <c r="Q225" s="87"/>
      <c r="R225" s="87"/>
      <c r="S225" s="179"/>
      <c r="T225" s="177"/>
      <c r="U225" s="177"/>
      <c r="X225" s="110"/>
      <c r="Y225" s="110"/>
      <c r="Z225" s="110"/>
      <c r="AA225" s="110"/>
      <c r="AB225" s="110"/>
      <c r="AC225" s="110"/>
      <c r="AD225" s="110"/>
      <c r="AE225" s="110"/>
      <c r="AF225" s="110"/>
      <c r="AG225" s="110"/>
      <c r="AH225" s="110"/>
      <c r="AI225" s="110"/>
      <c r="AJ225" s="180"/>
      <c r="AK225" s="181"/>
      <c r="AO225" s="110"/>
      <c r="AP225" s="110"/>
      <c r="AQ225" s="110"/>
      <c r="AR225" s="110"/>
    </row>
    <row r="226" spans="3:44" s="74" customFormat="1">
      <c r="C226" s="177"/>
      <c r="D226" s="178"/>
      <c r="F226" s="87"/>
      <c r="G226" s="87"/>
      <c r="H226" s="87"/>
      <c r="I226" s="87"/>
      <c r="J226" s="87"/>
      <c r="K226" s="87"/>
      <c r="L226" s="87"/>
      <c r="M226" s="87"/>
      <c r="N226" s="87"/>
      <c r="O226" s="87"/>
      <c r="P226" s="87"/>
      <c r="Q226" s="87"/>
      <c r="R226" s="87"/>
      <c r="S226" s="179"/>
      <c r="T226" s="177"/>
      <c r="U226" s="177"/>
      <c r="X226" s="110"/>
      <c r="Y226" s="110"/>
      <c r="Z226" s="110"/>
      <c r="AA226" s="110"/>
      <c r="AB226" s="110"/>
      <c r="AC226" s="110"/>
      <c r="AD226" s="110"/>
      <c r="AE226" s="110"/>
      <c r="AF226" s="110"/>
      <c r="AG226" s="110"/>
      <c r="AH226" s="110"/>
      <c r="AI226" s="110"/>
      <c r="AJ226" s="180"/>
      <c r="AK226" s="181"/>
      <c r="AO226" s="110"/>
      <c r="AP226" s="110"/>
      <c r="AQ226" s="110"/>
      <c r="AR226" s="110"/>
    </row>
    <row r="227" spans="3:44" s="74" customFormat="1">
      <c r="C227" s="177"/>
      <c r="D227" s="178"/>
      <c r="F227" s="87"/>
      <c r="G227" s="87"/>
      <c r="H227" s="87"/>
      <c r="I227" s="87"/>
      <c r="J227" s="87"/>
      <c r="K227" s="87"/>
      <c r="L227" s="87"/>
      <c r="M227" s="87"/>
      <c r="N227" s="87"/>
      <c r="O227" s="87"/>
      <c r="P227" s="87"/>
      <c r="Q227" s="87"/>
      <c r="R227" s="87"/>
      <c r="S227" s="179"/>
      <c r="T227" s="177"/>
      <c r="U227" s="177"/>
      <c r="X227" s="110"/>
      <c r="Y227" s="110"/>
      <c r="Z227" s="110"/>
      <c r="AA227" s="110"/>
      <c r="AB227" s="110"/>
      <c r="AC227" s="110"/>
      <c r="AD227" s="110"/>
      <c r="AE227" s="110"/>
      <c r="AF227" s="110"/>
      <c r="AG227" s="110"/>
      <c r="AH227" s="110"/>
      <c r="AI227" s="110"/>
      <c r="AJ227" s="180"/>
      <c r="AK227" s="181"/>
      <c r="AO227" s="110"/>
      <c r="AP227" s="110"/>
      <c r="AQ227" s="110"/>
      <c r="AR227" s="110"/>
    </row>
    <row r="228" spans="3:44" s="74" customFormat="1">
      <c r="C228" s="177"/>
      <c r="D228" s="178"/>
      <c r="F228" s="87"/>
      <c r="G228" s="87"/>
      <c r="H228" s="87"/>
      <c r="I228" s="87"/>
      <c r="J228" s="87"/>
      <c r="K228" s="87"/>
      <c r="L228" s="87"/>
      <c r="M228" s="87"/>
      <c r="N228" s="87"/>
      <c r="O228" s="87"/>
      <c r="P228" s="87"/>
      <c r="Q228" s="87"/>
      <c r="R228" s="87"/>
      <c r="S228" s="179"/>
      <c r="T228" s="177"/>
      <c r="U228" s="177"/>
      <c r="X228" s="110"/>
      <c r="Y228" s="110"/>
      <c r="Z228" s="110"/>
      <c r="AA228" s="110"/>
      <c r="AB228" s="110"/>
      <c r="AC228" s="110"/>
      <c r="AD228" s="110"/>
      <c r="AE228" s="110"/>
      <c r="AF228" s="110"/>
      <c r="AG228" s="110"/>
      <c r="AH228" s="110"/>
      <c r="AI228" s="110"/>
      <c r="AJ228" s="180"/>
      <c r="AK228" s="181"/>
      <c r="AO228" s="110"/>
      <c r="AP228" s="110"/>
      <c r="AQ228" s="110"/>
      <c r="AR228" s="110"/>
    </row>
    <row r="229" spans="3:44" s="74" customFormat="1">
      <c r="C229" s="177"/>
      <c r="D229" s="178"/>
      <c r="F229" s="87"/>
      <c r="G229" s="87"/>
      <c r="H229" s="87"/>
      <c r="I229" s="87"/>
      <c r="J229" s="87"/>
      <c r="K229" s="87"/>
      <c r="L229" s="87"/>
      <c r="M229" s="87"/>
      <c r="N229" s="87"/>
      <c r="O229" s="87"/>
      <c r="P229" s="87"/>
      <c r="Q229" s="87"/>
      <c r="R229" s="87"/>
      <c r="S229" s="179"/>
      <c r="T229" s="177"/>
      <c r="U229" s="177"/>
      <c r="X229" s="110"/>
      <c r="Y229" s="110"/>
      <c r="Z229" s="110"/>
      <c r="AA229" s="110"/>
      <c r="AB229" s="110"/>
      <c r="AC229" s="110"/>
      <c r="AD229" s="110"/>
      <c r="AE229" s="110"/>
      <c r="AF229" s="110"/>
      <c r="AG229" s="110"/>
      <c r="AH229" s="110"/>
      <c r="AI229" s="110"/>
      <c r="AJ229" s="180"/>
      <c r="AK229" s="181"/>
      <c r="AO229" s="110"/>
      <c r="AP229" s="110"/>
      <c r="AQ229" s="110"/>
      <c r="AR229" s="110"/>
    </row>
    <row r="230" spans="3:44" s="74" customFormat="1">
      <c r="C230" s="177"/>
      <c r="D230" s="178"/>
      <c r="F230" s="87"/>
      <c r="G230" s="87"/>
      <c r="H230" s="87"/>
      <c r="I230" s="87"/>
      <c r="J230" s="87"/>
      <c r="K230" s="87"/>
      <c r="L230" s="87"/>
      <c r="M230" s="87"/>
      <c r="N230" s="87"/>
      <c r="O230" s="87"/>
      <c r="P230" s="87"/>
      <c r="Q230" s="87"/>
      <c r="R230" s="87"/>
      <c r="S230" s="179"/>
      <c r="T230" s="177"/>
      <c r="U230" s="177"/>
      <c r="X230" s="110"/>
      <c r="Y230" s="110"/>
      <c r="Z230" s="110"/>
      <c r="AA230" s="110"/>
      <c r="AB230" s="110"/>
      <c r="AC230" s="110"/>
      <c r="AD230" s="110"/>
      <c r="AE230" s="110"/>
      <c r="AF230" s="110"/>
      <c r="AG230" s="110"/>
      <c r="AH230" s="110"/>
      <c r="AI230" s="110"/>
      <c r="AJ230" s="180"/>
      <c r="AK230" s="181"/>
      <c r="AO230" s="110"/>
      <c r="AP230" s="110"/>
      <c r="AQ230" s="110"/>
      <c r="AR230" s="110"/>
    </row>
    <row r="231" spans="3:44" s="74" customFormat="1">
      <c r="C231" s="177"/>
      <c r="D231" s="178"/>
      <c r="F231" s="87"/>
      <c r="G231" s="87"/>
      <c r="H231" s="87"/>
      <c r="I231" s="87"/>
      <c r="J231" s="87"/>
      <c r="K231" s="87"/>
      <c r="L231" s="87"/>
      <c r="M231" s="87"/>
      <c r="N231" s="87"/>
      <c r="O231" s="87"/>
      <c r="P231" s="87"/>
      <c r="Q231" s="87"/>
      <c r="R231" s="87"/>
      <c r="S231" s="179"/>
      <c r="T231" s="177"/>
      <c r="U231" s="177"/>
      <c r="X231" s="110"/>
      <c r="Y231" s="110"/>
      <c r="Z231" s="110"/>
      <c r="AA231" s="110"/>
      <c r="AB231" s="110"/>
      <c r="AC231" s="110"/>
      <c r="AD231" s="110"/>
      <c r="AE231" s="110"/>
      <c r="AF231" s="110"/>
      <c r="AG231" s="110"/>
      <c r="AH231" s="110"/>
      <c r="AI231" s="110"/>
      <c r="AJ231" s="180"/>
      <c r="AK231" s="181"/>
      <c r="AO231" s="110"/>
      <c r="AP231" s="110"/>
      <c r="AQ231" s="110"/>
      <c r="AR231" s="110"/>
    </row>
    <row r="232" spans="3:44" s="74" customFormat="1">
      <c r="C232" s="177"/>
      <c r="D232" s="178"/>
      <c r="F232" s="87"/>
      <c r="G232" s="87"/>
      <c r="H232" s="87"/>
      <c r="I232" s="87"/>
      <c r="J232" s="87"/>
      <c r="K232" s="87"/>
      <c r="L232" s="87"/>
      <c r="M232" s="87"/>
      <c r="N232" s="87"/>
      <c r="O232" s="87"/>
      <c r="P232" s="87"/>
      <c r="Q232" s="87"/>
      <c r="R232" s="87"/>
      <c r="S232" s="179"/>
      <c r="T232" s="177"/>
      <c r="U232" s="177"/>
      <c r="X232" s="110"/>
      <c r="Y232" s="110"/>
      <c r="Z232" s="110"/>
      <c r="AA232" s="110"/>
      <c r="AB232" s="110"/>
      <c r="AC232" s="110"/>
      <c r="AD232" s="110"/>
      <c r="AE232" s="110"/>
      <c r="AF232" s="110"/>
      <c r="AG232" s="110"/>
      <c r="AH232" s="110"/>
      <c r="AI232" s="110"/>
      <c r="AJ232" s="180"/>
      <c r="AK232" s="181"/>
      <c r="AO232" s="110"/>
      <c r="AP232" s="110"/>
      <c r="AQ232" s="110"/>
      <c r="AR232" s="110"/>
    </row>
    <row r="233" spans="3:44" s="74" customFormat="1">
      <c r="C233" s="177"/>
      <c r="D233" s="178"/>
      <c r="F233" s="87"/>
      <c r="G233" s="87"/>
      <c r="H233" s="87"/>
      <c r="I233" s="87"/>
      <c r="J233" s="87"/>
      <c r="K233" s="87"/>
      <c r="L233" s="87"/>
      <c r="M233" s="87"/>
      <c r="N233" s="87"/>
      <c r="O233" s="87"/>
      <c r="P233" s="87"/>
      <c r="Q233" s="87"/>
      <c r="R233" s="87"/>
      <c r="S233" s="179"/>
      <c r="T233" s="177"/>
      <c r="U233" s="177"/>
      <c r="X233" s="110"/>
      <c r="Y233" s="110"/>
      <c r="Z233" s="110"/>
      <c r="AA233" s="110"/>
      <c r="AB233" s="110"/>
      <c r="AC233" s="110"/>
      <c r="AD233" s="110"/>
      <c r="AE233" s="110"/>
      <c r="AF233" s="110"/>
      <c r="AG233" s="110"/>
      <c r="AH233" s="110"/>
      <c r="AI233" s="110"/>
      <c r="AJ233" s="180"/>
      <c r="AK233" s="181"/>
      <c r="AO233" s="110"/>
      <c r="AP233" s="110"/>
      <c r="AQ233" s="110"/>
      <c r="AR233" s="110"/>
    </row>
    <row r="234" spans="3:44" s="74" customFormat="1">
      <c r="C234" s="177"/>
      <c r="D234" s="178"/>
      <c r="F234" s="87"/>
      <c r="G234" s="87"/>
      <c r="H234" s="87"/>
      <c r="I234" s="87"/>
      <c r="J234" s="87"/>
      <c r="K234" s="87"/>
      <c r="L234" s="87"/>
      <c r="M234" s="87"/>
      <c r="N234" s="87"/>
      <c r="O234" s="87"/>
      <c r="P234" s="87"/>
      <c r="Q234" s="87"/>
      <c r="R234" s="87"/>
      <c r="S234" s="179"/>
      <c r="T234" s="177"/>
      <c r="U234" s="177"/>
      <c r="X234" s="110"/>
      <c r="Y234" s="110"/>
      <c r="Z234" s="110"/>
      <c r="AA234" s="110"/>
      <c r="AB234" s="110"/>
      <c r="AC234" s="110"/>
      <c r="AD234" s="110"/>
      <c r="AE234" s="110"/>
      <c r="AF234" s="110"/>
      <c r="AG234" s="110"/>
      <c r="AH234" s="110"/>
      <c r="AI234" s="110"/>
      <c r="AJ234" s="180"/>
      <c r="AK234" s="181"/>
      <c r="AO234" s="110"/>
      <c r="AP234" s="110"/>
      <c r="AQ234" s="110"/>
      <c r="AR234" s="110"/>
    </row>
    <row r="235" spans="3:44" s="74" customFormat="1">
      <c r="C235" s="177"/>
      <c r="D235" s="178"/>
      <c r="F235" s="87"/>
      <c r="G235" s="87"/>
      <c r="H235" s="87"/>
      <c r="I235" s="87"/>
      <c r="J235" s="87"/>
      <c r="K235" s="87"/>
      <c r="L235" s="87"/>
      <c r="M235" s="87"/>
      <c r="N235" s="87"/>
      <c r="O235" s="87"/>
      <c r="P235" s="87"/>
      <c r="Q235" s="87"/>
      <c r="R235" s="87"/>
      <c r="S235" s="179"/>
      <c r="T235" s="177"/>
      <c r="U235" s="177"/>
      <c r="X235" s="110"/>
      <c r="Y235" s="110"/>
      <c r="Z235" s="110"/>
      <c r="AA235" s="110"/>
      <c r="AB235" s="110"/>
      <c r="AC235" s="110"/>
      <c r="AD235" s="110"/>
      <c r="AE235" s="110"/>
      <c r="AF235" s="110"/>
      <c r="AG235" s="110"/>
      <c r="AH235" s="110"/>
      <c r="AI235" s="110"/>
      <c r="AJ235" s="180"/>
      <c r="AK235" s="181"/>
      <c r="AO235" s="110"/>
      <c r="AP235" s="110"/>
      <c r="AQ235" s="110"/>
      <c r="AR235" s="110"/>
    </row>
    <row r="236" spans="3:44" s="74" customFormat="1">
      <c r="C236" s="177"/>
      <c r="D236" s="178"/>
      <c r="F236" s="87"/>
      <c r="G236" s="87"/>
      <c r="H236" s="87"/>
      <c r="I236" s="87"/>
      <c r="J236" s="87"/>
      <c r="K236" s="87"/>
      <c r="L236" s="87"/>
      <c r="M236" s="87"/>
      <c r="N236" s="87"/>
      <c r="O236" s="87"/>
      <c r="P236" s="87"/>
      <c r="Q236" s="87"/>
      <c r="R236" s="87"/>
      <c r="S236" s="179"/>
      <c r="T236" s="177"/>
      <c r="U236" s="177"/>
      <c r="X236" s="110"/>
      <c r="Y236" s="110"/>
      <c r="Z236" s="110"/>
      <c r="AA236" s="110"/>
      <c r="AB236" s="110"/>
      <c r="AC236" s="110"/>
      <c r="AD236" s="110"/>
      <c r="AE236" s="110"/>
      <c r="AF236" s="110"/>
      <c r="AG236" s="110"/>
      <c r="AH236" s="110"/>
      <c r="AI236" s="110"/>
      <c r="AJ236" s="180"/>
      <c r="AK236" s="181"/>
      <c r="AO236" s="110"/>
      <c r="AP236" s="110"/>
      <c r="AQ236" s="110"/>
      <c r="AR236" s="110"/>
    </row>
    <row r="237" spans="3:44" s="74" customFormat="1">
      <c r="C237" s="177"/>
      <c r="D237" s="178"/>
      <c r="F237" s="87"/>
      <c r="G237" s="87"/>
      <c r="H237" s="87"/>
      <c r="I237" s="87"/>
      <c r="J237" s="87"/>
      <c r="K237" s="87"/>
      <c r="L237" s="87"/>
      <c r="M237" s="87"/>
      <c r="N237" s="87"/>
      <c r="O237" s="87"/>
      <c r="P237" s="87"/>
      <c r="Q237" s="87"/>
      <c r="R237" s="87"/>
      <c r="S237" s="179"/>
      <c r="T237" s="177"/>
      <c r="U237" s="177"/>
      <c r="X237" s="110"/>
      <c r="Y237" s="110"/>
      <c r="Z237" s="110"/>
      <c r="AA237" s="110"/>
      <c r="AB237" s="110"/>
      <c r="AC237" s="110"/>
      <c r="AD237" s="110"/>
      <c r="AE237" s="110"/>
      <c r="AF237" s="110"/>
      <c r="AG237" s="110"/>
      <c r="AH237" s="110"/>
      <c r="AI237" s="110"/>
      <c r="AJ237" s="180"/>
      <c r="AK237" s="181"/>
      <c r="AO237" s="110"/>
      <c r="AP237" s="110"/>
      <c r="AQ237" s="110"/>
      <c r="AR237" s="110"/>
    </row>
    <row r="238" spans="3:44" s="74" customFormat="1">
      <c r="C238" s="177"/>
      <c r="D238" s="178"/>
      <c r="F238" s="87"/>
      <c r="G238" s="87"/>
      <c r="H238" s="87"/>
      <c r="I238" s="87"/>
      <c r="J238" s="87"/>
      <c r="K238" s="87"/>
      <c r="L238" s="87"/>
      <c r="M238" s="87"/>
      <c r="N238" s="87"/>
      <c r="O238" s="87"/>
      <c r="P238" s="87"/>
      <c r="Q238" s="87"/>
      <c r="R238" s="87"/>
      <c r="S238" s="179"/>
      <c r="T238" s="177"/>
      <c r="U238" s="177"/>
      <c r="X238" s="110"/>
      <c r="Y238" s="110"/>
      <c r="Z238" s="110"/>
      <c r="AA238" s="110"/>
      <c r="AB238" s="110"/>
      <c r="AC238" s="110"/>
      <c r="AD238" s="110"/>
      <c r="AE238" s="110"/>
      <c r="AF238" s="110"/>
      <c r="AG238" s="110"/>
      <c r="AH238" s="110"/>
      <c r="AI238" s="110"/>
      <c r="AJ238" s="180"/>
      <c r="AK238" s="181"/>
      <c r="AO238" s="110"/>
      <c r="AP238" s="110"/>
      <c r="AQ238" s="110"/>
      <c r="AR238" s="110"/>
    </row>
    <row r="239" spans="3:44" s="74" customFormat="1">
      <c r="C239" s="177"/>
      <c r="D239" s="178"/>
      <c r="F239" s="87"/>
      <c r="G239" s="87"/>
      <c r="H239" s="87"/>
      <c r="I239" s="87"/>
      <c r="J239" s="87"/>
      <c r="K239" s="87"/>
      <c r="L239" s="87"/>
      <c r="M239" s="87"/>
      <c r="N239" s="87"/>
      <c r="O239" s="87"/>
      <c r="P239" s="87"/>
      <c r="Q239" s="87"/>
      <c r="R239" s="87"/>
      <c r="S239" s="179"/>
      <c r="T239" s="177"/>
      <c r="U239" s="177"/>
      <c r="X239" s="110"/>
      <c r="Y239" s="110"/>
      <c r="Z239" s="110"/>
      <c r="AA239" s="110"/>
      <c r="AB239" s="110"/>
      <c r="AC239" s="110"/>
      <c r="AD239" s="110"/>
      <c r="AE239" s="110"/>
      <c r="AF239" s="110"/>
      <c r="AG239" s="110"/>
      <c r="AH239" s="110"/>
      <c r="AI239" s="110"/>
      <c r="AJ239" s="180"/>
      <c r="AK239" s="181"/>
      <c r="AO239" s="110"/>
      <c r="AP239" s="110"/>
      <c r="AQ239" s="110"/>
      <c r="AR239" s="110"/>
    </row>
    <row r="240" spans="3:44" s="74" customFormat="1">
      <c r="C240" s="177"/>
      <c r="D240" s="178"/>
      <c r="F240" s="87"/>
      <c r="G240" s="87"/>
      <c r="H240" s="87"/>
      <c r="I240" s="87"/>
      <c r="J240" s="87"/>
      <c r="K240" s="87"/>
      <c r="L240" s="87"/>
      <c r="M240" s="87"/>
      <c r="N240" s="87"/>
      <c r="O240" s="87"/>
      <c r="P240" s="87"/>
      <c r="Q240" s="87"/>
      <c r="R240" s="87"/>
      <c r="S240" s="179"/>
      <c r="T240" s="177"/>
      <c r="U240" s="177"/>
      <c r="X240" s="110"/>
      <c r="Y240" s="110"/>
      <c r="Z240" s="110"/>
      <c r="AA240" s="110"/>
      <c r="AB240" s="110"/>
      <c r="AC240" s="110"/>
      <c r="AD240" s="110"/>
      <c r="AE240" s="110"/>
      <c r="AF240" s="110"/>
      <c r="AG240" s="110"/>
      <c r="AH240" s="110"/>
      <c r="AI240" s="110"/>
      <c r="AJ240" s="180"/>
      <c r="AK240" s="181"/>
      <c r="AO240" s="110"/>
      <c r="AP240" s="110"/>
      <c r="AQ240" s="110"/>
      <c r="AR240" s="110"/>
    </row>
    <row r="241" spans="3:44" s="74" customFormat="1">
      <c r="C241" s="177"/>
      <c r="D241" s="178"/>
      <c r="F241" s="87"/>
      <c r="G241" s="87"/>
      <c r="H241" s="87"/>
      <c r="I241" s="87"/>
      <c r="J241" s="87"/>
      <c r="K241" s="87"/>
      <c r="L241" s="87"/>
      <c r="M241" s="87"/>
      <c r="N241" s="87"/>
      <c r="O241" s="87"/>
      <c r="P241" s="87"/>
      <c r="Q241" s="87"/>
      <c r="R241" s="87"/>
      <c r="S241" s="179"/>
      <c r="T241" s="177"/>
      <c r="U241" s="177"/>
      <c r="X241" s="110"/>
      <c r="Y241" s="110"/>
      <c r="Z241" s="110"/>
      <c r="AA241" s="110"/>
      <c r="AB241" s="110"/>
      <c r="AC241" s="110"/>
      <c r="AD241" s="110"/>
      <c r="AE241" s="110"/>
      <c r="AF241" s="110"/>
      <c r="AG241" s="110"/>
      <c r="AH241" s="110"/>
      <c r="AI241" s="110"/>
      <c r="AJ241" s="180"/>
      <c r="AK241" s="181"/>
      <c r="AO241" s="110"/>
      <c r="AP241" s="110"/>
      <c r="AQ241" s="110"/>
      <c r="AR241" s="110"/>
    </row>
    <row r="242" spans="3:44" s="74" customFormat="1">
      <c r="C242" s="177"/>
      <c r="D242" s="178"/>
      <c r="F242" s="87"/>
      <c r="G242" s="87"/>
      <c r="H242" s="87"/>
      <c r="I242" s="87"/>
      <c r="J242" s="87"/>
      <c r="K242" s="87"/>
      <c r="L242" s="87"/>
      <c r="M242" s="87"/>
      <c r="N242" s="87"/>
      <c r="O242" s="87"/>
      <c r="P242" s="87"/>
      <c r="Q242" s="87"/>
      <c r="R242" s="87"/>
      <c r="S242" s="179"/>
      <c r="T242" s="177"/>
      <c r="U242" s="177"/>
      <c r="X242" s="110"/>
      <c r="Y242" s="110"/>
      <c r="Z242" s="110"/>
      <c r="AA242" s="110"/>
      <c r="AB242" s="110"/>
      <c r="AC242" s="110"/>
      <c r="AD242" s="110"/>
      <c r="AE242" s="110"/>
      <c r="AF242" s="110"/>
      <c r="AG242" s="110"/>
      <c r="AH242" s="110"/>
      <c r="AI242" s="110"/>
      <c r="AJ242" s="180"/>
      <c r="AK242" s="181"/>
      <c r="AO242" s="110"/>
      <c r="AP242" s="110"/>
      <c r="AQ242" s="110"/>
      <c r="AR242" s="110"/>
    </row>
    <row r="243" spans="3:44" s="74" customFormat="1">
      <c r="C243" s="177"/>
      <c r="D243" s="178"/>
      <c r="F243" s="87"/>
      <c r="G243" s="87"/>
      <c r="H243" s="87"/>
      <c r="I243" s="87"/>
      <c r="J243" s="87"/>
      <c r="K243" s="87"/>
      <c r="L243" s="87"/>
      <c r="M243" s="87"/>
      <c r="N243" s="87"/>
      <c r="O243" s="87"/>
      <c r="P243" s="87"/>
      <c r="Q243" s="87"/>
      <c r="R243" s="87"/>
      <c r="S243" s="179"/>
      <c r="T243" s="177"/>
      <c r="U243" s="177"/>
      <c r="X243" s="110"/>
      <c r="Y243" s="110"/>
      <c r="Z243" s="110"/>
      <c r="AA243" s="110"/>
      <c r="AB243" s="110"/>
      <c r="AC243" s="110"/>
      <c r="AD243" s="110"/>
      <c r="AE243" s="110"/>
      <c r="AF243" s="110"/>
      <c r="AG243" s="110"/>
      <c r="AH243" s="110"/>
      <c r="AI243" s="110"/>
      <c r="AJ243" s="180"/>
      <c r="AK243" s="181"/>
      <c r="AO243" s="110"/>
      <c r="AP243" s="110"/>
      <c r="AQ243" s="110"/>
      <c r="AR243" s="110"/>
    </row>
    <row r="244" spans="3:44" s="74" customFormat="1">
      <c r="C244" s="177"/>
      <c r="D244" s="178"/>
      <c r="F244" s="87"/>
      <c r="G244" s="87"/>
      <c r="H244" s="87"/>
      <c r="I244" s="87"/>
      <c r="J244" s="87"/>
      <c r="K244" s="87"/>
      <c r="L244" s="87"/>
      <c r="M244" s="87"/>
      <c r="N244" s="87"/>
      <c r="O244" s="87"/>
      <c r="P244" s="87"/>
      <c r="Q244" s="87"/>
      <c r="R244" s="87"/>
      <c r="S244" s="179"/>
      <c r="T244" s="177"/>
      <c r="U244" s="177"/>
      <c r="X244" s="110"/>
      <c r="Y244" s="110"/>
      <c r="Z244" s="110"/>
      <c r="AA244" s="110"/>
      <c r="AB244" s="110"/>
      <c r="AC244" s="110"/>
      <c r="AD244" s="110"/>
      <c r="AE244" s="110"/>
      <c r="AF244" s="110"/>
      <c r="AG244" s="110"/>
      <c r="AH244" s="110"/>
      <c r="AI244" s="110"/>
      <c r="AJ244" s="180"/>
      <c r="AK244" s="181"/>
      <c r="AO244" s="110"/>
      <c r="AP244" s="110"/>
      <c r="AQ244" s="110"/>
      <c r="AR244" s="110"/>
    </row>
    <row r="245" spans="3:44" s="74" customFormat="1">
      <c r="C245" s="177"/>
      <c r="D245" s="178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179"/>
      <c r="T245" s="177"/>
      <c r="U245" s="177"/>
      <c r="X245" s="110"/>
      <c r="Y245" s="110"/>
      <c r="Z245" s="110"/>
      <c r="AA245" s="110"/>
      <c r="AB245" s="110"/>
      <c r="AC245" s="110"/>
      <c r="AD245" s="110"/>
      <c r="AE245" s="110"/>
      <c r="AF245" s="110"/>
      <c r="AG245" s="110"/>
      <c r="AH245" s="110"/>
      <c r="AI245" s="110"/>
      <c r="AJ245" s="180"/>
      <c r="AK245" s="181"/>
      <c r="AO245" s="110"/>
      <c r="AP245" s="110"/>
      <c r="AQ245" s="110"/>
      <c r="AR245" s="110"/>
    </row>
    <row r="246" spans="3:44" s="74" customFormat="1">
      <c r="C246" s="177"/>
      <c r="D246" s="178"/>
      <c r="F246" s="87"/>
      <c r="G246" s="87"/>
      <c r="H246" s="87"/>
      <c r="I246" s="87"/>
      <c r="J246" s="87"/>
      <c r="K246" s="87"/>
      <c r="L246" s="87"/>
      <c r="M246" s="87"/>
      <c r="N246" s="87"/>
      <c r="O246" s="87"/>
      <c r="P246" s="87"/>
      <c r="Q246" s="87"/>
      <c r="R246" s="87"/>
      <c r="S246" s="179"/>
      <c r="T246" s="177"/>
      <c r="U246" s="177"/>
      <c r="X246" s="110"/>
      <c r="Y246" s="110"/>
      <c r="Z246" s="110"/>
      <c r="AA246" s="110"/>
      <c r="AB246" s="110"/>
      <c r="AC246" s="110"/>
      <c r="AD246" s="110"/>
      <c r="AE246" s="110"/>
      <c r="AF246" s="110"/>
      <c r="AG246" s="110"/>
      <c r="AH246" s="110"/>
      <c r="AI246" s="110"/>
      <c r="AJ246" s="180"/>
      <c r="AK246" s="181"/>
      <c r="AO246" s="110"/>
      <c r="AP246" s="110"/>
      <c r="AQ246" s="110"/>
      <c r="AR246" s="110"/>
    </row>
    <row r="247" spans="3:44" s="74" customFormat="1">
      <c r="C247" s="177"/>
      <c r="D247" s="178"/>
      <c r="F247" s="87"/>
      <c r="G247" s="87"/>
      <c r="H247" s="87"/>
      <c r="I247" s="87"/>
      <c r="J247" s="87"/>
      <c r="K247" s="87"/>
      <c r="L247" s="87"/>
      <c r="M247" s="87"/>
      <c r="N247" s="87"/>
      <c r="O247" s="87"/>
      <c r="P247" s="87"/>
      <c r="Q247" s="87"/>
      <c r="R247" s="87"/>
      <c r="S247" s="179"/>
      <c r="T247" s="177"/>
      <c r="U247" s="177"/>
      <c r="X247" s="110"/>
      <c r="Y247" s="110"/>
      <c r="Z247" s="110"/>
      <c r="AA247" s="110"/>
      <c r="AB247" s="110"/>
      <c r="AC247" s="110"/>
      <c r="AD247" s="110"/>
      <c r="AE247" s="110"/>
      <c r="AF247" s="110"/>
      <c r="AG247" s="110"/>
      <c r="AH247" s="110"/>
      <c r="AI247" s="110"/>
      <c r="AJ247" s="180"/>
      <c r="AK247" s="181"/>
      <c r="AO247" s="110"/>
      <c r="AP247" s="110"/>
      <c r="AQ247" s="110"/>
      <c r="AR247" s="110"/>
    </row>
    <row r="248" spans="3:44" s="74" customFormat="1">
      <c r="C248" s="177"/>
      <c r="D248" s="178"/>
      <c r="F248" s="87"/>
      <c r="G248" s="87"/>
      <c r="H248" s="87"/>
      <c r="I248" s="87"/>
      <c r="J248" s="87"/>
      <c r="K248" s="87"/>
      <c r="L248" s="87"/>
      <c r="M248" s="87"/>
      <c r="N248" s="87"/>
      <c r="O248" s="87"/>
      <c r="P248" s="87"/>
      <c r="Q248" s="87"/>
      <c r="R248" s="87"/>
      <c r="S248" s="179"/>
      <c r="T248" s="177"/>
      <c r="U248" s="177"/>
      <c r="X248" s="110"/>
      <c r="Y248" s="110"/>
      <c r="Z248" s="110"/>
      <c r="AA248" s="110"/>
      <c r="AB248" s="110"/>
      <c r="AC248" s="110"/>
      <c r="AD248" s="110"/>
      <c r="AE248" s="110"/>
      <c r="AF248" s="110"/>
      <c r="AG248" s="110"/>
      <c r="AH248" s="110"/>
      <c r="AI248" s="110"/>
      <c r="AJ248" s="180"/>
      <c r="AK248" s="181"/>
      <c r="AO248" s="110"/>
      <c r="AP248" s="110"/>
      <c r="AQ248" s="110"/>
      <c r="AR248" s="110"/>
    </row>
    <row r="249" spans="3:44" s="74" customFormat="1">
      <c r="C249" s="177"/>
      <c r="D249" s="178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179"/>
      <c r="T249" s="177"/>
      <c r="U249" s="177"/>
      <c r="X249" s="110"/>
      <c r="Y249" s="110"/>
      <c r="Z249" s="110"/>
      <c r="AA249" s="110"/>
      <c r="AB249" s="110"/>
      <c r="AC249" s="110"/>
      <c r="AD249" s="110"/>
      <c r="AE249" s="110"/>
      <c r="AF249" s="110"/>
      <c r="AG249" s="110"/>
      <c r="AH249" s="110"/>
      <c r="AI249" s="110"/>
      <c r="AJ249" s="180"/>
      <c r="AK249" s="181"/>
      <c r="AO249" s="110"/>
      <c r="AP249" s="110"/>
      <c r="AQ249" s="110"/>
      <c r="AR249" s="110"/>
    </row>
    <row r="250" spans="3:44" s="74" customFormat="1">
      <c r="C250" s="177"/>
      <c r="D250" s="178"/>
      <c r="F250" s="87"/>
      <c r="G250" s="87"/>
      <c r="H250" s="87"/>
      <c r="I250" s="87"/>
      <c r="J250" s="87"/>
      <c r="K250" s="87"/>
      <c r="L250" s="87"/>
      <c r="M250" s="87"/>
      <c r="N250" s="87"/>
      <c r="O250" s="87"/>
      <c r="P250" s="87"/>
      <c r="Q250" s="87"/>
      <c r="R250" s="87"/>
      <c r="S250" s="179"/>
      <c r="T250" s="177"/>
      <c r="U250" s="177"/>
      <c r="X250" s="110"/>
      <c r="Y250" s="110"/>
      <c r="Z250" s="110"/>
      <c r="AA250" s="110"/>
      <c r="AB250" s="110"/>
      <c r="AC250" s="110"/>
      <c r="AD250" s="110"/>
      <c r="AE250" s="110"/>
      <c r="AF250" s="110"/>
      <c r="AG250" s="110"/>
      <c r="AH250" s="110"/>
      <c r="AI250" s="110"/>
      <c r="AJ250" s="180"/>
      <c r="AK250" s="181"/>
      <c r="AO250" s="110"/>
      <c r="AP250" s="110"/>
      <c r="AQ250" s="110"/>
      <c r="AR250" s="110"/>
    </row>
    <row r="251" spans="3:44" s="74" customFormat="1">
      <c r="C251" s="177"/>
      <c r="D251" s="178"/>
      <c r="F251" s="87"/>
      <c r="G251" s="87"/>
      <c r="H251" s="87"/>
      <c r="I251" s="87"/>
      <c r="J251" s="87"/>
      <c r="K251" s="87"/>
      <c r="L251" s="87"/>
      <c r="M251" s="87"/>
      <c r="N251" s="87"/>
      <c r="O251" s="87"/>
      <c r="P251" s="87"/>
      <c r="Q251" s="87"/>
      <c r="R251" s="87"/>
      <c r="S251" s="179"/>
      <c r="T251" s="177"/>
      <c r="U251" s="177"/>
      <c r="X251" s="110"/>
      <c r="Y251" s="110"/>
      <c r="Z251" s="110"/>
      <c r="AA251" s="110"/>
      <c r="AB251" s="110"/>
      <c r="AC251" s="110"/>
      <c r="AD251" s="110"/>
      <c r="AE251" s="110"/>
      <c r="AF251" s="110"/>
      <c r="AG251" s="110"/>
      <c r="AH251" s="110"/>
      <c r="AI251" s="110"/>
      <c r="AJ251" s="180"/>
      <c r="AK251" s="181"/>
      <c r="AO251" s="110"/>
      <c r="AP251" s="110"/>
      <c r="AQ251" s="110"/>
      <c r="AR251" s="110"/>
    </row>
    <row r="252" spans="3:44" s="74" customFormat="1">
      <c r="C252" s="177"/>
      <c r="D252" s="178"/>
      <c r="F252" s="87"/>
      <c r="G252" s="87"/>
      <c r="H252" s="87"/>
      <c r="I252" s="87"/>
      <c r="J252" s="87"/>
      <c r="K252" s="87"/>
      <c r="L252" s="87"/>
      <c r="M252" s="87"/>
      <c r="N252" s="87"/>
      <c r="O252" s="87"/>
      <c r="P252" s="87"/>
      <c r="Q252" s="87"/>
      <c r="R252" s="87"/>
      <c r="S252" s="179"/>
      <c r="T252" s="177"/>
      <c r="U252" s="177"/>
      <c r="X252" s="110"/>
      <c r="Y252" s="110"/>
      <c r="Z252" s="110"/>
      <c r="AA252" s="110"/>
      <c r="AB252" s="110"/>
      <c r="AC252" s="110"/>
      <c r="AD252" s="110"/>
      <c r="AE252" s="110"/>
      <c r="AF252" s="110"/>
      <c r="AG252" s="110"/>
      <c r="AH252" s="110"/>
      <c r="AI252" s="110"/>
      <c r="AJ252" s="180"/>
      <c r="AK252" s="181"/>
      <c r="AO252" s="110"/>
      <c r="AP252" s="110"/>
      <c r="AQ252" s="110"/>
      <c r="AR252" s="110"/>
    </row>
    <row r="253" spans="3:44" s="74" customFormat="1">
      <c r="C253" s="177"/>
      <c r="D253" s="178"/>
      <c r="F253" s="87"/>
      <c r="G253" s="87"/>
      <c r="H253" s="87"/>
      <c r="I253" s="87"/>
      <c r="J253" s="87"/>
      <c r="K253" s="87"/>
      <c r="L253" s="87"/>
      <c r="M253" s="87"/>
      <c r="N253" s="87"/>
      <c r="O253" s="87"/>
      <c r="P253" s="87"/>
      <c r="Q253" s="87"/>
      <c r="R253" s="87"/>
      <c r="S253" s="179"/>
      <c r="T253" s="177"/>
      <c r="U253" s="177"/>
      <c r="X253" s="110"/>
      <c r="Y253" s="110"/>
      <c r="Z253" s="110"/>
      <c r="AA253" s="110"/>
      <c r="AB253" s="110"/>
      <c r="AC253" s="110"/>
      <c r="AD253" s="110"/>
      <c r="AE253" s="110"/>
      <c r="AF253" s="110"/>
      <c r="AG253" s="110"/>
      <c r="AH253" s="110"/>
      <c r="AI253" s="110"/>
      <c r="AJ253" s="180"/>
      <c r="AK253" s="181"/>
      <c r="AO253" s="110"/>
      <c r="AP253" s="110"/>
      <c r="AQ253" s="110"/>
      <c r="AR253" s="110"/>
    </row>
    <row r="254" spans="3:44" s="74" customFormat="1">
      <c r="C254" s="177"/>
      <c r="D254" s="178"/>
      <c r="F254" s="87"/>
      <c r="G254" s="87"/>
      <c r="H254" s="87"/>
      <c r="I254" s="87"/>
      <c r="J254" s="87"/>
      <c r="K254" s="87"/>
      <c r="L254" s="87"/>
      <c r="M254" s="87"/>
      <c r="N254" s="87"/>
      <c r="O254" s="87"/>
      <c r="P254" s="87"/>
      <c r="Q254" s="87"/>
      <c r="R254" s="87"/>
      <c r="S254" s="179"/>
      <c r="T254" s="177"/>
      <c r="U254" s="177"/>
      <c r="X254" s="110"/>
      <c r="Y254" s="110"/>
      <c r="Z254" s="110"/>
      <c r="AA254" s="110"/>
      <c r="AB254" s="110"/>
      <c r="AC254" s="110"/>
      <c r="AD254" s="110"/>
      <c r="AE254" s="110"/>
      <c r="AF254" s="110"/>
      <c r="AG254" s="110"/>
      <c r="AH254" s="110"/>
      <c r="AI254" s="110"/>
      <c r="AJ254" s="180"/>
      <c r="AK254" s="181"/>
      <c r="AO254" s="110"/>
      <c r="AP254" s="110"/>
      <c r="AQ254" s="110"/>
      <c r="AR254" s="110"/>
    </row>
    <row r="255" spans="3:44" s="74" customFormat="1">
      <c r="C255" s="177"/>
      <c r="D255" s="178"/>
      <c r="F255" s="87"/>
      <c r="G255" s="87"/>
      <c r="H255" s="87"/>
      <c r="I255" s="87"/>
      <c r="J255" s="87"/>
      <c r="K255" s="87"/>
      <c r="L255" s="87"/>
      <c r="M255" s="87"/>
      <c r="N255" s="87"/>
      <c r="O255" s="87"/>
      <c r="P255" s="87"/>
      <c r="Q255" s="87"/>
      <c r="R255" s="87"/>
      <c r="S255" s="179"/>
      <c r="T255" s="177"/>
      <c r="U255" s="177"/>
      <c r="X255" s="110"/>
      <c r="Y255" s="110"/>
      <c r="Z255" s="110"/>
      <c r="AA255" s="110"/>
      <c r="AB255" s="110"/>
      <c r="AC255" s="110"/>
      <c r="AD255" s="110"/>
      <c r="AE255" s="110"/>
      <c r="AF255" s="110"/>
      <c r="AG255" s="110"/>
      <c r="AH255" s="110"/>
      <c r="AI255" s="110"/>
      <c r="AJ255" s="180"/>
      <c r="AK255" s="181"/>
      <c r="AO255" s="110"/>
      <c r="AP255" s="110"/>
      <c r="AQ255" s="110"/>
      <c r="AR255" s="110"/>
    </row>
    <row r="256" spans="3:44" s="74" customFormat="1">
      <c r="C256" s="177"/>
      <c r="D256" s="178"/>
      <c r="F256" s="87"/>
      <c r="G256" s="87"/>
      <c r="H256" s="87"/>
      <c r="I256" s="87"/>
      <c r="J256" s="87"/>
      <c r="K256" s="87"/>
      <c r="L256" s="87"/>
      <c r="M256" s="87"/>
      <c r="N256" s="87"/>
      <c r="O256" s="87"/>
      <c r="P256" s="87"/>
      <c r="Q256" s="87"/>
      <c r="R256" s="87"/>
      <c r="S256" s="179"/>
      <c r="T256" s="177"/>
      <c r="U256" s="177"/>
      <c r="X256" s="110"/>
      <c r="Y256" s="110"/>
      <c r="Z256" s="110"/>
      <c r="AA256" s="110"/>
      <c r="AB256" s="110"/>
      <c r="AC256" s="110"/>
      <c r="AD256" s="110"/>
      <c r="AE256" s="110"/>
      <c r="AF256" s="110"/>
      <c r="AG256" s="110"/>
      <c r="AH256" s="110"/>
      <c r="AI256" s="110"/>
      <c r="AJ256" s="180"/>
      <c r="AK256" s="181"/>
      <c r="AO256" s="110"/>
      <c r="AP256" s="110"/>
      <c r="AQ256" s="110"/>
      <c r="AR256" s="110"/>
    </row>
    <row r="257" spans="3:44" s="74" customFormat="1">
      <c r="C257" s="177"/>
      <c r="D257" s="178"/>
      <c r="F257" s="87"/>
      <c r="G257" s="87"/>
      <c r="H257" s="87"/>
      <c r="I257" s="87"/>
      <c r="J257" s="87"/>
      <c r="K257" s="87"/>
      <c r="L257" s="87"/>
      <c r="M257" s="87"/>
      <c r="N257" s="87"/>
      <c r="O257" s="87"/>
      <c r="P257" s="87"/>
      <c r="Q257" s="87"/>
      <c r="R257" s="87"/>
      <c r="S257" s="179"/>
      <c r="T257" s="177"/>
      <c r="U257" s="177"/>
      <c r="X257" s="110"/>
      <c r="Y257" s="110"/>
      <c r="Z257" s="110"/>
      <c r="AA257" s="110"/>
      <c r="AB257" s="110"/>
      <c r="AC257" s="110"/>
      <c r="AD257" s="110"/>
      <c r="AE257" s="110"/>
      <c r="AF257" s="110"/>
      <c r="AG257" s="110"/>
      <c r="AH257" s="110"/>
      <c r="AI257" s="110"/>
      <c r="AJ257" s="180"/>
      <c r="AK257" s="181"/>
      <c r="AO257" s="110"/>
      <c r="AP257" s="110"/>
      <c r="AQ257" s="110"/>
      <c r="AR257" s="110"/>
    </row>
    <row r="258" spans="3:44" s="74" customFormat="1">
      <c r="C258" s="177"/>
      <c r="D258" s="178"/>
      <c r="F258" s="87"/>
      <c r="G258" s="87"/>
      <c r="H258" s="87"/>
      <c r="I258" s="87"/>
      <c r="J258" s="87"/>
      <c r="K258" s="87"/>
      <c r="L258" s="87"/>
      <c r="M258" s="87"/>
      <c r="N258" s="87"/>
      <c r="O258" s="87"/>
      <c r="P258" s="87"/>
      <c r="Q258" s="87"/>
      <c r="R258" s="87"/>
      <c r="S258" s="179"/>
      <c r="T258" s="177"/>
      <c r="U258" s="177"/>
      <c r="X258" s="110"/>
      <c r="Y258" s="110"/>
      <c r="Z258" s="110"/>
      <c r="AA258" s="110"/>
      <c r="AB258" s="110"/>
      <c r="AC258" s="110"/>
      <c r="AD258" s="110"/>
      <c r="AE258" s="110"/>
      <c r="AF258" s="110"/>
      <c r="AG258" s="110"/>
      <c r="AH258" s="110"/>
      <c r="AI258" s="110"/>
      <c r="AJ258" s="180"/>
      <c r="AK258" s="181"/>
      <c r="AO258" s="110"/>
      <c r="AP258" s="110"/>
      <c r="AQ258" s="110"/>
      <c r="AR258" s="110"/>
    </row>
    <row r="259" spans="3:44" s="74" customFormat="1">
      <c r="C259" s="177"/>
      <c r="D259" s="178"/>
      <c r="F259" s="87"/>
      <c r="G259" s="87"/>
      <c r="H259" s="87"/>
      <c r="I259" s="87"/>
      <c r="J259" s="87"/>
      <c r="K259" s="87"/>
      <c r="L259" s="87"/>
      <c r="M259" s="87"/>
      <c r="N259" s="87"/>
      <c r="O259" s="87"/>
      <c r="P259" s="87"/>
      <c r="Q259" s="87"/>
      <c r="R259" s="87"/>
      <c r="S259" s="179"/>
      <c r="T259" s="177"/>
      <c r="U259" s="177"/>
      <c r="X259" s="110"/>
      <c r="Y259" s="110"/>
      <c r="Z259" s="110"/>
      <c r="AA259" s="110"/>
      <c r="AB259" s="110"/>
      <c r="AC259" s="110"/>
      <c r="AD259" s="110"/>
      <c r="AE259" s="110"/>
      <c r="AF259" s="110"/>
      <c r="AG259" s="110"/>
      <c r="AH259" s="110"/>
      <c r="AI259" s="110"/>
      <c r="AJ259" s="180"/>
      <c r="AK259" s="181"/>
      <c r="AO259" s="110"/>
      <c r="AP259" s="110"/>
      <c r="AQ259" s="110"/>
      <c r="AR259" s="110"/>
    </row>
    <row r="260" spans="3:44" s="74" customFormat="1">
      <c r="C260" s="177"/>
      <c r="D260" s="178"/>
      <c r="F260" s="87"/>
      <c r="G260" s="87"/>
      <c r="H260" s="87"/>
      <c r="I260" s="87"/>
      <c r="J260" s="87"/>
      <c r="K260" s="87"/>
      <c r="L260" s="87"/>
      <c r="M260" s="87"/>
      <c r="N260" s="87"/>
      <c r="O260" s="87"/>
      <c r="P260" s="87"/>
      <c r="Q260" s="87"/>
      <c r="R260" s="87"/>
      <c r="S260" s="179"/>
      <c r="T260" s="177"/>
      <c r="U260" s="177"/>
      <c r="X260" s="110"/>
      <c r="Y260" s="110"/>
      <c r="Z260" s="110"/>
      <c r="AA260" s="110"/>
      <c r="AB260" s="110"/>
      <c r="AC260" s="110"/>
      <c r="AD260" s="110"/>
      <c r="AE260" s="110"/>
      <c r="AF260" s="110"/>
      <c r="AG260" s="110"/>
      <c r="AH260" s="110"/>
      <c r="AI260" s="110"/>
      <c r="AJ260" s="180"/>
      <c r="AK260" s="181"/>
      <c r="AO260" s="110"/>
      <c r="AP260" s="110"/>
      <c r="AQ260" s="110"/>
      <c r="AR260" s="110"/>
    </row>
    <row r="261" spans="3:44" s="74" customFormat="1">
      <c r="C261" s="177"/>
      <c r="D261" s="178"/>
      <c r="F261" s="87"/>
      <c r="G261" s="87"/>
      <c r="H261" s="87"/>
      <c r="I261" s="87"/>
      <c r="J261" s="87"/>
      <c r="K261" s="87"/>
      <c r="L261" s="87"/>
      <c r="M261" s="87"/>
      <c r="N261" s="87"/>
      <c r="O261" s="87"/>
      <c r="P261" s="87"/>
      <c r="Q261" s="87"/>
      <c r="R261" s="87"/>
      <c r="S261" s="179"/>
      <c r="T261" s="177"/>
      <c r="U261" s="177"/>
      <c r="X261" s="110"/>
      <c r="Y261" s="110"/>
      <c r="Z261" s="110"/>
      <c r="AA261" s="110"/>
      <c r="AB261" s="110"/>
      <c r="AC261" s="110"/>
      <c r="AD261" s="110"/>
      <c r="AE261" s="110"/>
      <c r="AF261" s="110"/>
      <c r="AG261" s="110"/>
      <c r="AH261" s="110"/>
      <c r="AI261" s="110"/>
      <c r="AJ261" s="180"/>
      <c r="AK261" s="181"/>
      <c r="AO261" s="110"/>
      <c r="AP261" s="110"/>
      <c r="AQ261" s="110"/>
      <c r="AR261" s="110"/>
    </row>
    <row r="262" spans="3:44" s="74" customFormat="1">
      <c r="C262" s="177"/>
      <c r="D262" s="178"/>
      <c r="F262" s="87"/>
      <c r="G262" s="87"/>
      <c r="H262" s="87"/>
      <c r="I262" s="87"/>
      <c r="J262" s="87"/>
      <c r="K262" s="87"/>
      <c r="L262" s="87"/>
      <c r="M262" s="87"/>
      <c r="N262" s="87"/>
      <c r="O262" s="87"/>
      <c r="P262" s="87"/>
      <c r="Q262" s="87"/>
      <c r="R262" s="87"/>
      <c r="S262" s="179"/>
      <c r="T262" s="177"/>
      <c r="U262" s="177"/>
      <c r="X262" s="110"/>
      <c r="Y262" s="110"/>
      <c r="Z262" s="110"/>
      <c r="AA262" s="110"/>
      <c r="AB262" s="110"/>
      <c r="AC262" s="110"/>
      <c r="AD262" s="110"/>
      <c r="AE262" s="110"/>
      <c r="AF262" s="110"/>
      <c r="AG262" s="110"/>
      <c r="AH262" s="110"/>
      <c r="AI262" s="110"/>
      <c r="AJ262" s="180"/>
      <c r="AK262" s="181"/>
      <c r="AO262" s="110"/>
      <c r="AP262" s="110"/>
      <c r="AQ262" s="110"/>
      <c r="AR262" s="110"/>
    </row>
    <row r="263" spans="3:44" s="74" customFormat="1">
      <c r="C263" s="177"/>
      <c r="D263" s="178"/>
      <c r="F263" s="87"/>
      <c r="G263" s="87"/>
      <c r="H263" s="87"/>
      <c r="I263" s="87"/>
      <c r="J263" s="87"/>
      <c r="K263" s="87"/>
      <c r="L263" s="87"/>
      <c r="M263" s="87"/>
      <c r="N263" s="87"/>
      <c r="O263" s="87"/>
      <c r="P263" s="87"/>
      <c r="Q263" s="87"/>
      <c r="R263" s="87"/>
      <c r="S263" s="179"/>
      <c r="T263" s="177"/>
      <c r="U263" s="177"/>
      <c r="X263" s="110"/>
      <c r="Y263" s="110"/>
      <c r="Z263" s="110"/>
      <c r="AA263" s="110"/>
      <c r="AB263" s="110"/>
      <c r="AC263" s="110"/>
      <c r="AD263" s="110"/>
      <c r="AE263" s="110"/>
      <c r="AF263" s="110"/>
      <c r="AG263" s="110"/>
      <c r="AH263" s="110"/>
      <c r="AI263" s="110"/>
      <c r="AJ263" s="180"/>
      <c r="AK263" s="181"/>
      <c r="AO263" s="110"/>
      <c r="AP263" s="110"/>
      <c r="AQ263" s="110"/>
      <c r="AR263" s="110"/>
    </row>
    <row r="264" spans="3:44" s="74" customFormat="1">
      <c r="C264" s="177"/>
      <c r="D264" s="178"/>
      <c r="F264" s="87"/>
      <c r="G264" s="87"/>
      <c r="H264" s="87"/>
      <c r="I264" s="87"/>
      <c r="J264" s="87"/>
      <c r="K264" s="87"/>
      <c r="L264" s="87"/>
      <c r="M264" s="87"/>
      <c r="N264" s="87"/>
      <c r="O264" s="87"/>
      <c r="P264" s="87"/>
      <c r="Q264" s="87"/>
      <c r="R264" s="87"/>
      <c r="S264" s="179"/>
      <c r="T264" s="177"/>
      <c r="U264" s="177"/>
      <c r="X264" s="110"/>
      <c r="Y264" s="110"/>
      <c r="Z264" s="110"/>
      <c r="AA264" s="110"/>
      <c r="AB264" s="110"/>
      <c r="AC264" s="110"/>
      <c r="AD264" s="110"/>
      <c r="AE264" s="110"/>
      <c r="AF264" s="110"/>
      <c r="AG264" s="110"/>
      <c r="AH264" s="110"/>
      <c r="AI264" s="110"/>
      <c r="AJ264" s="180"/>
      <c r="AK264" s="181"/>
      <c r="AO264" s="110"/>
      <c r="AP264" s="110"/>
      <c r="AQ264" s="110"/>
      <c r="AR264" s="110"/>
    </row>
    <row r="265" spans="3:44" s="74" customFormat="1">
      <c r="C265" s="177"/>
      <c r="D265" s="178"/>
      <c r="F265" s="87"/>
      <c r="G265" s="87"/>
      <c r="H265" s="87"/>
      <c r="I265" s="87"/>
      <c r="J265" s="87"/>
      <c r="K265" s="87"/>
      <c r="L265" s="87"/>
      <c r="M265" s="87"/>
      <c r="N265" s="87"/>
      <c r="O265" s="87"/>
      <c r="P265" s="87"/>
      <c r="Q265" s="87"/>
      <c r="R265" s="87"/>
      <c r="S265" s="179"/>
      <c r="T265" s="177"/>
      <c r="U265" s="177"/>
      <c r="X265" s="110"/>
      <c r="Y265" s="110"/>
      <c r="Z265" s="110"/>
      <c r="AA265" s="110"/>
      <c r="AB265" s="110"/>
      <c r="AC265" s="110"/>
      <c r="AD265" s="110"/>
      <c r="AE265" s="110"/>
      <c r="AF265" s="110"/>
      <c r="AG265" s="110"/>
      <c r="AH265" s="110"/>
      <c r="AI265" s="110"/>
      <c r="AJ265" s="180"/>
      <c r="AK265" s="181"/>
      <c r="AO265" s="110"/>
      <c r="AP265" s="110"/>
      <c r="AQ265" s="110"/>
      <c r="AR265" s="110"/>
    </row>
    <row r="266" spans="3:44" s="74" customFormat="1">
      <c r="C266" s="177"/>
      <c r="D266" s="178"/>
      <c r="F266" s="87"/>
      <c r="G266" s="87"/>
      <c r="H266" s="87"/>
      <c r="I266" s="87"/>
      <c r="J266" s="87"/>
      <c r="K266" s="87"/>
      <c r="L266" s="87"/>
      <c r="M266" s="87"/>
      <c r="N266" s="87"/>
      <c r="O266" s="87"/>
      <c r="P266" s="87"/>
      <c r="Q266" s="87"/>
      <c r="R266" s="87"/>
      <c r="S266" s="179"/>
      <c r="T266" s="177"/>
      <c r="U266" s="177"/>
      <c r="X266" s="110"/>
      <c r="Y266" s="110"/>
      <c r="Z266" s="110"/>
      <c r="AA266" s="110"/>
      <c r="AB266" s="110"/>
      <c r="AC266" s="110"/>
      <c r="AD266" s="110"/>
      <c r="AE266" s="110"/>
      <c r="AF266" s="110"/>
      <c r="AG266" s="110"/>
      <c r="AH266" s="110"/>
      <c r="AI266" s="110"/>
      <c r="AJ266" s="180"/>
      <c r="AK266" s="181"/>
      <c r="AO266" s="110"/>
      <c r="AP266" s="110"/>
      <c r="AQ266" s="110"/>
      <c r="AR266" s="110"/>
    </row>
    <row r="267" spans="3:44" s="74" customFormat="1">
      <c r="C267" s="177"/>
      <c r="D267" s="178"/>
      <c r="F267" s="87"/>
      <c r="G267" s="87"/>
      <c r="H267" s="87"/>
      <c r="I267" s="87"/>
      <c r="J267" s="87"/>
      <c r="K267" s="87"/>
      <c r="L267" s="87"/>
      <c r="M267" s="87"/>
      <c r="N267" s="87"/>
      <c r="O267" s="87"/>
      <c r="P267" s="87"/>
      <c r="Q267" s="87"/>
      <c r="R267" s="87"/>
      <c r="S267" s="179"/>
      <c r="T267" s="177"/>
      <c r="U267" s="177"/>
      <c r="X267" s="110"/>
      <c r="Y267" s="110"/>
      <c r="Z267" s="110"/>
      <c r="AA267" s="110"/>
      <c r="AB267" s="110"/>
      <c r="AC267" s="110"/>
      <c r="AD267" s="110"/>
      <c r="AE267" s="110"/>
      <c r="AF267" s="110"/>
      <c r="AG267" s="110"/>
      <c r="AH267" s="110"/>
      <c r="AI267" s="110"/>
      <c r="AJ267" s="180"/>
      <c r="AK267" s="181"/>
      <c r="AO267" s="110"/>
      <c r="AP267" s="110"/>
      <c r="AQ267" s="110"/>
      <c r="AR267" s="110"/>
    </row>
    <row r="268" spans="3:44" s="74" customFormat="1">
      <c r="C268" s="177"/>
      <c r="D268" s="178"/>
      <c r="F268" s="87"/>
      <c r="G268" s="87"/>
      <c r="H268" s="87"/>
      <c r="I268" s="87"/>
      <c r="J268" s="87"/>
      <c r="K268" s="87"/>
      <c r="L268" s="87"/>
      <c r="M268" s="87"/>
      <c r="N268" s="87"/>
      <c r="O268" s="87"/>
      <c r="P268" s="87"/>
      <c r="Q268" s="87"/>
      <c r="R268" s="87"/>
      <c r="S268" s="179"/>
      <c r="T268" s="177"/>
      <c r="U268" s="177"/>
      <c r="X268" s="110"/>
      <c r="Y268" s="110"/>
      <c r="Z268" s="110"/>
      <c r="AA268" s="110"/>
      <c r="AB268" s="110"/>
      <c r="AC268" s="110"/>
      <c r="AD268" s="110"/>
      <c r="AE268" s="110"/>
      <c r="AF268" s="110"/>
      <c r="AG268" s="110"/>
      <c r="AH268" s="110"/>
      <c r="AI268" s="110"/>
      <c r="AJ268" s="180"/>
      <c r="AK268" s="181"/>
      <c r="AO268" s="110"/>
      <c r="AP268" s="110"/>
      <c r="AQ268" s="110"/>
      <c r="AR268" s="110"/>
    </row>
    <row r="269" spans="3:44" s="74" customFormat="1">
      <c r="C269" s="177"/>
      <c r="D269" s="178"/>
      <c r="F269" s="87"/>
      <c r="G269" s="87"/>
      <c r="H269" s="87"/>
      <c r="I269" s="87"/>
      <c r="J269" s="87"/>
      <c r="K269" s="87"/>
      <c r="L269" s="87"/>
      <c r="M269" s="87"/>
      <c r="N269" s="87"/>
      <c r="O269" s="87"/>
      <c r="P269" s="87"/>
      <c r="Q269" s="87"/>
      <c r="R269" s="87"/>
      <c r="S269" s="179"/>
      <c r="T269" s="177"/>
      <c r="U269" s="177"/>
      <c r="X269" s="110"/>
      <c r="Y269" s="110"/>
      <c r="Z269" s="110"/>
      <c r="AA269" s="110"/>
      <c r="AB269" s="110"/>
      <c r="AC269" s="110"/>
      <c r="AD269" s="110"/>
      <c r="AE269" s="110"/>
      <c r="AF269" s="110"/>
      <c r="AG269" s="110"/>
      <c r="AH269" s="110"/>
      <c r="AI269" s="110"/>
      <c r="AJ269" s="180"/>
      <c r="AK269" s="181"/>
      <c r="AO269" s="110"/>
      <c r="AP269" s="110"/>
      <c r="AQ269" s="110"/>
      <c r="AR269" s="110"/>
    </row>
    <row r="270" spans="3:44" s="74" customFormat="1">
      <c r="C270" s="177"/>
      <c r="D270" s="178"/>
      <c r="F270" s="87"/>
      <c r="G270" s="87"/>
      <c r="H270" s="87"/>
      <c r="I270" s="87"/>
      <c r="J270" s="87"/>
      <c r="K270" s="87"/>
      <c r="L270" s="87"/>
      <c r="M270" s="87"/>
      <c r="N270" s="87"/>
      <c r="O270" s="87"/>
      <c r="P270" s="87"/>
      <c r="Q270" s="87"/>
      <c r="R270" s="87"/>
      <c r="S270" s="179"/>
      <c r="T270" s="177"/>
      <c r="U270" s="177"/>
      <c r="X270" s="110"/>
      <c r="Y270" s="110"/>
      <c r="Z270" s="110"/>
      <c r="AA270" s="110"/>
      <c r="AB270" s="110"/>
      <c r="AC270" s="110"/>
      <c r="AD270" s="110"/>
      <c r="AE270" s="110"/>
      <c r="AF270" s="110"/>
      <c r="AG270" s="110"/>
      <c r="AH270" s="110"/>
      <c r="AI270" s="110"/>
      <c r="AJ270" s="180"/>
      <c r="AK270" s="181"/>
      <c r="AO270" s="110"/>
      <c r="AP270" s="110"/>
      <c r="AQ270" s="110"/>
      <c r="AR270" s="110"/>
    </row>
    <row r="271" spans="3:44" s="74" customFormat="1">
      <c r="C271" s="177"/>
      <c r="D271" s="178"/>
      <c r="F271" s="87"/>
      <c r="G271" s="87"/>
      <c r="H271" s="87"/>
      <c r="I271" s="87"/>
      <c r="J271" s="87"/>
      <c r="K271" s="87"/>
      <c r="L271" s="87"/>
      <c r="M271" s="87"/>
      <c r="N271" s="87"/>
      <c r="O271" s="87"/>
      <c r="P271" s="87"/>
      <c r="Q271" s="87"/>
      <c r="R271" s="87"/>
      <c r="S271" s="179"/>
      <c r="T271" s="177"/>
      <c r="U271" s="177"/>
      <c r="X271" s="110"/>
      <c r="Y271" s="110"/>
      <c r="Z271" s="110"/>
      <c r="AA271" s="110"/>
      <c r="AB271" s="110"/>
      <c r="AC271" s="110"/>
      <c r="AD271" s="110"/>
      <c r="AE271" s="110"/>
      <c r="AF271" s="110"/>
      <c r="AG271" s="110"/>
      <c r="AH271" s="110"/>
      <c r="AI271" s="110"/>
      <c r="AJ271" s="180"/>
      <c r="AK271" s="181"/>
      <c r="AO271" s="110"/>
      <c r="AP271" s="110"/>
      <c r="AQ271" s="110"/>
      <c r="AR271" s="110"/>
    </row>
    <row r="272" spans="3:44" s="74" customFormat="1">
      <c r="C272" s="177"/>
      <c r="D272" s="178"/>
      <c r="F272" s="87"/>
      <c r="G272" s="87"/>
      <c r="H272" s="87"/>
      <c r="I272" s="87"/>
      <c r="J272" s="87"/>
      <c r="K272" s="87"/>
      <c r="L272" s="87"/>
      <c r="M272" s="87"/>
      <c r="N272" s="87"/>
      <c r="O272" s="87"/>
      <c r="P272" s="87"/>
      <c r="Q272" s="87"/>
      <c r="R272" s="87"/>
      <c r="S272" s="179"/>
      <c r="T272" s="177"/>
      <c r="U272" s="177"/>
      <c r="X272" s="110"/>
      <c r="Y272" s="110"/>
      <c r="Z272" s="110"/>
      <c r="AA272" s="110"/>
      <c r="AB272" s="110"/>
      <c r="AC272" s="110"/>
      <c r="AD272" s="110"/>
      <c r="AE272" s="110"/>
      <c r="AF272" s="110"/>
      <c r="AG272" s="110"/>
      <c r="AH272" s="110"/>
      <c r="AI272" s="110"/>
      <c r="AJ272" s="180"/>
      <c r="AK272" s="181"/>
      <c r="AO272" s="110"/>
      <c r="AP272" s="110"/>
      <c r="AQ272" s="110"/>
      <c r="AR272" s="110"/>
    </row>
    <row r="273" spans="3:44" s="74" customFormat="1">
      <c r="C273" s="177"/>
      <c r="D273" s="178"/>
      <c r="F273" s="87"/>
      <c r="G273" s="87"/>
      <c r="H273" s="87"/>
      <c r="I273" s="87"/>
      <c r="J273" s="87"/>
      <c r="K273" s="87"/>
      <c r="L273" s="87"/>
      <c r="M273" s="87"/>
      <c r="N273" s="87"/>
      <c r="O273" s="87"/>
      <c r="P273" s="87"/>
      <c r="Q273" s="87"/>
      <c r="R273" s="87"/>
      <c r="S273" s="179"/>
      <c r="T273" s="177"/>
      <c r="U273" s="177"/>
      <c r="X273" s="110"/>
      <c r="Y273" s="110"/>
      <c r="Z273" s="110"/>
      <c r="AA273" s="110"/>
      <c r="AB273" s="110"/>
      <c r="AC273" s="110"/>
      <c r="AD273" s="110"/>
      <c r="AE273" s="110"/>
      <c r="AF273" s="110"/>
      <c r="AG273" s="110"/>
      <c r="AH273" s="110"/>
      <c r="AI273" s="110"/>
      <c r="AJ273" s="180"/>
      <c r="AK273" s="181"/>
      <c r="AO273" s="110"/>
      <c r="AP273" s="110"/>
      <c r="AQ273" s="110"/>
      <c r="AR273" s="110"/>
    </row>
    <row r="274" spans="3:44" s="74" customFormat="1">
      <c r="C274" s="177"/>
      <c r="D274" s="178"/>
      <c r="F274" s="87"/>
      <c r="G274" s="87"/>
      <c r="H274" s="87"/>
      <c r="I274" s="87"/>
      <c r="J274" s="87"/>
      <c r="K274" s="87"/>
      <c r="L274" s="87"/>
      <c r="M274" s="87"/>
      <c r="N274" s="87"/>
      <c r="O274" s="87"/>
      <c r="P274" s="87"/>
      <c r="Q274" s="87"/>
      <c r="R274" s="87"/>
      <c r="S274" s="179"/>
      <c r="T274" s="177"/>
      <c r="U274" s="177"/>
      <c r="X274" s="110"/>
      <c r="Y274" s="110"/>
      <c r="Z274" s="110"/>
      <c r="AA274" s="110"/>
      <c r="AB274" s="110"/>
      <c r="AC274" s="110"/>
      <c r="AD274" s="110"/>
      <c r="AE274" s="110"/>
      <c r="AF274" s="110"/>
      <c r="AG274" s="110"/>
      <c r="AH274" s="110"/>
      <c r="AI274" s="110"/>
      <c r="AJ274" s="180"/>
      <c r="AK274" s="181"/>
      <c r="AO274" s="110"/>
      <c r="AP274" s="110"/>
      <c r="AQ274" s="110"/>
      <c r="AR274" s="110"/>
    </row>
    <row r="275" spans="3:44" s="74" customFormat="1">
      <c r="C275" s="177"/>
      <c r="D275" s="178"/>
      <c r="F275" s="87"/>
      <c r="G275" s="87"/>
      <c r="H275" s="87"/>
      <c r="I275" s="87"/>
      <c r="J275" s="87"/>
      <c r="K275" s="87"/>
      <c r="L275" s="87"/>
      <c r="M275" s="87"/>
      <c r="N275" s="87"/>
      <c r="O275" s="87"/>
      <c r="P275" s="87"/>
      <c r="Q275" s="87"/>
      <c r="R275" s="87"/>
      <c r="S275" s="179"/>
      <c r="T275" s="177"/>
      <c r="U275" s="177"/>
      <c r="X275" s="110"/>
      <c r="Y275" s="110"/>
      <c r="Z275" s="110"/>
      <c r="AA275" s="110"/>
      <c r="AB275" s="110"/>
      <c r="AC275" s="110"/>
      <c r="AD275" s="110"/>
      <c r="AE275" s="110"/>
      <c r="AF275" s="110"/>
      <c r="AG275" s="110"/>
      <c r="AH275" s="110"/>
      <c r="AI275" s="110"/>
      <c r="AJ275" s="180"/>
      <c r="AK275" s="181"/>
      <c r="AO275" s="110"/>
      <c r="AP275" s="110"/>
      <c r="AQ275" s="110"/>
      <c r="AR275" s="110"/>
    </row>
    <row r="276" spans="3:44" s="74" customFormat="1">
      <c r="C276" s="177"/>
      <c r="D276" s="178"/>
      <c r="F276" s="87"/>
      <c r="G276" s="87"/>
      <c r="H276" s="87"/>
      <c r="I276" s="87"/>
      <c r="J276" s="87"/>
      <c r="K276" s="87"/>
      <c r="L276" s="87"/>
      <c r="M276" s="87"/>
      <c r="N276" s="87"/>
      <c r="O276" s="87"/>
      <c r="P276" s="87"/>
      <c r="Q276" s="87"/>
      <c r="R276" s="87"/>
      <c r="S276" s="179"/>
      <c r="T276" s="177"/>
      <c r="U276" s="177"/>
      <c r="X276" s="110"/>
      <c r="Y276" s="110"/>
      <c r="Z276" s="110"/>
      <c r="AA276" s="110"/>
      <c r="AB276" s="110"/>
      <c r="AC276" s="110"/>
      <c r="AD276" s="110"/>
      <c r="AE276" s="110"/>
      <c r="AF276" s="110"/>
      <c r="AG276" s="110"/>
      <c r="AH276" s="110"/>
      <c r="AI276" s="110"/>
      <c r="AJ276" s="180"/>
      <c r="AK276" s="181"/>
      <c r="AO276" s="110"/>
      <c r="AP276" s="110"/>
      <c r="AQ276" s="110"/>
      <c r="AR276" s="110"/>
    </row>
    <row r="277" spans="3:44" s="74" customFormat="1">
      <c r="C277" s="177"/>
      <c r="D277" s="178"/>
      <c r="F277" s="87"/>
      <c r="G277" s="87"/>
      <c r="H277" s="87"/>
      <c r="I277" s="87"/>
      <c r="J277" s="87"/>
      <c r="K277" s="87"/>
      <c r="L277" s="87"/>
      <c r="M277" s="87"/>
      <c r="N277" s="87"/>
      <c r="O277" s="87"/>
      <c r="P277" s="87"/>
      <c r="Q277" s="87"/>
      <c r="R277" s="87"/>
      <c r="S277" s="179"/>
      <c r="T277" s="177"/>
      <c r="U277" s="177"/>
      <c r="X277" s="110"/>
      <c r="Y277" s="110"/>
      <c r="Z277" s="110"/>
      <c r="AA277" s="110"/>
      <c r="AB277" s="110"/>
      <c r="AC277" s="110"/>
      <c r="AD277" s="110"/>
      <c r="AE277" s="110"/>
      <c r="AF277" s="110"/>
      <c r="AG277" s="110"/>
      <c r="AH277" s="110"/>
      <c r="AI277" s="110"/>
      <c r="AJ277" s="180"/>
      <c r="AK277" s="181"/>
      <c r="AO277" s="110"/>
      <c r="AP277" s="110"/>
      <c r="AQ277" s="110"/>
      <c r="AR277" s="110"/>
    </row>
    <row r="278" spans="3:44" s="74" customFormat="1">
      <c r="C278" s="177"/>
      <c r="D278" s="178"/>
      <c r="F278" s="87"/>
      <c r="G278" s="87"/>
      <c r="H278" s="87"/>
      <c r="I278" s="87"/>
      <c r="J278" s="87"/>
      <c r="K278" s="87"/>
      <c r="L278" s="87"/>
      <c r="M278" s="87"/>
      <c r="N278" s="87"/>
      <c r="O278" s="87"/>
      <c r="P278" s="87"/>
      <c r="Q278" s="87"/>
      <c r="R278" s="87"/>
      <c r="S278" s="179"/>
      <c r="T278" s="177"/>
      <c r="U278" s="177"/>
      <c r="X278" s="110"/>
      <c r="Y278" s="110"/>
      <c r="Z278" s="110"/>
      <c r="AA278" s="110"/>
      <c r="AB278" s="110"/>
      <c r="AC278" s="110"/>
      <c r="AD278" s="110"/>
      <c r="AE278" s="110"/>
      <c r="AF278" s="110"/>
      <c r="AG278" s="110"/>
      <c r="AH278" s="110"/>
      <c r="AI278" s="110"/>
      <c r="AJ278" s="180"/>
      <c r="AK278" s="181"/>
      <c r="AO278" s="110"/>
      <c r="AP278" s="110"/>
      <c r="AQ278" s="110"/>
      <c r="AR278" s="110"/>
    </row>
    <row r="279" spans="3:44" s="74" customFormat="1">
      <c r="C279" s="177"/>
      <c r="D279" s="178"/>
      <c r="F279" s="87"/>
      <c r="G279" s="87"/>
      <c r="H279" s="87"/>
      <c r="I279" s="87"/>
      <c r="J279" s="87"/>
      <c r="K279" s="87"/>
      <c r="L279" s="87"/>
      <c r="M279" s="87"/>
      <c r="N279" s="87"/>
      <c r="O279" s="87"/>
      <c r="P279" s="87"/>
      <c r="Q279" s="87"/>
      <c r="R279" s="87"/>
      <c r="S279" s="179"/>
      <c r="T279" s="177"/>
      <c r="U279" s="177"/>
      <c r="X279" s="110"/>
      <c r="Y279" s="110"/>
      <c r="Z279" s="110"/>
      <c r="AA279" s="110"/>
      <c r="AB279" s="110"/>
      <c r="AC279" s="110"/>
      <c r="AD279" s="110"/>
      <c r="AE279" s="110"/>
      <c r="AF279" s="110"/>
      <c r="AG279" s="110"/>
      <c r="AH279" s="110"/>
      <c r="AI279" s="110"/>
      <c r="AJ279" s="180"/>
      <c r="AK279" s="181"/>
      <c r="AO279" s="110"/>
      <c r="AP279" s="110"/>
      <c r="AQ279" s="110"/>
      <c r="AR279" s="110"/>
    </row>
    <row r="280" spans="3:44" s="74" customFormat="1">
      <c r="C280" s="177"/>
      <c r="D280" s="178"/>
      <c r="F280" s="87"/>
      <c r="G280" s="87"/>
      <c r="H280" s="87"/>
      <c r="I280" s="87"/>
      <c r="J280" s="87"/>
      <c r="K280" s="87"/>
      <c r="L280" s="87"/>
      <c r="M280" s="87"/>
      <c r="N280" s="87"/>
      <c r="O280" s="87"/>
      <c r="P280" s="87"/>
      <c r="Q280" s="87"/>
      <c r="R280" s="87"/>
      <c r="S280" s="179"/>
      <c r="T280" s="177"/>
      <c r="U280" s="177"/>
      <c r="X280" s="110"/>
      <c r="Y280" s="110"/>
      <c r="Z280" s="110"/>
      <c r="AA280" s="110"/>
      <c r="AB280" s="110"/>
      <c r="AC280" s="110"/>
      <c r="AD280" s="110"/>
      <c r="AE280" s="110"/>
      <c r="AF280" s="110"/>
      <c r="AG280" s="110"/>
      <c r="AH280" s="110"/>
      <c r="AI280" s="110"/>
      <c r="AJ280" s="180"/>
      <c r="AK280" s="181"/>
      <c r="AO280" s="110"/>
      <c r="AP280" s="110"/>
      <c r="AQ280" s="110"/>
      <c r="AR280" s="110"/>
    </row>
    <row r="281" spans="3:44" s="74" customFormat="1">
      <c r="C281" s="177"/>
      <c r="D281" s="178"/>
      <c r="F281" s="87"/>
      <c r="G281" s="87"/>
      <c r="H281" s="87"/>
      <c r="I281" s="87"/>
      <c r="J281" s="87"/>
      <c r="K281" s="87"/>
      <c r="L281" s="87"/>
      <c r="M281" s="87"/>
      <c r="N281" s="87"/>
      <c r="O281" s="87"/>
      <c r="P281" s="87"/>
      <c r="Q281" s="87"/>
      <c r="R281" s="87"/>
      <c r="S281" s="179"/>
      <c r="T281" s="177"/>
      <c r="U281" s="177"/>
      <c r="X281" s="110"/>
      <c r="Y281" s="110"/>
      <c r="Z281" s="110"/>
      <c r="AA281" s="110"/>
      <c r="AB281" s="110"/>
      <c r="AC281" s="110"/>
      <c r="AD281" s="110"/>
      <c r="AE281" s="110"/>
      <c r="AF281" s="110"/>
      <c r="AG281" s="110"/>
      <c r="AH281" s="110"/>
      <c r="AI281" s="110"/>
      <c r="AJ281" s="180"/>
      <c r="AK281" s="181"/>
      <c r="AO281" s="110"/>
      <c r="AP281" s="110"/>
      <c r="AQ281" s="110"/>
      <c r="AR281" s="110"/>
    </row>
    <row r="282" spans="3:44" s="74" customFormat="1">
      <c r="C282" s="177"/>
      <c r="D282" s="178"/>
      <c r="F282" s="87"/>
      <c r="G282" s="87"/>
      <c r="H282" s="87"/>
      <c r="I282" s="87"/>
      <c r="J282" s="87"/>
      <c r="K282" s="87"/>
      <c r="L282" s="87"/>
      <c r="M282" s="87"/>
      <c r="N282" s="87"/>
      <c r="O282" s="87"/>
      <c r="P282" s="87"/>
      <c r="Q282" s="87"/>
      <c r="R282" s="87"/>
      <c r="S282" s="179"/>
      <c r="T282" s="177"/>
      <c r="U282" s="177"/>
      <c r="X282" s="110"/>
      <c r="Y282" s="110"/>
      <c r="Z282" s="110"/>
      <c r="AA282" s="110"/>
      <c r="AB282" s="110"/>
      <c r="AC282" s="110"/>
      <c r="AD282" s="110"/>
      <c r="AE282" s="110"/>
      <c r="AF282" s="110"/>
      <c r="AG282" s="110"/>
      <c r="AH282" s="110"/>
      <c r="AI282" s="110"/>
      <c r="AJ282" s="180"/>
      <c r="AK282" s="181"/>
      <c r="AO282" s="110"/>
      <c r="AP282" s="110"/>
      <c r="AQ282" s="110"/>
      <c r="AR282" s="110"/>
    </row>
    <row r="283" spans="3:44" s="74" customFormat="1">
      <c r="C283" s="177"/>
      <c r="D283" s="178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  <c r="S283" s="179"/>
      <c r="T283" s="177"/>
      <c r="U283" s="177"/>
      <c r="X283" s="110"/>
      <c r="Y283" s="110"/>
      <c r="Z283" s="110"/>
      <c r="AA283" s="110"/>
      <c r="AB283" s="110"/>
      <c r="AC283" s="110"/>
      <c r="AD283" s="110"/>
      <c r="AE283" s="110"/>
      <c r="AF283" s="110"/>
      <c r="AG283" s="110"/>
      <c r="AH283" s="110"/>
      <c r="AI283" s="110"/>
      <c r="AJ283" s="180"/>
      <c r="AK283" s="181"/>
      <c r="AO283" s="110"/>
      <c r="AP283" s="110"/>
      <c r="AQ283" s="110"/>
      <c r="AR283" s="110"/>
    </row>
    <row r="284" spans="3:44" s="74" customFormat="1">
      <c r="C284" s="177"/>
      <c r="D284" s="178"/>
      <c r="F284" s="87"/>
      <c r="G284" s="87"/>
      <c r="H284" s="87"/>
      <c r="I284" s="87"/>
      <c r="J284" s="87"/>
      <c r="K284" s="87"/>
      <c r="L284" s="87"/>
      <c r="M284" s="87"/>
      <c r="N284" s="87"/>
      <c r="O284" s="87"/>
      <c r="P284" s="87"/>
      <c r="Q284" s="87"/>
      <c r="R284" s="87"/>
      <c r="S284" s="179"/>
      <c r="T284" s="177"/>
      <c r="U284" s="177"/>
      <c r="X284" s="110"/>
      <c r="Y284" s="110"/>
      <c r="Z284" s="110"/>
      <c r="AA284" s="110"/>
      <c r="AB284" s="110"/>
      <c r="AC284" s="110"/>
      <c r="AD284" s="110"/>
      <c r="AE284" s="110"/>
      <c r="AF284" s="110"/>
      <c r="AG284" s="110"/>
      <c r="AH284" s="110"/>
      <c r="AI284" s="110"/>
      <c r="AJ284" s="180"/>
      <c r="AK284" s="181"/>
      <c r="AO284" s="110"/>
      <c r="AP284" s="110"/>
      <c r="AQ284" s="110"/>
      <c r="AR284" s="110"/>
    </row>
    <row r="285" spans="3:44" s="74" customFormat="1">
      <c r="C285" s="177"/>
      <c r="D285" s="178"/>
      <c r="F285" s="87"/>
      <c r="G285" s="87"/>
      <c r="H285" s="87"/>
      <c r="I285" s="87"/>
      <c r="J285" s="87"/>
      <c r="K285" s="87"/>
      <c r="L285" s="87"/>
      <c r="M285" s="87"/>
      <c r="N285" s="87"/>
      <c r="O285" s="87"/>
      <c r="P285" s="87"/>
      <c r="Q285" s="87"/>
      <c r="R285" s="87"/>
      <c r="S285" s="179"/>
      <c r="T285" s="177"/>
      <c r="U285" s="177"/>
      <c r="X285" s="110"/>
      <c r="Y285" s="110"/>
      <c r="Z285" s="110"/>
      <c r="AA285" s="110"/>
      <c r="AB285" s="110"/>
      <c r="AC285" s="110"/>
      <c r="AD285" s="110"/>
      <c r="AE285" s="110"/>
      <c r="AF285" s="110"/>
      <c r="AG285" s="110"/>
      <c r="AH285" s="110"/>
      <c r="AI285" s="110"/>
      <c r="AJ285" s="180"/>
      <c r="AK285" s="181"/>
      <c r="AO285" s="110"/>
      <c r="AP285" s="110"/>
      <c r="AQ285" s="110"/>
      <c r="AR285" s="110"/>
    </row>
    <row r="286" spans="3:44" s="74" customFormat="1">
      <c r="C286" s="177"/>
      <c r="D286" s="178"/>
      <c r="F286" s="87"/>
      <c r="G286" s="87"/>
      <c r="H286" s="87"/>
      <c r="I286" s="87"/>
      <c r="J286" s="87"/>
      <c r="K286" s="87"/>
      <c r="L286" s="87"/>
      <c r="M286" s="87"/>
      <c r="N286" s="87"/>
      <c r="O286" s="87"/>
      <c r="P286" s="87"/>
      <c r="Q286" s="87"/>
      <c r="R286" s="87"/>
      <c r="S286" s="179"/>
      <c r="T286" s="177"/>
      <c r="U286" s="177"/>
      <c r="X286" s="110"/>
      <c r="Y286" s="110"/>
      <c r="Z286" s="110"/>
      <c r="AA286" s="110"/>
      <c r="AB286" s="110"/>
      <c r="AC286" s="110"/>
      <c r="AD286" s="110"/>
      <c r="AE286" s="110"/>
      <c r="AF286" s="110"/>
      <c r="AG286" s="110"/>
      <c r="AH286" s="110"/>
      <c r="AI286" s="110"/>
      <c r="AJ286" s="180"/>
      <c r="AK286" s="181"/>
      <c r="AO286" s="110"/>
      <c r="AP286" s="110"/>
      <c r="AQ286" s="110"/>
      <c r="AR286" s="110"/>
    </row>
    <row r="287" spans="3:44" s="74" customFormat="1">
      <c r="C287" s="177"/>
      <c r="D287" s="178"/>
      <c r="F287" s="87"/>
      <c r="G287" s="87"/>
      <c r="H287" s="87"/>
      <c r="I287" s="87"/>
      <c r="J287" s="87"/>
      <c r="K287" s="87"/>
      <c r="L287" s="87"/>
      <c r="M287" s="87"/>
      <c r="N287" s="87"/>
      <c r="O287" s="87"/>
      <c r="P287" s="87"/>
      <c r="Q287" s="87"/>
      <c r="R287" s="87"/>
      <c r="S287" s="179"/>
      <c r="T287" s="177"/>
      <c r="U287" s="177"/>
      <c r="X287" s="110"/>
      <c r="Y287" s="110"/>
      <c r="Z287" s="110"/>
      <c r="AA287" s="110"/>
      <c r="AB287" s="110"/>
      <c r="AC287" s="110"/>
      <c r="AD287" s="110"/>
      <c r="AE287" s="110"/>
      <c r="AF287" s="110"/>
      <c r="AG287" s="110"/>
      <c r="AH287" s="110"/>
      <c r="AI287" s="110"/>
      <c r="AJ287" s="180"/>
      <c r="AK287" s="181"/>
      <c r="AO287" s="110"/>
      <c r="AP287" s="110"/>
      <c r="AQ287" s="110"/>
      <c r="AR287" s="110"/>
    </row>
    <row r="288" spans="3:44" s="74" customFormat="1">
      <c r="C288" s="177"/>
      <c r="D288" s="178"/>
      <c r="F288" s="87"/>
      <c r="G288" s="87"/>
      <c r="H288" s="87"/>
      <c r="I288" s="87"/>
      <c r="J288" s="87"/>
      <c r="K288" s="87"/>
      <c r="L288" s="87"/>
      <c r="M288" s="87"/>
      <c r="N288" s="87"/>
      <c r="O288" s="87"/>
      <c r="P288" s="87"/>
      <c r="Q288" s="87"/>
      <c r="R288" s="87"/>
      <c r="S288" s="179"/>
      <c r="T288" s="177"/>
      <c r="U288" s="177"/>
      <c r="X288" s="110"/>
      <c r="Y288" s="110"/>
      <c r="Z288" s="110"/>
      <c r="AA288" s="110"/>
      <c r="AB288" s="110"/>
      <c r="AC288" s="110"/>
      <c r="AD288" s="110"/>
      <c r="AE288" s="110"/>
      <c r="AF288" s="110"/>
      <c r="AG288" s="110"/>
      <c r="AH288" s="110"/>
      <c r="AI288" s="110"/>
      <c r="AJ288" s="180"/>
      <c r="AK288" s="181"/>
      <c r="AO288" s="110"/>
      <c r="AP288" s="110"/>
      <c r="AQ288" s="110"/>
      <c r="AR288" s="110"/>
    </row>
    <row r="289" spans="3:44" s="74" customFormat="1">
      <c r="C289" s="177"/>
      <c r="D289" s="178"/>
      <c r="F289" s="87"/>
      <c r="G289" s="87"/>
      <c r="H289" s="87"/>
      <c r="I289" s="87"/>
      <c r="J289" s="87"/>
      <c r="K289" s="87"/>
      <c r="L289" s="87"/>
      <c r="M289" s="87"/>
      <c r="N289" s="87"/>
      <c r="O289" s="87"/>
      <c r="P289" s="87"/>
      <c r="Q289" s="87"/>
      <c r="R289" s="87"/>
      <c r="S289" s="179"/>
      <c r="T289" s="177"/>
      <c r="U289" s="177"/>
      <c r="X289" s="110"/>
      <c r="Y289" s="110"/>
      <c r="Z289" s="110"/>
      <c r="AA289" s="110"/>
      <c r="AB289" s="110"/>
      <c r="AC289" s="110"/>
      <c r="AD289" s="110"/>
      <c r="AE289" s="110"/>
      <c r="AF289" s="110"/>
      <c r="AG289" s="110"/>
      <c r="AH289" s="110"/>
      <c r="AI289" s="110"/>
      <c r="AJ289" s="180"/>
      <c r="AK289" s="181"/>
      <c r="AO289" s="110"/>
      <c r="AP289" s="110"/>
      <c r="AQ289" s="110"/>
      <c r="AR289" s="110"/>
    </row>
    <row r="290" spans="3:44" s="74" customFormat="1">
      <c r="C290" s="177"/>
      <c r="D290" s="178"/>
      <c r="F290" s="87"/>
      <c r="G290" s="87"/>
      <c r="H290" s="87"/>
      <c r="I290" s="87"/>
      <c r="J290" s="87"/>
      <c r="K290" s="87"/>
      <c r="L290" s="87"/>
      <c r="M290" s="87"/>
      <c r="N290" s="87"/>
      <c r="O290" s="87"/>
      <c r="P290" s="87"/>
      <c r="Q290" s="87"/>
      <c r="R290" s="87"/>
      <c r="S290" s="179"/>
      <c r="T290" s="177"/>
      <c r="U290" s="177"/>
      <c r="X290" s="110"/>
      <c r="Y290" s="110"/>
      <c r="Z290" s="110"/>
      <c r="AA290" s="110"/>
      <c r="AB290" s="110"/>
      <c r="AC290" s="110"/>
      <c r="AD290" s="110"/>
      <c r="AE290" s="110"/>
      <c r="AF290" s="110"/>
      <c r="AG290" s="110"/>
      <c r="AH290" s="110"/>
      <c r="AI290" s="110"/>
      <c r="AJ290" s="180"/>
      <c r="AK290" s="181"/>
      <c r="AO290" s="110"/>
      <c r="AP290" s="110"/>
      <c r="AQ290" s="110"/>
      <c r="AR290" s="110"/>
    </row>
    <row r="291" spans="3:44" s="74" customFormat="1">
      <c r="C291" s="177"/>
      <c r="D291" s="178"/>
      <c r="F291" s="87"/>
      <c r="G291" s="87"/>
      <c r="H291" s="87"/>
      <c r="I291" s="87"/>
      <c r="J291" s="87"/>
      <c r="K291" s="87"/>
      <c r="L291" s="87"/>
      <c r="M291" s="87"/>
      <c r="N291" s="87"/>
      <c r="O291" s="87"/>
      <c r="P291" s="87"/>
      <c r="Q291" s="87"/>
      <c r="R291" s="87"/>
      <c r="S291" s="179"/>
      <c r="T291" s="177"/>
      <c r="U291" s="177"/>
      <c r="X291" s="110"/>
      <c r="Y291" s="110"/>
      <c r="Z291" s="110"/>
      <c r="AA291" s="110"/>
      <c r="AB291" s="110"/>
      <c r="AC291" s="110"/>
      <c r="AD291" s="110"/>
      <c r="AE291" s="110"/>
      <c r="AF291" s="110"/>
      <c r="AG291" s="110"/>
      <c r="AH291" s="110"/>
      <c r="AI291" s="110"/>
      <c r="AJ291" s="180"/>
      <c r="AK291" s="181"/>
      <c r="AO291" s="110"/>
      <c r="AP291" s="110"/>
      <c r="AQ291" s="110"/>
      <c r="AR291" s="110"/>
    </row>
    <row r="292" spans="3:44" s="74" customFormat="1">
      <c r="C292" s="177"/>
      <c r="D292" s="178"/>
      <c r="F292" s="87"/>
      <c r="G292" s="87"/>
      <c r="H292" s="87"/>
      <c r="I292" s="87"/>
      <c r="J292" s="87"/>
      <c r="K292" s="87"/>
      <c r="L292" s="87"/>
      <c r="M292" s="87"/>
      <c r="N292" s="87"/>
      <c r="O292" s="87"/>
      <c r="P292" s="87"/>
      <c r="Q292" s="87"/>
      <c r="R292" s="87"/>
      <c r="S292" s="179"/>
      <c r="T292" s="177"/>
      <c r="U292" s="177"/>
      <c r="X292" s="110"/>
      <c r="Y292" s="110"/>
      <c r="Z292" s="110"/>
      <c r="AA292" s="110"/>
      <c r="AB292" s="110"/>
      <c r="AC292" s="110"/>
      <c r="AD292" s="110"/>
      <c r="AE292" s="110"/>
      <c r="AF292" s="110"/>
      <c r="AG292" s="110"/>
      <c r="AH292" s="110"/>
      <c r="AI292" s="110"/>
      <c r="AJ292" s="180"/>
      <c r="AK292" s="181"/>
      <c r="AO292" s="110"/>
      <c r="AP292" s="110"/>
      <c r="AQ292" s="110"/>
      <c r="AR292" s="110"/>
    </row>
    <row r="293" spans="3:44" s="74" customFormat="1">
      <c r="C293" s="177"/>
      <c r="D293" s="178"/>
      <c r="F293" s="87"/>
      <c r="G293" s="87"/>
      <c r="H293" s="87"/>
      <c r="I293" s="87"/>
      <c r="J293" s="87"/>
      <c r="K293" s="87"/>
      <c r="L293" s="87"/>
      <c r="M293" s="87"/>
      <c r="N293" s="87"/>
      <c r="O293" s="87"/>
      <c r="P293" s="87"/>
      <c r="Q293" s="87"/>
      <c r="R293" s="87"/>
      <c r="S293" s="179"/>
      <c r="T293" s="177"/>
      <c r="U293" s="177"/>
      <c r="X293" s="110"/>
      <c r="Y293" s="110"/>
      <c r="Z293" s="110"/>
      <c r="AA293" s="110"/>
      <c r="AB293" s="110"/>
      <c r="AC293" s="110"/>
      <c r="AD293" s="110"/>
      <c r="AE293" s="110"/>
      <c r="AF293" s="110"/>
      <c r="AG293" s="110"/>
      <c r="AH293" s="110"/>
      <c r="AI293" s="110"/>
      <c r="AJ293" s="180"/>
      <c r="AK293" s="181"/>
      <c r="AO293" s="110"/>
      <c r="AP293" s="110"/>
      <c r="AQ293" s="110"/>
      <c r="AR293" s="110"/>
    </row>
    <row r="294" spans="3:44" s="74" customFormat="1">
      <c r="C294" s="177"/>
      <c r="D294" s="178"/>
      <c r="F294" s="87"/>
      <c r="G294" s="87"/>
      <c r="H294" s="87"/>
      <c r="I294" s="87"/>
      <c r="J294" s="87"/>
      <c r="K294" s="87"/>
      <c r="L294" s="87"/>
      <c r="M294" s="87"/>
      <c r="N294" s="87"/>
      <c r="O294" s="87"/>
      <c r="P294" s="87"/>
      <c r="Q294" s="87"/>
      <c r="R294" s="87"/>
      <c r="S294" s="179"/>
      <c r="T294" s="177"/>
      <c r="U294" s="177"/>
      <c r="X294" s="110"/>
      <c r="Y294" s="110"/>
      <c r="Z294" s="110"/>
      <c r="AA294" s="110"/>
      <c r="AB294" s="110"/>
      <c r="AC294" s="110"/>
      <c r="AD294" s="110"/>
      <c r="AE294" s="110"/>
      <c r="AF294" s="110"/>
      <c r="AG294" s="110"/>
      <c r="AH294" s="110"/>
      <c r="AI294" s="110"/>
      <c r="AJ294" s="180"/>
      <c r="AK294" s="181"/>
      <c r="AO294" s="110"/>
      <c r="AP294" s="110"/>
      <c r="AQ294" s="110"/>
      <c r="AR294" s="110"/>
    </row>
    <row r="295" spans="3:44" s="74" customFormat="1">
      <c r="C295" s="177"/>
      <c r="D295" s="178"/>
      <c r="F295" s="87"/>
      <c r="G295" s="87"/>
      <c r="H295" s="87"/>
      <c r="I295" s="87"/>
      <c r="J295" s="87"/>
      <c r="K295" s="87"/>
      <c r="L295" s="87"/>
      <c r="M295" s="87"/>
      <c r="N295" s="87"/>
      <c r="O295" s="87"/>
      <c r="P295" s="87"/>
      <c r="Q295" s="87"/>
      <c r="R295" s="87"/>
      <c r="S295" s="179"/>
      <c r="T295" s="177"/>
      <c r="U295" s="177"/>
      <c r="X295" s="110"/>
      <c r="Y295" s="110"/>
      <c r="Z295" s="110"/>
      <c r="AA295" s="110"/>
      <c r="AB295" s="110"/>
      <c r="AC295" s="110"/>
      <c r="AD295" s="110"/>
      <c r="AE295" s="110"/>
      <c r="AF295" s="110"/>
      <c r="AG295" s="110"/>
      <c r="AH295" s="110"/>
      <c r="AI295" s="110"/>
      <c r="AJ295" s="180"/>
      <c r="AK295" s="181"/>
      <c r="AO295" s="110"/>
      <c r="AP295" s="110"/>
      <c r="AQ295" s="110"/>
      <c r="AR295" s="110"/>
    </row>
    <row r="296" spans="3:44" s="74" customFormat="1">
      <c r="C296" s="177"/>
      <c r="D296" s="178"/>
      <c r="F296" s="87"/>
      <c r="G296" s="87"/>
      <c r="H296" s="87"/>
      <c r="I296" s="87"/>
      <c r="J296" s="87"/>
      <c r="K296" s="87"/>
      <c r="L296" s="87"/>
      <c r="M296" s="87"/>
      <c r="N296" s="87"/>
      <c r="O296" s="87"/>
      <c r="P296" s="87"/>
      <c r="Q296" s="87"/>
      <c r="R296" s="87"/>
      <c r="S296" s="179"/>
      <c r="T296" s="177"/>
      <c r="U296" s="177"/>
      <c r="X296" s="110"/>
      <c r="Y296" s="110"/>
      <c r="Z296" s="110"/>
      <c r="AA296" s="110"/>
      <c r="AB296" s="110"/>
      <c r="AC296" s="110"/>
      <c r="AD296" s="110"/>
      <c r="AE296" s="110"/>
      <c r="AF296" s="110"/>
      <c r="AG296" s="110"/>
      <c r="AH296" s="110"/>
      <c r="AI296" s="110"/>
      <c r="AJ296" s="180"/>
      <c r="AK296" s="181"/>
      <c r="AO296" s="110"/>
      <c r="AP296" s="110"/>
      <c r="AQ296" s="110"/>
      <c r="AR296" s="110"/>
    </row>
    <row r="297" spans="3:44" s="74" customFormat="1">
      <c r="C297" s="177"/>
      <c r="D297" s="178"/>
      <c r="F297" s="87"/>
      <c r="G297" s="87"/>
      <c r="H297" s="87"/>
      <c r="I297" s="87"/>
      <c r="J297" s="87"/>
      <c r="K297" s="87"/>
      <c r="L297" s="87"/>
      <c r="M297" s="87"/>
      <c r="N297" s="87"/>
      <c r="O297" s="87"/>
      <c r="P297" s="87"/>
      <c r="Q297" s="87"/>
      <c r="R297" s="87"/>
      <c r="S297" s="179"/>
      <c r="T297" s="177"/>
      <c r="U297" s="177"/>
      <c r="X297" s="110"/>
      <c r="Y297" s="110"/>
      <c r="Z297" s="110"/>
      <c r="AA297" s="110"/>
      <c r="AB297" s="110"/>
      <c r="AC297" s="110"/>
      <c r="AD297" s="110"/>
      <c r="AE297" s="110"/>
      <c r="AF297" s="110"/>
      <c r="AG297" s="110"/>
      <c r="AH297" s="110"/>
      <c r="AI297" s="110"/>
      <c r="AJ297" s="180"/>
      <c r="AK297" s="181"/>
      <c r="AO297" s="110"/>
      <c r="AP297" s="110"/>
      <c r="AQ297" s="110"/>
      <c r="AR297" s="110"/>
    </row>
    <row r="298" spans="3:44" s="74" customFormat="1">
      <c r="C298" s="177"/>
      <c r="D298" s="178"/>
      <c r="F298" s="87"/>
      <c r="G298" s="87"/>
      <c r="H298" s="87"/>
      <c r="I298" s="87"/>
      <c r="J298" s="87"/>
      <c r="K298" s="87"/>
      <c r="L298" s="87"/>
      <c r="M298" s="87"/>
      <c r="N298" s="87"/>
      <c r="O298" s="87"/>
      <c r="P298" s="87"/>
      <c r="Q298" s="87"/>
      <c r="R298" s="87"/>
      <c r="S298" s="179"/>
      <c r="T298" s="177"/>
      <c r="U298" s="177"/>
      <c r="X298" s="110"/>
      <c r="Y298" s="110"/>
      <c r="Z298" s="110"/>
      <c r="AA298" s="110"/>
      <c r="AB298" s="110"/>
      <c r="AC298" s="110"/>
      <c r="AD298" s="110"/>
      <c r="AE298" s="110"/>
      <c r="AF298" s="110"/>
      <c r="AG298" s="110"/>
      <c r="AH298" s="110"/>
      <c r="AI298" s="110"/>
      <c r="AJ298" s="180"/>
      <c r="AK298" s="181"/>
      <c r="AO298" s="110"/>
      <c r="AP298" s="110"/>
      <c r="AQ298" s="110"/>
      <c r="AR298" s="110"/>
    </row>
    <row r="299" spans="3:44" s="74" customFormat="1">
      <c r="C299" s="177"/>
      <c r="D299" s="178"/>
      <c r="F299" s="87"/>
      <c r="G299" s="87"/>
      <c r="H299" s="87"/>
      <c r="I299" s="87"/>
      <c r="J299" s="87"/>
      <c r="K299" s="87"/>
      <c r="L299" s="87"/>
      <c r="M299" s="87"/>
      <c r="N299" s="87"/>
      <c r="O299" s="87"/>
      <c r="P299" s="87"/>
      <c r="Q299" s="87"/>
      <c r="R299" s="87"/>
      <c r="S299" s="179"/>
      <c r="T299" s="177"/>
      <c r="U299" s="177"/>
      <c r="X299" s="110"/>
      <c r="Y299" s="110"/>
      <c r="Z299" s="110"/>
      <c r="AA299" s="110"/>
      <c r="AB299" s="110"/>
      <c r="AC299" s="110"/>
      <c r="AD299" s="110"/>
      <c r="AE299" s="110"/>
      <c r="AF299" s="110"/>
      <c r="AG299" s="110"/>
      <c r="AH299" s="110"/>
      <c r="AI299" s="110"/>
      <c r="AJ299" s="180"/>
      <c r="AK299" s="181"/>
      <c r="AO299" s="110"/>
      <c r="AP299" s="110"/>
      <c r="AQ299" s="110"/>
      <c r="AR299" s="110"/>
    </row>
    <row r="300" spans="3:44" s="74" customFormat="1">
      <c r="C300" s="177"/>
      <c r="D300" s="178"/>
      <c r="F300" s="87"/>
      <c r="G300" s="87"/>
      <c r="H300" s="87"/>
      <c r="I300" s="87"/>
      <c r="J300" s="87"/>
      <c r="K300" s="87"/>
      <c r="L300" s="87"/>
      <c r="M300" s="87"/>
      <c r="N300" s="87"/>
      <c r="O300" s="87"/>
      <c r="P300" s="87"/>
      <c r="Q300" s="87"/>
      <c r="R300" s="87"/>
      <c r="S300" s="179"/>
      <c r="T300" s="177"/>
      <c r="U300" s="177"/>
      <c r="X300" s="110"/>
      <c r="Y300" s="110"/>
      <c r="Z300" s="110"/>
      <c r="AA300" s="110"/>
      <c r="AB300" s="110"/>
      <c r="AC300" s="110"/>
      <c r="AD300" s="110"/>
      <c r="AE300" s="110"/>
      <c r="AF300" s="110"/>
      <c r="AG300" s="110"/>
      <c r="AH300" s="110"/>
      <c r="AI300" s="110"/>
      <c r="AJ300" s="180"/>
      <c r="AK300" s="181"/>
      <c r="AO300" s="110"/>
      <c r="AP300" s="110"/>
      <c r="AQ300" s="110"/>
      <c r="AR300" s="110"/>
    </row>
    <row r="301" spans="3:44" s="74" customFormat="1">
      <c r="C301" s="177"/>
      <c r="D301" s="178"/>
      <c r="F301" s="87"/>
      <c r="G301" s="87"/>
      <c r="H301" s="87"/>
      <c r="I301" s="87"/>
      <c r="J301" s="87"/>
      <c r="K301" s="87"/>
      <c r="L301" s="87"/>
      <c r="M301" s="87"/>
      <c r="N301" s="87"/>
      <c r="O301" s="87"/>
      <c r="P301" s="87"/>
      <c r="Q301" s="87"/>
      <c r="R301" s="87"/>
      <c r="S301" s="179"/>
      <c r="T301" s="177"/>
      <c r="U301" s="177"/>
      <c r="X301" s="110"/>
      <c r="Y301" s="110"/>
      <c r="Z301" s="110"/>
      <c r="AA301" s="110"/>
      <c r="AB301" s="110"/>
      <c r="AC301" s="110"/>
      <c r="AD301" s="110"/>
      <c r="AE301" s="110"/>
      <c r="AF301" s="110"/>
      <c r="AG301" s="110"/>
      <c r="AH301" s="110"/>
      <c r="AI301" s="110"/>
      <c r="AJ301" s="180"/>
      <c r="AK301" s="181"/>
      <c r="AO301" s="110"/>
      <c r="AP301" s="110"/>
      <c r="AQ301" s="110"/>
      <c r="AR301" s="110"/>
    </row>
    <row r="302" spans="3:44" s="74" customFormat="1">
      <c r="C302" s="177"/>
      <c r="D302" s="178"/>
      <c r="F302" s="87"/>
      <c r="G302" s="87"/>
      <c r="H302" s="87"/>
      <c r="I302" s="87"/>
      <c r="J302" s="87"/>
      <c r="K302" s="87"/>
      <c r="L302" s="87"/>
      <c r="M302" s="87"/>
      <c r="N302" s="87"/>
      <c r="O302" s="87"/>
      <c r="P302" s="87"/>
      <c r="Q302" s="87"/>
      <c r="R302" s="87"/>
      <c r="S302" s="179"/>
      <c r="T302" s="177"/>
      <c r="U302" s="177"/>
      <c r="X302" s="110"/>
      <c r="Y302" s="110"/>
      <c r="Z302" s="110"/>
      <c r="AA302" s="110"/>
      <c r="AB302" s="110"/>
      <c r="AC302" s="110"/>
      <c r="AD302" s="110"/>
      <c r="AE302" s="110"/>
      <c r="AF302" s="110"/>
      <c r="AG302" s="110"/>
      <c r="AH302" s="110"/>
      <c r="AI302" s="110"/>
      <c r="AJ302" s="180"/>
      <c r="AK302" s="181"/>
      <c r="AO302" s="110"/>
      <c r="AP302" s="110"/>
      <c r="AQ302" s="110"/>
      <c r="AR302" s="110"/>
    </row>
    <row r="303" spans="3:44" s="74" customFormat="1">
      <c r="C303" s="177"/>
      <c r="D303" s="178"/>
      <c r="F303" s="87"/>
      <c r="G303" s="87"/>
      <c r="H303" s="87"/>
      <c r="I303" s="87"/>
      <c r="J303" s="87"/>
      <c r="K303" s="87"/>
      <c r="L303" s="87"/>
      <c r="M303" s="87"/>
      <c r="N303" s="87"/>
      <c r="O303" s="87"/>
      <c r="P303" s="87"/>
      <c r="Q303" s="87"/>
      <c r="R303" s="87"/>
      <c r="S303" s="179"/>
      <c r="T303" s="177"/>
      <c r="U303" s="177"/>
      <c r="X303" s="110"/>
      <c r="Y303" s="110"/>
      <c r="Z303" s="110"/>
      <c r="AA303" s="110"/>
      <c r="AB303" s="110"/>
      <c r="AC303" s="110"/>
      <c r="AD303" s="110"/>
      <c r="AE303" s="110"/>
      <c r="AF303" s="110"/>
      <c r="AG303" s="110"/>
      <c r="AH303" s="110"/>
      <c r="AI303" s="110"/>
      <c r="AJ303" s="180"/>
      <c r="AK303" s="181"/>
      <c r="AO303" s="110"/>
      <c r="AP303" s="110"/>
      <c r="AQ303" s="110"/>
      <c r="AR303" s="110"/>
    </row>
    <row r="304" spans="3:44" s="74" customFormat="1">
      <c r="C304" s="177"/>
      <c r="D304" s="178"/>
      <c r="F304" s="87"/>
      <c r="G304" s="87"/>
      <c r="H304" s="87"/>
      <c r="I304" s="87"/>
      <c r="J304" s="87"/>
      <c r="K304" s="87"/>
      <c r="L304" s="87"/>
      <c r="M304" s="87"/>
      <c r="N304" s="87"/>
      <c r="O304" s="87"/>
      <c r="P304" s="87"/>
      <c r="Q304" s="87"/>
      <c r="R304" s="87"/>
      <c r="S304" s="179"/>
      <c r="T304" s="177"/>
      <c r="U304" s="177"/>
      <c r="X304" s="110"/>
      <c r="Y304" s="110"/>
      <c r="Z304" s="110"/>
      <c r="AA304" s="110"/>
      <c r="AB304" s="110"/>
      <c r="AC304" s="110"/>
      <c r="AD304" s="110"/>
      <c r="AE304" s="110"/>
      <c r="AF304" s="110"/>
      <c r="AG304" s="110"/>
      <c r="AH304" s="110"/>
      <c r="AI304" s="110"/>
      <c r="AJ304" s="180"/>
      <c r="AK304" s="181"/>
      <c r="AO304" s="110"/>
      <c r="AP304" s="110"/>
      <c r="AQ304" s="110"/>
      <c r="AR304" s="110"/>
    </row>
    <row r="305" spans="3:44" s="74" customFormat="1">
      <c r="C305" s="177"/>
      <c r="D305" s="178"/>
      <c r="F305" s="87"/>
      <c r="G305" s="87"/>
      <c r="H305" s="87"/>
      <c r="I305" s="87"/>
      <c r="J305" s="87"/>
      <c r="K305" s="87"/>
      <c r="L305" s="87"/>
      <c r="M305" s="87"/>
      <c r="N305" s="87"/>
      <c r="O305" s="87"/>
      <c r="P305" s="87"/>
      <c r="Q305" s="87"/>
      <c r="R305" s="87"/>
      <c r="S305" s="179"/>
      <c r="T305" s="177"/>
      <c r="U305" s="177"/>
      <c r="X305" s="110"/>
      <c r="Y305" s="110"/>
      <c r="Z305" s="110"/>
      <c r="AA305" s="110"/>
      <c r="AB305" s="110"/>
      <c r="AC305" s="110"/>
      <c r="AD305" s="110"/>
      <c r="AE305" s="110"/>
      <c r="AF305" s="110"/>
      <c r="AG305" s="110"/>
      <c r="AH305" s="110"/>
      <c r="AI305" s="110"/>
      <c r="AJ305" s="180"/>
      <c r="AK305" s="181"/>
      <c r="AO305" s="110"/>
      <c r="AP305" s="110"/>
      <c r="AQ305" s="110"/>
      <c r="AR305" s="110"/>
    </row>
    <row r="306" spans="3:44" s="74" customFormat="1">
      <c r="C306" s="177"/>
      <c r="D306" s="178"/>
      <c r="F306" s="87"/>
      <c r="G306" s="87"/>
      <c r="H306" s="87"/>
      <c r="I306" s="87"/>
      <c r="J306" s="87"/>
      <c r="K306" s="87"/>
      <c r="L306" s="87"/>
      <c r="M306" s="87"/>
      <c r="N306" s="87"/>
      <c r="O306" s="87"/>
      <c r="P306" s="87"/>
      <c r="Q306" s="87"/>
      <c r="R306" s="87"/>
      <c r="S306" s="179"/>
      <c r="T306" s="177"/>
      <c r="U306" s="177"/>
      <c r="X306" s="110"/>
      <c r="Y306" s="110"/>
      <c r="Z306" s="110"/>
      <c r="AA306" s="110"/>
      <c r="AB306" s="110"/>
      <c r="AC306" s="110"/>
      <c r="AD306" s="110"/>
      <c r="AE306" s="110"/>
      <c r="AF306" s="110"/>
      <c r="AG306" s="110"/>
      <c r="AH306" s="110"/>
      <c r="AI306" s="110"/>
      <c r="AJ306" s="180"/>
      <c r="AK306" s="181"/>
      <c r="AO306" s="110"/>
      <c r="AP306" s="110"/>
      <c r="AQ306" s="110"/>
      <c r="AR306" s="110"/>
    </row>
    <row r="307" spans="3:44" s="74" customFormat="1">
      <c r="C307" s="177"/>
      <c r="D307" s="178"/>
      <c r="F307" s="87"/>
      <c r="G307" s="87"/>
      <c r="H307" s="87"/>
      <c r="I307" s="87"/>
      <c r="J307" s="87"/>
      <c r="K307" s="87"/>
      <c r="L307" s="87"/>
      <c r="M307" s="87"/>
      <c r="N307" s="87"/>
      <c r="O307" s="87"/>
      <c r="P307" s="87"/>
      <c r="Q307" s="87"/>
      <c r="R307" s="87"/>
      <c r="S307" s="179"/>
      <c r="T307" s="177"/>
      <c r="U307" s="177"/>
      <c r="X307" s="110"/>
      <c r="Y307" s="110"/>
      <c r="Z307" s="110"/>
      <c r="AA307" s="110"/>
      <c r="AB307" s="110"/>
      <c r="AC307" s="110"/>
      <c r="AD307" s="110"/>
      <c r="AE307" s="110"/>
      <c r="AF307" s="110"/>
      <c r="AG307" s="110"/>
      <c r="AH307" s="110"/>
      <c r="AI307" s="110"/>
      <c r="AJ307" s="180"/>
      <c r="AK307" s="181"/>
      <c r="AO307" s="110"/>
      <c r="AP307" s="110"/>
      <c r="AQ307" s="110"/>
      <c r="AR307" s="110"/>
    </row>
    <row r="308" spans="3:44" s="74" customFormat="1">
      <c r="C308" s="177"/>
      <c r="D308" s="178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179"/>
      <c r="T308" s="177"/>
      <c r="U308" s="177"/>
      <c r="X308" s="110"/>
      <c r="Y308" s="110"/>
      <c r="Z308" s="110"/>
      <c r="AA308" s="110"/>
      <c r="AB308" s="110"/>
      <c r="AC308" s="110"/>
      <c r="AD308" s="110"/>
      <c r="AE308" s="110"/>
      <c r="AF308" s="110"/>
      <c r="AG308" s="110"/>
      <c r="AH308" s="110"/>
      <c r="AI308" s="110"/>
      <c r="AJ308" s="180"/>
      <c r="AK308" s="181"/>
      <c r="AO308" s="110"/>
      <c r="AP308" s="110"/>
      <c r="AQ308" s="110"/>
      <c r="AR308" s="110"/>
    </row>
    <row r="309" spans="3:44" s="74" customFormat="1">
      <c r="C309" s="177"/>
      <c r="D309" s="178"/>
      <c r="F309" s="87"/>
      <c r="G309" s="87"/>
      <c r="H309" s="87"/>
      <c r="I309" s="87"/>
      <c r="J309" s="87"/>
      <c r="K309" s="87"/>
      <c r="L309" s="87"/>
      <c r="M309" s="87"/>
      <c r="N309" s="87"/>
      <c r="O309" s="87"/>
      <c r="P309" s="87"/>
      <c r="Q309" s="87"/>
      <c r="R309" s="87"/>
      <c r="S309" s="179"/>
      <c r="T309" s="177"/>
      <c r="U309" s="177"/>
      <c r="X309" s="110"/>
      <c r="Y309" s="110"/>
      <c r="Z309" s="110"/>
      <c r="AA309" s="110"/>
      <c r="AB309" s="110"/>
      <c r="AC309" s="110"/>
      <c r="AD309" s="110"/>
      <c r="AE309" s="110"/>
      <c r="AF309" s="110"/>
      <c r="AG309" s="110"/>
      <c r="AH309" s="110"/>
      <c r="AI309" s="110"/>
      <c r="AJ309" s="180"/>
      <c r="AK309" s="181"/>
      <c r="AO309" s="110"/>
      <c r="AP309" s="110"/>
      <c r="AQ309" s="110"/>
      <c r="AR309" s="110"/>
    </row>
    <row r="310" spans="3:44" s="74" customFormat="1">
      <c r="C310" s="177"/>
      <c r="D310" s="178"/>
      <c r="F310" s="87"/>
      <c r="G310" s="87"/>
      <c r="H310" s="87"/>
      <c r="I310" s="87"/>
      <c r="J310" s="87"/>
      <c r="K310" s="87"/>
      <c r="L310" s="87"/>
      <c r="M310" s="87"/>
      <c r="N310" s="87"/>
      <c r="O310" s="87"/>
      <c r="P310" s="87"/>
      <c r="Q310" s="87"/>
      <c r="R310" s="87"/>
      <c r="S310" s="179"/>
      <c r="T310" s="177"/>
      <c r="U310" s="177"/>
      <c r="X310" s="110"/>
      <c r="Y310" s="110"/>
      <c r="Z310" s="110"/>
      <c r="AA310" s="110"/>
      <c r="AB310" s="110"/>
      <c r="AC310" s="110"/>
      <c r="AD310" s="110"/>
      <c r="AE310" s="110"/>
      <c r="AF310" s="110"/>
      <c r="AG310" s="110"/>
      <c r="AH310" s="110"/>
      <c r="AI310" s="110"/>
      <c r="AJ310" s="180"/>
      <c r="AK310" s="181"/>
      <c r="AO310" s="110"/>
      <c r="AP310" s="110"/>
      <c r="AQ310" s="110"/>
      <c r="AR310" s="110"/>
    </row>
    <row r="311" spans="3:44" s="74" customFormat="1">
      <c r="C311" s="177"/>
      <c r="D311" s="178"/>
      <c r="F311" s="87"/>
      <c r="G311" s="87"/>
      <c r="H311" s="87"/>
      <c r="I311" s="87"/>
      <c r="J311" s="87"/>
      <c r="K311" s="87"/>
      <c r="L311" s="87"/>
      <c r="M311" s="87"/>
      <c r="N311" s="87"/>
      <c r="O311" s="87"/>
      <c r="P311" s="87"/>
      <c r="Q311" s="87"/>
      <c r="R311" s="87"/>
      <c r="S311" s="179"/>
      <c r="T311" s="177"/>
      <c r="U311" s="177"/>
      <c r="X311" s="110"/>
      <c r="Y311" s="110"/>
      <c r="Z311" s="110"/>
      <c r="AA311" s="110"/>
      <c r="AB311" s="110"/>
      <c r="AC311" s="110"/>
      <c r="AD311" s="110"/>
      <c r="AE311" s="110"/>
      <c r="AF311" s="110"/>
      <c r="AG311" s="110"/>
      <c r="AH311" s="110"/>
      <c r="AI311" s="110"/>
      <c r="AJ311" s="180"/>
      <c r="AK311" s="181"/>
      <c r="AO311" s="110"/>
      <c r="AP311" s="110"/>
      <c r="AQ311" s="110"/>
      <c r="AR311" s="110"/>
    </row>
    <row r="312" spans="3:44" s="74" customFormat="1">
      <c r="C312" s="177"/>
      <c r="D312" s="178"/>
      <c r="F312" s="87"/>
      <c r="G312" s="87"/>
      <c r="H312" s="87"/>
      <c r="I312" s="87"/>
      <c r="J312" s="87"/>
      <c r="K312" s="87"/>
      <c r="L312" s="87"/>
      <c r="M312" s="87"/>
      <c r="N312" s="87"/>
      <c r="O312" s="87"/>
      <c r="P312" s="87"/>
      <c r="Q312" s="87"/>
      <c r="R312" s="87"/>
      <c r="S312" s="179"/>
      <c r="T312" s="177"/>
      <c r="U312" s="177"/>
      <c r="X312" s="110"/>
      <c r="Y312" s="110"/>
      <c r="Z312" s="110"/>
      <c r="AA312" s="110"/>
      <c r="AB312" s="110"/>
      <c r="AC312" s="110"/>
      <c r="AD312" s="110"/>
      <c r="AE312" s="110"/>
      <c r="AF312" s="110"/>
      <c r="AG312" s="110"/>
      <c r="AH312" s="110"/>
      <c r="AI312" s="110"/>
      <c r="AJ312" s="180"/>
      <c r="AK312" s="181"/>
      <c r="AO312" s="110"/>
      <c r="AP312" s="110"/>
      <c r="AQ312" s="110"/>
      <c r="AR312" s="110"/>
    </row>
    <row r="313" spans="3:44" s="74" customFormat="1">
      <c r="C313" s="177"/>
      <c r="D313" s="178"/>
      <c r="F313" s="87"/>
      <c r="G313" s="87"/>
      <c r="H313" s="87"/>
      <c r="I313" s="87"/>
      <c r="J313" s="87"/>
      <c r="K313" s="87"/>
      <c r="L313" s="87"/>
      <c r="M313" s="87"/>
      <c r="N313" s="87"/>
      <c r="O313" s="87"/>
      <c r="P313" s="87"/>
      <c r="Q313" s="87"/>
      <c r="R313" s="87"/>
      <c r="S313" s="179"/>
      <c r="T313" s="177"/>
      <c r="U313" s="177"/>
      <c r="X313" s="110"/>
      <c r="Y313" s="110"/>
      <c r="Z313" s="110"/>
      <c r="AA313" s="110"/>
      <c r="AB313" s="110"/>
      <c r="AC313" s="110"/>
      <c r="AD313" s="110"/>
      <c r="AE313" s="110"/>
      <c r="AF313" s="110"/>
      <c r="AG313" s="110"/>
      <c r="AH313" s="110"/>
      <c r="AI313" s="110"/>
      <c r="AJ313" s="180"/>
      <c r="AK313" s="181"/>
      <c r="AO313" s="110"/>
      <c r="AP313" s="110"/>
      <c r="AQ313" s="110"/>
      <c r="AR313" s="110"/>
    </row>
    <row r="314" spans="3:44" s="74" customFormat="1">
      <c r="C314" s="177"/>
      <c r="D314" s="178"/>
      <c r="F314" s="87"/>
      <c r="G314" s="87"/>
      <c r="H314" s="87"/>
      <c r="I314" s="87"/>
      <c r="J314" s="87"/>
      <c r="K314" s="87"/>
      <c r="L314" s="87"/>
      <c r="M314" s="87"/>
      <c r="N314" s="87"/>
      <c r="O314" s="87"/>
      <c r="P314" s="87"/>
      <c r="Q314" s="87"/>
      <c r="R314" s="87"/>
      <c r="S314" s="179"/>
      <c r="T314" s="177"/>
      <c r="U314" s="177"/>
      <c r="X314" s="110"/>
      <c r="Y314" s="110"/>
      <c r="Z314" s="110"/>
      <c r="AA314" s="110"/>
      <c r="AB314" s="110"/>
      <c r="AC314" s="110"/>
      <c r="AD314" s="110"/>
      <c r="AE314" s="110"/>
      <c r="AF314" s="110"/>
      <c r="AG314" s="110"/>
      <c r="AH314" s="110"/>
      <c r="AI314" s="110"/>
      <c r="AJ314" s="180"/>
      <c r="AK314" s="181"/>
      <c r="AO314" s="110"/>
      <c r="AP314" s="110"/>
      <c r="AQ314" s="110"/>
      <c r="AR314" s="110"/>
    </row>
    <row r="315" spans="3:44" s="74" customFormat="1">
      <c r="C315" s="177"/>
      <c r="D315" s="178"/>
      <c r="F315" s="87"/>
      <c r="G315" s="87"/>
      <c r="H315" s="87"/>
      <c r="I315" s="87"/>
      <c r="J315" s="87"/>
      <c r="K315" s="87"/>
      <c r="L315" s="87"/>
      <c r="M315" s="87"/>
      <c r="N315" s="87"/>
      <c r="O315" s="87"/>
      <c r="P315" s="87"/>
      <c r="Q315" s="87"/>
      <c r="R315" s="87"/>
      <c r="S315" s="179"/>
      <c r="T315" s="177"/>
      <c r="U315" s="177"/>
      <c r="X315" s="110"/>
      <c r="Y315" s="110"/>
      <c r="Z315" s="110"/>
      <c r="AA315" s="110"/>
      <c r="AB315" s="110"/>
      <c r="AC315" s="110"/>
      <c r="AD315" s="110"/>
      <c r="AE315" s="110"/>
      <c r="AF315" s="110"/>
      <c r="AG315" s="110"/>
      <c r="AH315" s="110"/>
      <c r="AI315" s="110"/>
      <c r="AJ315" s="180"/>
      <c r="AK315" s="181"/>
      <c r="AO315" s="110"/>
      <c r="AP315" s="110"/>
      <c r="AQ315" s="110"/>
      <c r="AR315" s="110"/>
    </row>
    <row r="316" spans="3:44" s="74" customFormat="1">
      <c r="C316" s="177"/>
      <c r="D316" s="178"/>
      <c r="F316" s="87"/>
      <c r="G316" s="87"/>
      <c r="H316" s="87"/>
      <c r="I316" s="87"/>
      <c r="J316" s="87"/>
      <c r="K316" s="87"/>
      <c r="L316" s="87"/>
      <c r="M316" s="87"/>
      <c r="N316" s="87"/>
      <c r="O316" s="87"/>
      <c r="P316" s="87"/>
      <c r="Q316" s="87"/>
      <c r="R316" s="87"/>
      <c r="S316" s="179"/>
      <c r="T316" s="177"/>
      <c r="U316" s="177"/>
      <c r="X316" s="110"/>
      <c r="Y316" s="110"/>
      <c r="Z316" s="110"/>
      <c r="AA316" s="110"/>
      <c r="AB316" s="110"/>
      <c r="AC316" s="110"/>
      <c r="AD316" s="110"/>
      <c r="AE316" s="110"/>
      <c r="AF316" s="110"/>
      <c r="AG316" s="110"/>
      <c r="AH316" s="110"/>
      <c r="AI316" s="110"/>
      <c r="AJ316" s="180"/>
      <c r="AK316" s="181"/>
      <c r="AO316" s="110"/>
      <c r="AP316" s="110"/>
      <c r="AQ316" s="110"/>
      <c r="AR316" s="110"/>
    </row>
    <row r="317" spans="3:44" s="74" customFormat="1">
      <c r="C317" s="177"/>
      <c r="D317" s="178"/>
      <c r="F317" s="87"/>
      <c r="G317" s="87"/>
      <c r="H317" s="87"/>
      <c r="I317" s="87"/>
      <c r="J317" s="87"/>
      <c r="K317" s="87"/>
      <c r="L317" s="87"/>
      <c r="M317" s="87"/>
      <c r="N317" s="87"/>
      <c r="O317" s="87"/>
      <c r="P317" s="87"/>
      <c r="Q317" s="87"/>
      <c r="R317" s="87"/>
      <c r="S317" s="179"/>
      <c r="T317" s="177"/>
      <c r="U317" s="177"/>
      <c r="X317" s="110"/>
      <c r="Y317" s="110"/>
      <c r="Z317" s="110"/>
      <c r="AA317" s="110"/>
      <c r="AB317" s="110"/>
      <c r="AC317" s="110"/>
      <c r="AD317" s="110"/>
      <c r="AE317" s="110"/>
      <c r="AF317" s="110"/>
      <c r="AG317" s="110"/>
      <c r="AH317" s="110"/>
      <c r="AI317" s="110"/>
      <c r="AJ317" s="180"/>
      <c r="AK317" s="181"/>
      <c r="AO317" s="110"/>
      <c r="AP317" s="110"/>
      <c r="AQ317" s="110"/>
      <c r="AR317" s="110"/>
    </row>
    <row r="318" spans="3:44" s="74" customFormat="1">
      <c r="C318" s="177"/>
      <c r="D318" s="178"/>
      <c r="F318" s="87"/>
      <c r="G318" s="87"/>
      <c r="H318" s="87"/>
      <c r="I318" s="87"/>
      <c r="J318" s="87"/>
      <c r="K318" s="87"/>
      <c r="L318" s="87"/>
      <c r="M318" s="87"/>
      <c r="N318" s="87"/>
      <c r="O318" s="87"/>
      <c r="P318" s="87"/>
      <c r="Q318" s="87"/>
      <c r="R318" s="87"/>
      <c r="S318" s="179"/>
      <c r="T318" s="177"/>
      <c r="U318" s="177"/>
      <c r="X318" s="110"/>
      <c r="Y318" s="110"/>
      <c r="Z318" s="110"/>
      <c r="AA318" s="110"/>
      <c r="AB318" s="110"/>
      <c r="AC318" s="110"/>
      <c r="AD318" s="110"/>
      <c r="AE318" s="110"/>
      <c r="AF318" s="110"/>
      <c r="AG318" s="110"/>
      <c r="AH318" s="110"/>
      <c r="AI318" s="110"/>
      <c r="AJ318" s="180"/>
      <c r="AK318" s="181"/>
      <c r="AO318" s="110"/>
      <c r="AP318" s="110"/>
      <c r="AQ318" s="110"/>
      <c r="AR318" s="110"/>
    </row>
    <row r="319" spans="3:44" s="74" customFormat="1">
      <c r="C319" s="177"/>
      <c r="D319" s="178"/>
      <c r="F319" s="87"/>
      <c r="G319" s="87"/>
      <c r="H319" s="87"/>
      <c r="I319" s="87"/>
      <c r="J319" s="87"/>
      <c r="K319" s="87"/>
      <c r="L319" s="87"/>
      <c r="M319" s="87"/>
      <c r="N319" s="87"/>
      <c r="O319" s="87"/>
      <c r="P319" s="87"/>
      <c r="Q319" s="87"/>
      <c r="R319" s="87"/>
      <c r="S319" s="179"/>
      <c r="T319" s="177"/>
      <c r="U319" s="177"/>
      <c r="X319" s="110"/>
      <c r="Y319" s="110"/>
      <c r="Z319" s="110"/>
      <c r="AA319" s="110"/>
      <c r="AB319" s="110"/>
      <c r="AC319" s="110"/>
      <c r="AD319" s="110"/>
      <c r="AE319" s="110"/>
      <c r="AF319" s="110"/>
      <c r="AG319" s="110"/>
      <c r="AH319" s="110"/>
      <c r="AI319" s="110"/>
      <c r="AJ319" s="180"/>
      <c r="AK319" s="181"/>
      <c r="AO319" s="110"/>
      <c r="AP319" s="110"/>
      <c r="AQ319" s="110"/>
      <c r="AR319" s="110"/>
    </row>
    <row r="320" spans="3:44" s="74" customFormat="1">
      <c r="C320" s="177"/>
      <c r="D320" s="178"/>
      <c r="F320" s="87"/>
      <c r="G320" s="87"/>
      <c r="H320" s="87"/>
      <c r="I320" s="87"/>
      <c r="J320" s="87"/>
      <c r="K320" s="87"/>
      <c r="L320" s="87"/>
      <c r="M320" s="87"/>
      <c r="N320" s="87"/>
      <c r="O320" s="87"/>
      <c r="P320" s="87"/>
      <c r="Q320" s="87"/>
      <c r="R320" s="87"/>
      <c r="S320" s="179"/>
      <c r="T320" s="177"/>
      <c r="U320" s="177"/>
      <c r="X320" s="110"/>
      <c r="Y320" s="110"/>
      <c r="Z320" s="110"/>
      <c r="AA320" s="110"/>
      <c r="AB320" s="110"/>
      <c r="AC320" s="110"/>
      <c r="AD320" s="110"/>
      <c r="AE320" s="110"/>
      <c r="AF320" s="110"/>
      <c r="AG320" s="110"/>
      <c r="AH320" s="110"/>
      <c r="AI320" s="110"/>
      <c r="AJ320" s="180"/>
      <c r="AK320" s="181"/>
      <c r="AO320" s="110"/>
      <c r="AP320" s="110"/>
      <c r="AQ320" s="110"/>
      <c r="AR320" s="110"/>
    </row>
    <row r="321" spans="3:44" s="74" customFormat="1">
      <c r="C321" s="177"/>
      <c r="D321" s="178"/>
      <c r="F321" s="87"/>
      <c r="G321" s="87"/>
      <c r="H321" s="87"/>
      <c r="I321" s="87"/>
      <c r="J321" s="87"/>
      <c r="K321" s="87"/>
      <c r="L321" s="87"/>
      <c r="M321" s="87"/>
      <c r="N321" s="87"/>
      <c r="O321" s="87"/>
      <c r="P321" s="87"/>
      <c r="Q321" s="87"/>
      <c r="R321" s="87"/>
      <c r="S321" s="179"/>
      <c r="T321" s="177"/>
      <c r="U321" s="177"/>
      <c r="X321" s="110"/>
      <c r="Y321" s="110"/>
      <c r="Z321" s="110"/>
      <c r="AA321" s="110"/>
      <c r="AB321" s="110"/>
      <c r="AC321" s="110"/>
      <c r="AD321" s="110"/>
      <c r="AE321" s="110"/>
      <c r="AF321" s="110"/>
      <c r="AG321" s="110"/>
      <c r="AH321" s="110"/>
      <c r="AI321" s="110"/>
      <c r="AJ321" s="180"/>
      <c r="AK321" s="181"/>
      <c r="AO321" s="110"/>
      <c r="AP321" s="110"/>
      <c r="AQ321" s="110"/>
      <c r="AR321" s="110"/>
    </row>
    <row r="322" spans="3:44" s="74" customFormat="1">
      <c r="C322" s="177"/>
      <c r="D322" s="178"/>
      <c r="F322" s="87"/>
      <c r="G322" s="87"/>
      <c r="H322" s="87"/>
      <c r="I322" s="87"/>
      <c r="J322" s="87"/>
      <c r="K322" s="87"/>
      <c r="L322" s="87"/>
      <c r="M322" s="87"/>
      <c r="N322" s="87"/>
      <c r="O322" s="87"/>
      <c r="P322" s="87"/>
      <c r="Q322" s="87"/>
      <c r="R322" s="87"/>
      <c r="S322" s="179"/>
      <c r="T322" s="177"/>
      <c r="U322" s="177"/>
      <c r="X322" s="110"/>
      <c r="Y322" s="110"/>
      <c r="Z322" s="110"/>
      <c r="AA322" s="110"/>
      <c r="AB322" s="110"/>
      <c r="AC322" s="110"/>
      <c r="AD322" s="110"/>
      <c r="AE322" s="110"/>
      <c r="AF322" s="110"/>
      <c r="AG322" s="110"/>
      <c r="AH322" s="110"/>
      <c r="AI322" s="110"/>
      <c r="AJ322" s="180"/>
      <c r="AK322" s="181"/>
      <c r="AO322" s="110"/>
      <c r="AP322" s="110"/>
      <c r="AQ322" s="110"/>
      <c r="AR322" s="110"/>
    </row>
    <row r="323" spans="3:44" s="74" customFormat="1">
      <c r="C323" s="177"/>
      <c r="D323" s="178"/>
      <c r="F323" s="87"/>
      <c r="G323" s="87"/>
      <c r="H323" s="87"/>
      <c r="I323" s="87"/>
      <c r="J323" s="87"/>
      <c r="K323" s="87"/>
      <c r="L323" s="87"/>
      <c r="M323" s="87"/>
      <c r="N323" s="87"/>
      <c r="O323" s="87"/>
      <c r="P323" s="87"/>
      <c r="Q323" s="87"/>
      <c r="R323" s="87"/>
      <c r="S323" s="179"/>
      <c r="T323" s="177"/>
      <c r="U323" s="177"/>
      <c r="X323" s="110"/>
      <c r="Y323" s="110"/>
      <c r="Z323" s="110"/>
      <c r="AA323" s="110"/>
      <c r="AB323" s="110"/>
      <c r="AC323" s="110"/>
      <c r="AD323" s="110"/>
      <c r="AE323" s="110"/>
      <c r="AF323" s="110"/>
      <c r="AG323" s="110"/>
      <c r="AH323" s="110"/>
      <c r="AI323" s="110"/>
      <c r="AJ323" s="180"/>
      <c r="AK323" s="181"/>
      <c r="AO323" s="110"/>
      <c r="AP323" s="110"/>
      <c r="AQ323" s="110"/>
      <c r="AR323" s="110"/>
    </row>
    <row r="324" spans="3:44" s="74" customFormat="1">
      <c r="C324" s="177"/>
      <c r="D324" s="178"/>
      <c r="F324" s="87"/>
      <c r="G324" s="87"/>
      <c r="H324" s="87"/>
      <c r="I324" s="87"/>
      <c r="J324" s="87"/>
      <c r="K324" s="87"/>
      <c r="L324" s="87"/>
      <c r="M324" s="87"/>
      <c r="N324" s="87"/>
      <c r="O324" s="87"/>
      <c r="P324" s="87"/>
      <c r="Q324" s="87"/>
      <c r="R324" s="87"/>
      <c r="S324" s="179"/>
      <c r="T324" s="177"/>
      <c r="U324" s="177"/>
      <c r="X324" s="110"/>
      <c r="Y324" s="110"/>
      <c r="Z324" s="110"/>
      <c r="AA324" s="110"/>
      <c r="AB324" s="110"/>
      <c r="AC324" s="110"/>
      <c r="AD324" s="110"/>
      <c r="AE324" s="110"/>
      <c r="AF324" s="110"/>
      <c r="AG324" s="110"/>
      <c r="AH324" s="110"/>
      <c r="AI324" s="110"/>
      <c r="AJ324" s="180"/>
      <c r="AK324" s="181"/>
      <c r="AO324" s="110"/>
      <c r="AP324" s="110"/>
      <c r="AQ324" s="110"/>
      <c r="AR324" s="110"/>
    </row>
    <row r="325" spans="3:44" s="74" customFormat="1">
      <c r="C325" s="177"/>
      <c r="D325" s="178"/>
      <c r="F325" s="87"/>
      <c r="G325" s="87"/>
      <c r="H325" s="87"/>
      <c r="I325" s="87"/>
      <c r="J325" s="87"/>
      <c r="K325" s="87"/>
      <c r="L325" s="87"/>
      <c r="M325" s="87"/>
      <c r="N325" s="87"/>
      <c r="O325" s="87"/>
      <c r="P325" s="87"/>
      <c r="Q325" s="87"/>
      <c r="R325" s="87"/>
      <c r="S325" s="179"/>
      <c r="T325" s="177"/>
      <c r="U325" s="177"/>
      <c r="X325" s="110"/>
      <c r="Y325" s="110"/>
      <c r="Z325" s="110"/>
      <c r="AA325" s="110"/>
      <c r="AB325" s="110"/>
      <c r="AC325" s="110"/>
      <c r="AD325" s="110"/>
      <c r="AE325" s="110"/>
      <c r="AF325" s="110"/>
      <c r="AG325" s="110"/>
      <c r="AH325" s="110"/>
      <c r="AI325" s="110"/>
      <c r="AJ325" s="180"/>
      <c r="AK325" s="181"/>
      <c r="AO325" s="110"/>
      <c r="AP325" s="110"/>
      <c r="AQ325" s="110"/>
      <c r="AR325" s="110"/>
    </row>
    <row r="326" spans="3:44" s="74" customFormat="1">
      <c r="C326" s="177"/>
      <c r="D326" s="178"/>
      <c r="F326" s="87"/>
      <c r="G326" s="87"/>
      <c r="H326" s="87"/>
      <c r="I326" s="87"/>
      <c r="J326" s="87"/>
      <c r="K326" s="87"/>
      <c r="L326" s="87"/>
      <c r="M326" s="87"/>
      <c r="N326" s="87"/>
      <c r="O326" s="87"/>
      <c r="P326" s="87"/>
      <c r="Q326" s="87"/>
      <c r="R326" s="87"/>
      <c r="S326" s="179"/>
      <c r="T326" s="177"/>
      <c r="U326" s="177"/>
      <c r="X326" s="110"/>
      <c r="Y326" s="110"/>
      <c r="Z326" s="110"/>
      <c r="AA326" s="110"/>
      <c r="AB326" s="110"/>
      <c r="AC326" s="110"/>
      <c r="AD326" s="110"/>
      <c r="AE326" s="110"/>
      <c r="AF326" s="110"/>
      <c r="AG326" s="110"/>
      <c r="AH326" s="110"/>
      <c r="AI326" s="110"/>
      <c r="AJ326" s="180"/>
      <c r="AK326" s="181"/>
      <c r="AO326" s="110"/>
      <c r="AP326" s="110"/>
      <c r="AQ326" s="110"/>
      <c r="AR326" s="110"/>
    </row>
    <row r="327" spans="3:44" s="74" customFormat="1">
      <c r="C327" s="177"/>
      <c r="D327" s="178"/>
      <c r="F327" s="87"/>
      <c r="G327" s="87"/>
      <c r="H327" s="87"/>
      <c r="I327" s="87"/>
      <c r="J327" s="87"/>
      <c r="K327" s="87"/>
      <c r="L327" s="87"/>
      <c r="M327" s="87"/>
      <c r="N327" s="87"/>
      <c r="O327" s="87"/>
      <c r="P327" s="87"/>
      <c r="Q327" s="87"/>
      <c r="R327" s="87"/>
      <c r="S327" s="179"/>
      <c r="T327" s="177"/>
      <c r="U327" s="177"/>
      <c r="X327" s="110"/>
      <c r="Y327" s="110"/>
      <c r="Z327" s="110"/>
      <c r="AA327" s="110"/>
      <c r="AB327" s="110"/>
      <c r="AC327" s="110"/>
      <c r="AD327" s="110"/>
      <c r="AE327" s="110"/>
      <c r="AF327" s="110"/>
      <c r="AG327" s="110"/>
      <c r="AH327" s="110"/>
      <c r="AI327" s="110"/>
      <c r="AJ327" s="180"/>
      <c r="AK327" s="181"/>
      <c r="AO327" s="110"/>
      <c r="AP327" s="110"/>
      <c r="AQ327" s="110"/>
      <c r="AR327" s="110"/>
    </row>
    <row r="328" spans="3:44" s="74" customFormat="1">
      <c r="C328" s="177"/>
      <c r="D328" s="178"/>
      <c r="F328" s="87"/>
      <c r="G328" s="87"/>
      <c r="H328" s="87"/>
      <c r="I328" s="87"/>
      <c r="J328" s="87"/>
      <c r="K328" s="87"/>
      <c r="L328" s="87"/>
      <c r="M328" s="87"/>
      <c r="N328" s="87"/>
      <c r="O328" s="87"/>
      <c r="P328" s="87"/>
      <c r="Q328" s="87"/>
      <c r="R328" s="87"/>
      <c r="S328" s="179"/>
      <c r="T328" s="177"/>
      <c r="U328" s="177"/>
      <c r="X328" s="110"/>
      <c r="Y328" s="110"/>
      <c r="Z328" s="110"/>
      <c r="AA328" s="110"/>
      <c r="AB328" s="110"/>
      <c r="AC328" s="110"/>
      <c r="AD328" s="110"/>
      <c r="AE328" s="110"/>
      <c r="AF328" s="110"/>
      <c r="AG328" s="110"/>
      <c r="AH328" s="110"/>
      <c r="AI328" s="110"/>
      <c r="AJ328" s="180"/>
      <c r="AK328" s="181"/>
      <c r="AO328" s="110"/>
      <c r="AP328" s="110"/>
      <c r="AQ328" s="110"/>
      <c r="AR328" s="110"/>
    </row>
    <row r="329" spans="3:44" s="74" customFormat="1">
      <c r="C329" s="177"/>
      <c r="D329" s="178"/>
      <c r="F329" s="87"/>
      <c r="G329" s="87"/>
      <c r="H329" s="87"/>
      <c r="I329" s="87"/>
      <c r="J329" s="87"/>
      <c r="K329" s="87"/>
      <c r="L329" s="87"/>
      <c r="M329" s="87"/>
      <c r="N329" s="87"/>
      <c r="O329" s="87"/>
      <c r="P329" s="87"/>
      <c r="Q329" s="87"/>
      <c r="R329" s="87"/>
      <c r="S329" s="179"/>
      <c r="T329" s="177"/>
      <c r="U329" s="177"/>
      <c r="X329" s="110"/>
      <c r="Y329" s="110"/>
      <c r="Z329" s="110"/>
      <c r="AA329" s="110"/>
      <c r="AB329" s="110"/>
      <c r="AC329" s="110"/>
      <c r="AD329" s="110"/>
      <c r="AE329" s="110"/>
      <c r="AF329" s="110"/>
      <c r="AG329" s="110"/>
      <c r="AH329" s="110"/>
      <c r="AI329" s="110"/>
      <c r="AJ329" s="180"/>
      <c r="AK329" s="181"/>
      <c r="AO329" s="110"/>
      <c r="AP329" s="110"/>
      <c r="AQ329" s="110"/>
      <c r="AR329" s="110"/>
    </row>
    <row r="330" spans="3:44" s="74" customFormat="1">
      <c r="C330" s="177"/>
      <c r="D330" s="178"/>
      <c r="F330" s="87"/>
      <c r="G330" s="87"/>
      <c r="H330" s="87"/>
      <c r="I330" s="87"/>
      <c r="J330" s="87"/>
      <c r="K330" s="87"/>
      <c r="L330" s="87"/>
      <c r="M330" s="87"/>
      <c r="N330" s="87"/>
      <c r="O330" s="87"/>
      <c r="P330" s="87"/>
      <c r="Q330" s="87"/>
      <c r="R330" s="87"/>
      <c r="S330" s="179"/>
      <c r="T330" s="177"/>
      <c r="U330" s="177"/>
      <c r="X330" s="110"/>
      <c r="Y330" s="110"/>
      <c r="Z330" s="110"/>
      <c r="AA330" s="110"/>
      <c r="AB330" s="110"/>
      <c r="AC330" s="110"/>
      <c r="AD330" s="110"/>
      <c r="AE330" s="110"/>
      <c r="AF330" s="110"/>
      <c r="AG330" s="110"/>
      <c r="AH330" s="110"/>
      <c r="AI330" s="110"/>
      <c r="AJ330" s="180"/>
      <c r="AK330" s="181"/>
      <c r="AO330" s="110"/>
      <c r="AP330" s="110"/>
      <c r="AQ330" s="110"/>
      <c r="AR330" s="110"/>
    </row>
    <row r="331" spans="3:44" s="74" customFormat="1">
      <c r="C331" s="177"/>
      <c r="D331" s="178"/>
      <c r="F331" s="87"/>
      <c r="G331" s="87"/>
      <c r="H331" s="87"/>
      <c r="I331" s="87"/>
      <c r="J331" s="87"/>
      <c r="K331" s="87"/>
      <c r="L331" s="87"/>
      <c r="M331" s="87"/>
      <c r="N331" s="87"/>
      <c r="O331" s="87"/>
      <c r="P331" s="87"/>
      <c r="Q331" s="87"/>
      <c r="R331" s="87"/>
      <c r="S331" s="179"/>
      <c r="T331" s="177"/>
      <c r="U331" s="177"/>
      <c r="X331" s="110"/>
      <c r="Y331" s="110"/>
      <c r="Z331" s="110"/>
      <c r="AA331" s="110"/>
      <c r="AB331" s="110"/>
      <c r="AC331" s="110"/>
      <c r="AD331" s="110"/>
      <c r="AE331" s="110"/>
      <c r="AF331" s="110"/>
      <c r="AG331" s="110"/>
      <c r="AH331" s="110"/>
      <c r="AI331" s="110"/>
      <c r="AJ331" s="180"/>
      <c r="AK331" s="181"/>
      <c r="AO331" s="110"/>
      <c r="AP331" s="110"/>
      <c r="AQ331" s="110"/>
      <c r="AR331" s="110"/>
    </row>
    <row r="332" spans="3:44" s="74" customFormat="1">
      <c r="C332" s="177"/>
      <c r="D332" s="178"/>
      <c r="F332" s="87"/>
      <c r="G332" s="87"/>
      <c r="H332" s="87"/>
      <c r="I332" s="87"/>
      <c r="J332" s="87"/>
      <c r="K332" s="87"/>
      <c r="L332" s="87"/>
      <c r="M332" s="87"/>
      <c r="N332" s="87"/>
      <c r="O332" s="87"/>
      <c r="P332" s="87"/>
      <c r="Q332" s="87"/>
      <c r="R332" s="87"/>
      <c r="S332" s="179"/>
      <c r="T332" s="177"/>
      <c r="U332" s="177"/>
      <c r="X332" s="110"/>
      <c r="Y332" s="110"/>
      <c r="Z332" s="110"/>
      <c r="AA332" s="110"/>
      <c r="AB332" s="110"/>
      <c r="AC332" s="110"/>
      <c r="AD332" s="110"/>
      <c r="AE332" s="110"/>
      <c r="AF332" s="110"/>
      <c r="AG332" s="110"/>
      <c r="AH332" s="110"/>
      <c r="AI332" s="110"/>
      <c r="AJ332" s="180"/>
      <c r="AK332" s="181"/>
      <c r="AO332" s="110"/>
      <c r="AP332" s="110"/>
      <c r="AQ332" s="110"/>
      <c r="AR332" s="110"/>
    </row>
    <row r="333" spans="3:44" s="74" customFormat="1">
      <c r="C333" s="177"/>
      <c r="D333" s="178"/>
      <c r="F333" s="87"/>
      <c r="G333" s="87"/>
      <c r="H333" s="87"/>
      <c r="I333" s="87"/>
      <c r="J333" s="87"/>
      <c r="K333" s="87"/>
      <c r="L333" s="87"/>
      <c r="M333" s="87"/>
      <c r="N333" s="87"/>
      <c r="O333" s="87"/>
      <c r="P333" s="87"/>
      <c r="Q333" s="87"/>
      <c r="R333" s="87"/>
      <c r="S333" s="179"/>
      <c r="T333" s="177"/>
      <c r="U333" s="177"/>
      <c r="X333" s="110"/>
      <c r="Y333" s="110"/>
      <c r="Z333" s="110"/>
      <c r="AA333" s="110"/>
      <c r="AB333" s="110"/>
      <c r="AC333" s="110"/>
      <c r="AD333" s="110"/>
      <c r="AE333" s="110"/>
      <c r="AF333" s="110"/>
      <c r="AG333" s="110"/>
      <c r="AH333" s="110"/>
      <c r="AI333" s="110"/>
      <c r="AJ333" s="180"/>
      <c r="AK333" s="181"/>
      <c r="AO333" s="110"/>
      <c r="AP333" s="110"/>
      <c r="AQ333" s="110"/>
      <c r="AR333" s="110"/>
    </row>
    <row r="334" spans="3:44" s="74" customFormat="1">
      <c r="C334" s="177"/>
      <c r="D334" s="178"/>
      <c r="F334" s="87"/>
      <c r="G334" s="87"/>
      <c r="H334" s="87"/>
      <c r="I334" s="87"/>
      <c r="J334" s="87"/>
      <c r="K334" s="87"/>
      <c r="L334" s="87"/>
      <c r="M334" s="87"/>
      <c r="N334" s="87"/>
      <c r="O334" s="87"/>
      <c r="P334" s="87"/>
      <c r="Q334" s="87"/>
      <c r="R334" s="87"/>
      <c r="S334" s="179"/>
      <c r="T334" s="177"/>
      <c r="U334" s="177"/>
      <c r="X334" s="110"/>
      <c r="Y334" s="110"/>
      <c r="Z334" s="110"/>
      <c r="AA334" s="110"/>
      <c r="AB334" s="110"/>
      <c r="AC334" s="110"/>
      <c r="AD334" s="110"/>
      <c r="AE334" s="110"/>
      <c r="AF334" s="110"/>
      <c r="AG334" s="110"/>
      <c r="AH334" s="110"/>
      <c r="AI334" s="110"/>
      <c r="AJ334" s="180"/>
      <c r="AK334" s="181"/>
      <c r="AO334" s="110"/>
      <c r="AP334" s="110"/>
      <c r="AQ334" s="110"/>
      <c r="AR334" s="110"/>
    </row>
    <row r="335" spans="3:44" s="74" customFormat="1">
      <c r="C335" s="177"/>
      <c r="D335" s="178"/>
      <c r="F335" s="87"/>
      <c r="G335" s="87"/>
      <c r="H335" s="87"/>
      <c r="I335" s="87"/>
      <c r="J335" s="87"/>
      <c r="K335" s="87"/>
      <c r="L335" s="87"/>
      <c r="M335" s="87"/>
      <c r="N335" s="87"/>
      <c r="O335" s="87"/>
      <c r="P335" s="87"/>
      <c r="Q335" s="87"/>
      <c r="R335" s="87"/>
      <c r="S335" s="179"/>
      <c r="T335" s="177"/>
      <c r="U335" s="177"/>
      <c r="X335" s="110"/>
      <c r="Y335" s="110"/>
      <c r="Z335" s="110"/>
      <c r="AA335" s="110"/>
      <c r="AB335" s="110"/>
      <c r="AC335" s="110"/>
      <c r="AD335" s="110"/>
      <c r="AE335" s="110"/>
      <c r="AF335" s="110"/>
      <c r="AG335" s="110"/>
      <c r="AH335" s="110"/>
      <c r="AI335" s="110"/>
      <c r="AJ335" s="180"/>
      <c r="AK335" s="181"/>
      <c r="AO335" s="110"/>
      <c r="AP335" s="110"/>
      <c r="AQ335" s="110"/>
      <c r="AR335" s="110"/>
    </row>
    <row r="336" spans="3:44" s="74" customFormat="1">
      <c r="C336" s="177"/>
      <c r="D336" s="178"/>
      <c r="F336" s="87"/>
      <c r="G336" s="87"/>
      <c r="H336" s="87"/>
      <c r="I336" s="87"/>
      <c r="J336" s="87"/>
      <c r="K336" s="87"/>
      <c r="L336" s="87"/>
      <c r="M336" s="87"/>
      <c r="N336" s="87"/>
      <c r="O336" s="87"/>
      <c r="P336" s="87"/>
      <c r="Q336" s="87"/>
      <c r="R336" s="87"/>
      <c r="S336" s="179"/>
      <c r="T336" s="177"/>
      <c r="U336" s="177"/>
      <c r="X336" s="110"/>
      <c r="Y336" s="110"/>
      <c r="Z336" s="110"/>
      <c r="AA336" s="110"/>
      <c r="AB336" s="110"/>
      <c r="AC336" s="110"/>
      <c r="AD336" s="110"/>
      <c r="AE336" s="110"/>
      <c r="AF336" s="110"/>
      <c r="AG336" s="110"/>
      <c r="AH336" s="110"/>
      <c r="AI336" s="110"/>
      <c r="AJ336" s="180"/>
      <c r="AK336" s="181"/>
      <c r="AO336" s="110"/>
      <c r="AP336" s="110"/>
      <c r="AQ336" s="110"/>
      <c r="AR336" s="110"/>
    </row>
    <row r="337" spans="3:44" s="74" customFormat="1">
      <c r="C337" s="177"/>
      <c r="D337" s="178"/>
      <c r="F337" s="87"/>
      <c r="G337" s="87"/>
      <c r="H337" s="87"/>
      <c r="I337" s="87"/>
      <c r="J337" s="87"/>
      <c r="K337" s="87"/>
      <c r="L337" s="87"/>
      <c r="M337" s="87"/>
      <c r="N337" s="87"/>
      <c r="O337" s="87"/>
      <c r="P337" s="87"/>
      <c r="Q337" s="87"/>
      <c r="R337" s="87"/>
      <c r="S337" s="179"/>
      <c r="T337" s="177"/>
      <c r="U337" s="177"/>
      <c r="X337" s="110"/>
      <c r="Y337" s="110"/>
      <c r="Z337" s="110"/>
      <c r="AA337" s="110"/>
      <c r="AB337" s="110"/>
      <c r="AC337" s="110"/>
      <c r="AD337" s="110"/>
      <c r="AE337" s="110"/>
      <c r="AF337" s="110"/>
      <c r="AG337" s="110"/>
      <c r="AH337" s="110"/>
      <c r="AI337" s="110"/>
      <c r="AJ337" s="180"/>
      <c r="AK337" s="181"/>
      <c r="AO337" s="110"/>
      <c r="AP337" s="110"/>
      <c r="AQ337" s="110"/>
      <c r="AR337" s="110"/>
    </row>
    <row r="338" spans="3:44" s="74" customFormat="1">
      <c r="C338" s="177"/>
      <c r="D338" s="178"/>
      <c r="F338" s="87"/>
      <c r="G338" s="87"/>
      <c r="H338" s="87"/>
      <c r="I338" s="87"/>
      <c r="J338" s="87"/>
      <c r="K338" s="87"/>
      <c r="L338" s="87"/>
      <c r="M338" s="87"/>
      <c r="N338" s="87"/>
      <c r="O338" s="87"/>
      <c r="P338" s="87"/>
      <c r="Q338" s="87"/>
      <c r="R338" s="87"/>
      <c r="S338" s="179"/>
      <c r="T338" s="177"/>
      <c r="U338" s="177"/>
      <c r="X338" s="110"/>
      <c r="Y338" s="110"/>
      <c r="Z338" s="110"/>
      <c r="AA338" s="110"/>
      <c r="AB338" s="110"/>
      <c r="AC338" s="110"/>
      <c r="AD338" s="110"/>
      <c r="AE338" s="110"/>
      <c r="AF338" s="110"/>
      <c r="AG338" s="110"/>
      <c r="AH338" s="110"/>
      <c r="AI338" s="110"/>
      <c r="AJ338" s="180"/>
      <c r="AK338" s="181"/>
      <c r="AO338" s="110"/>
      <c r="AP338" s="110"/>
      <c r="AQ338" s="110"/>
      <c r="AR338" s="110"/>
    </row>
    <row r="339" spans="3:44" s="74" customFormat="1">
      <c r="C339" s="177"/>
      <c r="D339" s="178"/>
      <c r="F339" s="87"/>
      <c r="G339" s="87"/>
      <c r="H339" s="87"/>
      <c r="I339" s="87"/>
      <c r="J339" s="87"/>
      <c r="K339" s="87"/>
      <c r="L339" s="87"/>
      <c r="M339" s="87"/>
      <c r="N339" s="87"/>
      <c r="O339" s="87"/>
      <c r="P339" s="87"/>
      <c r="Q339" s="87"/>
      <c r="R339" s="87"/>
      <c r="S339" s="179"/>
      <c r="T339" s="177"/>
      <c r="U339" s="177"/>
      <c r="X339" s="110"/>
      <c r="Y339" s="110"/>
      <c r="Z339" s="110"/>
      <c r="AA339" s="110"/>
      <c r="AB339" s="110"/>
      <c r="AC339" s="110"/>
      <c r="AD339" s="110"/>
      <c r="AE339" s="110"/>
      <c r="AF339" s="110"/>
      <c r="AG339" s="110"/>
      <c r="AH339" s="110"/>
      <c r="AI339" s="110"/>
      <c r="AJ339" s="180"/>
      <c r="AK339" s="181"/>
      <c r="AO339" s="110"/>
      <c r="AP339" s="110"/>
      <c r="AQ339" s="110"/>
      <c r="AR339" s="110"/>
    </row>
    <row r="340" spans="3:44" s="74" customFormat="1">
      <c r="C340" s="177"/>
      <c r="D340" s="178"/>
      <c r="F340" s="87"/>
      <c r="G340" s="87"/>
      <c r="H340" s="87"/>
      <c r="I340" s="87"/>
      <c r="J340" s="87"/>
      <c r="K340" s="87"/>
      <c r="L340" s="87"/>
      <c r="M340" s="87"/>
      <c r="N340" s="87"/>
      <c r="O340" s="87"/>
      <c r="P340" s="87"/>
      <c r="Q340" s="87"/>
      <c r="R340" s="87"/>
      <c r="S340" s="179"/>
      <c r="T340" s="177"/>
      <c r="U340" s="177"/>
      <c r="X340" s="110"/>
      <c r="Y340" s="110"/>
      <c r="Z340" s="110"/>
      <c r="AA340" s="110"/>
      <c r="AB340" s="110"/>
      <c r="AC340" s="110"/>
      <c r="AD340" s="110"/>
      <c r="AE340" s="110"/>
      <c r="AF340" s="110"/>
      <c r="AG340" s="110"/>
      <c r="AH340" s="110"/>
      <c r="AI340" s="110"/>
      <c r="AJ340" s="180"/>
      <c r="AK340" s="181"/>
      <c r="AO340" s="110"/>
      <c r="AP340" s="110"/>
      <c r="AQ340" s="110"/>
      <c r="AR340" s="110"/>
    </row>
    <row r="341" spans="3:44" s="74" customFormat="1">
      <c r="C341" s="177"/>
      <c r="D341" s="178"/>
      <c r="F341" s="87"/>
      <c r="G341" s="87"/>
      <c r="H341" s="87"/>
      <c r="I341" s="87"/>
      <c r="J341" s="87"/>
      <c r="K341" s="87"/>
      <c r="L341" s="87"/>
      <c r="M341" s="87"/>
      <c r="N341" s="87"/>
      <c r="O341" s="87"/>
      <c r="P341" s="87"/>
      <c r="Q341" s="87"/>
      <c r="R341" s="87"/>
      <c r="S341" s="179"/>
      <c r="T341" s="177"/>
      <c r="U341" s="177"/>
      <c r="X341" s="110"/>
      <c r="Y341" s="110"/>
      <c r="Z341" s="110"/>
      <c r="AA341" s="110"/>
      <c r="AB341" s="110"/>
      <c r="AC341" s="110"/>
      <c r="AD341" s="110"/>
      <c r="AE341" s="110"/>
      <c r="AF341" s="110"/>
      <c r="AG341" s="110"/>
      <c r="AH341" s="110"/>
      <c r="AI341" s="110"/>
      <c r="AJ341" s="180"/>
      <c r="AK341" s="181"/>
      <c r="AO341" s="110"/>
      <c r="AP341" s="110"/>
      <c r="AQ341" s="110"/>
      <c r="AR341" s="110"/>
    </row>
    <row r="342" spans="3:44" s="74" customFormat="1">
      <c r="C342" s="177"/>
      <c r="D342" s="178"/>
      <c r="F342" s="87"/>
      <c r="G342" s="87"/>
      <c r="H342" s="87"/>
      <c r="I342" s="87"/>
      <c r="J342" s="87"/>
      <c r="K342" s="87"/>
      <c r="L342" s="87"/>
      <c r="M342" s="87"/>
      <c r="N342" s="87"/>
      <c r="O342" s="87"/>
      <c r="P342" s="87"/>
      <c r="Q342" s="87"/>
      <c r="R342" s="87"/>
      <c r="S342" s="179"/>
      <c r="T342" s="177"/>
      <c r="U342" s="177"/>
      <c r="X342" s="110"/>
      <c r="Y342" s="110"/>
      <c r="Z342" s="110"/>
      <c r="AA342" s="110"/>
      <c r="AB342" s="110"/>
      <c r="AC342" s="110"/>
      <c r="AD342" s="110"/>
      <c r="AE342" s="110"/>
      <c r="AF342" s="110"/>
      <c r="AG342" s="110"/>
      <c r="AH342" s="110"/>
      <c r="AI342" s="110"/>
      <c r="AJ342" s="180"/>
      <c r="AK342" s="181"/>
      <c r="AO342" s="110"/>
      <c r="AP342" s="110"/>
      <c r="AQ342" s="110"/>
      <c r="AR342" s="110"/>
    </row>
    <row r="343" spans="3:44" s="74" customFormat="1">
      <c r="C343" s="177"/>
      <c r="D343" s="178"/>
      <c r="F343" s="87"/>
      <c r="G343" s="87"/>
      <c r="H343" s="87"/>
      <c r="I343" s="87"/>
      <c r="J343" s="87"/>
      <c r="K343" s="87"/>
      <c r="L343" s="87"/>
      <c r="M343" s="87"/>
      <c r="N343" s="87"/>
      <c r="O343" s="87"/>
      <c r="P343" s="87"/>
      <c r="Q343" s="87"/>
      <c r="R343" s="87"/>
      <c r="S343" s="179"/>
      <c r="T343" s="177"/>
      <c r="U343" s="177"/>
      <c r="X343" s="110"/>
      <c r="Y343" s="110"/>
      <c r="Z343" s="110"/>
      <c r="AA343" s="110"/>
      <c r="AB343" s="110"/>
      <c r="AC343" s="110"/>
      <c r="AD343" s="110"/>
      <c r="AE343" s="110"/>
      <c r="AF343" s="110"/>
      <c r="AG343" s="110"/>
      <c r="AH343" s="110"/>
      <c r="AI343" s="110"/>
      <c r="AJ343" s="180"/>
      <c r="AK343" s="181"/>
      <c r="AO343" s="110"/>
      <c r="AP343" s="110"/>
      <c r="AQ343" s="110"/>
      <c r="AR343" s="110"/>
    </row>
    <row r="344" spans="3:44" s="74" customFormat="1">
      <c r="C344" s="177"/>
      <c r="D344" s="178"/>
      <c r="F344" s="87"/>
      <c r="G344" s="87"/>
      <c r="H344" s="87"/>
      <c r="I344" s="87"/>
      <c r="J344" s="87"/>
      <c r="K344" s="87"/>
      <c r="L344" s="87"/>
      <c r="M344" s="87"/>
      <c r="N344" s="87"/>
      <c r="O344" s="87"/>
      <c r="P344" s="87"/>
      <c r="Q344" s="87"/>
      <c r="R344" s="87"/>
      <c r="S344" s="179"/>
      <c r="T344" s="177"/>
      <c r="U344" s="177"/>
      <c r="X344" s="110"/>
      <c r="Y344" s="110"/>
      <c r="Z344" s="110"/>
      <c r="AA344" s="110"/>
      <c r="AB344" s="110"/>
      <c r="AC344" s="110"/>
      <c r="AD344" s="110"/>
      <c r="AE344" s="110"/>
      <c r="AF344" s="110"/>
      <c r="AG344" s="110"/>
      <c r="AH344" s="110"/>
      <c r="AI344" s="110"/>
      <c r="AJ344" s="180"/>
      <c r="AK344" s="181"/>
      <c r="AO344" s="110"/>
      <c r="AP344" s="110"/>
      <c r="AQ344" s="110"/>
      <c r="AR344" s="110"/>
    </row>
    <row r="345" spans="3:44" s="74" customFormat="1">
      <c r="C345" s="177"/>
      <c r="D345" s="178"/>
      <c r="F345" s="87"/>
      <c r="G345" s="87"/>
      <c r="H345" s="87"/>
      <c r="I345" s="87"/>
      <c r="J345" s="87"/>
      <c r="K345" s="87"/>
      <c r="L345" s="87"/>
      <c r="M345" s="87"/>
      <c r="N345" s="87"/>
      <c r="O345" s="87"/>
      <c r="P345" s="87"/>
      <c r="Q345" s="87"/>
      <c r="R345" s="87"/>
      <c r="S345" s="179"/>
      <c r="T345" s="177"/>
      <c r="U345" s="177"/>
      <c r="X345" s="110"/>
      <c r="Y345" s="110"/>
      <c r="Z345" s="110"/>
      <c r="AA345" s="110"/>
      <c r="AB345" s="110"/>
      <c r="AC345" s="110"/>
      <c r="AD345" s="110"/>
      <c r="AE345" s="110"/>
      <c r="AF345" s="110"/>
      <c r="AG345" s="110"/>
      <c r="AH345" s="110"/>
      <c r="AI345" s="110"/>
      <c r="AJ345" s="180"/>
      <c r="AK345" s="181"/>
      <c r="AO345" s="110"/>
      <c r="AP345" s="110"/>
      <c r="AQ345" s="110"/>
      <c r="AR345" s="110"/>
    </row>
    <row r="346" spans="3:44" s="74" customFormat="1">
      <c r="C346" s="177"/>
      <c r="D346" s="178"/>
      <c r="F346" s="87"/>
      <c r="G346" s="87"/>
      <c r="H346" s="87"/>
      <c r="I346" s="87"/>
      <c r="J346" s="87"/>
      <c r="K346" s="87"/>
      <c r="L346" s="87"/>
      <c r="M346" s="87"/>
      <c r="N346" s="87"/>
      <c r="O346" s="87"/>
      <c r="P346" s="87"/>
      <c r="Q346" s="87"/>
      <c r="R346" s="87"/>
      <c r="S346" s="179"/>
      <c r="T346" s="177"/>
      <c r="U346" s="177"/>
      <c r="X346" s="110"/>
      <c r="Y346" s="110"/>
      <c r="Z346" s="110"/>
      <c r="AA346" s="110"/>
      <c r="AB346" s="110"/>
      <c r="AC346" s="110"/>
      <c r="AD346" s="110"/>
      <c r="AE346" s="110"/>
      <c r="AF346" s="110"/>
      <c r="AG346" s="110"/>
      <c r="AH346" s="110"/>
      <c r="AI346" s="110"/>
      <c r="AJ346" s="180"/>
      <c r="AK346" s="181"/>
      <c r="AO346" s="110"/>
      <c r="AP346" s="110"/>
      <c r="AQ346" s="110"/>
      <c r="AR346" s="110"/>
    </row>
    <row r="347" spans="3:44" s="74" customFormat="1">
      <c r="C347" s="177"/>
      <c r="D347" s="178"/>
      <c r="F347" s="87"/>
      <c r="G347" s="87"/>
      <c r="H347" s="87"/>
      <c r="I347" s="87"/>
      <c r="J347" s="87"/>
      <c r="K347" s="87"/>
      <c r="L347" s="87"/>
      <c r="M347" s="87"/>
      <c r="N347" s="87"/>
      <c r="O347" s="87"/>
      <c r="P347" s="87"/>
      <c r="Q347" s="87"/>
      <c r="R347" s="87"/>
      <c r="S347" s="179"/>
      <c r="T347" s="177"/>
      <c r="U347" s="177"/>
      <c r="X347" s="110"/>
      <c r="Y347" s="110"/>
      <c r="Z347" s="110"/>
      <c r="AA347" s="110"/>
      <c r="AB347" s="110"/>
      <c r="AC347" s="110"/>
      <c r="AD347" s="110"/>
      <c r="AE347" s="110"/>
      <c r="AF347" s="110"/>
      <c r="AG347" s="110"/>
      <c r="AH347" s="110"/>
      <c r="AI347" s="110"/>
      <c r="AJ347" s="180"/>
      <c r="AK347" s="181"/>
      <c r="AO347" s="110"/>
      <c r="AP347" s="110"/>
      <c r="AQ347" s="110"/>
      <c r="AR347" s="110"/>
    </row>
    <row r="348" spans="3:44" s="74" customFormat="1">
      <c r="C348" s="177"/>
      <c r="D348" s="178"/>
      <c r="F348" s="87"/>
      <c r="G348" s="87"/>
      <c r="H348" s="87"/>
      <c r="I348" s="87"/>
      <c r="J348" s="87"/>
      <c r="K348" s="87"/>
      <c r="L348" s="87"/>
      <c r="M348" s="87"/>
      <c r="N348" s="87"/>
      <c r="O348" s="87"/>
      <c r="P348" s="87"/>
      <c r="Q348" s="87"/>
      <c r="R348" s="87"/>
      <c r="S348" s="179"/>
      <c r="T348" s="177"/>
      <c r="U348" s="177"/>
      <c r="X348" s="110"/>
      <c r="Y348" s="110"/>
      <c r="Z348" s="110"/>
      <c r="AA348" s="110"/>
      <c r="AB348" s="110"/>
      <c r="AC348" s="110"/>
      <c r="AD348" s="110"/>
      <c r="AE348" s="110"/>
      <c r="AF348" s="110"/>
      <c r="AG348" s="110"/>
      <c r="AH348" s="110"/>
      <c r="AI348" s="110"/>
      <c r="AJ348" s="180"/>
      <c r="AK348" s="181"/>
      <c r="AO348" s="110"/>
      <c r="AP348" s="110"/>
      <c r="AQ348" s="110"/>
      <c r="AR348" s="110"/>
    </row>
    <row r="349" spans="3:44" s="74" customFormat="1">
      <c r="C349" s="177"/>
      <c r="D349" s="178"/>
      <c r="F349" s="87"/>
      <c r="G349" s="87"/>
      <c r="H349" s="87"/>
      <c r="I349" s="87"/>
      <c r="J349" s="87"/>
      <c r="K349" s="87"/>
      <c r="L349" s="87"/>
      <c r="M349" s="87"/>
      <c r="N349" s="87"/>
      <c r="O349" s="87"/>
      <c r="P349" s="87"/>
      <c r="Q349" s="87"/>
      <c r="R349" s="87"/>
      <c r="S349" s="179"/>
      <c r="T349" s="177"/>
      <c r="U349" s="177"/>
      <c r="X349" s="110"/>
      <c r="Y349" s="110"/>
      <c r="Z349" s="110"/>
      <c r="AA349" s="110"/>
      <c r="AB349" s="110"/>
      <c r="AC349" s="110"/>
      <c r="AD349" s="110"/>
      <c r="AE349" s="110"/>
      <c r="AF349" s="110"/>
      <c r="AG349" s="110"/>
      <c r="AH349" s="110"/>
      <c r="AI349" s="110"/>
      <c r="AJ349" s="180"/>
      <c r="AK349" s="181"/>
      <c r="AO349" s="110"/>
      <c r="AP349" s="110"/>
      <c r="AQ349" s="110"/>
      <c r="AR349" s="110"/>
    </row>
    <row r="350" spans="3:44" s="74" customFormat="1">
      <c r="C350" s="177"/>
      <c r="D350" s="178"/>
      <c r="F350" s="87"/>
      <c r="G350" s="87"/>
      <c r="H350" s="87"/>
      <c r="I350" s="87"/>
      <c r="J350" s="87"/>
      <c r="K350" s="87"/>
      <c r="L350" s="87"/>
      <c r="M350" s="87"/>
      <c r="N350" s="87"/>
      <c r="O350" s="87"/>
      <c r="P350" s="87"/>
      <c r="Q350" s="87"/>
      <c r="R350" s="87"/>
      <c r="S350" s="179"/>
      <c r="T350" s="177"/>
      <c r="U350" s="177"/>
      <c r="X350" s="110"/>
      <c r="Y350" s="110"/>
      <c r="Z350" s="110"/>
      <c r="AA350" s="110"/>
      <c r="AB350" s="110"/>
      <c r="AC350" s="110"/>
      <c r="AD350" s="110"/>
      <c r="AE350" s="110"/>
      <c r="AF350" s="110"/>
      <c r="AG350" s="110"/>
      <c r="AH350" s="110"/>
      <c r="AI350" s="110"/>
      <c r="AJ350" s="180"/>
      <c r="AK350" s="181"/>
      <c r="AO350" s="110"/>
      <c r="AP350" s="110"/>
      <c r="AQ350" s="110"/>
      <c r="AR350" s="110"/>
    </row>
    <row r="351" spans="3:44" s="74" customFormat="1">
      <c r="C351" s="177"/>
      <c r="D351" s="178"/>
      <c r="F351" s="87"/>
      <c r="G351" s="87"/>
      <c r="H351" s="87"/>
      <c r="I351" s="87"/>
      <c r="J351" s="87"/>
      <c r="K351" s="87"/>
      <c r="L351" s="87"/>
      <c r="M351" s="87"/>
      <c r="N351" s="87"/>
      <c r="O351" s="87"/>
      <c r="P351" s="87"/>
      <c r="Q351" s="87"/>
      <c r="R351" s="87"/>
      <c r="S351" s="179"/>
      <c r="T351" s="177"/>
      <c r="U351" s="177"/>
      <c r="X351" s="110"/>
      <c r="Y351" s="110"/>
      <c r="Z351" s="110"/>
      <c r="AA351" s="110"/>
      <c r="AB351" s="110"/>
      <c r="AC351" s="110"/>
      <c r="AD351" s="110"/>
      <c r="AE351" s="110"/>
      <c r="AF351" s="110"/>
      <c r="AG351" s="110"/>
      <c r="AH351" s="110"/>
      <c r="AI351" s="110"/>
      <c r="AJ351" s="180"/>
      <c r="AK351" s="181"/>
      <c r="AO351" s="110"/>
      <c r="AP351" s="110"/>
      <c r="AQ351" s="110"/>
      <c r="AR351" s="110"/>
    </row>
    <row r="352" spans="3:44" s="74" customFormat="1">
      <c r="C352" s="177"/>
      <c r="D352" s="178"/>
      <c r="F352" s="87"/>
      <c r="G352" s="87"/>
      <c r="H352" s="87"/>
      <c r="I352" s="87"/>
      <c r="J352" s="87"/>
      <c r="K352" s="87"/>
      <c r="L352" s="87"/>
      <c r="M352" s="87"/>
      <c r="N352" s="87"/>
      <c r="O352" s="87"/>
      <c r="P352" s="87"/>
      <c r="Q352" s="87"/>
      <c r="R352" s="87"/>
      <c r="S352" s="179"/>
      <c r="T352" s="177"/>
      <c r="U352" s="177"/>
      <c r="X352" s="110"/>
      <c r="Y352" s="110"/>
      <c r="Z352" s="110"/>
      <c r="AA352" s="110"/>
      <c r="AB352" s="110"/>
      <c r="AC352" s="110"/>
      <c r="AD352" s="110"/>
      <c r="AE352" s="110"/>
      <c r="AF352" s="110"/>
      <c r="AG352" s="110"/>
      <c r="AH352" s="110"/>
      <c r="AI352" s="110"/>
      <c r="AJ352" s="180"/>
      <c r="AK352" s="181"/>
      <c r="AO352" s="110"/>
      <c r="AP352" s="110"/>
      <c r="AQ352" s="110"/>
      <c r="AR352" s="110"/>
    </row>
    <row r="353" spans="3:44" s="74" customFormat="1">
      <c r="C353" s="177"/>
      <c r="D353" s="178"/>
      <c r="F353" s="87"/>
      <c r="G353" s="87"/>
      <c r="H353" s="87"/>
      <c r="I353" s="87"/>
      <c r="J353" s="87"/>
      <c r="K353" s="87"/>
      <c r="L353" s="87"/>
      <c r="M353" s="87"/>
      <c r="N353" s="87"/>
      <c r="O353" s="87"/>
      <c r="P353" s="87"/>
      <c r="Q353" s="87"/>
      <c r="R353" s="87"/>
      <c r="S353" s="179"/>
      <c r="T353" s="177"/>
      <c r="U353" s="177"/>
      <c r="X353" s="110"/>
      <c r="Y353" s="110"/>
      <c r="Z353" s="110"/>
      <c r="AA353" s="110"/>
      <c r="AB353" s="110"/>
      <c r="AC353" s="110"/>
      <c r="AD353" s="110"/>
      <c r="AE353" s="110"/>
      <c r="AF353" s="110"/>
      <c r="AG353" s="110"/>
      <c r="AH353" s="110"/>
      <c r="AI353" s="110"/>
      <c r="AJ353" s="180"/>
      <c r="AK353" s="181"/>
      <c r="AO353" s="110"/>
      <c r="AP353" s="110"/>
      <c r="AQ353" s="110"/>
      <c r="AR353" s="110"/>
    </row>
    <row r="354" spans="3:44" s="74" customFormat="1">
      <c r="C354" s="177"/>
      <c r="D354" s="178"/>
      <c r="F354" s="87"/>
      <c r="G354" s="87"/>
      <c r="H354" s="87"/>
      <c r="I354" s="87"/>
      <c r="J354" s="87"/>
      <c r="K354" s="87"/>
      <c r="L354" s="87"/>
      <c r="M354" s="87"/>
      <c r="N354" s="87"/>
      <c r="O354" s="87"/>
      <c r="P354" s="87"/>
      <c r="Q354" s="87"/>
      <c r="R354" s="87"/>
      <c r="S354" s="179"/>
      <c r="T354" s="177"/>
      <c r="U354" s="177"/>
      <c r="X354" s="110"/>
      <c r="Y354" s="110"/>
      <c r="Z354" s="110"/>
      <c r="AA354" s="110"/>
      <c r="AB354" s="110"/>
      <c r="AC354" s="110"/>
      <c r="AD354" s="110"/>
      <c r="AE354" s="110"/>
      <c r="AF354" s="110"/>
      <c r="AG354" s="110"/>
      <c r="AH354" s="110"/>
      <c r="AI354" s="110"/>
      <c r="AJ354" s="180"/>
      <c r="AK354" s="181"/>
      <c r="AO354" s="110"/>
      <c r="AP354" s="110"/>
      <c r="AQ354" s="110"/>
      <c r="AR354" s="110"/>
    </row>
    <row r="355" spans="3:44" s="74" customFormat="1">
      <c r="C355" s="177"/>
      <c r="D355" s="178"/>
      <c r="F355" s="87"/>
      <c r="G355" s="87"/>
      <c r="H355" s="87"/>
      <c r="I355" s="87"/>
      <c r="J355" s="87"/>
      <c r="K355" s="87"/>
      <c r="L355" s="87"/>
      <c r="M355" s="87"/>
      <c r="N355" s="87"/>
      <c r="O355" s="87"/>
      <c r="P355" s="87"/>
      <c r="Q355" s="87"/>
      <c r="R355" s="87"/>
      <c r="S355" s="179"/>
      <c r="T355" s="177"/>
      <c r="U355" s="177"/>
      <c r="X355" s="110"/>
      <c r="Y355" s="110"/>
      <c r="Z355" s="110"/>
      <c r="AA355" s="110"/>
      <c r="AB355" s="110"/>
      <c r="AC355" s="110"/>
      <c r="AD355" s="110"/>
      <c r="AE355" s="110"/>
      <c r="AF355" s="110"/>
      <c r="AG355" s="110"/>
      <c r="AH355" s="110"/>
      <c r="AI355" s="110"/>
      <c r="AJ355" s="180"/>
      <c r="AK355" s="181"/>
      <c r="AO355" s="110"/>
      <c r="AP355" s="110"/>
      <c r="AQ355" s="110"/>
      <c r="AR355" s="110"/>
    </row>
    <row r="356" spans="3:44" s="74" customFormat="1">
      <c r="C356" s="177"/>
      <c r="D356" s="178"/>
      <c r="F356" s="87"/>
      <c r="G356" s="87"/>
      <c r="H356" s="87"/>
      <c r="I356" s="87"/>
      <c r="J356" s="87"/>
      <c r="K356" s="87"/>
      <c r="L356" s="87"/>
      <c r="M356" s="87"/>
      <c r="N356" s="87"/>
      <c r="O356" s="87"/>
      <c r="P356" s="87"/>
      <c r="Q356" s="87"/>
      <c r="R356" s="87"/>
      <c r="S356" s="179"/>
      <c r="T356" s="177"/>
      <c r="U356" s="177"/>
      <c r="X356" s="110"/>
      <c r="Y356" s="110"/>
      <c r="Z356" s="110"/>
      <c r="AA356" s="110"/>
      <c r="AB356" s="110"/>
      <c r="AC356" s="110"/>
      <c r="AD356" s="110"/>
      <c r="AE356" s="110"/>
      <c r="AF356" s="110"/>
      <c r="AG356" s="110"/>
      <c r="AH356" s="110"/>
      <c r="AI356" s="110"/>
      <c r="AJ356" s="180"/>
      <c r="AK356" s="181"/>
      <c r="AO356" s="110"/>
      <c r="AP356" s="110"/>
      <c r="AQ356" s="110"/>
      <c r="AR356" s="110"/>
    </row>
    <row r="357" spans="3:44" s="74" customFormat="1">
      <c r="C357" s="177"/>
      <c r="D357" s="178"/>
      <c r="F357" s="87"/>
      <c r="G357" s="87"/>
      <c r="H357" s="87"/>
      <c r="I357" s="87"/>
      <c r="J357" s="87"/>
      <c r="K357" s="87"/>
      <c r="L357" s="87"/>
      <c r="M357" s="87"/>
      <c r="N357" s="87"/>
      <c r="O357" s="87"/>
      <c r="P357" s="87"/>
      <c r="Q357" s="87"/>
      <c r="R357" s="87"/>
      <c r="S357" s="179"/>
      <c r="T357" s="177"/>
      <c r="U357" s="177"/>
      <c r="X357" s="110"/>
      <c r="Y357" s="110"/>
      <c r="Z357" s="110"/>
      <c r="AA357" s="110"/>
      <c r="AB357" s="110"/>
      <c r="AC357" s="110"/>
      <c r="AD357" s="110"/>
      <c r="AE357" s="110"/>
      <c r="AF357" s="110"/>
      <c r="AG357" s="110"/>
      <c r="AH357" s="110"/>
      <c r="AI357" s="110"/>
      <c r="AJ357" s="180"/>
      <c r="AK357" s="181"/>
      <c r="AO357" s="110"/>
      <c r="AP357" s="110"/>
      <c r="AQ357" s="110"/>
      <c r="AR357" s="110"/>
    </row>
    <row r="358" spans="3:44" s="74" customFormat="1">
      <c r="C358" s="177"/>
      <c r="D358" s="178"/>
      <c r="F358" s="87"/>
      <c r="G358" s="87"/>
      <c r="H358" s="87"/>
      <c r="I358" s="87"/>
      <c r="J358" s="87"/>
      <c r="K358" s="87"/>
      <c r="L358" s="87"/>
      <c r="M358" s="87"/>
      <c r="N358" s="87"/>
      <c r="O358" s="87"/>
      <c r="P358" s="87"/>
      <c r="Q358" s="87"/>
      <c r="R358" s="87"/>
      <c r="S358" s="179"/>
      <c r="T358" s="177"/>
      <c r="U358" s="177"/>
      <c r="X358" s="110"/>
      <c r="Y358" s="110"/>
      <c r="Z358" s="110"/>
      <c r="AA358" s="110"/>
      <c r="AB358" s="110"/>
      <c r="AC358" s="110"/>
      <c r="AD358" s="110"/>
      <c r="AE358" s="110"/>
      <c r="AF358" s="110"/>
      <c r="AG358" s="110"/>
      <c r="AH358" s="110"/>
      <c r="AI358" s="110"/>
      <c r="AJ358" s="180"/>
      <c r="AK358" s="181"/>
      <c r="AO358" s="110"/>
      <c r="AP358" s="110"/>
      <c r="AQ358" s="110"/>
      <c r="AR358" s="110"/>
    </row>
    <row r="359" spans="3:44" s="74" customFormat="1">
      <c r="C359" s="177"/>
      <c r="D359" s="178"/>
      <c r="F359" s="87"/>
      <c r="G359" s="87"/>
      <c r="H359" s="87"/>
      <c r="I359" s="87"/>
      <c r="J359" s="87"/>
      <c r="K359" s="87"/>
      <c r="L359" s="87"/>
      <c r="M359" s="87"/>
      <c r="N359" s="87"/>
      <c r="O359" s="87"/>
      <c r="P359" s="87"/>
      <c r="Q359" s="87"/>
      <c r="R359" s="87"/>
      <c r="S359" s="179"/>
      <c r="T359" s="177"/>
      <c r="U359" s="177"/>
      <c r="X359" s="110"/>
      <c r="Y359" s="110"/>
      <c r="Z359" s="110"/>
      <c r="AA359" s="110"/>
      <c r="AB359" s="110"/>
      <c r="AC359" s="110"/>
      <c r="AD359" s="110"/>
      <c r="AE359" s="110"/>
      <c r="AF359" s="110"/>
      <c r="AG359" s="110"/>
      <c r="AH359" s="110"/>
      <c r="AI359" s="110"/>
      <c r="AJ359" s="180"/>
      <c r="AK359" s="181"/>
      <c r="AO359" s="110"/>
      <c r="AP359" s="110"/>
      <c r="AQ359" s="110"/>
      <c r="AR359" s="110"/>
    </row>
    <row r="360" spans="3:44" s="74" customFormat="1">
      <c r="C360" s="177"/>
      <c r="D360" s="178"/>
      <c r="F360" s="87"/>
      <c r="G360" s="87"/>
      <c r="H360" s="87"/>
      <c r="I360" s="87"/>
      <c r="J360" s="87"/>
      <c r="K360" s="87"/>
      <c r="L360" s="87"/>
      <c r="M360" s="87"/>
      <c r="N360" s="87"/>
      <c r="O360" s="87"/>
      <c r="P360" s="87"/>
      <c r="Q360" s="87"/>
      <c r="R360" s="87"/>
      <c r="S360" s="179"/>
      <c r="T360" s="177"/>
      <c r="U360" s="177"/>
      <c r="X360" s="110"/>
      <c r="Y360" s="110"/>
      <c r="Z360" s="110"/>
      <c r="AA360" s="110"/>
      <c r="AB360" s="110"/>
      <c r="AC360" s="110"/>
      <c r="AD360" s="110"/>
      <c r="AE360" s="110"/>
      <c r="AF360" s="110"/>
      <c r="AG360" s="110"/>
      <c r="AH360" s="110"/>
      <c r="AI360" s="110"/>
      <c r="AJ360" s="180"/>
      <c r="AK360" s="181"/>
      <c r="AO360" s="110"/>
      <c r="AP360" s="110"/>
      <c r="AQ360" s="110"/>
      <c r="AR360" s="110"/>
    </row>
    <row r="361" spans="3:44" s="74" customFormat="1">
      <c r="C361" s="177"/>
      <c r="D361" s="178"/>
      <c r="F361" s="87"/>
      <c r="G361" s="87"/>
      <c r="H361" s="87"/>
      <c r="I361" s="87"/>
      <c r="J361" s="87"/>
      <c r="K361" s="87"/>
      <c r="L361" s="87"/>
      <c r="M361" s="87"/>
      <c r="N361" s="87"/>
      <c r="O361" s="87"/>
      <c r="P361" s="87"/>
      <c r="Q361" s="87"/>
      <c r="R361" s="87"/>
      <c r="S361" s="179"/>
      <c r="T361" s="177"/>
      <c r="U361" s="177"/>
      <c r="X361" s="110"/>
      <c r="Y361" s="110"/>
      <c r="Z361" s="110"/>
      <c r="AA361" s="110"/>
      <c r="AB361" s="110"/>
      <c r="AC361" s="110"/>
      <c r="AD361" s="110"/>
      <c r="AE361" s="110"/>
      <c r="AF361" s="110"/>
      <c r="AG361" s="110"/>
      <c r="AH361" s="110"/>
      <c r="AI361" s="110"/>
      <c r="AJ361" s="180"/>
      <c r="AK361" s="181"/>
      <c r="AO361" s="110"/>
      <c r="AP361" s="110"/>
      <c r="AQ361" s="110"/>
      <c r="AR361" s="110"/>
    </row>
    <row r="362" spans="3:44" s="74" customFormat="1">
      <c r="C362" s="177"/>
      <c r="D362" s="178"/>
      <c r="F362" s="87"/>
      <c r="G362" s="87"/>
      <c r="H362" s="87"/>
      <c r="I362" s="87"/>
      <c r="J362" s="87"/>
      <c r="K362" s="87"/>
      <c r="L362" s="87"/>
      <c r="M362" s="87"/>
      <c r="N362" s="87"/>
      <c r="O362" s="87"/>
      <c r="P362" s="87"/>
      <c r="Q362" s="87"/>
      <c r="R362" s="87"/>
      <c r="S362" s="179"/>
      <c r="T362" s="177"/>
      <c r="U362" s="177"/>
      <c r="X362" s="110"/>
      <c r="Y362" s="110"/>
      <c r="Z362" s="110"/>
      <c r="AA362" s="110"/>
      <c r="AB362" s="110"/>
      <c r="AC362" s="110"/>
      <c r="AD362" s="110"/>
      <c r="AE362" s="110"/>
      <c r="AF362" s="110"/>
      <c r="AG362" s="110"/>
      <c r="AH362" s="110"/>
      <c r="AI362" s="110"/>
      <c r="AJ362" s="180"/>
      <c r="AK362" s="181"/>
      <c r="AO362" s="110"/>
      <c r="AP362" s="110"/>
      <c r="AQ362" s="110"/>
      <c r="AR362" s="110"/>
    </row>
    <row r="363" spans="3:44" s="74" customFormat="1">
      <c r="C363" s="177"/>
      <c r="D363" s="178"/>
      <c r="F363" s="87"/>
      <c r="G363" s="87"/>
      <c r="H363" s="87"/>
      <c r="I363" s="87"/>
      <c r="J363" s="87"/>
      <c r="K363" s="87"/>
      <c r="L363" s="87"/>
      <c r="M363" s="87"/>
      <c r="N363" s="87"/>
      <c r="O363" s="87"/>
      <c r="P363" s="87"/>
      <c r="Q363" s="87"/>
      <c r="R363" s="87"/>
      <c r="S363" s="179"/>
      <c r="T363" s="177"/>
      <c r="U363" s="177"/>
      <c r="X363" s="110"/>
      <c r="Y363" s="110"/>
      <c r="Z363" s="110"/>
      <c r="AA363" s="110"/>
      <c r="AB363" s="110"/>
      <c r="AC363" s="110"/>
      <c r="AD363" s="110"/>
      <c r="AE363" s="110"/>
      <c r="AF363" s="110"/>
      <c r="AG363" s="110"/>
      <c r="AH363" s="110"/>
      <c r="AI363" s="110"/>
      <c r="AJ363" s="180"/>
      <c r="AK363" s="181"/>
      <c r="AO363" s="110"/>
      <c r="AP363" s="110"/>
      <c r="AQ363" s="110"/>
      <c r="AR363" s="110"/>
    </row>
    <row r="364" spans="3:44" s="74" customFormat="1">
      <c r="C364" s="177"/>
      <c r="D364" s="178"/>
      <c r="F364" s="87"/>
      <c r="G364" s="87"/>
      <c r="H364" s="87"/>
      <c r="I364" s="87"/>
      <c r="J364" s="87"/>
      <c r="K364" s="87"/>
      <c r="L364" s="87"/>
      <c r="M364" s="87"/>
      <c r="N364" s="87"/>
      <c r="O364" s="87"/>
      <c r="P364" s="87"/>
      <c r="Q364" s="87"/>
      <c r="R364" s="87"/>
      <c r="S364" s="179"/>
      <c r="T364" s="177"/>
      <c r="U364" s="177"/>
      <c r="X364" s="110"/>
      <c r="Y364" s="110"/>
      <c r="Z364" s="110"/>
      <c r="AA364" s="110"/>
      <c r="AB364" s="110"/>
      <c r="AC364" s="110"/>
      <c r="AD364" s="110"/>
      <c r="AE364" s="110"/>
      <c r="AF364" s="110"/>
      <c r="AG364" s="110"/>
      <c r="AH364" s="110"/>
      <c r="AI364" s="110"/>
      <c r="AJ364" s="180"/>
      <c r="AK364" s="181"/>
      <c r="AO364" s="110"/>
      <c r="AP364" s="110"/>
      <c r="AQ364" s="110"/>
      <c r="AR364" s="110"/>
    </row>
    <row r="365" spans="3:44" s="74" customFormat="1">
      <c r="C365" s="177"/>
      <c r="D365" s="178"/>
      <c r="F365" s="87"/>
      <c r="G365" s="87"/>
      <c r="H365" s="87"/>
      <c r="I365" s="87"/>
      <c r="J365" s="87"/>
      <c r="K365" s="87"/>
      <c r="L365" s="87"/>
      <c r="M365" s="87"/>
      <c r="N365" s="87"/>
      <c r="O365" s="87"/>
      <c r="P365" s="87"/>
      <c r="Q365" s="87"/>
      <c r="R365" s="87"/>
      <c r="S365" s="179"/>
      <c r="T365" s="177"/>
      <c r="U365" s="177"/>
      <c r="X365" s="110"/>
      <c r="Y365" s="110"/>
      <c r="Z365" s="110"/>
      <c r="AA365" s="110"/>
      <c r="AB365" s="110"/>
      <c r="AC365" s="110"/>
      <c r="AD365" s="110"/>
      <c r="AE365" s="110"/>
      <c r="AF365" s="110"/>
      <c r="AG365" s="110"/>
      <c r="AH365" s="110"/>
      <c r="AI365" s="110"/>
      <c r="AJ365" s="180"/>
      <c r="AK365" s="181"/>
      <c r="AO365" s="110"/>
      <c r="AP365" s="110"/>
      <c r="AQ365" s="110"/>
      <c r="AR365" s="110"/>
    </row>
    <row r="366" spans="3:44" s="74" customFormat="1">
      <c r="C366" s="177"/>
      <c r="D366" s="178"/>
      <c r="F366" s="87"/>
      <c r="G366" s="87"/>
      <c r="H366" s="87"/>
      <c r="I366" s="87"/>
      <c r="J366" s="87"/>
      <c r="K366" s="87"/>
      <c r="L366" s="87"/>
      <c r="M366" s="87"/>
      <c r="N366" s="87"/>
      <c r="O366" s="87"/>
      <c r="P366" s="87"/>
      <c r="Q366" s="87"/>
      <c r="R366" s="87"/>
      <c r="S366" s="179"/>
      <c r="T366" s="177"/>
      <c r="U366" s="177"/>
      <c r="X366" s="110"/>
      <c r="Y366" s="110"/>
      <c r="Z366" s="110"/>
      <c r="AA366" s="110"/>
      <c r="AB366" s="110"/>
      <c r="AC366" s="110"/>
      <c r="AD366" s="110"/>
      <c r="AE366" s="110"/>
      <c r="AF366" s="110"/>
      <c r="AG366" s="110"/>
      <c r="AH366" s="110"/>
      <c r="AI366" s="110"/>
      <c r="AJ366" s="180"/>
      <c r="AK366" s="181"/>
      <c r="AO366" s="110"/>
      <c r="AP366" s="110"/>
      <c r="AQ366" s="110"/>
      <c r="AR366" s="110"/>
    </row>
    <row r="367" spans="3:44" s="74" customFormat="1">
      <c r="C367" s="177"/>
      <c r="D367" s="178"/>
      <c r="F367" s="87"/>
      <c r="G367" s="87"/>
      <c r="H367" s="87"/>
      <c r="I367" s="87"/>
      <c r="J367" s="87"/>
      <c r="K367" s="87"/>
      <c r="L367" s="87"/>
      <c r="M367" s="87"/>
      <c r="N367" s="87"/>
      <c r="O367" s="87"/>
      <c r="P367" s="87"/>
      <c r="Q367" s="87"/>
      <c r="R367" s="87"/>
      <c r="S367" s="179"/>
      <c r="T367" s="177"/>
      <c r="U367" s="177"/>
      <c r="X367" s="110"/>
      <c r="Y367" s="110"/>
      <c r="Z367" s="110"/>
      <c r="AA367" s="110"/>
      <c r="AB367" s="110"/>
      <c r="AC367" s="110"/>
      <c r="AD367" s="110"/>
      <c r="AE367" s="110"/>
      <c r="AF367" s="110"/>
      <c r="AG367" s="110"/>
      <c r="AH367" s="110"/>
      <c r="AI367" s="110"/>
      <c r="AJ367" s="180"/>
      <c r="AK367" s="181"/>
      <c r="AO367" s="110"/>
      <c r="AP367" s="110"/>
      <c r="AQ367" s="110"/>
      <c r="AR367" s="110"/>
    </row>
    <row r="368" spans="3:44" s="74" customFormat="1">
      <c r="C368" s="177"/>
      <c r="D368" s="178"/>
      <c r="F368" s="87"/>
      <c r="G368" s="87"/>
      <c r="H368" s="87"/>
      <c r="I368" s="87"/>
      <c r="J368" s="87"/>
      <c r="K368" s="87"/>
      <c r="L368" s="87"/>
      <c r="M368" s="87"/>
      <c r="N368" s="87"/>
      <c r="O368" s="87"/>
      <c r="P368" s="87"/>
      <c r="Q368" s="87"/>
      <c r="R368" s="87"/>
      <c r="S368" s="179"/>
      <c r="T368" s="177"/>
      <c r="U368" s="177"/>
      <c r="X368" s="110"/>
      <c r="Y368" s="110"/>
      <c r="Z368" s="110"/>
      <c r="AA368" s="110"/>
      <c r="AB368" s="110"/>
      <c r="AC368" s="110"/>
      <c r="AD368" s="110"/>
      <c r="AE368" s="110"/>
      <c r="AF368" s="110"/>
      <c r="AG368" s="110"/>
      <c r="AH368" s="110"/>
      <c r="AI368" s="110"/>
      <c r="AJ368" s="180"/>
      <c r="AK368" s="181"/>
      <c r="AO368" s="110"/>
      <c r="AP368" s="110"/>
      <c r="AQ368" s="110"/>
      <c r="AR368" s="110"/>
    </row>
    <row r="369" spans="3:44" s="74" customFormat="1">
      <c r="C369" s="177"/>
      <c r="D369" s="178"/>
      <c r="F369" s="87"/>
      <c r="G369" s="87"/>
      <c r="H369" s="87"/>
      <c r="I369" s="87"/>
      <c r="J369" s="87"/>
      <c r="K369" s="87"/>
      <c r="L369" s="87"/>
      <c r="M369" s="87"/>
      <c r="N369" s="87"/>
      <c r="O369" s="87"/>
      <c r="P369" s="87"/>
      <c r="Q369" s="87"/>
      <c r="R369" s="87"/>
      <c r="S369" s="179"/>
      <c r="T369" s="177"/>
      <c r="U369" s="177"/>
      <c r="X369" s="110"/>
      <c r="Y369" s="110"/>
      <c r="Z369" s="110"/>
      <c r="AA369" s="110"/>
      <c r="AB369" s="110"/>
      <c r="AC369" s="110"/>
      <c r="AD369" s="110"/>
      <c r="AE369" s="110"/>
      <c r="AF369" s="110"/>
      <c r="AG369" s="110"/>
      <c r="AH369" s="110"/>
      <c r="AI369" s="110"/>
      <c r="AJ369" s="180"/>
      <c r="AK369" s="181"/>
      <c r="AO369" s="110"/>
      <c r="AP369" s="110"/>
      <c r="AQ369" s="110"/>
      <c r="AR369" s="110"/>
    </row>
    <row r="370" spans="3:44" s="74" customFormat="1">
      <c r="C370" s="177"/>
      <c r="D370" s="178"/>
      <c r="F370" s="87"/>
      <c r="G370" s="87"/>
      <c r="H370" s="87"/>
      <c r="I370" s="87"/>
      <c r="J370" s="87"/>
      <c r="K370" s="87"/>
      <c r="L370" s="87"/>
      <c r="M370" s="87"/>
      <c r="N370" s="87"/>
      <c r="O370" s="87"/>
      <c r="P370" s="87"/>
      <c r="Q370" s="87"/>
      <c r="R370" s="87"/>
      <c r="S370" s="179"/>
      <c r="T370" s="177"/>
      <c r="U370" s="177"/>
      <c r="X370" s="110"/>
      <c r="Y370" s="110"/>
      <c r="Z370" s="110"/>
      <c r="AA370" s="110"/>
      <c r="AB370" s="110"/>
      <c r="AC370" s="110"/>
      <c r="AD370" s="110"/>
      <c r="AE370" s="110"/>
      <c r="AF370" s="110"/>
      <c r="AG370" s="110"/>
      <c r="AH370" s="110"/>
      <c r="AI370" s="110"/>
      <c r="AJ370" s="180"/>
      <c r="AK370" s="181"/>
      <c r="AO370" s="110"/>
      <c r="AP370" s="110"/>
      <c r="AQ370" s="110"/>
      <c r="AR370" s="110"/>
    </row>
    <row r="371" spans="3:44" s="74" customFormat="1">
      <c r="C371" s="177"/>
      <c r="D371" s="178"/>
      <c r="F371" s="87"/>
      <c r="G371" s="87"/>
      <c r="H371" s="87"/>
      <c r="I371" s="87"/>
      <c r="J371" s="87"/>
      <c r="K371" s="87"/>
      <c r="L371" s="87"/>
      <c r="M371" s="87"/>
      <c r="N371" s="87"/>
      <c r="O371" s="87"/>
      <c r="P371" s="87"/>
      <c r="Q371" s="87"/>
      <c r="R371" s="87"/>
      <c r="S371" s="179"/>
      <c r="T371" s="177"/>
      <c r="U371" s="177"/>
      <c r="X371" s="110"/>
      <c r="Y371" s="110"/>
      <c r="Z371" s="110"/>
      <c r="AA371" s="110"/>
      <c r="AB371" s="110"/>
      <c r="AC371" s="110"/>
      <c r="AD371" s="110"/>
      <c r="AE371" s="110"/>
      <c r="AF371" s="110"/>
      <c r="AG371" s="110"/>
      <c r="AH371" s="110"/>
      <c r="AI371" s="110"/>
      <c r="AJ371" s="180"/>
      <c r="AK371" s="181"/>
      <c r="AO371" s="110"/>
      <c r="AP371" s="110"/>
      <c r="AQ371" s="110"/>
      <c r="AR371" s="110"/>
    </row>
    <row r="372" spans="3:44" s="74" customFormat="1">
      <c r="C372" s="177"/>
      <c r="D372" s="178"/>
      <c r="F372" s="87"/>
      <c r="G372" s="87"/>
      <c r="H372" s="87"/>
      <c r="I372" s="87"/>
      <c r="J372" s="87"/>
      <c r="K372" s="87"/>
      <c r="L372" s="87"/>
      <c r="M372" s="87"/>
      <c r="N372" s="87"/>
      <c r="O372" s="87"/>
      <c r="P372" s="87"/>
      <c r="Q372" s="87"/>
      <c r="R372" s="87"/>
      <c r="S372" s="179"/>
      <c r="T372" s="177"/>
      <c r="U372" s="177"/>
      <c r="X372" s="110"/>
      <c r="Y372" s="110"/>
      <c r="Z372" s="110"/>
      <c r="AA372" s="110"/>
      <c r="AB372" s="110"/>
      <c r="AC372" s="110"/>
      <c r="AD372" s="110"/>
      <c r="AE372" s="110"/>
      <c r="AF372" s="110"/>
      <c r="AG372" s="110"/>
      <c r="AH372" s="110"/>
      <c r="AI372" s="110"/>
      <c r="AJ372" s="180"/>
      <c r="AK372" s="181"/>
      <c r="AO372" s="110"/>
      <c r="AP372" s="110"/>
      <c r="AQ372" s="110"/>
      <c r="AR372" s="110"/>
    </row>
    <row r="373" spans="3:44" s="74" customFormat="1">
      <c r="C373" s="177"/>
      <c r="D373" s="178"/>
      <c r="F373" s="87"/>
      <c r="G373" s="87"/>
      <c r="H373" s="87"/>
      <c r="I373" s="87"/>
      <c r="J373" s="87"/>
      <c r="K373" s="87"/>
      <c r="L373" s="87"/>
      <c r="M373" s="87"/>
      <c r="N373" s="87"/>
      <c r="O373" s="87"/>
      <c r="P373" s="87"/>
      <c r="Q373" s="87"/>
      <c r="R373" s="87"/>
      <c r="S373" s="179"/>
      <c r="T373" s="177"/>
      <c r="U373" s="177"/>
      <c r="X373" s="110"/>
      <c r="Y373" s="110"/>
      <c r="Z373" s="110"/>
      <c r="AA373" s="110"/>
      <c r="AB373" s="110"/>
      <c r="AC373" s="110"/>
      <c r="AD373" s="110"/>
      <c r="AE373" s="110"/>
      <c r="AF373" s="110"/>
      <c r="AG373" s="110"/>
      <c r="AH373" s="110"/>
      <c r="AI373" s="110"/>
      <c r="AJ373" s="180"/>
      <c r="AK373" s="181"/>
      <c r="AO373" s="110"/>
      <c r="AP373" s="110"/>
      <c r="AQ373" s="110"/>
      <c r="AR373" s="110"/>
    </row>
    <row r="374" spans="3:44" s="74" customFormat="1">
      <c r="C374" s="177"/>
      <c r="D374" s="178"/>
      <c r="F374" s="87"/>
      <c r="G374" s="87"/>
      <c r="H374" s="87"/>
      <c r="I374" s="87"/>
      <c r="J374" s="87"/>
      <c r="K374" s="87"/>
      <c r="L374" s="87"/>
      <c r="M374" s="87"/>
      <c r="N374" s="87"/>
      <c r="O374" s="87"/>
      <c r="P374" s="87"/>
      <c r="Q374" s="87"/>
      <c r="R374" s="87"/>
      <c r="S374" s="179"/>
      <c r="T374" s="177"/>
      <c r="U374" s="177"/>
      <c r="X374" s="110"/>
      <c r="Y374" s="110"/>
      <c r="Z374" s="110"/>
      <c r="AA374" s="110"/>
      <c r="AB374" s="110"/>
      <c r="AC374" s="110"/>
      <c r="AD374" s="110"/>
      <c r="AE374" s="110"/>
      <c r="AF374" s="110"/>
      <c r="AG374" s="110"/>
      <c r="AH374" s="110"/>
      <c r="AI374" s="110"/>
      <c r="AJ374" s="180"/>
      <c r="AK374" s="181"/>
      <c r="AO374" s="110"/>
      <c r="AP374" s="110"/>
      <c r="AQ374" s="110"/>
      <c r="AR374" s="110"/>
    </row>
    <row r="375" spans="3:44" s="74" customFormat="1">
      <c r="C375" s="177"/>
      <c r="D375" s="178"/>
      <c r="F375" s="87"/>
      <c r="G375" s="87"/>
      <c r="H375" s="87"/>
      <c r="I375" s="87"/>
      <c r="J375" s="87"/>
      <c r="K375" s="87"/>
      <c r="L375" s="87"/>
      <c r="M375" s="87"/>
      <c r="N375" s="87"/>
      <c r="O375" s="87"/>
      <c r="P375" s="87"/>
      <c r="Q375" s="87"/>
      <c r="R375" s="87"/>
      <c r="S375" s="179"/>
      <c r="T375" s="177"/>
      <c r="U375" s="177"/>
      <c r="X375" s="110"/>
      <c r="Y375" s="110"/>
      <c r="Z375" s="110"/>
      <c r="AA375" s="110"/>
      <c r="AB375" s="110"/>
      <c r="AC375" s="110"/>
      <c r="AD375" s="110"/>
      <c r="AE375" s="110"/>
      <c r="AF375" s="110"/>
      <c r="AG375" s="110"/>
      <c r="AH375" s="110"/>
      <c r="AI375" s="110"/>
      <c r="AJ375" s="180"/>
      <c r="AK375" s="181"/>
      <c r="AO375" s="110"/>
      <c r="AP375" s="110"/>
      <c r="AQ375" s="110"/>
      <c r="AR375" s="110"/>
    </row>
    <row r="376" spans="3:44" s="74" customFormat="1">
      <c r="C376" s="177"/>
      <c r="D376" s="178"/>
      <c r="F376" s="87"/>
      <c r="G376" s="87"/>
      <c r="H376" s="87"/>
      <c r="I376" s="87"/>
      <c r="J376" s="87"/>
      <c r="K376" s="87"/>
      <c r="L376" s="87"/>
      <c r="M376" s="87"/>
      <c r="N376" s="87"/>
      <c r="O376" s="87"/>
      <c r="P376" s="87"/>
      <c r="Q376" s="87"/>
      <c r="R376" s="87"/>
      <c r="S376" s="179"/>
      <c r="T376" s="177"/>
      <c r="U376" s="177"/>
      <c r="X376" s="110"/>
      <c r="Y376" s="110"/>
      <c r="Z376" s="110"/>
      <c r="AA376" s="110"/>
      <c r="AB376" s="110"/>
      <c r="AC376" s="110"/>
      <c r="AD376" s="110"/>
      <c r="AE376" s="110"/>
      <c r="AF376" s="110"/>
      <c r="AG376" s="110"/>
      <c r="AH376" s="110"/>
      <c r="AI376" s="110"/>
      <c r="AJ376" s="180"/>
      <c r="AK376" s="181"/>
      <c r="AO376" s="110"/>
      <c r="AP376" s="110"/>
      <c r="AQ376" s="110"/>
      <c r="AR376" s="110"/>
    </row>
    <row r="377" spans="3:44" s="74" customFormat="1">
      <c r="C377" s="177"/>
      <c r="D377" s="178"/>
      <c r="F377" s="87"/>
      <c r="G377" s="87"/>
      <c r="H377" s="87"/>
      <c r="I377" s="87"/>
      <c r="J377" s="87"/>
      <c r="K377" s="87"/>
      <c r="L377" s="87"/>
      <c r="M377" s="87"/>
      <c r="N377" s="87"/>
      <c r="O377" s="87"/>
      <c r="P377" s="87"/>
      <c r="Q377" s="87"/>
      <c r="R377" s="87"/>
      <c r="S377" s="179"/>
      <c r="T377" s="177"/>
      <c r="U377" s="177"/>
      <c r="X377" s="110"/>
      <c r="Y377" s="110"/>
      <c r="Z377" s="110"/>
      <c r="AA377" s="110"/>
      <c r="AB377" s="110"/>
      <c r="AC377" s="110"/>
      <c r="AD377" s="110"/>
      <c r="AE377" s="110"/>
      <c r="AF377" s="110"/>
      <c r="AG377" s="110"/>
      <c r="AH377" s="110"/>
      <c r="AI377" s="110"/>
      <c r="AJ377" s="180"/>
      <c r="AK377" s="181"/>
      <c r="AO377" s="110"/>
      <c r="AP377" s="110"/>
      <c r="AQ377" s="110"/>
      <c r="AR377" s="110"/>
    </row>
    <row r="378" spans="3:44" s="74" customFormat="1">
      <c r="C378" s="177"/>
      <c r="D378" s="178"/>
      <c r="F378" s="87"/>
      <c r="G378" s="87"/>
      <c r="H378" s="87"/>
      <c r="I378" s="87"/>
      <c r="J378" s="87"/>
      <c r="K378" s="87"/>
      <c r="L378" s="87"/>
      <c r="M378" s="87"/>
      <c r="N378" s="87"/>
      <c r="O378" s="87"/>
      <c r="P378" s="87"/>
      <c r="Q378" s="87"/>
      <c r="R378" s="87"/>
      <c r="S378" s="179"/>
      <c r="T378" s="177"/>
      <c r="U378" s="177"/>
      <c r="X378" s="110"/>
      <c r="Y378" s="110"/>
      <c r="Z378" s="110"/>
      <c r="AA378" s="110"/>
      <c r="AB378" s="110"/>
      <c r="AC378" s="110"/>
      <c r="AD378" s="110"/>
      <c r="AE378" s="110"/>
      <c r="AF378" s="110"/>
      <c r="AG378" s="110"/>
      <c r="AH378" s="110"/>
      <c r="AI378" s="110"/>
      <c r="AJ378" s="180"/>
      <c r="AK378" s="181"/>
      <c r="AO378" s="110"/>
      <c r="AP378" s="110"/>
      <c r="AQ378" s="110"/>
      <c r="AR378" s="110"/>
    </row>
    <row r="379" spans="3:44" s="74" customFormat="1">
      <c r="C379" s="177"/>
      <c r="D379" s="178"/>
      <c r="F379" s="87"/>
      <c r="G379" s="87"/>
      <c r="H379" s="87"/>
      <c r="I379" s="87"/>
      <c r="J379" s="87"/>
      <c r="K379" s="87"/>
      <c r="L379" s="87"/>
      <c r="M379" s="87"/>
      <c r="N379" s="87"/>
      <c r="O379" s="87"/>
      <c r="P379" s="87"/>
      <c r="Q379" s="87"/>
      <c r="R379" s="87"/>
      <c r="S379" s="179"/>
      <c r="T379" s="177"/>
      <c r="U379" s="177"/>
      <c r="X379" s="110"/>
      <c r="Y379" s="110"/>
      <c r="Z379" s="110"/>
      <c r="AA379" s="110"/>
      <c r="AB379" s="110"/>
      <c r="AC379" s="110"/>
      <c r="AD379" s="110"/>
      <c r="AE379" s="110"/>
      <c r="AF379" s="110"/>
      <c r="AG379" s="110"/>
      <c r="AH379" s="110"/>
      <c r="AI379" s="110"/>
      <c r="AJ379" s="180"/>
      <c r="AK379" s="181"/>
      <c r="AO379" s="110"/>
      <c r="AP379" s="110"/>
      <c r="AQ379" s="110"/>
      <c r="AR379" s="110"/>
    </row>
    <row r="380" spans="3:44" s="74" customFormat="1">
      <c r="C380" s="177"/>
      <c r="D380" s="178"/>
      <c r="F380" s="87"/>
      <c r="G380" s="87"/>
      <c r="H380" s="87"/>
      <c r="I380" s="87"/>
      <c r="J380" s="87"/>
      <c r="K380" s="87"/>
      <c r="L380" s="87"/>
      <c r="M380" s="87"/>
      <c r="N380" s="87"/>
      <c r="O380" s="87"/>
      <c r="P380" s="87"/>
      <c r="Q380" s="87"/>
      <c r="R380" s="87"/>
      <c r="S380" s="179"/>
      <c r="T380" s="177"/>
      <c r="U380" s="177"/>
      <c r="X380" s="110"/>
      <c r="Y380" s="110"/>
      <c r="Z380" s="110"/>
      <c r="AA380" s="110"/>
      <c r="AB380" s="110"/>
      <c r="AC380" s="110"/>
      <c r="AD380" s="110"/>
      <c r="AE380" s="110"/>
      <c r="AF380" s="110"/>
      <c r="AG380" s="110"/>
      <c r="AH380" s="110"/>
      <c r="AI380" s="110"/>
      <c r="AJ380" s="180"/>
      <c r="AK380" s="181"/>
      <c r="AO380" s="110"/>
      <c r="AP380" s="110"/>
      <c r="AQ380" s="110"/>
      <c r="AR380" s="110"/>
    </row>
    <row r="381" spans="3:44" s="74" customFormat="1">
      <c r="C381" s="177"/>
      <c r="D381" s="178"/>
      <c r="F381" s="87"/>
      <c r="G381" s="87"/>
      <c r="H381" s="87"/>
      <c r="I381" s="87"/>
      <c r="J381" s="87"/>
      <c r="K381" s="87"/>
      <c r="L381" s="87"/>
      <c r="M381" s="87"/>
      <c r="N381" s="87"/>
      <c r="O381" s="87"/>
      <c r="P381" s="87"/>
      <c r="Q381" s="87"/>
      <c r="R381" s="87"/>
      <c r="S381" s="179"/>
      <c r="T381" s="177"/>
      <c r="U381" s="177"/>
      <c r="X381" s="110"/>
      <c r="Y381" s="110"/>
      <c r="Z381" s="110"/>
      <c r="AA381" s="110"/>
      <c r="AB381" s="110"/>
      <c r="AC381" s="110"/>
      <c r="AD381" s="110"/>
      <c r="AE381" s="110"/>
      <c r="AF381" s="110"/>
      <c r="AG381" s="110"/>
      <c r="AH381" s="110"/>
      <c r="AI381" s="110"/>
      <c r="AJ381" s="180"/>
      <c r="AK381" s="181"/>
      <c r="AO381" s="110"/>
      <c r="AP381" s="110"/>
      <c r="AQ381" s="110"/>
      <c r="AR381" s="110"/>
    </row>
    <row r="382" spans="3:44" s="74" customFormat="1">
      <c r="C382" s="177"/>
      <c r="D382" s="178"/>
      <c r="F382" s="87"/>
      <c r="G382" s="87"/>
      <c r="H382" s="87"/>
      <c r="I382" s="87"/>
      <c r="J382" s="87"/>
      <c r="K382" s="87"/>
      <c r="L382" s="87"/>
      <c r="M382" s="87"/>
      <c r="N382" s="87"/>
      <c r="O382" s="87"/>
      <c r="P382" s="87"/>
      <c r="Q382" s="87"/>
      <c r="R382" s="87"/>
      <c r="S382" s="179"/>
      <c r="T382" s="177"/>
      <c r="U382" s="177"/>
      <c r="X382" s="110"/>
      <c r="Y382" s="110"/>
      <c r="Z382" s="110"/>
      <c r="AA382" s="110"/>
      <c r="AB382" s="110"/>
      <c r="AC382" s="110"/>
      <c r="AD382" s="110"/>
      <c r="AE382" s="110"/>
      <c r="AF382" s="110"/>
      <c r="AG382" s="110"/>
      <c r="AH382" s="110"/>
      <c r="AI382" s="110"/>
      <c r="AJ382" s="180"/>
      <c r="AK382" s="181"/>
      <c r="AO382" s="110"/>
      <c r="AP382" s="110"/>
      <c r="AQ382" s="110"/>
      <c r="AR382" s="110"/>
    </row>
    <row r="383" spans="3:44" s="74" customFormat="1">
      <c r="C383" s="177"/>
      <c r="D383" s="178"/>
      <c r="F383" s="87"/>
      <c r="G383" s="87"/>
      <c r="H383" s="87"/>
      <c r="I383" s="87"/>
      <c r="J383" s="87"/>
      <c r="K383" s="87"/>
      <c r="L383" s="87"/>
      <c r="M383" s="87"/>
      <c r="N383" s="87"/>
      <c r="O383" s="87"/>
      <c r="P383" s="87"/>
      <c r="Q383" s="87"/>
      <c r="R383" s="87"/>
      <c r="S383" s="179"/>
      <c r="T383" s="177"/>
      <c r="U383" s="177"/>
      <c r="X383" s="110"/>
      <c r="Y383" s="110"/>
      <c r="Z383" s="110"/>
      <c r="AA383" s="110"/>
      <c r="AB383" s="110"/>
      <c r="AC383" s="110"/>
      <c r="AD383" s="110"/>
      <c r="AE383" s="110"/>
      <c r="AF383" s="110"/>
      <c r="AG383" s="110"/>
      <c r="AH383" s="110"/>
      <c r="AI383" s="110"/>
      <c r="AJ383" s="180"/>
      <c r="AK383" s="181"/>
      <c r="AO383" s="110"/>
      <c r="AP383" s="110"/>
      <c r="AQ383" s="110"/>
      <c r="AR383" s="110"/>
    </row>
    <row r="384" spans="3:44" s="74" customFormat="1">
      <c r="C384" s="177"/>
      <c r="D384" s="178"/>
      <c r="F384" s="87"/>
      <c r="G384" s="87"/>
      <c r="H384" s="87"/>
      <c r="I384" s="87"/>
      <c r="J384" s="87"/>
      <c r="K384" s="87"/>
      <c r="L384" s="87"/>
      <c r="M384" s="87"/>
      <c r="N384" s="87"/>
      <c r="O384" s="87"/>
      <c r="P384" s="87"/>
      <c r="Q384" s="87"/>
      <c r="R384" s="87"/>
      <c r="S384" s="179"/>
      <c r="T384" s="177"/>
      <c r="U384" s="177"/>
      <c r="X384" s="110"/>
      <c r="Y384" s="110"/>
      <c r="Z384" s="110"/>
      <c r="AA384" s="110"/>
      <c r="AB384" s="110"/>
      <c r="AC384" s="110"/>
      <c r="AD384" s="110"/>
      <c r="AE384" s="110"/>
      <c r="AF384" s="110"/>
      <c r="AG384" s="110"/>
      <c r="AH384" s="110"/>
      <c r="AI384" s="110"/>
      <c r="AJ384" s="180"/>
      <c r="AK384" s="181"/>
      <c r="AO384" s="110"/>
      <c r="AP384" s="110"/>
      <c r="AQ384" s="110"/>
      <c r="AR384" s="110"/>
    </row>
    <row r="385" spans="3:44" s="74" customFormat="1">
      <c r="C385" s="177"/>
      <c r="D385" s="178"/>
      <c r="F385" s="87"/>
      <c r="G385" s="87"/>
      <c r="H385" s="87"/>
      <c r="I385" s="87"/>
      <c r="J385" s="87"/>
      <c r="K385" s="87"/>
      <c r="L385" s="87"/>
      <c r="M385" s="87"/>
      <c r="N385" s="87"/>
      <c r="O385" s="87"/>
      <c r="P385" s="87"/>
      <c r="Q385" s="87"/>
      <c r="R385" s="87"/>
      <c r="S385" s="179"/>
      <c r="T385" s="177"/>
      <c r="U385" s="177"/>
      <c r="X385" s="110"/>
      <c r="Y385" s="110"/>
      <c r="Z385" s="110"/>
      <c r="AA385" s="110"/>
      <c r="AB385" s="110"/>
      <c r="AC385" s="110"/>
      <c r="AD385" s="110"/>
      <c r="AE385" s="110"/>
      <c r="AF385" s="110"/>
      <c r="AG385" s="110"/>
      <c r="AH385" s="110"/>
      <c r="AI385" s="110"/>
      <c r="AJ385" s="180"/>
      <c r="AK385" s="181"/>
      <c r="AO385" s="110"/>
      <c r="AP385" s="110"/>
      <c r="AQ385" s="110"/>
      <c r="AR385" s="110"/>
    </row>
    <row r="386" spans="3:44" s="74" customFormat="1">
      <c r="C386" s="177"/>
      <c r="D386" s="178"/>
      <c r="F386" s="87"/>
      <c r="G386" s="87"/>
      <c r="H386" s="87"/>
      <c r="I386" s="87"/>
      <c r="J386" s="87"/>
      <c r="K386" s="87"/>
      <c r="L386" s="87"/>
      <c r="M386" s="87"/>
      <c r="N386" s="87"/>
      <c r="O386" s="87"/>
      <c r="P386" s="87"/>
      <c r="Q386" s="87"/>
      <c r="R386" s="87"/>
      <c r="S386" s="179"/>
      <c r="T386" s="177"/>
      <c r="U386" s="177"/>
      <c r="X386" s="110"/>
      <c r="Y386" s="110"/>
      <c r="Z386" s="110"/>
      <c r="AA386" s="110"/>
      <c r="AB386" s="110"/>
      <c r="AC386" s="110"/>
      <c r="AD386" s="110"/>
      <c r="AE386" s="110"/>
      <c r="AF386" s="110"/>
      <c r="AG386" s="110"/>
      <c r="AH386" s="110"/>
      <c r="AI386" s="110"/>
      <c r="AJ386" s="180"/>
      <c r="AK386" s="181"/>
      <c r="AO386" s="110"/>
      <c r="AP386" s="110"/>
      <c r="AQ386" s="110"/>
      <c r="AR386" s="110"/>
    </row>
    <row r="387" spans="3:44" s="74" customFormat="1">
      <c r="C387" s="177"/>
      <c r="D387" s="178"/>
      <c r="F387" s="87"/>
      <c r="G387" s="87"/>
      <c r="H387" s="87"/>
      <c r="I387" s="87"/>
      <c r="J387" s="87"/>
      <c r="K387" s="87"/>
      <c r="L387" s="87"/>
      <c r="M387" s="87"/>
      <c r="N387" s="87"/>
      <c r="O387" s="87"/>
      <c r="P387" s="87"/>
      <c r="Q387" s="87"/>
      <c r="R387" s="87"/>
      <c r="S387" s="179"/>
      <c r="T387" s="177"/>
      <c r="U387" s="177"/>
      <c r="X387" s="110"/>
      <c r="Y387" s="110"/>
      <c r="Z387" s="110"/>
      <c r="AA387" s="110"/>
      <c r="AB387" s="110"/>
      <c r="AC387" s="110"/>
      <c r="AD387" s="110"/>
      <c r="AE387" s="110"/>
      <c r="AF387" s="110"/>
      <c r="AG387" s="110"/>
      <c r="AH387" s="110"/>
      <c r="AI387" s="110"/>
      <c r="AJ387" s="180"/>
      <c r="AK387" s="181"/>
      <c r="AO387" s="110"/>
      <c r="AP387" s="110"/>
      <c r="AQ387" s="110"/>
      <c r="AR387" s="110"/>
    </row>
    <row r="388" spans="3:44" s="74" customFormat="1">
      <c r="C388" s="177"/>
      <c r="D388" s="178"/>
      <c r="F388" s="87"/>
      <c r="G388" s="87"/>
      <c r="H388" s="87"/>
      <c r="I388" s="87"/>
      <c r="J388" s="87"/>
      <c r="K388" s="87"/>
      <c r="L388" s="87"/>
      <c r="M388" s="87"/>
      <c r="N388" s="87"/>
      <c r="O388" s="87"/>
      <c r="P388" s="87"/>
      <c r="Q388" s="87"/>
      <c r="R388" s="87"/>
      <c r="S388" s="179"/>
      <c r="T388" s="177"/>
      <c r="U388" s="177"/>
      <c r="X388" s="110"/>
      <c r="Y388" s="110"/>
      <c r="Z388" s="110"/>
      <c r="AA388" s="110"/>
      <c r="AB388" s="110"/>
      <c r="AC388" s="110"/>
      <c r="AD388" s="110"/>
      <c r="AE388" s="110"/>
      <c r="AF388" s="110"/>
      <c r="AG388" s="110"/>
      <c r="AH388" s="110"/>
      <c r="AI388" s="110"/>
      <c r="AJ388" s="180"/>
      <c r="AK388" s="181"/>
      <c r="AO388" s="110"/>
      <c r="AP388" s="110"/>
      <c r="AQ388" s="110"/>
      <c r="AR388" s="110"/>
    </row>
    <row r="389" spans="3:44" s="74" customFormat="1">
      <c r="C389" s="177"/>
      <c r="D389" s="178"/>
      <c r="F389" s="87"/>
      <c r="G389" s="87"/>
      <c r="H389" s="87"/>
      <c r="I389" s="87"/>
      <c r="J389" s="87"/>
      <c r="K389" s="87"/>
      <c r="L389" s="87"/>
      <c r="M389" s="87"/>
      <c r="N389" s="87"/>
      <c r="O389" s="87"/>
      <c r="P389" s="87"/>
      <c r="Q389" s="87"/>
      <c r="R389" s="87"/>
      <c r="S389" s="179"/>
      <c r="T389" s="177"/>
      <c r="U389" s="177"/>
      <c r="X389" s="110"/>
      <c r="Y389" s="110"/>
      <c r="Z389" s="110"/>
      <c r="AA389" s="110"/>
      <c r="AB389" s="110"/>
      <c r="AC389" s="110"/>
      <c r="AD389" s="110"/>
      <c r="AE389" s="110"/>
      <c r="AF389" s="110"/>
      <c r="AG389" s="110"/>
      <c r="AH389" s="110"/>
      <c r="AI389" s="110"/>
      <c r="AJ389" s="180"/>
      <c r="AK389" s="181"/>
      <c r="AO389" s="110"/>
      <c r="AP389" s="110"/>
      <c r="AQ389" s="110"/>
      <c r="AR389" s="110"/>
    </row>
    <row r="390" spans="3:44" s="74" customFormat="1">
      <c r="C390" s="177"/>
      <c r="D390" s="178"/>
      <c r="F390" s="87"/>
      <c r="G390" s="87"/>
      <c r="H390" s="87"/>
      <c r="I390" s="87"/>
      <c r="J390" s="87"/>
      <c r="K390" s="87"/>
      <c r="L390" s="87"/>
      <c r="M390" s="87"/>
      <c r="N390" s="87"/>
      <c r="O390" s="87"/>
      <c r="P390" s="87"/>
      <c r="Q390" s="87"/>
      <c r="R390" s="87"/>
      <c r="S390" s="179"/>
      <c r="T390" s="177"/>
      <c r="U390" s="177"/>
      <c r="X390" s="110"/>
      <c r="Y390" s="110"/>
      <c r="Z390" s="110"/>
      <c r="AA390" s="110"/>
      <c r="AB390" s="110"/>
      <c r="AC390" s="110"/>
      <c r="AD390" s="110"/>
      <c r="AE390" s="110"/>
      <c r="AF390" s="110"/>
      <c r="AG390" s="110"/>
      <c r="AH390" s="110"/>
      <c r="AI390" s="110"/>
      <c r="AJ390" s="180"/>
      <c r="AK390" s="181"/>
      <c r="AO390" s="110"/>
      <c r="AP390" s="110"/>
      <c r="AQ390" s="110"/>
      <c r="AR390" s="110"/>
    </row>
    <row r="391" spans="3:44" s="74" customFormat="1">
      <c r="C391" s="177"/>
      <c r="D391" s="178"/>
      <c r="F391" s="87"/>
      <c r="G391" s="87"/>
      <c r="H391" s="87"/>
      <c r="I391" s="87"/>
      <c r="J391" s="87"/>
      <c r="K391" s="87"/>
      <c r="L391" s="87"/>
      <c r="M391" s="87"/>
      <c r="N391" s="87"/>
      <c r="O391" s="87"/>
      <c r="P391" s="87"/>
      <c r="Q391" s="87"/>
      <c r="R391" s="87"/>
      <c r="S391" s="179"/>
      <c r="T391" s="177"/>
      <c r="U391" s="177"/>
      <c r="X391" s="110"/>
      <c r="Y391" s="110"/>
      <c r="Z391" s="110"/>
      <c r="AA391" s="110"/>
      <c r="AB391" s="110"/>
      <c r="AC391" s="110"/>
      <c r="AD391" s="110"/>
      <c r="AE391" s="110"/>
      <c r="AF391" s="110"/>
      <c r="AG391" s="110"/>
      <c r="AH391" s="110"/>
      <c r="AI391" s="110"/>
      <c r="AJ391" s="180"/>
      <c r="AK391" s="181"/>
      <c r="AO391" s="110"/>
      <c r="AP391" s="110"/>
      <c r="AQ391" s="110"/>
      <c r="AR391" s="110"/>
    </row>
    <row r="392" spans="3:44" s="74" customFormat="1">
      <c r="C392" s="177"/>
      <c r="D392" s="178"/>
      <c r="F392" s="87"/>
      <c r="G392" s="87"/>
      <c r="H392" s="87"/>
      <c r="I392" s="87"/>
      <c r="J392" s="87"/>
      <c r="K392" s="87"/>
      <c r="L392" s="87"/>
      <c r="M392" s="87"/>
      <c r="N392" s="87"/>
      <c r="O392" s="87"/>
      <c r="P392" s="87"/>
      <c r="Q392" s="87"/>
      <c r="R392" s="87"/>
      <c r="S392" s="179"/>
      <c r="T392" s="177"/>
      <c r="U392" s="177"/>
      <c r="X392" s="110"/>
      <c r="Y392" s="110"/>
      <c r="Z392" s="110"/>
      <c r="AA392" s="110"/>
      <c r="AB392" s="110"/>
      <c r="AC392" s="110"/>
      <c r="AD392" s="110"/>
      <c r="AE392" s="110"/>
      <c r="AF392" s="110"/>
      <c r="AG392" s="110"/>
      <c r="AH392" s="110"/>
      <c r="AI392" s="110"/>
      <c r="AJ392" s="180"/>
      <c r="AK392" s="181"/>
      <c r="AO392" s="110"/>
      <c r="AP392" s="110"/>
      <c r="AQ392" s="110"/>
      <c r="AR392" s="110"/>
    </row>
    <row r="393" spans="3:44" s="74" customFormat="1">
      <c r="C393" s="177"/>
      <c r="D393" s="178"/>
      <c r="F393" s="87"/>
      <c r="G393" s="87"/>
      <c r="H393" s="87"/>
      <c r="I393" s="87"/>
      <c r="J393" s="87"/>
      <c r="K393" s="87"/>
      <c r="L393" s="87"/>
      <c r="M393" s="87"/>
      <c r="N393" s="87"/>
      <c r="O393" s="87"/>
      <c r="P393" s="87"/>
      <c r="Q393" s="87"/>
      <c r="R393" s="87"/>
      <c r="S393" s="179"/>
      <c r="T393" s="177"/>
      <c r="U393" s="177"/>
      <c r="X393" s="110"/>
      <c r="Y393" s="110"/>
      <c r="Z393" s="110"/>
      <c r="AA393" s="110"/>
      <c r="AB393" s="110"/>
      <c r="AC393" s="110"/>
      <c r="AD393" s="110"/>
      <c r="AE393" s="110"/>
      <c r="AF393" s="110"/>
      <c r="AG393" s="110"/>
      <c r="AH393" s="110"/>
      <c r="AI393" s="110"/>
      <c r="AJ393" s="180"/>
      <c r="AK393" s="181"/>
      <c r="AO393" s="110"/>
      <c r="AP393" s="110"/>
      <c r="AQ393" s="110"/>
      <c r="AR393" s="110"/>
    </row>
    <row r="394" spans="3:44" s="74" customFormat="1">
      <c r="C394" s="177"/>
      <c r="D394" s="178"/>
      <c r="F394" s="87"/>
      <c r="G394" s="87"/>
      <c r="H394" s="87"/>
      <c r="I394" s="87"/>
      <c r="J394" s="87"/>
      <c r="K394" s="87"/>
      <c r="L394" s="87"/>
      <c r="M394" s="87"/>
      <c r="N394" s="87"/>
      <c r="O394" s="87"/>
      <c r="P394" s="87"/>
      <c r="Q394" s="87"/>
      <c r="R394" s="87"/>
      <c r="S394" s="179"/>
      <c r="T394" s="177"/>
      <c r="U394" s="177"/>
      <c r="X394" s="110"/>
      <c r="Y394" s="110"/>
      <c r="Z394" s="110"/>
      <c r="AA394" s="110"/>
      <c r="AB394" s="110"/>
      <c r="AC394" s="110"/>
      <c r="AD394" s="110"/>
      <c r="AE394" s="110"/>
      <c r="AF394" s="110"/>
      <c r="AG394" s="110"/>
      <c r="AH394" s="110"/>
      <c r="AI394" s="110"/>
      <c r="AJ394" s="180"/>
      <c r="AK394" s="181"/>
      <c r="AO394" s="110"/>
      <c r="AP394" s="110"/>
      <c r="AQ394" s="110"/>
      <c r="AR394" s="110"/>
    </row>
    <row r="395" spans="3:44" s="74" customFormat="1">
      <c r="C395" s="177"/>
      <c r="D395" s="178"/>
      <c r="F395" s="87"/>
      <c r="G395" s="87"/>
      <c r="H395" s="87"/>
      <c r="I395" s="87"/>
      <c r="J395" s="87"/>
      <c r="K395" s="87"/>
      <c r="L395" s="87"/>
      <c r="M395" s="87"/>
      <c r="N395" s="87"/>
      <c r="O395" s="87"/>
      <c r="P395" s="87"/>
      <c r="Q395" s="87"/>
      <c r="R395" s="87"/>
      <c r="S395" s="179"/>
      <c r="T395" s="177"/>
      <c r="U395" s="177"/>
      <c r="X395" s="110"/>
      <c r="Y395" s="110"/>
      <c r="Z395" s="110"/>
      <c r="AA395" s="110"/>
      <c r="AB395" s="110"/>
      <c r="AC395" s="110"/>
      <c r="AD395" s="110"/>
      <c r="AE395" s="110"/>
      <c r="AF395" s="110"/>
      <c r="AG395" s="110"/>
      <c r="AH395" s="110"/>
      <c r="AI395" s="110"/>
      <c r="AJ395" s="180"/>
      <c r="AK395" s="181"/>
      <c r="AO395" s="110"/>
      <c r="AP395" s="110"/>
      <c r="AQ395" s="110"/>
      <c r="AR395" s="110"/>
    </row>
    <row r="396" spans="3:44" s="74" customFormat="1">
      <c r="C396" s="177"/>
      <c r="D396" s="178"/>
      <c r="F396" s="87"/>
      <c r="G396" s="87"/>
      <c r="H396" s="87"/>
      <c r="I396" s="87"/>
      <c r="J396" s="87"/>
      <c r="K396" s="87"/>
      <c r="L396" s="87"/>
      <c r="M396" s="87"/>
      <c r="N396" s="87"/>
      <c r="O396" s="87"/>
      <c r="P396" s="87"/>
      <c r="Q396" s="87"/>
      <c r="R396" s="87"/>
      <c r="S396" s="179"/>
      <c r="T396" s="177"/>
      <c r="U396" s="177"/>
      <c r="X396" s="110"/>
      <c r="Y396" s="110"/>
      <c r="Z396" s="110"/>
      <c r="AA396" s="110"/>
      <c r="AB396" s="110"/>
      <c r="AC396" s="110"/>
      <c r="AD396" s="110"/>
      <c r="AE396" s="110"/>
      <c r="AF396" s="110"/>
      <c r="AG396" s="110"/>
      <c r="AH396" s="110"/>
      <c r="AI396" s="110"/>
      <c r="AJ396" s="180"/>
      <c r="AK396" s="181"/>
      <c r="AO396" s="110"/>
      <c r="AP396" s="110"/>
      <c r="AQ396" s="110"/>
      <c r="AR396" s="110"/>
    </row>
    <row r="397" spans="3:44" s="74" customFormat="1">
      <c r="C397" s="177"/>
      <c r="D397" s="178"/>
      <c r="F397" s="87"/>
      <c r="G397" s="87"/>
      <c r="H397" s="87"/>
      <c r="I397" s="87"/>
      <c r="J397" s="87"/>
      <c r="K397" s="87"/>
      <c r="L397" s="87"/>
      <c r="M397" s="87"/>
      <c r="N397" s="87"/>
      <c r="O397" s="87"/>
      <c r="P397" s="87"/>
      <c r="Q397" s="87"/>
      <c r="R397" s="87"/>
      <c r="S397" s="179"/>
      <c r="T397" s="177"/>
      <c r="U397" s="177"/>
      <c r="X397" s="110"/>
      <c r="Y397" s="110"/>
      <c r="Z397" s="110"/>
      <c r="AA397" s="110"/>
      <c r="AB397" s="110"/>
      <c r="AC397" s="110"/>
      <c r="AD397" s="110"/>
      <c r="AE397" s="110"/>
      <c r="AF397" s="110"/>
      <c r="AG397" s="110"/>
      <c r="AH397" s="110"/>
      <c r="AI397" s="110"/>
      <c r="AJ397" s="180"/>
      <c r="AK397" s="181"/>
      <c r="AO397" s="110"/>
      <c r="AP397" s="110"/>
      <c r="AQ397" s="110"/>
      <c r="AR397" s="110"/>
    </row>
    <row r="398" spans="3:44" s="74" customFormat="1">
      <c r="C398" s="177"/>
      <c r="D398" s="178"/>
      <c r="F398" s="87"/>
      <c r="G398" s="87"/>
      <c r="H398" s="87"/>
      <c r="I398" s="87"/>
      <c r="J398" s="87"/>
      <c r="K398" s="87"/>
      <c r="L398" s="87"/>
      <c r="M398" s="87"/>
      <c r="N398" s="87"/>
      <c r="O398" s="87"/>
      <c r="P398" s="87"/>
      <c r="Q398" s="87"/>
      <c r="R398" s="87"/>
      <c r="S398" s="179"/>
      <c r="T398" s="177"/>
      <c r="U398" s="177"/>
      <c r="X398" s="110"/>
      <c r="Y398" s="110"/>
      <c r="Z398" s="110"/>
      <c r="AA398" s="110"/>
      <c r="AB398" s="110"/>
      <c r="AC398" s="110"/>
      <c r="AD398" s="110"/>
      <c r="AE398" s="110"/>
      <c r="AF398" s="110"/>
      <c r="AG398" s="110"/>
      <c r="AH398" s="110"/>
      <c r="AI398" s="110"/>
      <c r="AJ398" s="180"/>
      <c r="AK398" s="181"/>
      <c r="AO398" s="110"/>
      <c r="AP398" s="110"/>
      <c r="AQ398" s="110"/>
      <c r="AR398" s="110"/>
    </row>
    <row r="399" spans="3:44" s="74" customFormat="1">
      <c r="C399" s="177"/>
      <c r="D399" s="178"/>
      <c r="F399" s="87"/>
      <c r="G399" s="87"/>
      <c r="H399" s="87"/>
      <c r="I399" s="87"/>
      <c r="J399" s="87"/>
      <c r="K399" s="87"/>
      <c r="L399" s="87"/>
      <c r="M399" s="87"/>
      <c r="N399" s="87"/>
      <c r="O399" s="87"/>
      <c r="P399" s="87"/>
      <c r="Q399" s="87"/>
      <c r="R399" s="87"/>
      <c r="S399" s="179"/>
      <c r="T399" s="177"/>
      <c r="U399" s="177"/>
      <c r="X399" s="110"/>
      <c r="Y399" s="110"/>
      <c r="Z399" s="110"/>
      <c r="AA399" s="110"/>
      <c r="AB399" s="110"/>
      <c r="AC399" s="110"/>
      <c r="AD399" s="110"/>
      <c r="AE399" s="110"/>
      <c r="AF399" s="110"/>
      <c r="AG399" s="110"/>
      <c r="AH399" s="110"/>
      <c r="AI399" s="110"/>
      <c r="AJ399" s="180"/>
      <c r="AK399" s="181"/>
      <c r="AO399" s="110"/>
      <c r="AP399" s="110"/>
      <c r="AQ399" s="110"/>
      <c r="AR399" s="110"/>
    </row>
    <row r="400" spans="3:44" s="74" customFormat="1">
      <c r="C400" s="177"/>
      <c r="D400" s="178"/>
      <c r="F400" s="87"/>
      <c r="G400" s="87"/>
      <c r="H400" s="87"/>
      <c r="I400" s="87"/>
      <c r="J400" s="87"/>
      <c r="K400" s="87"/>
      <c r="L400" s="87"/>
      <c r="M400" s="87"/>
      <c r="N400" s="87"/>
      <c r="O400" s="87"/>
      <c r="P400" s="87"/>
      <c r="Q400" s="87"/>
      <c r="R400" s="87"/>
      <c r="S400" s="179"/>
      <c r="T400" s="177"/>
      <c r="U400" s="177"/>
      <c r="X400" s="110"/>
      <c r="Y400" s="110"/>
      <c r="Z400" s="110"/>
      <c r="AA400" s="110"/>
      <c r="AB400" s="110"/>
      <c r="AC400" s="110"/>
      <c r="AD400" s="110"/>
      <c r="AE400" s="110"/>
      <c r="AF400" s="110"/>
      <c r="AG400" s="110"/>
      <c r="AH400" s="110"/>
      <c r="AI400" s="110"/>
      <c r="AJ400" s="180"/>
      <c r="AK400" s="181"/>
      <c r="AO400" s="110"/>
      <c r="AP400" s="110"/>
      <c r="AQ400" s="110"/>
      <c r="AR400" s="110"/>
    </row>
    <row r="401" spans="3:44" s="74" customFormat="1">
      <c r="C401" s="177"/>
      <c r="D401" s="178"/>
      <c r="F401" s="87"/>
      <c r="G401" s="87"/>
      <c r="H401" s="87"/>
      <c r="I401" s="87"/>
      <c r="J401" s="87"/>
      <c r="K401" s="87"/>
      <c r="L401" s="87"/>
      <c r="M401" s="87"/>
      <c r="N401" s="87"/>
      <c r="O401" s="87"/>
      <c r="P401" s="87"/>
      <c r="Q401" s="87"/>
      <c r="R401" s="87"/>
      <c r="S401" s="179"/>
      <c r="T401" s="177"/>
      <c r="U401" s="177"/>
      <c r="X401" s="110"/>
      <c r="Y401" s="110"/>
      <c r="Z401" s="110"/>
      <c r="AA401" s="110"/>
      <c r="AB401" s="110"/>
      <c r="AC401" s="110"/>
      <c r="AD401" s="110"/>
      <c r="AE401" s="110"/>
      <c r="AF401" s="110"/>
      <c r="AG401" s="110"/>
      <c r="AH401" s="110"/>
      <c r="AI401" s="110"/>
      <c r="AJ401" s="180"/>
      <c r="AK401" s="181"/>
      <c r="AO401" s="110"/>
      <c r="AP401" s="110"/>
      <c r="AQ401" s="110"/>
      <c r="AR401" s="110"/>
    </row>
    <row r="402" spans="3:44" s="74" customFormat="1">
      <c r="C402" s="177"/>
      <c r="D402" s="178"/>
      <c r="F402" s="87"/>
      <c r="G402" s="87"/>
      <c r="H402" s="87"/>
      <c r="I402" s="87"/>
      <c r="J402" s="87"/>
      <c r="K402" s="87"/>
      <c r="L402" s="87"/>
      <c r="M402" s="87"/>
      <c r="N402" s="87"/>
      <c r="O402" s="87"/>
      <c r="P402" s="87"/>
      <c r="Q402" s="87"/>
      <c r="R402" s="87"/>
      <c r="S402" s="179"/>
      <c r="T402" s="177"/>
      <c r="U402" s="177"/>
      <c r="X402" s="110"/>
      <c r="Y402" s="110"/>
      <c r="Z402" s="110"/>
      <c r="AA402" s="110"/>
      <c r="AB402" s="110"/>
      <c r="AC402" s="110"/>
      <c r="AD402" s="110"/>
      <c r="AE402" s="110"/>
      <c r="AF402" s="110"/>
      <c r="AG402" s="110"/>
      <c r="AH402" s="110"/>
      <c r="AI402" s="110"/>
      <c r="AJ402" s="180"/>
      <c r="AK402" s="181"/>
      <c r="AO402" s="110"/>
      <c r="AP402" s="110"/>
      <c r="AQ402" s="110"/>
      <c r="AR402" s="110"/>
    </row>
    <row r="403" spans="3:44" s="74" customFormat="1">
      <c r="C403" s="177"/>
      <c r="D403" s="178"/>
      <c r="F403" s="87"/>
      <c r="G403" s="87"/>
      <c r="H403" s="87"/>
      <c r="I403" s="87"/>
      <c r="J403" s="87"/>
      <c r="K403" s="87"/>
      <c r="L403" s="87"/>
      <c r="M403" s="87"/>
      <c r="N403" s="87"/>
      <c r="O403" s="87"/>
      <c r="P403" s="87"/>
      <c r="Q403" s="87"/>
      <c r="R403" s="87"/>
      <c r="S403" s="179"/>
      <c r="T403" s="177"/>
      <c r="U403" s="177"/>
      <c r="X403" s="110"/>
      <c r="Y403" s="110"/>
      <c r="Z403" s="110"/>
      <c r="AA403" s="110"/>
      <c r="AB403" s="110"/>
      <c r="AC403" s="110"/>
      <c r="AD403" s="110"/>
      <c r="AE403" s="110"/>
      <c r="AF403" s="110"/>
      <c r="AG403" s="110"/>
      <c r="AH403" s="110"/>
      <c r="AI403" s="110"/>
      <c r="AJ403" s="180"/>
      <c r="AK403" s="181"/>
      <c r="AO403" s="110"/>
      <c r="AP403" s="110"/>
      <c r="AQ403" s="110"/>
      <c r="AR403" s="110"/>
    </row>
    <row r="404" spans="3:44" s="74" customFormat="1">
      <c r="C404" s="177"/>
      <c r="D404" s="178"/>
      <c r="F404" s="87"/>
      <c r="G404" s="87"/>
      <c r="H404" s="87"/>
      <c r="I404" s="87"/>
      <c r="J404" s="87"/>
      <c r="K404" s="87"/>
      <c r="L404" s="87"/>
      <c r="M404" s="87"/>
      <c r="N404" s="87"/>
      <c r="O404" s="87"/>
      <c r="P404" s="87"/>
      <c r="Q404" s="87"/>
      <c r="R404" s="87"/>
      <c r="S404" s="179"/>
      <c r="T404" s="177"/>
      <c r="U404" s="177"/>
      <c r="X404" s="110"/>
      <c r="Y404" s="110"/>
      <c r="Z404" s="110"/>
      <c r="AA404" s="110"/>
      <c r="AB404" s="110"/>
      <c r="AC404" s="110"/>
      <c r="AD404" s="110"/>
      <c r="AE404" s="110"/>
      <c r="AF404" s="110"/>
      <c r="AG404" s="110"/>
      <c r="AH404" s="110"/>
      <c r="AI404" s="110"/>
      <c r="AJ404" s="180"/>
      <c r="AK404" s="181"/>
      <c r="AO404" s="110"/>
      <c r="AP404" s="110"/>
      <c r="AQ404" s="110"/>
      <c r="AR404" s="110"/>
    </row>
    <row r="405" spans="3:44" s="74" customFormat="1">
      <c r="C405" s="177"/>
      <c r="D405" s="178"/>
      <c r="F405" s="87"/>
      <c r="G405" s="87"/>
      <c r="H405" s="87"/>
      <c r="I405" s="87"/>
      <c r="J405" s="87"/>
      <c r="K405" s="87"/>
      <c r="L405" s="87"/>
      <c r="M405" s="87"/>
      <c r="N405" s="87"/>
      <c r="O405" s="87"/>
      <c r="P405" s="87"/>
      <c r="Q405" s="87"/>
      <c r="R405" s="87"/>
      <c r="S405" s="179"/>
      <c r="T405" s="177"/>
      <c r="U405" s="177"/>
      <c r="X405" s="110"/>
      <c r="Y405" s="110"/>
      <c r="Z405" s="110"/>
      <c r="AA405" s="110"/>
      <c r="AB405" s="110"/>
      <c r="AC405" s="110"/>
      <c r="AD405" s="110"/>
      <c r="AE405" s="110"/>
      <c r="AF405" s="110"/>
      <c r="AG405" s="110"/>
      <c r="AH405" s="110"/>
      <c r="AI405" s="110"/>
      <c r="AJ405" s="180"/>
      <c r="AK405" s="181"/>
      <c r="AO405" s="110"/>
      <c r="AP405" s="110"/>
      <c r="AQ405" s="110"/>
      <c r="AR405" s="110"/>
    </row>
    <row r="406" spans="3:44" s="74" customFormat="1">
      <c r="C406" s="177"/>
      <c r="D406" s="178"/>
      <c r="F406" s="87"/>
      <c r="G406" s="87"/>
      <c r="H406" s="87"/>
      <c r="I406" s="87"/>
      <c r="J406" s="87"/>
      <c r="K406" s="87"/>
      <c r="L406" s="87"/>
      <c r="M406" s="87"/>
      <c r="N406" s="87"/>
      <c r="O406" s="87"/>
      <c r="P406" s="87"/>
      <c r="Q406" s="87"/>
      <c r="R406" s="87"/>
      <c r="S406" s="179"/>
      <c r="T406" s="177"/>
      <c r="U406" s="177"/>
      <c r="X406" s="110"/>
      <c r="Y406" s="110"/>
      <c r="Z406" s="110"/>
      <c r="AA406" s="110"/>
      <c r="AB406" s="110"/>
      <c r="AC406" s="110"/>
      <c r="AD406" s="110"/>
      <c r="AE406" s="110"/>
      <c r="AF406" s="110"/>
      <c r="AG406" s="110"/>
      <c r="AH406" s="110"/>
      <c r="AI406" s="110"/>
      <c r="AJ406" s="180"/>
      <c r="AK406" s="181"/>
      <c r="AO406" s="110"/>
      <c r="AP406" s="110"/>
      <c r="AQ406" s="110"/>
      <c r="AR406" s="110"/>
    </row>
    <row r="407" spans="3:44" s="74" customFormat="1">
      <c r="C407" s="177"/>
      <c r="D407" s="178"/>
      <c r="F407" s="87"/>
      <c r="G407" s="87"/>
      <c r="H407" s="87"/>
      <c r="I407" s="87"/>
      <c r="J407" s="87"/>
      <c r="K407" s="87"/>
      <c r="L407" s="87"/>
      <c r="M407" s="87"/>
      <c r="N407" s="87"/>
      <c r="O407" s="87"/>
      <c r="P407" s="87"/>
      <c r="Q407" s="87"/>
      <c r="R407" s="87"/>
      <c r="S407" s="179"/>
      <c r="T407" s="177"/>
      <c r="U407" s="177"/>
      <c r="X407" s="110"/>
      <c r="Y407" s="110"/>
      <c r="Z407" s="110"/>
      <c r="AA407" s="110"/>
      <c r="AB407" s="110"/>
      <c r="AC407" s="110"/>
      <c r="AD407" s="110"/>
      <c r="AE407" s="110"/>
      <c r="AF407" s="110"/>
      <c r="AG407" s="110"/>
      <c r="AH407" s="110"/>
      <c r="AI407" s="110"/>
      <c r="AJ407" s="180"/>
      <c r="AK407" s="181"/>
      <c r="AO407" s="110"/>
      <c r="AP407" s="110"/>
      <c r="AQ407" s="110"/>
      <c r="AR407" s="110"/>
    </row>
    <row r="408" spans="3:44" s="74" customFormat="1">
      <c r="C408" s="177"/>
      <c r="D408" s="178"/>
      <c r="F408" s="87"/>
      <c r="G408" s="87"/>
      <c r="H408" s="87"/>
      <c r="I408" s="87"/>
      <c r="J408" s="87"/>
      <c r="K408" s="87"/>
      <c r="L408" s="87"/>
      <c r="M408" s="87"/>
      <c r="N408" s="87"/>
      <c r="O408" s="87"/>
      <c r="P408" s="87"/>
      <c r="Q408" s="87"/>
      <c r="R408" s="87"/>
      <c r="S408" s="179"/>
      <c r="T408" s="177"/>
      <c r="U408" s="177"/>
      <c r="X408" s="110"/>
      <c r="Y408" s="110"/>
      <c r="Z408" s="110"/>
      <c r="AA408" s="110"/>
      <c r="AB408" s="110"/>
      <c r="AC408" s="110"/>
      <c r="AD408" s="110"/>
      <c r="AE408" s="110"/>
      <c r="AF408" s="110"/>
      <c r="AG408" s="110"/>
      <c r="AH408" s="110"/>
      <c r="AI408" s="110"/>
      <c r="AJ408" s="180"/>
      <c r="AK408" s="181"/>
      <c r="AO408" s="110"/>
      <c r="AP408" s="110"/>
      <c r="AQ408" s="110"/>
      <c r="AR408" s="110"/>
    </row>
    <row r="409" spans="3:44" s="74" customFormat="1">
      <c r="C409" s="177"/>
      <c r="D409" s="178"/>
      <c r="F409" s="87"/>
      <c r="G409" s="87"/>
      <c r="H409" s="87"/>
      <c r="I409" s="87"/>
      <c r="J409" s="87"/>
      <c r="K409" s="87"/>
      <c r="L409" s="87"/>
      <c r="M409" s="87"/>
      <c r="N409" s="87"/>
      <c r="O409" s="87"/>
      <c r="P409" s="87"/>
      <c r="Q409" s="87"/>
      <c r="R409" s="87"/>
      <c r="S409" s="179"/>
      <c r="T409" s="177"/>
      <c r="U409" s="177"/>
      <c r="X409" s="110"/>
      <c r="Y409" s="110"/>
      <c r="Z409" s="110"/>
      <c r="AA409" s="110"/>
      <c r="AB409" s="110"/>
      <c r="AC409" s="110"/>
      <c r="AD409" s="110"/>
      <c r="AE409" s="110"/>
      <c r="AF409" s="110"/>
      <c r="AG409" s="110"/>
      <c r="AH409" s="110"/>
      <c r="AI409" s="110"/>
      <c r="AJ409" s="180"/>
      <c r="AK409" s="181"/>
      <c r="AO409" s="110"/>
      <c r="AP409" s="110"/>
      <c r="AQ409" s="110"/>
      <c r="AR409" s="110"/>
    </row>
  </sheetData>
  <sheetProtection algorithmName="SHA-512" hashValue="9s37g7XC5Z7x2gqERBl6XZkDH15slFHd7Lh96J7V8vNHOVep5iilxwpB8PL+Ja36FqV442DBj6eRQRLep4npYg==" saltValue="DKaypst31mEya8GaYHakDw==" spinCount="100000" sheet="1" autoFilter="0"/>
  <autoFilter ref="AK8:AL153" xr:uid="{FA71132F-2691-4B35-B23D-AE69090EF7C9}"/>
  <conditionalFormatting sqref="X10:X19 X21:X28 X30:X46 X48:X59 X61:X75 X77:X89 X91:X108 X110:X121 X123:X137 X139:X145 X147:X153">
    <cfRule type="notContainsBlanks" dxfId="11" priority="13">
      <formula>LEN(TRIM(X10))&gt;0</formula>
    </cfRule>
  </conditionalFormatting>
  <conditionalFormatting sqref="Y10:Y19 Y30:Y46 Y21:Y28 Y48:Y59 Y61:Y75 Y77:Y89 Y91:Y108 Y110:Y121 Y123:Y137 Y139:Y145 Y147:Y153">
    <cfRule type="notContainsBlanks" dxfId="10" priority="12">
      <formula>LEN(TRIM(Y10))&gt;0</formula>
    </cfRule>
  </conditionalFormatting>
  <conditionalFormatting sqref="Z147:Z153 Z139:Z145 Z123:Z137 Z110:Z121 Z91:Z108 Z77:Z89 Z61:Z75 Z48:Z59 Z30:Z46 Z21:Z28 Z10:Z19">
    <cfRule type="notContainsBlanks" dxfId="9" priority="11">
      <formula>LEN(TRIM(Z10))&gt;0</formula>
    </cfRule>
  </conditionalFormatting>
  <conditionalFormatting sqref="AA10:AA19 AA21:AA28 AA30:AA46 AA48:AA59 AA61:AA75 AA77:AA89 AA91:AA108 AA110:AA121 AA123:AA137 AA139:AA145 AA147:AA153">
    <cfRule type="notContainsBlanks" dxfId="8" priority="10">
      <formula>LEN(TRIM(AA10))&gt;0</formula>
    </cfRule>
  </conditionalFormatting>
  <conditionalFormatting sqref="AB147:AB153 AB139:AB145 AB123:AB137 AB110:AB121 AB91:AB108 AB77:AB89 AB61:AB75 AB48:AB59 AB30:AB46 AB21:AB28 AB10:AB19">
    <cfRule type="notContainsBlanks" dxfId="7" priority="9">
      <formula>LEN(TRIM(AB10))&gt;0</formula>
    </cfRule>
  </conditionalFormatting>
  <conditionalFormatting sqref="AC10:AC19 AC21:AC28 AC30:AC46 AC48:AC59 AC61:AC75 AC77:AC89 AC91:AC108 AC110:AC121 AC123:AC137 AC139:AC145 AC147:AC153">
    <cfRule type="notContainsBlanks" dxfId="6" priority="8">
      <formula>LEN(TRIM(AC10))&gt;0</formula>
    </cfRule>
  </conditionalFormatting>
  <conditionalFormatting sqref="AD147:AD153 AD139:AD145 AD123:AD137 AD110:AD121 AD91:AD108 AD77:AD89 AD61:AD75 AD48:AD59 AD30:AD46 AD21:AD28 AD10:AD19">
    <cfRule type="notContainsBlanks" dxfId="5" priority="7">
      <formula>LEN(TRIM(AD10))&gt;0</formula>
    </cfRule>
  </conditionalFormatting>
  <conditionalFormatting sqref="AE10:AE19 AE21:AE28 AE30:AE46 AE48:AE75 AE77:AE89 AE91:AE108 AE110:AE121 AE123:AE137 AE139:AE153">
    <cfRule type="notContainsBlanks" dxfId="4" priority="6">
      <formula>LEN(TRIM(AE10))&gt;0</formula>
    </cfRule>
  </conditionalFormatting>
  <conditionalFormatting sqref="AF147:AF153 AF139:AF145 AF123:AF137 AF110:AF121 AF91:AF108 AF77:AF89 AF61:AF75 AF48:AF59 AF30:AF46 AF21:AF28 AF10:AF19">
    <cfRule type="notContainsBlanks" dxfId="3" priority="5">
      <formula>LEN(TRIM(AF10))&gt;0</formula>
    </cfRule>
  </conditionalFormatting>
  <conditionalFormatting sqref="AG10:AG19 AG21:AG28 AG30:AG46 AG48:AG59 AG61:AG75 AG77:AG89 AG91:AG108 AG110:AG121 AG123:AG137 AG139:AG145 AG147:AG153">
    <cfRule type="notContainsBlanks" dxfId="2" priority="3">
      <formula>LEN(TRIM(AG10))&gt;0</formula>
    </cfRule>
  </conditionalFormatting>
  <conditionalFormatting sqref="AH147:AH153 AH139:AH145 AH123:AH137 AH110:AH121 AH91:AH108 AH77:AH89 AH61:AH75 AH48:AH59 AH30:AH46 AH21:AH28 AH10:AH19">
    <cfRule type="notContainsBlanks" dxfId="1" priority="2">
      <formula>LEN(TRIM(AH10))&gt;0</formula>
    </cfRule>
  </conditionalFormatting>
  <conditionalFormatting sqref="AI10:AI19 AI21:AI28 AI30:AI46 AI48:AI59 AI61:AI75 AI77:AI89 AI91:AI108 AI110:AI121 AI123:AI137 AI139:AI145 AI147:AI153">
    <cfRule type="notContainsBlanks" dxfId="0" priority="1">
      <formula>LEN(TRIM(AI10))&gt;0</formula>
    </cfRule>
  </conditionalFormatting>
  <pageMargins left="0.25" right="0.25" top="0.75" bottom="0.75" header="0.3" footer="0.3"/>
  <pageSetup paperSize="9" scale="25" fitToHeight="0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List3"/>
  <dimension ref="A1:V149"/>
  <sheetViews>
    <sheetView showGridLines="0" zoomScaleNormal="100" workbookViewId="0">
      <selection activeCell="A3" sqref="A3:K3"/>
    </sheetView>
  </sheetViews>
  <sheetFormatPr defaultColWidth="12.33203125" defaultRowHeight="23" customHeight="1"/>
  <cols>
    <col min="1" max="1" width="5.83203125" style="37" customWidth="1"/>
    <col min="2" max="3" width="6.1640625" style="37" customWidth="1"/>
    <col min="4" max="15" width="6.6640625" style="47" customWidth="1"/>
    <col min="16" max="16" width="22" style="47" customWidth="1"/>
    <col min="17" max="17" width="10.6640625" style="47" customWidth="1"/>
    <col min="18" max="18" width="9.33203125" style="47" customWidth="1"/>
    <col min="19" max="19" width="9.6640625" style="37" hidden="1" customWidth="1"/>
    <col min="20" max="21" width="12.33203125" style="37" hidden="1" customWidth="1"/>
    <col min="22" max="22" width="12.33203125" style="50" hidden="1" customWidth="1"/>
    <col min="23" max="27" width="12.33203125" style="37" customWidth="1"/>
    <col min="28" max="16384" width="12.33203125" style="37"/>
  </cols>
  <sheetData>
    <row r="1" spans="1:22" ht="23" customHeight="1">
      <c r="A1" s="45" t="s">
        <v>66</v>
      </c>
      <c r="B1" s="46"/>
      <c r="I1" s="56"/>
      <c r="J1" s="56"/>
      <c r="K1" s="56"/>
      <c r="L1" s="57" t="s">
        <v>7</v>
      </c>
    </row>
    <row r="2" spans="1:22" ht="23" customHeight="1">
      <c r="A2" s="339" t="s">
        <v>216</v>
      </c>
      <c r="B2" s="339"/>
      <c r="D2" s="37"/>
      <c r="E2" s="37"/>
      <c r="F2" s="55"/>
      <c r="G2" s="39" t="e">
        <f>'sum simpl'!G3</f>
        <v>#REF!</v>
      </c>
      <c r="H2" s="39" t="e">
        <f>'sum simpl'!H3</f>
        <v>#REF!</v>
      </c>
      <c r="I2" s="63"/>
      <c r="J2" s="63"/>
      <c r="K2" s="63"/>
      <c r="L2" s="184">
        <f>SIMPLvolumes!X4</f>
        <v>0</v>
      </c>
    </row>
    <row r="3" spans="1:22" s="61" customFormat="1" ht="46" customHeight="1">
      <c r="A3" s="340"/>
      <c r="B3" s="341"/>
      <c r="C3" s="341"/>
      <c r="D3" s="341"/>
      <c r="E3" s="341"/>
      <c r="F3" s="341"/>
      <c r="G3" s="341"/>
      <c r="H3" s="341"/>
      <c r="I3" s="341"/>
      <c r="J3" s="341"/>
      <c r="K3" s="342"/>
      <c r="L3" s="58"/>
      <c r="M3" s="59" t="s">
        <v>173</v>
      </c>
      <c r="N3" s="59"/>
      <c r="O3" s="59"/>
      <c r="P3" s="62"/>
      <c r="Q3" s="60"/>
      <c r="R3" s="60"/>
      <c r="S3" s="37"/>
      <c r="T3" s="37"/>
      <c r="U3" s="37"/>
      <c r="V3" s="50"/>
    </row>
    <row r="4" spans="1:22" ht="21" customHeight="1" thickBot="1">
      <c r="A4" s="47">
        <f>SUM(A6:A149)</f>
        <v>0</v>
      </c>
      <c r="B4" s="46">
        <f>SUM(B6:B149)</f>
        <v>0</v>
      </c>
      <c r="J4" s="42"/>
      <c r="K4" s="338"/>
      <c r="L4" s="338"/>
      <c r="R4" s="41"/>
    </row>
    <row r="5" spans="1:22" ht="23" customHeight="1">
      <c r="A5" s="44" t="s">
        <v>84</v>
      </c>
      <c r="B5" s="51" t="s">
        <v>83</v>
      </c>
      <c r="C5" s="43" t="s">
        <v>23</v>
      </c>
      <c r="D5" s="72" t="s">
        <v>3</v>
      </c>
      <c r="E5" s="73" t="s">
        <v>4</v>
      </c>
      <c r="F5" s="73" t="s">
        <v>13</v>
      </c>
      <c r="G5" s="73" t="s">
        <v>120</v>
      </c>
      <c r="H5" s="73" t="s">
        <v>5</v>
      </c>
      <c r="I5" s="73" t="s">
        <v>18</v>
      </c>
      <c r="J5" s="73" t="s">
        <v>82</v>
      </c>
      <c r="K5" s="73" t="s">
        <v>19</v>
      </c>
      <c r="L5" s="73" t="s">
        <v>168</v>
      </c>
      <c r="M5" s="73" t="s">
        <v>58</v>
      </c>
      <c r="N5" s="73" t="s">
        <v>275</v>
      </c>
      <c r="O5" s="71" t="s">
        <v>276</v>
      </c>
      <c r="P5" s="2" t="s">
        <v>193</v>
      </c>
      <c r="T5" s="37" t="s">
        <v>145</v>
      </c>
      <c r="U5" s="37" t="s">
        <v>146</v>
      </c>
      <c r="V5" s="50" t="s">
        <v>147</v>
      </c>
    </row>
    <row r="6" spans="1:22" ht="23" customHeight="1">
      <c r="A6" s="40">
        <f>B6*SIMPLvolumes!U11</f>
        <v>0</v>
      </c>
      <c r="B6" s="52">
        <f>SUM(C6:O6)</f>
        <v>0</v>
      </c>
      <c r="C6" s="53" t="str">
        <f>SIMPLvolumes!C11</f>
        <v>1A</v>
      </c>
      <c r="D6" s="54" t="str">
        <f>IF(SIMPLvolumes!X11=0,"",SIMPLvolumes!X11)</f>
        <v/>
      </c>
      <c r="E6" s="49" t="str">
        <f>IF(SIMPLvolumes!Y11=0,"",SIMPLvolumes!Y11)</f>
        <v/>
      </c>
      <c r="F6" s="49" t="str">
        <f>IF(SIMPLvolumes!Z11=0,"",SIMPLvolumes!Z11)</f>
        <v/>
      </c>
      <c r="G6" s="49" t="str">
        <f>IF(SIMPLvolumes!AA11=0,"",SIMPLvolumes!AA11)</f>
        <v/>
      </c>
      <c r="H6" s="49" t="str">
        <f>IF(SIMPLvolumes!AB11=0,"",SIMPLvolumes!AB11)</f>
        <v/>
      </c>
      <c r="I6" s="49" t="str">
        <f>IF(SIMPLvolumes!AC11=0,"",SIMPLvolumes!AC11)</f>
        <v/>
      </c>
      <c r="J6" s="49" t="str">
        <f>IF(SIMPLvolumes!AD11=0,"",SIMPLvolumes!AD11)</f>
        <v/>
      </c>
      <c r="K6" s="49" t="str">
        <f>IF(SIMPLvolumes!AE11=0,"",SIMPLvolumes!AE11)</f>
        <v/>
      </c>
      <c r="L6" s="49" t="str">
        <f>IF(SIMPLvolumes!AF11=0,"",SIMPLvolumes!AF11)</f>
        <v/>
      </c>
      <c r="M6" s="49" t="str">
        <f>IF(SIMPLvolumes!AG11=0,"",SIMPLvolumes!AG11)</f>
        <v/>
      </c>
      <c r="N6" s="49" t="str">
        <f>IF(SIMPLvolumes!AH11=0,"",SIMPLvolumes!AH11)</f>
        <v/>
      </c>
      <c r="O6" s="49" t="str">
        <f>IF(SIMPLvolumes!AI11=0,"",SIMPLvolumes!AI11)</f>
        <v/>
      </c>
      <c r="P6" s="48"/>
      <c r="U6" s="37" t="str">
        <f t="shared" ref="U6:U14" si="0">IF(T6=1,REPT(""""&amp;C6&amp;".dwg""",B6),"")</f>
        <v/>
      </c>
    </row>
    <row r="7" spans="1:22" ht="23" customHeight="1">
      <c r="A7" s="40">
        <f>B7*SIMPLvolumes!U12</f>
        <v>0</v>
      </c>
      <c r="B7" s="52">
        <f t="shared" ref="B7:B74" si="1">SUM(C7:O7)</f>
        <v>0</v>
      </c>
      <c r="C7" s="53" t="str">
        <f>SIMPLvolumes!C12</f>
        <v>1B</v>
      </c>
      <c r="D7" s="54" t="str">
        <f>IF(SIMPLvolumes!X12=0,"",SIMPLvolumes!X12)</f>
        <v/>
      </c>
      <c r="E7" s="49" t="str">
        <f>IF(SIMPLvolumes!Y12=0,"",SIMPLvolumes!Y12)</f>
        <v/>
      </c>
      <c r="F7" s="49" t="str">
        <f>IF(SIMPLvolumes!Z12=0,"",SIMPLvolumes!Z12)</f>
        <v/>
      </c>
      <c r="G7" s="49" t="str">
        <f>IF(SIMPLvolumes!AA12=0,"",SIMPLvolumes!AA12)</f>
        <v/>
      </c>
      <c r="H7" s="49" t="str">
        <f>IF(SIMPLvolumes!AB12=0,"",SIMPLvolumes!AB12)</f>
        <v/>
      </c>
      <c r="I7" s="49" t="str">
        <f>IF(SIMPLvolumes!AC12=0,"",SIMPLvolumes!AC12)</f>
        <v/>
      </c>
      <c r="J7" s="49" t="str">
        <f>IF(SIMPLvolumes!AD12=0,"",SIMPLvolumes!AD12)</f>
        <v/>
      </c>
      <c r="K7" s="49" t="str">
        <f>IF(SIMPLvolumes!AE12=0,"",SIMPLvolumes!AE12)</f>
        <v/>
      </c>
      <c r="L7" s="49" t="str">
        <f>IF(SIMPLvolumes!AF12=0,"",SIMPLvolumes!AF12)</f>
        <v/>
      </c>
      <c r="M7" s="49" t="str">
        <f>IF(SIMPLvolumes!AG12=0,"",SIMPLvolumes!AG12)</f>
        <v/>
      </c>
      <c r="N7" s="49" t="str">
        <f>IF(SIMPLvolumes!AH12=0,"",SIMPLvolumes!AH12)</f>
        <v/>
      </c>
      <c r="O7" s="49" t="str">
        <f>IF(SIMPLvolumes!AI12=0,"",SIMPLvolumes!AI12)</f>
        <v/>
      </c>
      <c r="P7" s="48"/>
      <c r="T7" s="37">
        <v>1</v>
      </c>
      <c r="U7" s="37" t="str">
        <f t="shared" si="0"/>
        <v/>
      </c>
    </row>
    <row r="8" spans="1:22" ht="23" customHeight="1">
      <c r="A8" s="40">
        <f>B8*SIMPLvolumes!U13</f>
        <v>0</v>
      </c>
      <c r="B8" s="52">
        <f t="shared" si="1"/>
        <v>0</v>
      </c>
      <c r="C8" s="53" t="str">
        <f>SIMPLvolumes!C13</f>
        <v>1C</v>
      </c>
      <c r="D8" s="54" t="str">
        <f>IF(SIMPLvolumes!X13=0,"",SIMPLvolumes!X13)</f>
        <v/>
      </c>
      <c r="E8" s="49" t="str">
        <f>IF(SIMPLvolumes!Y13=0,"",SIMPLvolumes!Y13)</f>
        <v/>
      </c>
      <c r="F8" s="49" t="str">
        <f>IF(SIMPLvolumes!Z13=0,"",SIMPLvolumes!Z13)</f>
        <v/>
      </c>
      <c r="G8" s="49" t="str">
        <f>IF(SIMPLvolumes!AA13=0,"",SIMPLvolumes!AA13)</f>
        <v/>
      </c>
      <c r="H8" s="49" t="str">
        <f>IF(SIMPLvolumes!AB13=0,"",SIMPLvolumes!AB13)</f>
        <v/>
      </c>
      <c r="I8" s="49" t="str">
        <f>IF(SIMPLvolumes!AC13=0,"",SIMPLvolumes!AC13)</f>
        <v/>
      </c>
      <c r="J8" s="49" t="str">
        <f>IF(SIMPLvolumes!AD13=0,"",SIMPLvolumes!AD13)</f>
        <v/>
      </c>
      <c r="K8" s="49" t="str">
        <f>IF(SIMPLvolumes!AE13=0,"",SIMPLvolumes!AE13)</f>
        <v/>
      </c>
      <c r="L8" s="49" t="str">
        <f>IF(SIMPLvolumes!AF13=0,"",SIMPLvolumes!AF13)</f>
        <v/>
      </c>
      <c r="M8" s="49" t="str">
        <f>IF(SIMPLvolumes!AG13=0,"",SIMPLvolumes!AG13)</f>
        <v/>
      </c>
      <c r="N8" s="49" t="str">
        <f>IF(SIMPLvolumes!AH13=0,"",SIMPLvolumes!AH13)</f>
        <v/>
      </c>
      <c r="O8" s="49" t="str">
        <f>IF(SIMPLvolumes!AI13=0,"",SIMPLvolumes!AI13)</f>
        <v/>
      </c>
      <c r="P8" s="48"/>
      <c r="T8" s="37">
        <v>1</v>
      </c>
      <c r="U8" s="37" t="str">
        <f t="shared" si="0"/>
        <v/>
      </c>
      <c r="V8" s="50" t="str">
        <f>U8</f>
        <v/>
      </c>
    </row>
    <row r="9" spans="1:22" ht="23" customHeight="1">
      <c r="A9" s="40">
        <f>B9*SIMPLvolumes!U14</f>
        <v>0</v>
      </c>
      <c r="B9" s="52">
        <f t="shared" si="1"/>
        <v>0</v>
      </c>
      <c r="C9" s="53" t="str">
        <f>SIMPLvolumes!C14</f>
        <v>1D</v>
      </c>
      <c r="D9" s="54" t="str">
        <f>IF(SIMPLvolumes!X14=0,"",SIMPLvolumes!X14)</f>
        <v/>
      </c>
      <c r="E9" s="49" t="str">
        <f>IF(SIMPLvolumes!Y14=0,"",SIMPLvolumes!Y14)</f>
        <v/>
      </c>
      <c r="F9" s="49" t="str">
        <f>IF(SIMPLvolumes!Z14=0,"",SIMPLvolumes!Z14)</f>
        <v/>
      </c>
      <c r="G9" s="49" t="str">
        <f>IF(SIMPLvolumes!AA14=0,"",SIMPLvolumes!AA14)</f>
        <v/>
      </c>
      <c r="H9" s="49" t="str">
        <f>IF(SIMPLvolumes!AB14=0,"",SIMPLvolumes!AB14)</f>
        <v/>
      </c>
      <c r="I9" s="49" t="str">
        <f>IF(SIMPLvolumes!AC14=0,"",SIMPLvolumes!AC14)</f>
        <v/>
      </c>
      <c r="J9" s="49" t="str">
        <f>IF(SIMPLvolumes!AD14=0,"",SIMPLvolumes!AD14)</f>
        <v/>
      </c>
      <c r="K9" s="49" t="str">
        <f>IF(SIMPLvolumes!AE14=0,"",SIMPLvolumes!AE14)</f>
        <v/>
      </c>
      <c r="L9" s="49" t="str">
        <f>IF(SIMPLvolumes!AF14=0,"",SIMPLvolumes!AF14)</f>
        <v/>
      </c>
      <c r="M9" s="49" t="str">
        <f>IF(SIMPLvolumes!AG14=0,"",SIMPLvolumes!AG14)</f>
        <v/>
      </c>
      <c r="N9" s="49" t="str">
        <f>IF(SIMPLvolumes!AH14=0,"",SIMPLvolumes!AH14)</f>
        <v/>
      </c>
      <c r="O9" s="49" t="str">
        <f>IF(SIMPLvolumes!AI14=0,"",SIMPLvolumes!AI14)</f>
        <v/>
      </c>
      <c r="P9" s="48"/>
      <c r="T9" s="37">
        <v>1</v>
      </c>
      <c r="U9" s="37" t="str">
        <f t="shared" si="0"/>
        <v/>
      </c>
      <c r="V9" s="50" t="str">
        <f>CONCATENATE(V8,U9)</f>
        <v/>
      </c>
    </row>
    <row r="10" spans="1:22" ht="23" customHeight="1">
      <c r="A10" s="40">
        <f>B10*SIMPLvolumes!U15</f>
        <v>0</v>
      </c>
      <c r="B10" s="52">
        <f t="shared" si="1"/>
        <v>0</v>
      </c>
      <c r="C10" s="53" t="str">
        <f>SIMPLvolumes!C15</f>
        <v>1E</v>
      </c>
      <c r="D10" s="54" t="str">
        <f>IF(SIMPLvolumes!X15=0,"",SIMPLvolumes!X15)</f>
        <v/>
      </c>
      <c r="E10" s="49" t="str">
        <f>IF(SIMPLvolumes!Y15=0,"",SIMPLvolumes!Y15)</f>
        <v/>
      </c>
      <c r="F10" s="49" t="str">
        <f>IF(SIMPLvolumes!Z15=0,"",SIMPLvolumes!Z15)</f>
        <v/>
      </c>
      <c r="G10" s="49" t="str">
        <f>IF(SIMPLvolumes!AA15=0,"",SIMPLvolumes!AA15)</f>
        <v/>
      </c>
      <c r="H10" s="49" t="str">
        <f>IF(SIMPLvolumes!AB15=0,"",SIMPLvolumes!AB15)</f>
        <v/>
      </c>
      <c r="I10" s="49" t="str">
        <f>IF(SIMPLvolumes!AC15=0,"",SIMPLvolumes!AC15)</f>
        <v/>
      </c>
      <c r="J10" s="49" t="str">
        <f>IF(SIMPLvolumes!AD15=0,"",SIMPLvolumes!AD15)</f>
        <v/>
      </c>
      <c r="K10" s="49" t="str">
        <f>IF(SIMPLvolumes!AE15=0,"",SIMPLvolumes!AE15)</f>
        <v/>
      </c>
      <c r="L10" s="49" t="str">
        <f>IF(SIMPLvolumes!AF15=0,"",SIMPLvolumes!AF15)</f>
        <v/>
      </c>
      <c r="M10" s="49" t="str">
        <f>IF(SIMPLvolumes!AG15=0,"",SIMPLvolumes!AG15)</f>
        <v/>
      </c>
      <c r="N10" s="49" t="str">
        <f>IF(SIMPLvolumes!AH15=0,"",SIMPLvolumes!AH15)</f>
        <v/>
      </c>
      <c r="O10" s="49" t="str">
        <f>IF(SIMPLvolumes!AI15=0,"",SIMPLvolumes!AI15)</f>
        <v/>
      </c>
      <c r="P10" s="48"/>
      <c r="T10" s="37">
        <v>1</v>
      </c>
      <c r="U10" s="37" t="str">
        <f t="shared" si="0"/>
        <v/>
      </c>
      <c r="V10" s="50" t="str">
        <f t="shared" ref="V10:V80" si="2">CONCATENATE(V9,U10)</f>
        <v/>
      </c>
    </row>
    <row r="11" spans="1:22" ht="23" customHeight="1">
      <c r="A11" s="40">
        <f>B11*SIMPLvolumes!U16</f>
        <v>0</v>
      </c>
      <c r="B11" s="52">
        <f t="shared" si="1"/>
        <v>0</v>
      </c>
      <c r="C11" s="53" t="str">
        <f>SIMPLvolumes!C16</f>
        <v>1F</v>
      </c>
      <c r="D11" s="54" t="str">
        <f>IF(SIMPLvolumes!X16=0,"",SIMPLvolumes!X16)</f>
        <v/>
      </c>
      <c r="E11" s="49" t="str">
        <f>IF(SIMPLvolumes!Y16=0,"",SIMPLvolumes!Y16)</f>
        <v/>
      </c>
      <c r="F11" s="49" t="str">
        <f>IF(SIMPLvolumes!Z16=0,"",SIMPLvolumes!Z16)</f>
        <v/>
      </c>
      <c r="G11" s="49" t="str">
        <f>IF(SIMPLvolumes!AA16=0,"",SIMPLvolumes!AA16)</f>
        <v/>
      </c>
      <c r="H11" s="49" t="str">
        <f>IF(SIMPLvolumes!AB16=0,"",SIMPLvolumes!AB16)</f>
        <v/>
      </c>
      <c r="I11" s="49" t="str">
        <f>IF(SIMPLvolumes!AC16=0,"",SIMPLvolumes!AC16)</f>
        <v/>
      </c>
      <c r="J11" s="49" t="str">
        <f>IF(SIMPLvolumes!AD16=0,"",SIMPLvolumes!AD16)</f>
        <v/>
      </c>
      <c r="K11" s="49" t="str">
        <f>IF(SIMPLvolumes!AE16=0,"",SIMPLvolumes!AE16)</f>
        <v/>
      </c>
      <c r="L11" s="49" t="str">
        <f>IF(SIMPLvolumes!AF16=0,"",SIMPLvolumes!AF16)</f>
        <v/>
      </c>
      <c r="M11" s="49" t="str">
        <f>IF(SIMPLvolumes!AG16=0,"",SIMPLvolumes!AG16)</f>
        <v/>
      </c>
      <c r="N11" s="49" t="str">
        <f>IF(SIMPLvolumes!AH16=0,"",SIMPLvolumes!AH16)</f>
        <v/>
      </c>
      <c r="O11" s="49" t="str">
        <f>IF(SIMPLvolumes!AI16=0,"",SIMPLvolumes!AI16)</f>
        <v/>
      </c>
      <c r="P11" s="48"/>
      <c r="T11" s="37">
        <v>1</v>
      </c>
      <c r="U11" s="37" t="str">
        <f t="shared" si="0"/>
        <v/>
      </c>
      <c r="V11" s="50" t="str">
        <f t="shared" si="2"/>
        <v/>
      </c>
    </row>
    <row r="12" spans="1:22" ht="23" customHeight="1">
      <c r="A12" s="40">
        <f>B12*SIMPLvolumes!U17</f>
        <v>0</v>
      </c>
      <c r="B12" s="52">
        <f t="shared" si="1"/>
        <v>0</v>
      </c>
      <c r="C12" s="53" t="str">
        <f>SIMPLvolumes!C17</f>
        <v>1G</v>
      </c>
      <c r="D12" s="54" t="str">
        <f>IF(SIMPLvolumes!X17=0,"",SIMPLvolumes!X17)</f>
        <v/>
      </c>
      <c r="E12" s="49" t="str">
        <f>IF(SIMPLvolumes!Y17=0,"",SIMPLvolumes!Y17)</f>
        <v/>
      </c>
      <c r="F12" s="49" t="str">
        <f>IF(SIMPLvolumes!Z17=0,"",SIMPLvolumes!Z17)</f>
        <v/>
      </c>
      <c r="G12" s="49" t="str">
        <f>IF(SIMPLvolumes!AA17=0,"",SIMPLvolumes!AA17)</f>
        <v/>
      </c>
      <c r="H12" s="49" t="str">
        <f>IF(SIMPLvolumes!AB17=0,"",SIMPLvolumes!AB17)</f>
        <v/>
      </c>
      <c r="I12" s="49" t="str">
        <f>IF(SIMPLvolumes!AC17=0,"",SIMPLvolumes!AC17)</f>
        <v/>
      </c>
      <c r="J12" s="49" t="str">
        <f>IF(SIMPLvolumes!AD17=0,"",SIMPLvolumes!AD17)</f>
        <v/>
      </c>
      <c r="K12" s="49" t="str">
        <f>IF(SIMPLvolumes!AE17=0,"",SIMPLvolumes!AE17)</f>
        <v/>
      </c>
      <c r="L12" s="49" t="str">
        <f>IF(SIMPLvolumes!AF17=0,"",SIMPLvolumes!AF17)</f>
        <v/>
      </c>
      <c r="M12" s="49" t="str">
        <f>IF(SIMPLvolumes!AG17=0,"",SIMPLvolumes!AG17)</f>
        <v/>
      </c>
      <c r="N12" s="49" t="str">
        <f>IF(SIMPLvolumes!AH17=0,"",SIMPLvolumes!AH17)</f>
        <v/>
      </c>
      <c r="O12" s="49" t="str">
        <f>IF(SIMPLvolumes!AI17=0,"",SIMPLvolumes!AI17)</f>
        <v/>
      </c>
      <c r="P12" s="48"/>
      <c r="T12" s="37">
        <v>1</v>
      </c>
      <c r="U12" s="37" t="str">
        <f t="shared" si="0"/>
        <v/>
      </c>
      <c r="V12" s="50" t="str">
        <f t="shared" si="2"/>
        <v/>
      </c>
    </row>
    <row r="13" spans="1:22" ht="23" customHeight="1">
      <c r="A13" s="40">
        <f>B13*SIMPLvolumes!U18</f>
        <v>0</v>
      </c>
      <c r="B13" s="52">
        <f t="shared" si="1"/>
        <v>0</v>
      </c>
      <c r="C13" s="53" t="str">
        <f>SIMPLvolumes!C18</f>
        <v>1H</v>
      </c>
      <c r="D13" s="54" t="str">
        <f>IF(SIMPLvolumes!X18=0,"",SIMPLvolumes!X18)</f>
        <v/>
      </c>
      <c r="E13" s="49" t="str">
        <f>IF(SIMPLvolumes!Y18=0,"",SIMPLvolumes!Y18)</f>
        <v/>
      </c>
      <c r="F13" s="49" t="str">
        <f>IF(SIMPLvolumes!Z18=0,"",SIMPLvolumes!Z18)</f>
        <v/>
      </c>
      <c r="G13" s="49" t="str">
        <f>IF(SIMPLvolumes!AA18=0,"",SIMPLvolumes!AA18)</f>
        <v/>
      </c>
      <c r="H13" s="49" t="str">
        <f>IF(SIMPLvolumes!AB18=0,"",SIMPLvolumes!AB18)</f>
        <v/>
      </c>
      <c r="I13" s="49" t="str">
        <f>IF(SIMPLvolumes!AC18=0,"",SIMPLvolumes!AC18)</f>
        <v/>
      </c>
      <c r="J13" s="49" t="str">
        <f>IF(SIMPLvolumes!AD18=0,"",SIMPLvolumes!AD18)</f>
        <v/>
      </c>
      <c r="K13" s="49" t="str">
        <f>IF(SIMPLvolumes!AE18=0,"",SIMPLvolumes!AE18)</f>
        <v/>
      </c>
      <c r="L13" s="49" t="str">
        <f>IF(SIMPLvolumes!AF18=0,"",SIMPLvolumes!AF18)</f>
        <v/>
      </c>
      <c r="M13" s="49" t="str">
        <f>IF(SIMPLvolumes!AG18=0,"",SIMPLvolumes!AG18)</f>
        <v/>
      </c>
      <c r="N13" s="49" t="str">
        <f>IF(SIMPLvolumes!AH18=0,"",SIMPLvolumes!AH18)</f>
        <v/>
      </c>
      <c r="O13" s="49" t="str">
        <f>IF(SIMPLvolumes!AI18=0,"",SIMPLvolumes!AI18)</f>
        <v/>
      </c>
      <c r="P13" s="48"/>
      <c r="T13" s="37">
        <v>1</v>
      </c>
      <c r="U13" s="37" t="str">
        <f t="shared" si="0"/>
        <v/>
      </c>
      <c r="V13" s="50" t="str">
        <f t="shared" si="2"/>
        <v/>
      </c>
    </row>
    <row r="14" spans="1:22" ht="23" customHeight="1">
      <c r="A14" s="40">
        <f>B14*SIMPLvolumes!U19</f>
        <v>0</v>
      </c>
      <c r="B14" s="52">
        <f t="shared" si="1"/>
        <v>0</v>
      </c>
      <c r="C14" s="53" t="str">
        <f>SIMPLvolumes!C19</f>
        <v>1I</v>
      </c>
      <c r="D14" s="54" t="str">
        <f>IF(SIMPLvolumes!X19=0,"",SIMPLvolumes!X19)</f>
        <v/>
      </c>
      <c r="E14" s="49" t="str">
        <f>IF(SIMPLvolumes!Y19=0,"",SIMPLvolumes!Y19)</f>
        <v/>
      </c>
      <c r="F14" s="49" t="str">
        <f>IF(SIMPLvolumes!Z19=0,"",SIMPLvolumes!Z19)</f>
        <v/>
      </c>
      <c r="G14" s="49" t="str">
        <f>IF(SIMPLvolumes!AA19=0,"",SIMPLvolumes!AA19)</f>
        <v/>
      </c>
      <c r="H14" s="49" t="str">
        <f>IF(SIMPLvolumes!AB19=0,"",SIMPLvolumes!AB19)</f>
        <v/>
      </c>
      <c r="I14" s="49" t="str">
        <f>IF(SIMPLvolumes!AC19=0,"",SIMPLvolumes!AC19)</f>
        <v/>
      </c>
      <c r="J14" s="49" t="str">
        <f>IF(SIMPLvolumes!AD19=0,"",SIMPLvolumes!AD19)</f>
        <v/>
      </c>
      <c r="K14" s="49" t="str">
        <f>IF(SIMPLvolumes!AE19=0,"",SIMPLvolumes!AE19)</f>
        <v/>
      </c>
      <c r="L14" s="49" t="str">
        <f>IF(SIMPLvolumes!AF19=0,"",SIMPLvolumes!AF19)</f>
        <v/>
      </c>
      <c r="M14" s="49" t="str">
        <f>IF(SIMPLvolumes!AG19=0,"",SIMPLvolumes!AG19)</f>
        <v/>
      </c>
      <c r="N14" s="49" t="str">
        <f>IF(SIMPLvolumes!AH19=0,"",SIMPLvolumes!AH19)</f>
        <v/>
      </c>
      <c r="O14" s="49" t="str">
        <f>IF(SIMPLvolumes!AI19=0,"",SIMPLvolumes!AI19)</f>
        <v/>
      </c>
      <c r="P14" s="48"/>
      <c r="T14" s="37">
        <v>1</v>
      </c>
      <c r="U14" s="37" t="str">
        <f t="shared" si="0"/>
        <v/>
      </c>
      <c r="V14" s="50" t="str">
        <f t="shared" si="2"/>
        <v/>
      </c>
    </row>
    <row r="15" spans="1:22" ht="23" customHeight="1">
      <c r="A15" s="40">
        <f>B15*SIMPLvolumes!U10</f>
        <v>0</v>
      </c>
      <c r="B15" s="52">
        <f t="shared" si="1"/>
        <v>0</v>
      </c>
      <c r="C15" s="53" t="str">
        <f>SIMPLvolumes!C10</f>
        <v>1K</v>
      </c>
      <c r="D15" s="54" t="str">
        <f>IF(SIMPLvolumes!X10=0,"",SIMPLvolumes!X10)</f>
        <v/>
      </c>
      <c r="E15" s="49" t="str">
        <f>IF(SIMPLvolumes!Y10=0,"",SIMPLvolumes!Y10)</f>
        <v/>
      </c>
      <c r="F15" s="49" t="str">
        <f>IF(SIMPLvolumes!Z10=0,"",SIMPLvolumes!Z10)</f>
        <v/>
      </c>
      <c r="G15" s="49" t="str">
        <f>IF(SIMPLvolumes!AA10=0,"",SIMPLvolumes!AA10)</f>
        <v/>
      </c>
      <c r="H15" s="49" t="str">
        <f>IF(SIMPLvolumes!AB10=0,"",SIMPLvolumes!AB10)</f>
        <v/>
      </c>
      <c r="I15" s="49" t="str">
        <f>IF(SIMPLvolumes!AC10=0,"",SIMPLvolumes!AC10)</f>
        <v/>
      </c>
      <c r="J15" s="49" t="str">
        <f>IF(SIMPLvolumes!AD10=0,"",SIMPLvolumes!AD10)</f>
        <v/>
      </c>
      <c r="K15" s="49" t="str">
        <f>IF(SIMPLvolumes!AE10=0,"",SIMPLvolumes!AE10)</f>
        <v/>
      </c>
      <c r="L15" s="49" t="str">
        <f>IF(SIMPLvolumes!AF10=0,"",SIMPLvolumes!AF10)</f>
        <v/>
      </c>
      <c r="M15" s="49" t="str">
        <f>IF(SIMPLvolumes!AG10=0,"",SIMPLvolumes!AG10)</f>
        <v/>
      </c>
      <c r="N15" s="49" t="str">
        <f>IF(SIMPLvolumes!AH10=0,"",SIMPLvolumes!AH10)</f>
        <v/>
      </c>
      <c r="O15" s="49" t="str">
        <f>IF(SIMPLvolumes!AI10=0,"",SIMPLvolumes!AI10)</f>
        <v/>
      </c>
      <c r="P15" s="48"/>
    </row>
    <row r="16" spans="1:22" ht="23" customHeight="1">
      <c r="A16" s="40">
        <f>B16*SIMPLvolumes!U20</f>
        <v>0</v>
      </c>
      <c r="B16" s="52">
        <f t="shared" si="1"/>
        <v>0</v>
      </c>
      <c r="C16" s="53">
        <f>SIMPLvolumes!C20</f>
        <v>0</v>
      </c>
      <c r="D16" s="54" t="str">
        <f>IF(SIMPLvolumes!X20=0,"",SIMPLvolumes!X20)</f>
        <v/>
      </c>
      <c r="E16" s="49" t="str">
        <f>IF(SIMPLvolumes!Y20=0,"",SIMPLvolumes!Y20)</f>
        <v/>
      </c>
      <c r="F16" s="49" t="str">
        <f>IF(SIMPLvolumes!Z20=0,"",SIMPLvolumes!Z20)</f>
        <v/>
      </c>
      <c r="G16" s="49" t="str">
        <f>IF(SIMPLvolumes!AA20=0,"",SIMPLvolumes!AA20)</f>
        <v/>
      </c>
      <c r="H16" s="49" t="str">
        <f>IF(SIMPLvolumes!AB20=0,"",SIMPLvolumes!AB20)</f>
        <v/>
      </c>
      <c r="I16" s="49" t="str">
        <f>IF(SIMPLvolumes!AC20=0,"",SIMPLvolumes!AC20)</f>
        <v/>
      </c>
      <c r="J16" s="49" t="str">
        <f>IF(SIMPLvolumes!AD20=0,"",SIMPLvolumes!AD20)</f>
        <v/>
      </c>
      <c r="K16" s="49" t="str">
        <f>IF(SIMPLvolumes!AE20=0,"",SIMPLvolumes!AE20)</f>
        <v/>
      </c>
      <c r="L16" s="49" t="str">
        <f>IF(SIMPLvolumes!AF20=0,"",SIMPLvolumes!AF20)</f>
        <v/>
      </c>
      <c r="M16" s="49" t="str">
        <f>IF(SIMPLvolumes!AG20=0,"",SIMPLvolumes!AG20)</f>
        <v/>
      </c>
      <c r="N16" s="49" t="str">
        <f>IF(SIMPLvolumes!AH20=0,"",SIMPLvolumes!AH20)</f>
        <v/>
      </c>
      <c r="O16" s="49" t="str">
        <f>IF(SIMPLvolumes!AI20=0,"",SIMPLvolumes!AI20)</f>
        <v/>
      </c>
      <c r="P16" s="48"/>
      <c r="U16" s="37" t="str">
        <f t="shared" ref="U16:U23" si="3">IF(T16=1,REPT(""""&amp;C16&amp;".dwg""",B16),"")</f>
        <v/>
      </c>
      <c r="V16" s="50" t="str">
        <f>CONCATENATE(V14,U16)</f>
        <v/>
      </c>
    </row>
    <row r="17" spans="1:22" ht="23" customHeight="1">
      <c r="A17" s="40">
        <f>B17*SIMPLvolumes!U22</f>
        <v>0</v>
      </c>
      <c r="B17" s="52">
        <f t="shared" si="1"/>
        <v>0</v>
      </c>
      <c r="C17" s="53" t="str">
        <f>SIMPLvolumes!C22</f>
        <v>2A</v>
      </c>
      <c r="D17" s="54" t="str">
        <f>IF(SIMPLvolumes!X22=0,"",SIMPLvolumes!X22)</f>
        <v/>
      </c>
      <c r="E17" s="49" t="str">
        <f>IF(SIMPLvolumes!Y22=0,"",SIMPLvolumes!Y22)</f>
        <v/>
      </c>
      <c r="F17" s="49" t="str">
        <f>IF(SIMPLvolumes!Z22=0,"",SIMPLvolumes!Z22)</f>
        <v/>
      </c>
      <c r="G17" s="49" t="str">
        <f>IF(SIMPLvolumes!AA22=0,"",SIMPLvolumes!AA22)</f>
        <v/>
      </c>
      <c r="H17" s="49" t="str">
        <f>IF(SIMPLvolumes!AB22=0,"",SIMPLvolumes!AB22)</f>
        <v/>
      </c>
      <c r="I17" s="49" t="str">
        <f>IF(SIMPLvolumes!AC22=0,"",SIMPLvolumes!AC22)</f>
        <v/>
      </c>
      <c r="J17" s="49" t="str">
        <f>IF(SIMPLvolumes!AD22=0,"",SIMPLvolumes!AD22)</f>
        <v/>
      </c>
      <c r="K17" s="49" t="str">
        <f>IF(SIMPLvolumes!AE22=0,"",SIMPLvolumes!AE22)</f>
        <v/>
      </c>
      <c r="L17" s="49" t="str">
        <f>IF(SIMPLvolumes!AF22=0,"",SIMPLvolumes!AF22)</f>
        <v/>
      </c>
      <c r="M17" s="49" t="str">
        <f>IF(SIMPLvolumes!AG22=0,"",SIMPLvolumes!AG22)</f>
        <v/>
      </c>
      <c r="N17" s="49" t="str">
        <f>IF(SIMPLvolumes!AH22=0,"",SIMPLvolumes!AH22)</f>
        <v/>
      </c>
      <c r="O17" s="49" t="str">
        <f>IF(SIMPLvolumes!AI22=0,"",SIMPLvolumes!AI22)</f>
        <v/>
      </c>
      <c r="P17" s="48"/>
      <c r="T17" s="37">
        <v>1</v>
      </c>
      <c r="U17" s="37" t="str">
        <f t="shared" si="3"/>
        <v/>
      </c>
      <c r="V17" s="50" t="str">
        <f t="shared" si="2"/>
        <v/>
      </c>
    </row>
    <row r="18" spans="1:22" ht="23" customHeight="1">
      <c r="A18" s="40">
        <f>B18*SIMPLvolumes!U23</f>
        <v>0</v>
      </c>
      <c r="B18" s="52">
        <f t="shared" si="1"/>
        <v>0</v>
      </c>
      <c r="C18" s="53" t="str">
        <f>SIMPLvolumes!C23</f>
        <v>2B</v>
      </c>
      <c r="D18" s="54" t="str">
        <f>IF(SIMPLvolumes!X23=0,"",SIMPLvolumes!X23)</f>
        <v/>
      </c>
      <c r="E18" s="49" t="str">
        <f>IF(SIMPLvolumes!Y23=0,"",SIMPLvolumes!Y23)</f>
        <v/>
      </c>
      <c r="F18" s="49" t="str">
        <f>IF(SIMPLvolumes!Z23=0,"",SIMPLvolumes!Z23)</f>
        <v/>
      </c>
      <c r="G18" s="49" t="str">
        <f>IF(SIMPLvolumes!AA23=0,"",SIMPLvolumes!AA23)</f>
        <v/>
      </c>
      <c r="H18" s="49" t="str">
        <f>IF(SIMPLvolumes!AB23=0,"",SIMPLvolumes!AB23)</f>
        <v/>
      </c>
      <c r="I18" s="49" t="str">
        <f>IF(SIMPLvolumes!AC23=0,"",SIMPLvolumes!AC23)</f>
        <v/>
      </c>
      <c r="J18" s="49" t="str">
        <f>IF(SIMPLvolumes!AD23=0,"",SIMPLvolumes!AD23)</f>
        <v/>
      </c>
      <c r="K18" s="49" t="str">
        <f>IF(SIMPLvolumes!AE23=0,"",SIMPLvolumes!AE23)</f>
        <v/>
      </c>
      <c r="L18" s="49" t="str">
        <f>IF(SIMPLvolumes!AF23=0,"",SIMPLvolumes!AF23)</f>
        <v/>
      </c>
      <c r="M18" s="49" t="str">
        <f>IF(SIMPLvolumes!AG23=0,"",SIMPLvolumes!AG23)</f>
        <v/>
      </c>
      <c r="N18" s="49" t="str">
        <f>IF(SIMPLvolumes!AH23=0,"",SIMPLvolumes!AH23)</f>
        <v/>
      </c>
      <c r="O18" s="49" t="str">
        <f>IF(SIMPLvolumes!AI23=0,"",SIMPLvolumes!AI23)</f>
        <v/>
      </c>
      <c r="P18" s="48"/>
      <c r="T18" s="37">
        <v>1</v>
      </c>
      <c r="U18" s="37" t="str">
        <f t="shared" si="3"/>
        <v/>
      </c>
      <c r="V18" s="50" t="str">
        <f t="shared" si="2"/>
        <v/>
      </c>
    </row>
    <row r="19" spans="1:22" ht="23" customHeight="1">
      <c r="A19" s="40">
        <f>B19*SIMPLvolumes!U24</f>
        <v>0</v>
      </c>
      <c r="B19" s="52">
        <f t="shared" si="1"/>
        <v>0</v>
      </c>
      <c r="C19" s="53" t="str">
        <f>SIMPLvolumes!C24</f>
        <v>2C</v>
      </c>
      <c r="D19" s="54" t="str">
        <f>IF(SIMPLvolumes!X24=0,"",SIMPLvolumes!X24)</f>
        <v/>
      </c>
      <c r="E19" s="49" t="str">
        <f>IF(SIMPLvolumes!Y24=0,"",SIMPLvolumes!Y24)</f>
        <v/>
      </c>
      <c r="F19" s="49" t="str">
        <f>IF(SIMPLvolumes!Z24=0,"",SIMPLvolumes!Z24)</f>
        <v/>
      </c>
      <c r="G19" s="49" t="str">
        <f>IF(SIMPLvolumes!AA24=0,"",SIMPLvolumes!AA24)</f>
        <v/>
      </c>
      <c r="H19" s="49" t="str">
        <f>IF(SIMPLvolumes!AB24=0,"",SIMPLvolumes!AB24)</f>
        <v/>
      </c>
      <c r="I19" s="49" t="str">
        <f>IF(SIMPLvolumes!AC24=0,"",SIMPLvolumes!AC24)</f>
        <v/>
      </c>
      <c r="J19" s="49" t="str">
        <f>IF(SIMPLvolumes!AD24=0,"",SIMPLvolumes!AD24)</f>
        <v/>
      </c>
      <c r="K19" s="49" t="str">
        <f>IF(SIMPLvolumes!AE24=0,"",SIMPLvolumes!AE24)</f>
        <v/>
      </c>
      <c r="L19" s="49" t="str">
        <f>IF(SIMPLvolumes!AF24=0,"",SIMPLvolumes!AF24)</f>
        <v/>
      </c>
      <c r="M19" s="49" t="str">
        <f>IF(SIMPLvolumes!AG24=0,"",SIMPLvolumes!AG24)</f>
        <v/>
      </c>
      <c r="N19" s="49" t="str">
        <f>IF(SIMPLvolumes!AH24=0,"",SIMPLvolumes!AH24)</f>
        <v/>
      </c>
      <c r="O19" s="49" t="str">
        <f>IF(SIMPLvolumes!AI24=0,"",SIMPLvolumes!AI24)</f>
        <v/>
      </c>
      <c r="P19" s="48"/>
      <c r="T19" s="37">
        <v>1</v>
      </c>
      <c r="U19" s="37" t="str">
        <f t="shared" si="3"/>
        <v/>
      </c>
      <c r="V19" s="50" t="str">
        <f t="shared" si="2"/>
        <v/>
      </c>
    </row>
    <row r="20" spans="1:22" ht="23" customHeight="1">
      <c r="A20" s="40">
        <f>B20*SIMPLvolumes!U25</f>
        <v>0</v>
      </c>
      <c r="B20" s="52">
        <f t="shared" si="1"/>
        <v>0</v>
      </c>
      <c r="C20" s="53" t="str">
        <f>SIMPLvolumes!C25</f>
        <v>2D</v>
      </c>
      <c r="D20" s="54" t="str">
        <f>IF(SIMPLvolumes!X25=0,"",SIMPLvolumes!X25)</f>
        <v/>
      </c>
      <c r="E20" s="49" t="str">
        <f>IF(SIMPLvolumes!Y25=0,"",SIMPLvolumes!Y25)</f>
        <v/>
      </c>
      <c r="F20" s="49" t="str">
        <f>IF(SIMPLvolumes!Z25=0,"",SIMPLvolumes!Z25)</f>
        <v/>
      </c>
      <c r="G20" s="49" t="str">
        <f>IF(SIMPLvolumes!AA25=0,"",SIMPLvolumes!AA25)</f>
        <v/>
      </c>
      <c r="H20" s="49" t="str">
        <f>IF(SIMPLvolumes!AB25=0,"",SIMPLvolumes!AB25)</f>
        <v/>
      </c>
      <c r="I20" s="49" t="str">
        <f>IF(SIMPLvolumes!AC25=0,"",SIMPLvolumes!AC25)</f>
        <v/>
      </c>
      <c r="J20" s="49" t="str">
        <f>IF(SIMPLvolumes!AD25=0,"",SIMPLvolumes!AD25)</f>
        <v/>
      </c>
      <c r="K20" s="49" t="str">
        <f>IF(SIMPLvolumes!AE25=0,"",SIMPLvolumes!AE25)</f>
        <v/>
      </c>
      <c r="L20" s="49" t="str">
        <f>IF(SIMPLvolumes!AF25=0,"",SIMPLvolumes!AF25)</f>
        <v/>
      </c>
      <c r="M20" s="49" t="str">
        <f>IF(SIMPLvolumes!AG25=0,"",SIMPLvolumes!AG25)</f>
        <v/>
      </c>
      <c r="N20" s="49" t="str">
        <f>IF(SIMPLvolumes!AH25=0,"",SIMPLvolumes!AH25)</f>
        <v/>
      </c>
      <c r="O20" s="49" t="str">
        <f>IF(SIMPLvolumes!AI25=0,"",SIMPLvolumes!AI25)</f>
        <v/>
      </c>
      <c r="P20" s="48"/>
      <c r="T20" s="37">
        <v>1</v>
      </c>
      <c r="U20" s="37" t="str">
        <f t="shared" si="3"/>
        <v/>
      </c>
      <c r="V20" s="50" t="str">
        <f t="shared" si="2"/>
        <v/>
      </c>
    </row>
    <row r="21" spans="1:22" ht="23" customHeight="1">
      <c r="A21" s="40">
        <f>B21*SIMPLvolumes!U26</f>
        <v>0</v>
      </c>
      <c r="B21" s="52">
        <f t="shared" si="1"/>
        <v>0</v>
      </c>
      <c r="C21" s="53" t="str">
        <f>SIMPLvolumes!C26</f>
        <v>2E</v>
      </c>
      <c r="D21" s="54" t="str">
        <f>IF(SIMPLvolumes!X26=0,"",SIMPLvolumes!X26)</f>
        <v/>
      </c>
      <c r="E21" s="49" t="str">
        <f>IF(SIMPLvolumes!Y26=0,"",SIMPLvolumes!Y26)</f>
        <v/>
      </c>
      <c r="F21" s="49" t="str">
        <f>IF(SIMPLvolumes!Z26=0,"",SIMPLvolumes!Z26)</f>
        <v/>
      </c>
      <c r="G21" s="49" t="str">
        <f>IF(SIMPLvolumes!AA26=0,"",SIMPLvolumes!AA26)</f>
        <v/>
      </c>
      <c r="H21" s="49" t="str">
        <f>IF(SIMPLvolumes!AB26=0,"",SIMPLvolumes!AB26)</f>
        <v/>
      </c>
      <c r="I21" s="49" t="str">
        <f>IF(SIMPLvolumes!AC26=0,"",SIMPLvolumes!AC26)</f>
        <v/>
      </c>
      <c r="J21" s="49" t="str">
        <f>IF(SIMPLvolumes!AD26=0,"",SIMPLvolumes!AD26)</f>
        <v/>
      </c>
      <c r="K21" s="49" t="str">
        <f>IF(SIMPLvolumes!AE26=0,"",SIMPLvolumes!AE26)</f>
        <v/>
      </c>
      <c r="L21" s="49" t="str">
        <f>IF(SIMPLvolumes!AF26=0,"",SIMPLvolumes!AF26)</f>
        <v/>
      </c>
      <c r="M21" s="49" t="str">
        <f>IF(SIMPLvolumes!AG26=0,"",SIMPLvolumes!AG26)</f>
        <v/>
      </c>
      <c r="N21" s="49" t="str">
        <f>IF(SIMPLvolumes!AH26=0,"",SIMPLvolumes!AH26)</f>
        <v/>
      </c>
      <c r="O21" s="49" t="str">
        <f>IF(SIMPLvolumes!AI26=0,"",SIMPLvolumes!AI26)</f>
        <v/>
      </c>
      <c r="P21" s="48"/>
      <c r="T21" s="37">
        <v>1</v>
      </c>
      <c r="U21" s="37" t="str">
        <f t="shared" si="3"/>
        <v/>
      </c>
      <c r="V21" s="50" t="str">
        <f t="shared" si="2"/>
        <v/>
      </c>
    </row>
    <row r="22" spans="1:22" ht="23" customHeight="1">
      <c r="A22" s="40">
        <f>B22*SIMPLvolumes!U27</f>
        <v>0</v>
      </c>
      <c r="B22" s="52">
        <f t="shared" si="1"/>
        <v>0</v>
      </c>
      <c r="C22" s="53" t="str">
        <f>SIMPLvolumes!C27</f>
        <v>2F</v>
      </c>
      <c r="D22" s="54" t="str">
        <f>IF(SIMPLvolumes!X27=0,"",SIMPLvolumes!X27)</f>
        <v/>
      </c>
      <c r="E22" s="49" t="str">
        <f>IF(SIMPLvolumes!Y27=0,"",SIMPLvolumes!Y27)</f>
        <v/>
      </c>
      <c r="F22" s="49" t="str">
        <f>IF(SIMPLvolumes!Z27=0,"",SIMPLvolumes!Z27)</f>
        <v/>
      </c>
      <c r="G22" s="49" t="str">
        <f>IF(SIMPLvolumes!AA27=0,"",SIMPLvolumes!AA27)</f>
        <v/>
      </c>
      <c r="H22" s="49" t="str">
        <f>IF(SIMPLvolumes!AB27=0,"",SIMPLvolumes!AB27)</f>
        <v/>
      </c>
      <c r="I22" s="49" t="str">
        <f>IF(SIMPLvolumes!AC27=0,"",SIMPLvolumes!AC27)</f>
        <v/>
      </c>
      <c r="J22" s="49" t="str">
        <f>IF(SIMPLvolumes!AD27=0,"",SIMPLvolumes!AD27)</f>
        <v/>
      </c>
      <c r="K22" s="49" t="str">
        <f>IF(SIMPLvolumes!AE27=0,"",SIMPLvolumes!AE27)</f>
        <v/>
      </c>
      <c r="L22" s="49" t="str">
        <f>IF(SIMPLvolumes!AF27=0,"",SIMPLvolumes!AF27)</f>
        <v/>
      </c>
      <c r="M22" s="49" t="str">
        <f>IF(SIMPLvolumes!AG27=0,"",SIMPLvolumes!AG27)</f>
        <v/>
      </c>
      <c r="N22" s="49" t="str">
        <f>IF(SIMPLvolumes!AH27=0,"",SIMPLvolumes!AH27)</f>
        <v/>
      </c>
      <c r="O22" s="49" t="str">
        <f>IF(SIMPLvolumes!AI27=0,"",SIMPLvolumes!AI27)</f>
        <v/>
      </c>
      <c r="P22" s="48"/>
      <c r="T22" s="37">
        <v>1</v>
      </c>
      <c r="U22" s="37" t="str">
        <f t="shared" si="3"/>
        <v/>
      </c>
      <c r="V22" s="50" t="str">
        <f t="shared" si="2"/>
        <v/>
      </c>
    </row>
    <row r="23" spans="1:22" ht="23" customHeight="1">
      <c r="A23" s="40">
        <f>B23*SIMPLvolumes!U28</f>
        <v>0</v>
      </c>
      <c r="B23" s="52">
        <f t="shared" si="1"/>
        <v>0</v>
      </c>
      <c r="C23" s="53" t="str">
        <f>SIMPLvolumes!C28</f>
        <v>2G</v>
      </c>
      <c r="D23" s="54" t="str">
        <f>IF(SIMPLvolumes!X28=0,"",SIMPLvolumes!X28)</f>
        <v/>
      </c>
      <c r="E23" s="49" t="str">
        <f>IF(SIMPLvolumes!Y28=0,"",SIMPLvolumes!Y28)</f>
        <v/>
      </c>
      <c r="F23" s="49" t="str">
        <f>IF(SIMPLvolumes!Z28=0,"",SIMPLvolumes!Z28)</f>
        <v/>
      </c>
      <c r="G23" s="49" t="str">
        <f>IF(SIMPLvolumes!AA28=0,"",SIMPLvolumes!AA28)</f>
        <v/>
      </c>
      <c r="H23" s="49" t="str">
        <f>IF(SIMPLvolumes!AB28=0,"",SIMPLvolumes!AB28)</f>
        <v/>
      </c>
      <c r="I23" s="49" t="str">
        <f>IF(SIMPLvolumes!AC28=0,"",SIMPLvolumes!AC28)</f>
        <v/>
      </c>
      <c r="J23" s="49" t="str">
        <f>IF(SIMPLvolumes!AD28=0,"",SIMPLvolumes!AD28)</f>
        <v/>
      </c>
      <c r="K23" s="49" t="str">
        <f>IF(SIMPLvolumes!AE28=0,"",SIMPLvolumes!AE28)</f>
        <v/>
      </c>
      <c r="L23" s="49" t="str">
        <f>IF(SIMPLvolumes!AF28=0,"",SIMPLvolumes!AF28)</f>
        <v/>
      </c>
      <c r="M23" s="49" t="str">
        <f>IF(SIMPLvolumes!AG28=0,"",SIMPLvolumes!AG28)</f>
        <v/>
      </c>
      <c r="N23" s="49" t="str">
        <f>IF(SIMPLvolumes!AH28=0,"",SIMPLvolumes!AH28)</f>
        <v/>
      </c>
      <c r="O23" s="49" t="str">
        <f>IF(SIMPLvolumes!AI28=0,"",SIMPLvolumes!AI28)</f>
        <v/>
      </c>
      <c r="P23" s="48"/>
      <c r="T23" s="37">
        <v>1</v>
      </c>
      <c r="U23" s="37" t="str">
        <f t="shared" si="3"/>
        <v/>
      </c>
      <c r="V23" s="50" t="str">
        <f t="shared" si="2"/>
        <v/>
      </c>
    </row>
    <row r="24" spans="1:22" ht="23" customHeight="1">
      <c r="A24" s="40">
        <f>B24*SIMPLvolumes!U21</f>
        <v>0</v>
      </c>
      <c r="B24" s="52">
        <f t="shared" si="1"/>
        <v>0</v>
      </c>
      <c r="C24" s="53" t="str">
        <f>SIMPLvolumes!C21</f>
        <v>2H</v>
      </c>
      <c r="D24" s="54" t="str">
        <f>IF(SIMPLvolumes!X21=0,"",SIMPLvolumes!X21)</f>
        <v/>
      </c>
      <c r="E24" s="49" t="str">
        <f>IF(SIMPLvolumes!Y21=0,"",SIMPLvolumes!Y21)</f>
        <v/>
      </c>
      <c r="F24" s="49" t="str">
        <f>IF(SIMPLvolumes!Z21=0,"",SIMPLvolumes!Z21)</f>
        <v/>
      </c>
      <c r="G24" s="49" t="str">
        <f>IF(SIMPLvolumes!AA21=0,"",SIMPLvolumes!AA21)</f>
        <v/>
      </c>
      <c r="H24" s="49" t="str">
        <f>IF(SIMPLvolumes!AB21=0,"",SIMPLvolumes!AB21)</f>
        <v/>
      </c>
      <c r="I24" s="49" t="str">
        <f>IF(SIMPLvolumes!AC21=0,"",SIMPLvolumes!AC21)</f>
        <v/>
      </c>
      <c r="J24" s="49" t="str">
        <f>IF(SIMPLvolumes!AD21=0,"",SIMPLvolumes!AD21)</f>
        <v/>
      </c>
      <c r="K24" s="49" t="str">
        <f>IF(SIMPLvolumes!AE21=0,"",SIMPLvolumes!AE21)</f>
        <v/>
      </c>
      <c r="L24" s="49" t="str">
        <f>IF(SIMPLvolumes!AF21=0,"",SIMPLvolumes!AF21)</f>
        <v/>
      </c>
      <c r="M24" s="49" t="str">
        <f>IF(SIMPLvolumes!AG21=0,"",SIMPLvolumes!AG21)</f>
        <v/>
      </c>
      <c r="N24" s="49" t="str">
        <f>IF(SIMPLvolumes!AH21=0,"",SIMPLvolumes!AH21)</f>
        <v/>
      </c>
      <c r="O24" s="49" t="str">
        <f>IF(SIMPLvolumes!AI21=0,"",SIMPLvolumes!AI21)</f>
        <v/>
      </c>
      <c r="P24" s="48"/>
    </row>
    <row r="25" spans="1:22" ht="23" customHeight="1">
      <c r="A25" s="40">
        <f>B25*SIMPLvolumes!U29</f>
        <v>0</v>
      </c>
      <c r="B25" s="52">
        <f t="shared" si="1"/>
        <v>0</v>
      </c>
      <c r="C25" s="53">
        <f>SIMPLvolumes!C29</f>
        <v>0</v>
      </c>
      <c r="D25" s="54" t="str">
        <f>IF(SIMPLvolumes!X29=0,"",SIMPLvolumes!X29)</f>
        <v/>
      </c>
      <c r="E25" s="49" t="str">
        <f>IF(SIMPLvolumes!Y29=0,"",SIMPLvolumes!Y29)</f>
        <v/>
      </c>
      <c r="F25" s="49" t="str">
        <f>IF(SIMPLvolumes!Z29=0,"",SIMPLvolumes!Z29)</f>
        <v/>
      </c>
      <c r="G25" s="49" t="str">
        <f>IF(SIMPLvolumes!AA29=0,"",SIMPLvolumes!AA29)</f>
        <v/>
      </c>
      <c r="H25" s="49" t="str">
        <f>IF(SIMPLvolumes!AB29=0,"",SIMPLvolumes!AB29)</f>
        <v/>
      </c>
      <c r="I25" s="49" t="str">
        <f>IF(SIMPLvolumes!AC29=0,"",SIMPLvolumes!AC29)</f>
        <v/>
      </c>
      <c r="J25" s="49" t="str">
        <f>IF(SIMPLvolumes!AD29=0,"",SIMPLvolumes!AD29)</f>
        <v/>
      </c>
      <c r="K25" s="49" t="str">
        <f>IF(SIMPLvolumes!AE29=0,"",SIMPLvolumes!AE29)</f>
        <v/>
      </c>
      <c r="L25" s="49" t="str">
        <f>IF(SIMPLvolumes!AF29=0,"",SIMPLvolumes!AF29)</f>
        <v/>
      </c>
      <c r="M25" s="49" t="str">
        <f>IF(SIMPLvolumes!AG29=0,"",SIMPLvolumes!AG29)</f>
        <v/>
      </c>
      <c r="N25" s="49" t="str">
        <f>IF(SIMPLvolumes!AH29=0,"",SIMPLvolumes!AH29)</f>
        <v/>
      </c>
      <c r="O25" s="49" t="str">
        <f>IF(SIMPLvolumes!AI29=0,"",SIMPLvolumes!AI29)</f>
        <v/>
      </c>
      <c r="P25" s="48"/>
      <c r="U25" s="37" t="str">
        <f t="shared" ref="U25:U41" si="4">IF(T25=1,REPT(""""&amp;C25&amp;".dwg""",B25),"")</f>
        <v/>
      </c>
      <c r="V25" s="50" t="str">
        <f>CONCATENATE(V23,U25)</f>
        <v/>
      </c>
    </row>
    <row r="26" spans="1:22" ht="23" customHeight="1">
      <c r="A26" s="40">
        <f>B26*SIMPLvolumes!U31</f>
        <v>0</v>
      </c>
      <c r="B26" s="52">
        <f t="shared" si="1"/>
        <v>0</v>
      </c>
      <c r="C26" s="53" t="str">
        <f>SIMPLvolumes!C31</f>
        <v>3A</v>
      </c>
      <c r="D26" s="54" t="str">
        <f>IF(SIMPLvolumes!X31=0,"",SIMPLvolumes!X31)</f>
        <v/>
      </c>
      <c r="E26" s="49" t="str">
        <f>IF(SIMPLvolumes!Y31=0,"",SIMPLvolumes!Y31)</f>
        <v/>
      </c>
      <c r="F26" s="49" t="str">
        <f>IF(SIMPLvolumes!Z31=0,"",SIMPLvolumes!Z31)</f>
        <v/>
      </c>
      <c r="G26" s="49" t="str">
        <f>IF(SIMPLvolumes!AA31=0,"",SIMPLvolumes!AA31)</f>
        <v/>
      </c>
      <c r="H26" s="49" t="str">
        <f>IF(SIMPLvolumes!AB31=0,"",SIMPLvolumes!AB31)</f>
        <v/>
      </c>
      <c r="I26" s="49" t="str">
        <f>IF(SIMPLvolumes!AC31=0,"",SIMPLvolumes!AC31)</f>
        <v/>
      </c>
      <c r="J26" s="49" t="str">
        <f>IF(SIMPLvolumes!AD31=0,"",SIMPLvolumes!AD31)</f>
        <v/>
      </c>
      <c r="K26" s="49" t="str">
        <f>IF(SIMPLvolumes!AE31=0,"",SIMPLvolumes!AE31)</f>
        <v/>
      </c>
      <c r="L26" s="49" t="str">
        <f>IF(SIMPLvolumes!AF31=0,"",SIMPLvolumes!AF31)</f>
        <v/>
      </c>
      <c r="M26" s="49" t="str">
        <f>IF(SIMPLvolumes!AG31=0,"",SIMPLvolumes!AG31)</f>
        <v/>
      </c>
      <c r="N26" s="49" t="str">
        <f>IF(SIMPLvolumes!AH31=0,"",SIMPLvolumes!AH31)</f>
        <v/>
      </c>
      <c r="O26" s="49" t="str">
        <f>IF(SIMPLvolumes!AI31=0,"",SIMPLvolumes!AI31)</f>
        <v/>
      </c>
      <c r="P26" s="48"/>
      <c r="T26" s="37">
        <v>1</v>
      </c>
      <c r="U26" s="37" t="str">
        <f t="shared" si="4"/>
        <v/>
      </c>
      <c r="V26" s="50" t="str">
        <f t="shared" si="2"/>
        <v/>
      </c>
    </row>
    <row r="27" spans="1:22" ht="23" customHeight="1">
      <c r="A27" s="40">
        <f>B27*SIMPLvolumes!U32</f>
        <v>0</v>
      </c>
      <c r="B27" s="52">
        <f t="shared" si="1"/>
        <v>0</v>
      </c>
      <c r="C27" s="53" t="str">
        <f>SIMPLvolumes!C32</f>
        <v>3B</v>
      </c>
      <c r="D27" s="54" t="str">
        <f>IF(SIMPLvolumes!X32=0,"",SIMPLvolumes!X32)</f>
        <v/>
      </c>
      <c r="E27" s="49" t="str">
        <f>IF(SIMPLvolumes!Y32=0,"",SIMPLvolumes!Y32)</f>
        <v/>
      </c>
      <c r="F27" s="49" t="str">
        <f>IF(SIMPLvolumes!Z32=0,"",SIMPLvolumes!Z32)</f>
        <v/>
      </c>
      <c r="G27" s="49" t="str">
        <f>IF(SIMPLvolumes!AA32=0,"",SIMPLvolumes!AA32)</f>
        <v/>
      </c>
      <c r="H27" s="49" t="str">
        <f>IF(SIMPLvolumes!AB32=0,"",SIMPLvolumes!AB32)</f>
        <v/>
      </c>
      <c r="I27" s="49" t="str">
        <f>IF(SIMPLvolumes!AC32=0,"",SIMPLvolumes!AC32)</f>
        <v/>
      </c>
      <c r="J27" s="49" t="str">
        <f>IF(SIMPLvolumes!AD32=0,"",SIMPLvolumes!AD32)</f>
        <v/>
      </c>
      <c r="K27" s="49" t="str">
        <f>IF(SIMPLvolumes!AE32=0,"",SIMPLvolumes!AE32)</f>
        <v/>
      </c>
      <c r="L27" s="49" t="str">
        <f>IF(SIMPLvolumes!AF32=0,"",SIMPLvolumes!AF32)</f>
        <v/>
      </c>
      <c r="M27" s="49" t="str">
        <f>IF(SIMPLvolumes!AG32=0,"",SIMPLvolumes!AG32)</f>
        <v/>
      </c>
      <c r="N27" s="49" t="str">
        <f>IF(SIMPLvolumes!AH32=0,"",SIMPLvolumes!AH32)</f>
        <v/>
      </c>
      <c r="O27" s="49" t="str">
        <f>IF(SIMPLvolumes!AI32=0,"",SIMPLvolumes!AI32)</f>
        <v/>
      </c>
      <c r="P27" s="48"/>
      <c r="T27" s="37">
        <v>1</v>
      </c>
      <c r="U27" s="37" t="str">
        <f t="shared" si="4"/>
        <v/>
      </c>
      <c r="V27" s="50" t="str">
        <f t="shared" si="2"/>
        <v/>
      </c>
    </row>
    <row r="28" spans="1:22" ht="23" customHeight="1">
      <c r="A28" s="40">
        <f>B28*SIMPLvolumes!U33</f>
        <v>0</v>
      </c>
      <c r="B28" s="52">
        <f t="shared" si="1"/>
        <v>0</v>
      </c>
      <c r="C28" s="53" t="str">
        <f>SIMPLvolumes!C33</f>
        <v>3C</v>
      </c>
      <c r="D28" s="54" t="str">
        <f>IF(SIMPLvolumes!X33=0,"",SIMPLvolumes!X33)</f>
        <v/>
      </c>
      <c r="E28" s="49" t="str">
        <f>IF(SIMPLvolumes!Y33=0,"",SIMPLvolumes!Y33)</f>
        <v/>
      </c>
      <c r="F28" s="49" t="str">
        <f>IF(SIMPLvolumes!Z33=0,"",SIMPLvolumes!Z33)</f>
        <v/>
      </c>
      <c r="G28" s="49" t="str">
        <f>IF(SIMPLvolumes!AA33=0,"",SIMPLvolumes!AA33)</f>
        <v/>
      </c>
      <c r="H28" s="49" t="str">
        <f>IF(SIMPLvolumes!AB33=0,"",SIMPLvolumes!AB33)</f>
        <v/>
      </c>
      <c r="I28" s="49" t="str">
        <f>IF(SIMPLvolumes!AC33=0,"",SIMPLvolumes!AC33)</f>
        <v/>
      </c>
      <c r="J28" s="49" t="str">
        <f>IF(SIMPLvolumes!AD33=0,"",SIMPLvolumes!AD33)</f>
        <v/>
      </c>
      <c r="K28" s="49" t="str">
        <f>IF(SIMPLvolumes!AE33=0,"",SIMPLvolumes!AE33)</f>
        <v/>
      </c>
      <c r="L28" s="49" t="str">
        <f>IF(SIMPLvolumes!AF33=0,"",SIMPLvolumes!AF33)</f>
        <v/>
      </c>
      <c r="M28" s="49" t="str">
        <f>IF(SIMPLvolumes!AG33=0,"",SIMPLvolumes!AG33)</f>
        <v/>
      </c>
      <c r="N28" s="49" t="str">
        <f>IF(SIMPLvolumes!AH33=0,"",SIMPLvolumes!AH33)</f>
        <v/>
      </c>
      <c r="O28" s="49" t="str">
        <f>IF(SIMPLvolumes!AI33=0,"",SIMPLvolumes!AI33)</f>
        <v/>
      </c>
      <c r="P28" s="48"/>
      <c r="T28" s="37">
        <v>1</v>
      </c>
      <c r="U28" s="37" t="str">
        <f t="shared" si="4"/>
        <v/>
      </c>
      <c r="V28" s="50" t="str">
        <f t="shared" si="2"/>
        <v/>
      </c>
    </row>
    <row r="29" spans="1:22" ht="23" customHeight="1">
      <c r="A29" s="40">
        <f>B29*SIMPLvolumes!U34</f>
        <v>0</v>
      </c>
      <c r="B29" s="52">
        <f t="shared" si="1"/>
        <v>0</v>
      </c>
      <c r="C29" s="53" t="str">
        <f>SIMPLvolumes!C34</f>
        <v>3D</v>
      </c>
      <c r="D29" s="54" t="str">
        <f>IF(SIMPLvolumes!X34=0,"",SIMPLvolumes!X34)</f>
        <v/>
      </c>
      <c r="E29" s="49" t="str">
        <f>IF(SIMPLvolumes!Y34=0,"",SIMPLvolumes!Y34)</f>
        <v/>
      </c>
      <c r="F29" s="49" t="str">
        <f>IF(SIMPLvolumes!Z34=0,"",SIMPLvolumes!Z34)</f>
        <v/>
      </c>
      <c r="G29" s="49" t="str">
        <f>IF(SIMPLvolumes!AA34=0,"",SIMPLvolumes!AA34)</f>
        <v/>
      </c>
      <c r="H29" s="49" t="str">
        <f>IF(SIMPLvolumes!AB34=0,"",SIMPLvolumes!AB34)</f>
        <v/>
      </c>
      <c r="I29" s="49" t="str">
        <f>IF(SIMPLvolumes!AC34=0,"",SIMPLvolumes!AC34)</f>
        <v/>
      </c>
      <c r="J29" s="49" t="str">
        <f>IF(SIMPLvolumes!AD34=0,"",SIMPLvolumes!AD34)</f>
        <v/>
      </c>
      <c r="K29" s="49" t="str">
        <f>IF(SIMPLvolumes!AE34=0,"",SIMPLvolumes!AE34)</f>
        <v/>
      </c>
      <c r="L29" s="49" t="str">
        <f>IF(SIMPLvolumes!AF34=0,"",SIMPLvolumes!AF34)</f>
        <v/>
      </c>
      <c r="M29" s="49" t="str">
        <f>IF(SIMPLvolumes!AG34=0,"",SIMPLvolumes!AG34)</f>
        <v/>
      </c>
      <c r="N29" s="49" t="str">
        <f>IF(SIMPLvolumes!AH34=0,"",SIMPLvolumes!AH34)</f>
        <v/>
      </c>
      <c r="O29" s="49" t="str">
        <f>IF(SIMPLvolumes!AI34=0,"",SIMPLvolumes!AI34)</f>
        <v/>
      </c>
      <c r="P29" s="48"/>
      <c r="T29" s="37">
        <v>1</v>
      </c>
      <c r="U29" s="37" t="str">
        <f t="shared" si="4"/>
        <v/>
      </c>
      <c r="V29" s="50" t="str">
        <f t="shared" si="2"/>
        <v/>
      </c>
    </row>
    <row r="30" spans="1:22" ht="23" customHeight="1">
      <c r="A30" s="40">
        <f>B30*SIMPLvolumes!U35</f>
        <v>0</v>
      </c>
      <c r="B30" s="52">
        <f t="shared" si="1"/>
        <v>0</v>
      </c>
      <c r="C30" s="53" t="str">
        <f>SIMPLvolumes!C35</f>
        <v>3E</v>
      </c>
      <c r="D30" s="54" t="str">
        <f>IF(SIMPLvolumes!X35=0,"",SIMPLvolumes!X35)</f>
        <v/>
      </c>
      <c r="E30" s="49" t="str">
        <f>IF(SIMPLvolumes!Y35=0,"",SIMPLvolumes!Y35)</f>
        <v/>
      </c>
      <c r="F30" s="49" t="str">
        <f>IF(SIMPLvolumes!Z35=0,"",SIMPLvolumes!Z35)</f>
        <v/>
      </c>
      <c r="G30" s="49" t="str">
        <f>IF(SIMPLvolumes!AA35=0,"",SIMPLvolumes!AA35)</f>
        <v/>
      </c>
      <c r="H30" s="49" t="str">
        <f>IF(SIMPLvolumes!AB35=0,"",SIMPLvolumes!AB35)</f>
        <v/>
      </c>
      <c r="I30" s="49" t="str">
        <f>IF(SIMPLvolumes!AC35=0,"",SIMPLvolumes!AC35)</f>
        <v/>
      </c>
      <c r="J30" s="49" t="str">
        <f>IF(SIMPLvolumes!AD35=0,"",SIMPLvolumes!AD35)</f>
        <v/>
      </c>
      <c r="K30" s="49" t="str">
        <f>IF(SIMPLvolumes!AE35=0,"",SIMPLvolumes!AE35)</f>
        <v/>
      </c>
      <c r="L30" s="49" t="str">
        <f>IF(SIMPLvolumes!AF35=0,"",SIMPLvolumes!AF35)</f>
        <v/>
      </c>
      <c r="M30" s="49" t="str">
        <f>IF(SIMPLvolumes!AG35=0,"",SIMPLvolumes!AG35)</f>
        <v/>
      </c>
      <c r="N30" s="49" t="str">
        <f>IF(SIMPLvolumes!AH35=0,"",SIMPLvolumes!AH35)</f>
        <v/>
      </c>
      <c r="O30" s="49" t="str">
        <f>IF(SIMPLvolumes!AI35=0,"",SIMPLvolumes!AI35)</f>
        <v/>
      </c>
      <c r="P30" s="48"/>
      <c r="T30" s="37">
        <v>1</v>
      </c>
      <c r="U30" s="37" t="str">
        <f t="shared" si="4"/>
        <v/>
      </c>
      <c r="V30" s="50" t="str">
        <f t="shared" si="2"/>
        <v/>
      </c>
    </row>
    <row r="31" spans="1:22" ht="23" customHeight="1">
      <c r="A31" s="40">
        <f>B31*SIMPLvolumes!U36</f>
        <v>0</v>
      </c>
      <c r="B31" s="52">
        <f t="shared" si="1"/>
        <v>0</v>
      </c>
      <c r="C31" s="53" t="str">
        <f>SIMPLvolumes!C36</f>
        <v>3F</v>
      </c>
      <c r="D31" s="54" t="str">
        <f>IF(SIMPLvolumes!X36=0,"",SIMPLvolumes!X36)</f>
        <v/>
      </c>
      <c r="E31" s="49" t="str">
        <f>IF(SIMPLvolumes!Y36=0,"",SIMPLvolumes!Y36)</f>
        <v/>
      </c>
      <c r="F31" s="49" t="str">
        <f>IF(SIMPLvolumes!Z36=0,"",SIMPLvolumes!Z36)</f>
        <v/>
      </c>
      <c r="G31" s="49" t="str">
        <f>IF(SIMPLvolumes!AA36=0,"",SIMPLvolumes!AA36)</f>
        <v/>
      </c>
      <c r="H31" s="49" t="str">
        <f>IF(SIMPLvolumes!AB36=0,"",SIMPLvolumes!AB36)</f>
        <v/>
      </c>
      <c r="I31" s="49" t="str">
        <f>IF(SIMPLvolumes!AC36=0,"",SIMPLvolumes!AC36)</f>
        <v/>
      </c>
      <c r="J31" s="49" t="str">
        <f>IF(SIMPLvolumes!AD36=0,"",SIMPLvolumes!AD36)</f>
        <v/>
      </c>
      <c r="K31" s="49" t="str">
        <f>IF(SIMPLvolumes!AE36=0,"",SIMPLvolumes!AE36)</f>
        <v/>
      </c>
      <c r="L31" s="49" t="str">
        <f>IF(SIMPLvolumes!AF36=0,"",SIMPLvolumes!AF36)</f>
        <v/>
      </c>
      <c r="M31" s="49" t="str">
        <f>IF(SIMPLvolumes!AG36=0,"",SIMPLvolumes!AG36)</f>
        <v/>
      </c>
      <c r="N31" s="49" t="str">
        <f>IF(SIMPLvolumes!AH36=0,"",SIMPLvolumes!AH36)</f>
        <v/>
      </c>
      <c r="O31" s="49" t="str">
        <f>IF(SIMPLvolumes!AI36=0,"",SIMPLvolumes!AI36)</f>
        <v/>
      </c>
      <c r="P31" s="48"/>
      <c r="T31" s="37">
        <v>1</v>
      </c>
      <c r="U31" s="37" t="str">
        <f t="shared" si="4"/>
        <v/>
      </c>
      <c r="V31" s="50" t="str">
        <f t="shared" si="2"/>
        <v/>
      </c>
    </row>
    <row r="32" spans="1:22" ht="23" customHeight="1">
      <c r="A32" s="40">
        <f>B32*SIMPLvolumes!U37</f>
        <v>0</v>
      </c>
      <c r="B32" s="52">
        <f t="shared" si="1"/>
        <v>0</v>
      </c>
      <c r="C32" s="53" t="str">
        <f>SIMPLvolumes!C37</f>
        <v>3G</v>
      </c>
      <c r="D32" s="54" t="str">
        <f>IF(SIMPLvolumes!X37=0,"",SIMPLvolumes!X37)</f>
        <v/>
      </c>
      <c r="E32" s="49" t="str">
        <f>IF(SIMPLvolumes!Y37=0,"",SIMPLvolumes!Y37)</f>
        <v/>
      </c>
      <c r="F32" s="49" t="str">
        <f>IF(SIMPLvolumes!Z37=0,"",SIMPLvolumes!Z37)</f>
        <v/>
      </c>
      <c r="G32" s="49" t="str">
        <f>IF(SIMPLvolumes!AA37=0,"",SIMPLvolumes!AA37)</f>
        <v/>
      </c>
      <c r="H32" s="49" t="str">
        <f>IF(SIMPLvolumes!AB37=0,"",SIMPLvolumes!AB37)</f>
        <v/>
      </c>
      <c r="I32" s="49" t="str">
        <f>IF(SIMPLvolumes!AC37=0,"",SIMPLvolumes!AC37)</f>
        <v/>
      </c>
      <c r="J32" s="49" t="str">
        <f>IF(SIMPLvolumes!AD37=0,"",SIMPLvolumes!AD37)</f>
        <v/>
      </c>
      <c r="K32" s="49" t="str">
        <f>IF(SIMPLvolumes!AE37=0,"",SIMPLvolumes!AE37)</f>
        <v/>
      </c>
      <c r="L32" s="49" t="str">
        <f>IF(SIMPLvolumes!AF37=0,"",SIMPLvolumes!AF37)</f>
        <v/>
      </c>
      <c r="M32" s="49" t="str">
        <f>IF(SIMPLvolumes!AG37=0,"",SIMPLvolumes!AG37)</f>
        <v/>
      </c>
      <c r="N32" s="49" t="str">
        <f>IF(SIMPLvolumes!AH37=0,"",SIMPLvolumes!AH37)</f>
        <v/>
      </c>
      <c r="O32" s="49" t="str">
        <f>IF(SIMPLvolumes!AI37=0,"",SIMPLvolumes!AI37)</f>
        <v/>
      </c>
      <c r="P32" s="48"/>
      <c r="T32" s="37">
        <v>1</v>
      </c>
      <c r="U32" s="37" t="str">
        <f t="shared" si="4"/>
        <v/>
      </c>
      <c r="V32" s="50" t="str">
        <f t="shared" si="2"/>
        <v/>
      </c>
    </row>
    <row r="33" spans="1:22" ht="23" customHeight="1">
      <c r="A33" s="40">
        <f>B33*SIMPLvolumes!U38</f>
        <v>0</v>
      </c>
      <c r="B33" s="52">
        <f t="shared" si="1"/>
        <v>0</v>
      </c>
      <c r="C33" s="53" t="str">
        <f>SIMPLvolumes!C38</f>
        <v>3H</v>
      </c>
      <c r="D33" s="54" t="str">
        <f>IF(SIMPLvolumes!X38=0,"",SIMPLvolumes!X38)</f>
        <v/>
      </c>
      <c r="E33" s="49" t="str">
        <f>IF(SIMPLvolumes!Y38=0,"",SIMPLvolumes!Y38)</f>
        <v/>
      </c>
      <c r="F33" s="49" t="str">
        <f>IF(SIMPLvolumes!Z38=0,"",SIMPLvolumes!Z38)</f>
        <v/>
      </c>
      <c r="G33" s="49" t="str">
        <f>IF(SIMPLvolumes!AA38=0,"",SIMPLvolumes!AA38)</f>
        <v/>
      </c>
      <c r="H33" s="49" t="str">
        <f>IF(SIMPLvolumes!AB38=0,"",SIMPLvolumes!AB38)</f>
        <v/>
      </c>
      <c r="I33" s="49" t="str">
        <f>IF(SIMPLvolumes!AC38=0,"",SIMPLvolumes!AC38)</f>
        <v/>
      </c>
      <c r="J33" s="49" t="str">
        <f>IF(SIMPLvolumes!AD38=0,"",SIMPLvolumes!AD38)</f>
        <v/>
      </c>
      <c r="K33" s="49" t="str">
        <f>IF(SIMPLvolumes!AE38=0,"",SIMPLvolumes!AE38)</f>
        <v/>
      </c>
      <c r="L33" s="49" t="str">
        <f>IF(SIMPLvolumes!AF38=0,"",SIMPLvolumes!AF38)</f>
        <v/>
      </c>
      <c r="M33" s="49" t="str">
        <f>IF(SIMPLvolumes!AG38=0,"",SIMPLvolumes!AG38)</f>
        <v/>
      </c>
      <c r="N33" s="49" t="str">
        <f>IF(SIMPLvolumes!AH38=0,"",SIMPLvolumes!AH38)</f>
        <v/>
      </c>
      <c r="O33" s="49" t="str">
        <f>IF(SIMPLvolumes!AI38=0,"",SIMPLvolumes!AI38)</f>
        <v/>
      </c>
      <c r="P33" s="48"/>
      <c r="T33" s="37">
        <v>1</v>
      </c>
      <c r="U33" s="37" t="str">
        <f t="shared" si="4"/>
        <v/>
      </c>
      <c r="V33" s="50" t="str">
        <f t="shared" si="2"/>
        <v/>
      </c>
    </row>
    <row r="34" spans="1:22" ht="23" customHeight="1">
      <c r="A34" s="40">
        <f>B34*SIMPLvolumes!U39</f>
        <v>0</v>
      </c>
      <c r="B34" s="52">
        <f t="shared" si="1"/>
        <v>0</v>
      </c>
      <c r="C34" s="53" t="str">
        <f>SIMPLvolumes!C39</f>
        <v>3I</v>
      </c>
      <c r="D34" s="54" t="str">
        <f>IF(SIMPLvolumes!X39=0,"",SIMPLvolumes!X39)</f>
        <v/>
      </c>
      <c r="E34" s="49" t="str">
        <f>IF(SIMPLvolumes!Y39=0,"",SIMPLvolumes!Y39)</f>
        <v/>
      </c>
      <c r="F34" s="49" t="str">
        <f>IF(SIMPLvolumes!Z39=0,"",SIMPLvolumes!Z39)</f>
        <v/>
      </c>
      <c r="G34" s="49" t="str">
        <f>IF(SIMPLvolumes!AA39=0,"",SIMPLvolumes!AA39)</f>
        <v/>
      </c>
      <c r="H34" s="49" t="str">
        <f>IF(SIMPLvolumes!AB39=0,"",SIMPLvolumes!AB39)</f>
        <v/>
      </c>
      <c r="I34" s="49" t="str">
        <f>IF(SIMPLvolumes!AC39=0,"",SIMPLvolumes!AC39)</f>
        <v/>
      </c>
      <c r="J34" s="49" t="str">
        <f>IF(SIMPLvolumes!AD39=0,"",SIMPLvolumes!AD39)</f>
        <v/>
      </c>
      <c r="K34" s="49" t="str">
        <f>IF(SIMPLvolumes!AE39=0,"",SIMPLvolumes!AE39)</f>
        <v/>
      </c>
      <c r="L34" s="49" t="str">
        <f>IF(SIMPLvolumes!AF39=0,"",SIMPLvolumes!AF39)</f>
        <v/>
      </c>
      <c r="M34" s="49" t="str">
        <f>IF(SIMPLvolumes!AG39=0,"",SIMPLvolumes!AG39)</f>
        <v/>
      </c>
      <c r="N34" s="49" t="str">
        <f>IF(SIMPLvolumes!AH39=0,"",SIMPLvolumes!AH39)</f>
        <v/>
      </c>
      <c r="O34" s="49" t="str">
        <f>IF(SIMPLvolumes!AI39=0,"",SIMPLvolumes!AI39)</f>
        <v/>
      </c>
      <c r="P34" s="48"/>
      <c r="T34" s="37">
        <v>1</v>
      </c>
      <c r="U34" s="37" t="str">
        <f t="shared" si="4"/>
        <v/>
      </c>
      <c r="V34" s="50" t="str">
        <f t="shared" si="2"/>
        <v/>
      </c>
    </row>
    <row r="35" spans="1:22" ht="23" customHeight="1">
      <c r="A35" s="40">
        <f>B35*SIMPLvolumes!U40</f>
        <v>0</v>
      </c>
      <c r="B35" s="52">
        <f t="shared" si="1"/>
        <v>0</v>
      </c>
      <c r="C35" s="53" t="str">
        <f>SIMPLvolumes!C40</f>
        <v>3J</v>
      </c>
      <c r="D35" s="54" t="str">
        <f>IF(SIMPLvolumes!X40=0,"",SIMPLvolumes!X40)</f>
        <v/>
      </c>
      <c r="E35" s="49" t="str">
        <f>IF(SIMPLvolumes!Y40=0,"",SIMPLvolumes!Y40)</f>
        <v/>
      </c>
      <c r="F35" s="49" t="str">
        <f>IF(SIMPLvolumes!Z40=0,"",SIMPLvolumes!Z40)</f>
        <v/>
      </c>
      <c r="G35" s="49" t="str">
        <f>IF(SIMPLvolumes!AA40=0,"",SIMPLvolumes!AA40)</f>
        <v/>
      </c>
      <c r="H35" s="49" t="str">
        <f>IF(SIMPLvolumes!AB40=0,"",SIMPLvolumes!AB40)</f>
        <v/>
      </c>
      <c r="I35" s="49" t="str">
        <f>IF(SIMPLvolumes!AC40=0,"",SIMPLvolumes!AC40)</f>
        <v/>
      </c>
      <c r="J35" s="49" t="str">
        <f>IF(SIMPLvolumes!AD40=0,"",SIMPLvolumes!AD40)</f>
        <v/>
      </c>
      <c r="K35" s="49" t="str">
        <f>IF(SIMPLvolumes!AE40=0,"",SIMPLvolumes!AE40)</f>
        <v/>
      </c>
      <c r="L35" s="49" t="str">
        <f>IF(SIMPLvolumes!AF40=0,"",SIMPLvolumes!AF40)</f>
        <v/>
      </c>
      <c r="M35" s="49" t="str">
        <f>IF(SIMPLvolumes!AG40=0,"",SIMPLvolumes!AG40)</f>
        <v/>
      </c>
      <c r="N35" s="49" t="str">
        <f>IF(SIMPLvolumes!AH40=0,"",SIMPLvolumes!AH40)</f>
        <v/>
      </c>
      <c r="O35" s="49" t="str">
        <f>IF(SIMPLvolumes!AI40=0,"",SIMPLvolumes!AI40)</f>
        <v/>
      </c>
      <c r="P35" s="48"/>
      <c r="T35" s="37">
        <v>1</v>
      </c>
      <c r="U35" s="37" t="str">
        <f t="shared" si="4"/>
        <v/>
      </c>
      <c r="V35" s="50" t="str">
        <f t="shared" si="2"/>
        <v/>
      </c>
    </row>
    <row r="36" spans="1:22" ht="23" customHeight="1">
      <c r="A36" s="40">
        <f>B36*SIMPLvolumes!U41</f>
        <v>0</v>
      </c>
      <c r="B36" s="52">
        <f t="shared" si="1"/>
        <v>0</v>
      </c>
      <c r="C36" s="53" t="str">
        <f>SIMPLvolumes!C41</f>
        <v>3K</v>
      </c>
      <c r="D36" s="54" t="str">
        <f>IF(SIMPLvolumes!X41=0,"",SIMPLvolumes!X41)</f>
        <v/>
      </c>
      <c r="E36" s="49" t="str">
        <f>IF(SIMPLvolumes!Y41=0,"",SIMPLvolumes!Y41)</f>
        <v/>
      </c>
      <c r="F36" s="49" t="str">
        <f>IF(SIMPLvolumes!Z41=0,"",SIMPLvolumes!Z41)</f>
        <v/>
      </c>
      <c r="G36" s="49" t="str">
        <f>IF(SIMPLvolumes!AA41=0,"",SIMPLvolumes!AA41)</f>
        <v/>
      </c>
      <c r="H36" s="49" t="str">
        <f>IF(SIMPLvolumes!AB41=0,"",SIMPLvolumes!AB41)</f>
        <v/>
      </c>
      <c r="I36" s="49" t="str">
        <f>IF(SIMPLvolumes!AC41=0,"",SIMPLvolumes!AC41)</f>
        <v/>
      </c>
      <c r="J36" s="49" t="str">
        <f>IF(SIMPLvolumes!AD41=0,"",SIMPLvolumes!AD41)</f>
        <v/>
      </c>
      <c r="K36" s="49" t="str">
        <f>IF(SIMPLvolumes!AE41=0,"",SIMPLvolumes!AE41)</f>
        <v/>
      </c>
      <c r="L36" s="49" t="str">
        <f>IF(SIMPLvolumes!AF41=0,"",SIMPLvolumes!AF41)</f>
        <v/>
      </c>
      <c r="M36" s="49" t="str">
        <f>IF(SIMPLvolumes!AG41=0,"",SIMPLvolumes!AG41)</f>
        <v/>
      </c>
      <c r="N36" s="49" t="str">
        <f>IF(SIMPLvolumes!AH41=0,"",SIMPLvolumes!AH41)</f>
        <v/>
      </c>
      <c r="O36" s="49" t="str">
        <f>IF(SIMPLvolumes!AI41=0,"",SIMPLvolumes!AI41)</f>
        <v/>
      </c>
      <c r="P36" s="48"/>
      <c r="T36" s="37">
        <v>1</v>
      </c>
      <c r="U36" s="37" t="str">
        <f t="shared" si="4"/>
        <v/>
      </c>
      <c r="V36" s="50" t="str">
        <f t="shared" si="2"/>
        <v/>
      </c>
    </row>
    <row r="37" spans="1:22" ht="23" customHeight="1">
      <c r="A37" s="40">
        <f>B37*SIMPLvolumes!U42</f>
        <v>0</v>
      </c>
      <c r="B37" s="52">
        <f t="shared" si="1"/>
        <v>0</v>
      </c>
      <c r="C37" s="53" t="str">
        <f>SIMPLvolumes!C42</f>
        <v>3L</v>
      </c>
      <c r="D37" s="54" t="str">
        <f>IF(SIMPLvolumes!X42=0,"",SIMPLvolumes!X42)</f>
        <v/>
      </c>
      <c r="E37" s="49" t="str">
        <f>IF(SIMPLvolumes!Y42=0,"",SIMPLvolumes!Y42)</f>
        <v/>
      </c>
      <c r="F37" s="49" t="str">
        <f>IF(SIMPLvolumes!Z42=0,"",SIMPLvolumes!Z42)</f>
        <v/>
      </c>
      <c r="G37" s="49" t="str">
        <f>IF(SIMPLvolumes!AA42=0,"",SIMPLvolumes!AA42)</f>
        <v/>
      </c>
      <c r="H37" s="49" t="str">
        <f>IF(SIMPLvolumes!AB42=0,"",SIMPLvolumes!AB42)</f>
        <v/>
      </c>
      <c r="I37" s="49" t="str">
        <f>IF(SIMPLvolumes!AC42=0,"",SIMPLvolumes!AC42)</f>
        <v/>
      </c>
      <c r="J37" s="49" t="str">
        <f>IF(SIMPLvolumes!AD42=0,"",SIMPLvolumes!AD42)</f>
        <v/>
      </c>
      <c r="K37" s="49" t="str">
        <f>IF(SIMPLvolumes!AE42=0,"",SIMPLvolumes!AE42)</f>
        <v/>
      </c>
      <c r="L37" s="49" t="str">
        <f>IF(SIMPLvolumes!AF42=0,"",SIMPLvolumes!AF42)</f>
        <v/>
      </c>
      <c r="M37" s="49" t="str">
        <f>IF(SIMPLvolumes!AG42=0,"",SIMPLvolumes!AG42)</f>
        <v/>
      </c>
      <c r="N37" s="49" t="str">
        <f>IF(SIMPLvolumes!AH42=0,"",SIMPLvolumes!AH42)</f>
        <v/>
      </c>
      <c r="O37" s="49" t="str">
        <f>IF(SIMPLvolumes!AI42=0,"",SIMPLvolumes!AI42)</f>
        <v/>
      </c>
      <c r="P37" s="48"/>
      <c r="T37" s="37">
        <v>1</v>
      </c>
      <c r="U37" s="37" t="str">
        <f t="shared" si="4"/>
        <v/>
      </c>
      <c r="V37" s="50" t="str">
        <f t="shared" si="2"/>
        <v/>
      </c>
    </row>
    <row r="38" spans="1:22" ht="23" customHeight="1">
      <c r="A38" s="40">
        <f>B38*SIMPLvolumes!U43</f>
        <v>0</v>
      </c>
      <c r="B38" s="52">
        <f t="shared" si="1"/>
        <v>0</v>
      </c>
      <c r="C38" s="53" t="str">
        <f>SIMPLvolumes!C43</f>
        <v>3M</v>
      </c>
      <c r="D38" s="54" t="str">
        <f>IF(SIMPLvolumes!X43=0,"",SIMPLvolumes!X43)</f>
        <v/>
      </c>
      <c r="E38" s="49" t="str">
        <f>IF(SIMPLvolumes!Y43=0,"",SIMPLvolumes!Y43)</f>
        <v/>
      </c>
      <c r="F38" s="49" t="str">
        <f>IF(SIMPLvolumes!Z43=0,"",SIMPLvolumes!Z43)</f>
        <v/>
      </c>
      <c r="G38" s="49" t="str">
        <f>IF(SIMPLvolumes!AA43=0,"",SIMPLvolumes!AA43)</f>
        <v/>
      </c>
      <c r="H38" s="49" t="str">
        <f>IF(SIMPLvolumes!AB43=0,"",SIMPLvolumes!AB43)</f>
        <v/>
      </c>
      <c r="I38" s="49" t="str">
        <f>IF(SIMPLvolumes!AC43=0,"",SIMPLvolumes!AC43)</f>
        <v/>
      </c>
      <c r="J38" s="49" t="str">
        <f>IF(SIMPLvolumes!AD43=0,"",SIMPLvolumes!AD43)</f>
        <v/>
      </c>
      <c r="K38" s="49" t="str">
        <f>IF(SIMPLvolumes!AE43=0,"",SIMPLvolumes!AE43)</f>
        <v/>
      </c>
      <c r="L38" s="49" t="str">
        <f>IF(SIMPLvolumes!AF43=0,"",SIMPLvolumes!AF43)</f>
        <v/>
      </c>
      <c r="M38" s="49" t="str">
        <f>IF(SIMPLvolumes!AG43=0,"",SIMPLvolumes!AG43)</f>
        <v/>
      </c>
      <c r="N38" s="49" t="str">
        <f>IF(SIMPLvolumes!AH43=0,"",SIMPLvolumes!AH43)</f>
        <v/>
      </c>
      <c r="O38" s="49" t="str">
        <f>IF(SIMPLvolumes!AI43=0,"",SIMPLvolumes!AI43)</f>
        <v/>
      </c>
      <c r="P38" s="48"/>
      <c r="T38" s="37">
        <v>1</v>
      </c>
      <c r="U38" s="37" t="str">
        <f t="shared" si="4"/>
        <v/>
      </c>
      <c r="V38" s="50" t="str">
        <f t="shared" si="2"/>
        <v/>
      </c>
    </row>
    <row r="39" spans="1:22" ht="23" customHeight="1">
      <c r="A39" s="40">
        <f>B39*SIMPLvolumes!U44</f>
        <v>0</v>
      </c>
      <c r="B39" s="52">
        <f t="shared" si="1"/>
        <v>0</v>
      </c>
      <c r="C39" s="53" t="str">
        <f>SIMPLvolumes!C44</f>
        <v>3N</v>
      </c>
      <c r="D39" s="54" t="str">
        <f>IF(SIMPLvolumes!X44=0,"",SIMPLvolumes!X44)</f>
        <v/>
      </c>
      <c r="E39" s="49" t="str">
        <f>IF(SIMPLvolumes!Y44=0,"",SIMPLvolumes!Y44)</f>
        <v/>
      </c>
      <c r="F39" s="49" t="str">
        <f>IF(SIMPLvolumes!Z44=0,"",SIMPLvolumes!Z44)</f>
        <v/>
      </c>
      <c r="G39" s="49" t="str">
        <f>IF(SIMPLvolumes!AA44=0,"",SIMPLvolumes!AA44)</f>
        <v/>
      </c>
      <c r="H39" s="49" t="str">
        <f>IF(SIMPLvolumes!AB44=0,"",SIMPLvolumes!AB44)</f>
        <v/>
      </c>
      <c r="I39" s="49" t="str">
        <f>IF(SIMPLvolumes!AC44=0,"",SIMPLvolumes!AC44)</f>
        <v/>
      </c>
      <c r="J39" s="49" t="str">
        <f>IF(SIMPLvolumes!AD44=0,"",SIMPLvolumes!AD44)</f>
        <v/>
      </c>
      <c r="K39" s="49" t="str">
        <f>IF(SIMPLvolumes!AE44=0,"",SIMPLvolumes!AE44)</f>
        <v/>
      </c>
      <c r="L39" s="49" t="str">
        <f>IF(SIMPLvolumes!AF44=0,"",SIMPLvolumes!AF44)</f>
        <v/>
      </c>
      <c r="M39" s="49" t="str">
        <f>IF(SIMPLvolumes!AG44=0,"",SIMPLvolumes!AG44)</f>
        <v/>
      </c>
      <c r="N39" s="49" t="str">
        <f>IF(SIMPLvolumes!AH44=0,"",SIMPLvolumes!AH44)</f>
        <v/>
      </c>
      <c r="O39" s="49" t="str">
        <f>IF(SIMPLvolumes!AI44=0,"",SIMPLvolumes!AI44)</f>
        <v/>
      </c>
      <c r="P39" s="48"/>
      <c r="T39" s="37">
        <v>1</v>
      </c>
      <c r="U39" s="37" t="str">
        <f t="shared" si="4"/>
        <v/>
      </c>
      <c r="V39" s="50" t="str">
        <f t="shared" si="2"/>
        <v/>
      </c>
    </row>
    <row r="40" spans="1:22" ht="23" customHeight="1">
      <c r="A40" s="40">
        <f>B40*SIMPLvolumes!U45</f>
        <v>0</v>
      </c>
      <c r="B40" s="52">
        <f t="shared" si="1"/>
        <v>0</v>
      </c>
      <c r="C40" s="53" t="str">
        <f>SIMPLvolumes!C45</f>
        <v>3O</v>
      </c>
      <c r="D40" s="54" t="str">
        <f>IF(SIMPLvolumes!X45=0,"",SIMPLvolumes!X45)</f>
        <v/>
      </c>
      <c r="E40" s="49" t="str">
        <f>IF(SIMPLvolumes!Y45=0,"",SIMPLvolumes!Y45)</f>
        <v/>
      </c>
      <c r="F40" s="49" t="str">
        <f>IF(SIMPLvolumes!Z45=0,"",SIMPLvolumes!Z45)</f>
        <v/>
      </c>
      <c r="G40" s="49" t="str">
        <f>IF(SIMPLvolumes!AA45=0,"",SIMPLvolumes!AA45)</f>
        <v/>
      </c>
      <c r="H40" s="49" t="str">
        <f>IF(SIMPLvolumes!AB45=0,"",SIMPLvolumes!AB45)</f>
        <v/>
      </c>
      <c r="I40" s="49" t="str">
        <f>IF(SIMPLvolumes!AC45=0,"",SIMPLvolumes!AC45)</f>
        <v/>
      </c>
      <c r="J40" s="49" t="str">
        <f>IF(SIMPLvolumes!AD45=0,"",SIMPLvolumes!AD45)</f>
        <v/>
      </c>
      <c r="K40" s="49" t="str">
        <f>IF(SIMPLvolumes!AE45=0,"",SIMPLvolumes!AE45)</f>
        <v/>
      </c>
      <c r="L40" s="49" t="str">
        <f>IF(SIMPLvolumes!AF45=0,"",SIMPLvolumes!AF45)</f>
        <v/>
      </c>
      <c r="M40" s="49" t="str">
        <f>IF(SIMPLvolumes!AG45=0,"",SIMPLvolumes!AG45)</f>
        <v/>
      </c>
      <c r="N40" s="49" t="str">
        <f>IF(SIMPLvolumes!AH45=0,"",SIMPLvolumes!AH45)</f>
        <v/>
      </c>
      <c r="O40" s="49" t="str">
        <f>IF(SIMPLvolumes!AI45=0,"",SIMPLvolumes!AI45)</f>
        <v/>
      </c>
      <c r="P40" s="48"/>
      <c r="T40" s="37">
        <v>1</v>
      </c>
      <c r="U40" s="37" t="str">
        <f t="shared" si="4"/>
        <v/>
      </c>
      <c r="V40" s="50" t="str">
        <f t="shared" si="2"/>
        <v/>
      </c>
    </row>
    <row r="41" spans="1:22" ht="23" customHeight="1">
      <c r="A41" s="40">
        <f>B41*SIMPLvolumes!U46</f>
        <v>0</v>
      </c>
      <c r="B41" s="52">
        <f t="shared" si="1"/>
        <v>0</v>
      </c>
      <c r="C41" s="53" t="str">
        <f>SIMPLvolumes!C46</f>
        <v>3P</v>
      </c>
      <c r="D41" s="54" t="str">
        <f>IF(SIMPLvolumes!X46=0,"",SIMPLvolumes!X46)</f>
        <v/>
      </c>
      <c r="E41" s="49" t="str">
        <f>IF(SIMPLvolumes!Y46=0,"",SIMPLvolumes!Y46)</f>
        <v/>
      </c>
      <c r="F41" s="49" t="str">
        <f>IF(SIMPLvolumes!Z46=0,"",SIMPLvolumes!Z46)</f>
        <v/>
      </c>
      <c r="G41" s="49" t="str">
        <f>IF(SIMPLvolumes!AA46=0,"",SIMPLvolumes!AA46)</f>
        <v/>
      </c>
      <c r="H41" s="49" t="str">
        <f>IF(SIMPLvolumes!AB46=0,"",SIMPLvolumes!AB46)</f>
        <v/>
      </c>
      <c r="I41" s="49" t="str">
        <f>IF(SIMPLvolumes!AC46=0,"",SIMPLvolumes!AC46)</f>
        <v/>
      </c>
      <c r="J41" s="49" t="str">
        <f>IF(SIMPLvolumes!AD46=0,"",SIMPLvolumes!AD46)</f>
        <v/>
      </c>
      <c r="K41" s="49" t="str">
        <f>IF(SIMPLvolumes!AE46=0,"",SIMPLvolumes!AE46)</f>
        <v/>
      </c>
      <c r="L41" s="49" t="str">
        <f>IF(SIMPLvolumes!AF46=0,"",SIMPLvolumes!AF46)</f>
        <v/>
      </c>
      <c r="M41" s="49" t="str">
        <f>IF(SIMPLvolumes!AG46=0,"",SIMPLvolumes!AG46)</f>
        <v/>
      </c>
      <c r="N41" s="49" t="str">
        <f>IF(SIMPLvolumes!AH46=0,"",SIMPLvolumes!AH46)</f>
        <v/>
      </c>
      <c r="O41" s="49" t="str">
        <f>IF(SIMPLvolumes!AI46=0,"",SIMPLvolumes!AI46)</f>
        <v/>
      </c>
      <c r="P41" s="48"/>
      <c r="T41" s="37">
        <v>1</v>
      </c>
      <c r="U41" s="37" t="str">
        <f t="shared" si="4"/>
        <v/>
      </c>
      <c r="V41" s="50" t="str">
        <f t="shared" si="2"/>
        <v/>
      </c>
    </row>
    <row r="42" spans="1:22" ht="23" customHeight="1">
      <c r="A42" s="40">
        <f>B42*SIMPLvolumes!U30</f>
        <v>0</v>
      </c>
      <c r="B42" s="52">
        <f t="shared" si="1"/>
        <v>0</v>
      </c>
      <c r="C42" s="53" t="str">
        <f>SIMPLvolumes!C30</f>
        <v>3R</v>
      </c>
      <c r="D42" s="54" t="str">
        <f>IF(SIMPLvolumes!X30=0,"",SIMPLvolumes!X30)</f>
        <v/>
      </c>
      <c r="E42" s="49" t="str">
        <f>IF(SIMPLvolumes!Y30=0,"",SIMPLvolumes!Y30)</f>
        <v/>
      </c>
      <c r="F42" s="49" t="str">
        <f>IF(SIMPLvolumes!Z30=0,"",SIMPLvolumes!Z30)</f>
        <v/>
      </c>
      <c r="G42" s="49" t="str">
        <f>IF(SIMPLvolumes!AA30=0,"",SIMPLvolumes!AA30)</f>
        <v/>
      </c>
      <c r="H42" s="49" t="str">
        <f>IF(SIMPLvolumes!AB30=0,"",SIMPLvolumes!AB30)</f>
        <v/>
      </c>
      <c r="I42" s="49" t="str">
        <f>IF(SIMPLvolumes!AC30=0,"",SIMPLvolumes!AC30)</f>
        <v/>
      </c>
      <c r="J42" s="49" t="str">
        <f>IF(SIMPLvolumes!AD30=0,"",SIMPLvolumes!AD30)</f>
        <v/>
      </c>
      <c r="K42" s="49" t="str">
        <f>IF(SIMPLvolumes!AE30=0,"",SIMPLvolumes!AE30)</f>
        <v/>
      </c>
      <c r="L42" s="49" t="str">
        <f>IF(SIMPLvolumes!AF30=0,"",SIMPLvolumes!AF30)</f>
        <v/>
      </c>
      <c r="M42" s="49" t="str">
        <f>IF(SIMPLvolumes!AG30=0,"",SIMPLvolumes!AG30)</f>
        <v/>
      </c>
      <c r="N42" s="49" t="str">
        <f>IF(SIMPLvolumes!AH30=0,"",SIMPLvolumes!AH30)</f>
        <v/>
      </c>
      <c r="O42" s="49" t="str">
        <f>IF(SIMPLvolumes!AI30=0,"",SIMPLvolumes!AI30)</f>
        <v/>
      </c>
      <c r="P42" s="48"/>
    </row>
    <row r="43" spans="1:22" ht="23" customHeight="1">
      <c r="A43" s="40">
        <f>B43*SIMPLvolumes!U47</f>
        <v>0</v>
      </c>
      <c r="B43" s="52">
        <f t="shared" si="1"/>
        <v>0</v>
      </c>
      <c r="C43" s="53">
        <f>SIMPLvolumes!C47</f>
        <v>0</v>
      </c>
      <c r="D43" s="54" t="str">
        <f>IF(SIMPLvolumes!X47=0,"",SIMPLvolumes!X47)</f>
        <v/>
      </c>
      <c r="E43" s="49" t="str">
        <f>IF(SIMPLvolumes!Y47=0,"",SIMPLvolumes!Y47)</f>
        <v/>
      </c>
      <c r="F43" s="49" t="str">
        <f>IF(SIMPLvolumes!Z47=0,"",SIMPLvolumes!Z47)</f>
        <v/>
      </c>
      <c r="G43" s="49" t="str">
        <f>IF(SIMPLvolumes!AA47=0,"",SIMPLvolumes!AA47)</f>
        <v/>
      </c>
      <c r="H43" s="49" t="str">
        <f>IF(SIMPLvolumes!AB47=0,"",SIMPLvolumes!AB47)</f>
        <v/>
      </c>
      <c r="I43" s="49" t="str">
        <f>IF(SIMPLvolumes!AC47=0,"",SIMPLvolumes!AC47)</f>
        <v/>
      </c>
      <c r="J43" s="49" t="str">
        <f>IF(SIMPLvolumes!AD47=0,"",SIMPLvolumes!AD47)</f>
        <v/>
      </c>
      <c r="K43" s="49" t="str">
        <f>IF(SIMPLvolumes!AE47=0,"",SIMPLvolumes!AE47)</f>
        <v/>
      </c>
      <c r="L43" s="49" t="str">
        <f>IF(SIMPLvolumes!AF47=0,"",SIMPLvolumes!AF47)</f>
        <v/>
      </c>
      <c r="M43" s="49" t="str">
        <f>IF(SIMPLvolumes!AG47=0,"",SIMPLvolumes!AG47)</f>
        <v/>
      </c>
      <c r="N43" s="49" t="str">
        <f>IF(SIMPLvolumes!AH47=0,"",SIMPLvolumes!AH47)</f>
        <v/>
      </c>
      <c r="O43" s="49" t="str">
        <f>IF(SIMPLvolumes!AI47=0,"",SIMPLvolumes!AI47)</f>
        <v/>
      </c>
      <c r="P43" s="48"/>
      <c r="U43" s="37" t="str">
        <f t="shared" ref="U43:U52" si="5">IF(T43=1,REPT(""""&amp;C43&amp;".dwg""",B43),"")</f>
        <v/>
      </c>
      <c r="V43" s="50" t="str">
        <f>CONCATENATE(V41,U43)</f>
        <v/>
      </c>
    </row>
    <row r="44" spans="1:22" ht="23" customHeight="1">
      <c r="A44" s="40">
        <f>B44*SIMPLvolumes!U49</f>
        <v>0</v>
      </c>
      <c r="B44" s="52">
        <f t="shared" si="1"/>
        <v>0</v>
      </c>
      <c r="C44" s="53" t="str">
        <f>SIMPLvolumes!C49</f>
        <v>4A</v>
      </c>
      <c r="D44" s="54" t="str">
        <f>IF(SIMPLvolumes!X49=0,"",SIMPLvolumes!X49)</f>
        <v/>
      </c>
      <c r="E44" s="49" t="str">
        <f>IF(SIMPLvolumes!Y49=0,"",SIMPLvolumes!Y49)</f>
        <v/>
      </c>
      <c r="F44" s="49" t="str">
        <f>IF(SIMPLvolumes!Z49=0,"",SIMPLvolumes!Z49)</f>
        <v/>
      </c>
      <c r="G44" s="49" t="str">
        <f>IF(SIMPLvolumes!AA49=0,"",SIMPLvolumes!AA49)</f>
        <v/>
      </c>
      <c r="H44" s="49" t="str">
        <f>IF(SIMPLvolumes!AB49=0,"",SIMPLvolumes!AB49)</f>
        <v/>
      </c>
      <c r="I44" s="49" t="str">
        <f>IF(SIMPLvolumes!AC49=0,"",SIMPLvolumes!AC49)</f>
        <v/>
      </c>
      <c r="J44" s="49" t="str">
        <f>IF(SIMPLvolumes!AD49=0,"",SIMPLvolumes!AD49)</f>
        <v/>
      </c>
      <c r="K44" s="49" t="str">
        <f>IF(SIMPLvolumes!AE49=0,"",SIMPLvolumes!AE49)</f>
        <v/>
      </c>
      <c r="L44" s="49" t="str">
        <f>IF(SIMPLvolumes!AF49=0,"",SIMPLvolumes!AF49)</f>
        <v/>
      </c>
      <c r="M44" s="49" t="str">
        <f>IF(SIMPLvolumes!AG49=0,"",SIMPLvolumes!AG49)</f>
        <v/>
      </c>
      <c r="N44" s="49" t="str">
        <f>IF(SIMPLvolumes!AH49=0,"",SIMPLvolumes!AH49)</f>
        <v/>
      </c>
      <c r="O44" s="49" t="str">
        <f>IF(SIMPLvolumes!AI49=0,"",SIMPLvolumes!AI49)</f>
        <v/>
      </c>
      <c r="P44" s="48"/>
      <c r="T44" s="37">
        <v>1</v>
      </c>
      <c r="U44" s="37" t="str">
        <f t="shared" si="5"/>
        <v/>
      </c>
      <c r="V44" s="50" t="str">
        <f t="shared" si="2"/>
        <v/>
      </c>
    </row>
    <row r="45" spans="1:22" ht="23" customHeight="1">
      <c r="A45" s="40">
        <f>B45*SIMPLvolumes!U50</f>
        <v>0</v>
      </c>
      <c r="B45" s="52">
        <f t="shared" si="1"/>
        <v>0</v>
      </c>
      <c r="C45" s="53" t="str">
        <f>SIMPLvolumes!C50</f>
        <v>4B</v>
      </c>
      <c r="D45" s="54" t="str">
        <f>IF(SIMPLvolumes!X50=0,"",SIMPLvolumes!X50)</f>
        <v/>
      </c>
      <c r="E45" s="49" t="str">
        <f>IF(SIMPLvolumes!Y50=0,"",SIMPLvolumes!Y50)</f>
        <v/>
      </c>
      <c r="F45" s="49" t="str">
        <f>IF(SIMPLvolumes!Z50=0,"",SIMPLvolumes!Z50)</f>
        <v/>
      </c>
      <c r="G45" s="49" t="str">
        <f>IF(SIMPLvolumes!AA50=0,"",SIMPLvolumes!AA50)</f>
        <v/>
      </c>
      <c r="H45" s="49" t="str">
        <f>IF(SIMPLvolumes!AB50=0,"",SIMPLvolumes!AB50)</f>
        <v/>
      </c>
      <c r="I45" s="49" t="str">
        <f>IF(SIMPLvolumes!AC50=0,"",SIMPLvolumes!AC50)</f>
        <v/>
      </c>
      <c r="J45" s="49" t="str">
        <f>IF(SIMPLvolumes!AD50=0,"",SIMPLvolumes!AD50)</f>
        <v/>
      </c>
      <c r="K45" s="49" t="str">
        <f>IF(SIMPLvolumes!AE50=0,"",SIMPLvolumes!AE50)</f>
        <v/>
      </c>
      <c r="L45" s="49" t="str">
        <f>IF(SIMPLvolumes!AF50=0,"",SIMPLvolumes!AF50)</f>
        <v/>
      </c>
      <c r="M45" s="49" t="str">
        <f>IF(SIMPLvolumes!AG50=0,"",SIMPLvolumes!AG50)</f>
        <v/>
      </c>
      <c r="N45" s="49" t="str">
        <f>IF(SIMPLvolumes!AH50=0,"",SIMPLvolumes!AH50)</f>
        <v/>
      </c>
      <c r="O45" s="49" t="str">
        <f>IF(SIMPLvolumes!AI50=0,"",SIMPLvolumes!AI50)</f>
        <v/>
      </c>
      <c r="P45" s="48"/>
      <c r="T45" s="37">
        <v>1</v>
      </c>
      <c r="U45" s="37" t="str">
        <f t="shared" si="5"/>
        <v/>
      </c>
      <c r="V45" s="50" t="str">
        <f t="shared" si="2"/>
        <v/>
      </c>
    </row>
    <row r="46" spans="1:22" ht="23" customHeight="1">
      <c r="A46" s="40">
        <f>B46*SIMPLvolumes!U51</f>
        <v>0</v>
      </c>
      <c r="B46" s="52">
        <f t="shared" si="1"/>
        <v>0</v>
      </c>
      <c r="C46" s="53" t="str">
        <f>SIMPLvolumes!C51</f>
        <v>4C</v>
      </c>
      <c r="D46" s="54" t="str">
        <f>IF(SIMPLvolumes!X51=0,"",SIMPLvolumes!X51)</f>
        <v/>
      </c>
      <c r="E46" s="49" t="str">
        <f>IF(SIMPLvolumes!Y51=0,"",SIMPLvolumes!Y51)</f>
        <v/>
      </c>
      <c r="F46" s="49" t="str">
        <f>IF(SIMPLvolumes!Z51=0,"",SIMPLvolumes!Z51)</f>
        <v/>
      </c>
      <c r="G46" s="49" t="str">
        <f>IF(SIMPLvolumes!AA51=0,"",SIMPLvolumes!AA51)</f>
        <v/>
      </c>
      <c r="H46" s="49" t="str">
        <f>IF(SIMPLvolumes!AB51=0,"",SIMPLvolumes!AB51)</f>
        <v/>
      </c>
      <c r="I46" s="49" t="str">
        <f>IF(SIMPLvolumes!AC51=0,"",SIMPLvolumes!AC51)</f>
        <v/>
      </c>
      <c r="J46" s="49" t="str">
        <f>IF(SIMPLvolumes!AD51=0,"",SIMPLvolumes!AD51)</f>
        <v/>
      </c>
      <c r="K46" s="49" t="str">
        <f>IF(SIMPLvolumes!AE51=0,"",SIMPLvolumes!AE51)</f>
        <v/>
      </c>
      <c r="L46" s="49" t="str">
        <f>IF(SIMPLvolumes!AF51=0,"",SIMPLvolumes!AF51)</f>
        <v/>
      </c>
      <c r="M46" s="49" t="str">
        <f>IF(SIMPLvolumes!AG51=0,"",SIMPLvolumes!AG51)</f>
        <v/>
      </c>
      <c r="N46" s="49" t="str">
        <f>IF(SIMPLvolumes!AH51=0,"",SIMPLvolumes!AH51)</f>
        <v/>
      </c>
      <c r="O46" s="49" t="str">
        <f>IF(SIMPLvolumes!AI51=0,"",SIMPLvolumes!AI51)</f>
        <v/>
      </c>
      <c r="P46" s="48"/>
      <c r="T46" s="37">
        <v>1</v>
      </c>
      <c r="U46" s="37" t="str">
        <f t="shared" si="5"/>
        <v/>
      </c>
      <c r="V46" s="50" t="str">
        <f t="shared" si="2"/>
        <v/>
      </c>
    </row>
    <row r="47" spans="1:22" ht="23" customHeight="1">
      <c r="A47" s="40">
        <f>B47*SIMPLvolumes!U52</f>
        <v>0</v>
      </c>
      <c r="B47" s="52">
        <f t="shared" si="1"/>
        <v>0</v>
      </c>
      <c r="C47" s="53" t="str">
        <f>SIMPLvolumes!C52</f>
        <v>4D</v>
      </c>
      <c r="D47" s="54" t="str">
        <f>IF(SIMPLvolumes!X52=0,"",SIMPLvolumes!X52)</f>
        <v/>
      </c>
      <c r="E47" s="49" t="str">
        <f>IF(SIMPLvolumes!Y52=0,"",SIMPLvolumes!Y52)</f>
        <v/>
      </c>
      <c r="F47" s="49" t="str">
        <f>IF(SIMPLvolumes!Z52=0,"",SIMPLvolumes!Z52)</f>
        <v/>
      </c>
      <c r="G47" s="49" t="str">
        <f>IF(SIMPLvolumes!AA52=0,"",SIMPLvolumes!AA52)</f>
        <v/>
      </c>
      <c r="H47" s="49" t="str">
        <f>IF(SIMPLvolumes!AB52=0,"",SIMPLvolumes!AB52)</f>
        <v/>
      </c>
      <c r="I47" s="49" t="str">
        <f>IF(SIMPLvolumes!AC52=0,"",SIMPLvolumes!AC52)</f>
        <v/>
      </c>
      <c r="J47" s="49" t="str">
        <f>IF(SIMPLvolumes!AD52=0,"",SIMPLvolumes!AD52)</f>
        <v/>
      </c>
      <c r="K47" s="49" t="str">
        <f>IF(SIMPLvolumes!AE52=0,"",SIMPLvolumes!AE52)</f>
        <v/>
      </c>
      <c r="L47" s="49" t="str">
        <f>IF(SIMPLvolumes!AF52=0,"",SIMPLvolumes!AF52)</f>
        <v/>
      </c>
      <c r="M47" s="49" t="str">
        <f>IF(SIMPLvolumes!AG52=0,"",SIMPLvolumes!AG52)</f>
        <v/>
      </c>
      <c r="N47" s="49" t="str">
        <f>IF(SIMPLvolumes!AH52=0,"",SIMPLvolumes!AH52)</f>
        <v/>
      </c>
      <c r="O47" s="49" t="str">
        <f>IF(SIMPLvolumes!AI52=0,"",SIMPLvolumes!AI52)</f>
        <v/>
      </c>
      <c r="P47" s="48"/>
      <c r="T47" s="37">
        <v>1</v>
      </c>
      <c r="U47" s="37" t="str">
        <f t="shared" si="5"/>
        <v/>
      </c>
      <c r="V47" s="50" t="str">
        <f t="shared" si="2"/>
        <v/>
      </c>
    </row>
    <row r="48" spans="1:22" ht="23" customHeight="1">
      <c r="A48" s="40">
        <f>B48*SIMPLvolumes!U53</f>
        <v>0</v>
      </c>
      <c r="B48" s="52">
        <f t="shared" si="1"/>
        <v>0</v>
      </c>
      <c r="C48" s="53" t="str">
        <f>SIMPLvolumes!C53</f>
        <v>4E</v>
      </c>
      <c r="D48" s="54" t="str">
        <f>IF(SIMPLvolumes!X53=0,"",SIMPLvolumes!X53)</f>
        <v/>
      </c>
      <c r="E48" s="49" t="str">
        <f>IF(SIMPLvolumes!Y53=0,"",SIMPLvolumes!Y53)</f>
        <v/>
      </c>
      <c r="F48" s="49" t="str">
        <f>IF(SIMPLvolumes!Z53=0,"",SIMPLvolumes!Z53)</f>
        <v/>
      </c>
      <c r="G48" s="49" t="str">
        <f>IF(SIMPLvolumes!AA53=0,"",SIMPLvolumes!AA53)</f>
        <v/>
      </c>
      <c r="H48" s="49" t="str">
        <f>IF(SIMPLvolumes!AB53=0,"",SIMPLvolumes!AB53)</f>
        <v/>
      </c>
      <c r="I48" s="49" t="str">
        <f>IF(SIMPLvolumes!AC53=0,"",SIMPLvolumes!AC53)</f>
        <v/>
      </c>
      <c r="J48" s="49" t="str">
        <f>IF(SIMPLvolumes!AD53=0,"",SIMPLvolumes!AD53)</f>
        <v/>
      </c>
      <c r="K48" s="49" t="str">
        <f>IF(SIMPLvolumes!AE53=0,"",SIMPLvolumes!AE53)</f>
        <v/>
      </c>
      <c r="L48" s="49" t="str">
        <f>IF(SIMPLvolumes!AF53=0,"",SIMPLvolumes!AF53)</f>
        <v/>
      </c>
      <c r="M48" s="49" t="str">
        <f>IF(SIMPLvolumes!AG53=0,"",SIMPLvolumes!AG53)</f>
        <v/>
      </c>
      <c r="N48" s="49" t="str">
        <f>IF(SIMPLvolumes!AH53=0,"",SIMPLvolumes!AH53)</f>
        <v/>
      </c>
      <c r="O48" s="49" t="str">
        <f>IF(SIMPLvolumes!AI53=0,"",SIMPLvolumes!AI53)</f>
        <v/>
      </c>
      <c r="P48" s="48"/>
      <c r="T48" s="37">
        <v>1</v>
      </c>
      <c r="U48" s="37" t="str">
        <f t="shared" si="5"/>
        <v/>
      </c>
      <c r="V48" s="50" t="str">
        <f t="shared" si="2"/>
        <v/>
      </c>
    </row>
    <row r="49" spans="1:22" ht="23" customHeight="1">
      <c r="A49" s="40">
        <f>B49*SIMPLvolumes!U54</f>
        <v>0</v>
      </c>
      <c r="B49" s="52">
        <f t="shared" si="1"/>
        <v>0</v>
      </c>
      <c r="C49" s="53" t="str">
        <f>SIMPLvolumes!C54</f>
        <v>4F</v>
      </c>
      <c r="D49" s="54" t="str">
        <f>IF(SIMPLvolumes!X54=0,"",SIMPLvolumes!X54)</f>
        <v/>
      </c>
      <c r="E49" s="49" t="str">
        <f>IF(SIMPLvolumes!Y54=0,"",SIMPLvolumes!Y54)</f>
        <v/>
      </c>
      <c r="F49" s="49" t="str">
        <f>IF(SIMPLvolumes!Z54=0,"",SIMPLvolumes!Z54)</f>
        <v/>
      </c>
      <c r="G49" s="49" t="str">
        <f>IF(SIMPLvolumes!AA54=0,"",SIMPLvolumes!AA54)</f>
        <v/>
      </c>
      <c r="H49" s="49" t="str">
        <f>IF(SIMPLvolumes!AB54=0,"",SIMPLvolumes!AB54)</f>
        <v/>
      </c>
      <c r="I49" s="49" t="str">
        <f>IF(SIMPLvolumes!AC54=0,"",SIMPLvolumes!AC54)</f>
        <v/>
      </c>
      <c r="J49" s="49" t="str">
        <f>IF(SIMPLvolumes!AD54=0,"",SIMPLvolumes!AD54)</f>
        <v/>
      </c>
      <c r="K49" s="49" t="str">
        <f>IF(SIMPLvolumes!AE54=0,"",SIMPLvolumes!AE54)</f>
        <v/>
      </c>
      <c r="L49" s="49" t="str">
        <f>IF(SIMPLvolumes!AF54=0,"",SIMPLvolumes!AF54)</f>
        <v/>
      </c>
      <c r="M49" s="49" t="str">
        <f>IF(SIMPLvolumes!AG54=0,"",SIMPLvolumes!AG54)</f>
        <v/>
      </c>
      <c r="N49" s="49" t="str">
        <f>IF(SIMPLvolumes!AH54=0,"",SIMPLvolumes!AH54)</f>
        <v/>
      </c>
      <c r="O49" s="49" t="str">
        <f>IF(SIMPLvolumes!AI54=0,"",SIMPLvolumes!AI54)</f>
        <v/>
      </c>
      <c r="P49" s="48"/>
      <c r="T49" s="37">
        <v>1</v>
      </c>
      <c r="U49" s="37" t="str">
        <f t="shared" si="5"/>
        <v/>
      </c>
      <c r="V49" s="50" t="str">
        <f t="shared" si="2"/>
        <v/>
      </c>
    </row>
    <row r="50" spans="1:22" ht="23" customHeight="1">
      <c r="A50" s="40">
        <f>B50*SIMPLvolumes!U55</f>
        <v>0</v>
      </c>
      <c r="B50" s="52">
        <f>SUM(C50:O50)</f>
        <v>0</v>
      </c>
      <c r="C50" s="53" t="str">
        <f>SIMPLvolumes!C55</f>
        <v>4G</v>
      </c>
      <c r="D50" s="54" t="str">
        <f>IF(SIMPLvolumes!X55=0,"",SIMPLvolumes!X55)</f>
        <v/>
      </c>
      <c r="E50" s="49" t="str">
        <f>IF(SIMPLvolumes!Y55=0,"",SIMPLvolumes!Y55)</f>
        <v/>
      </c>
      <c r="F50" s="49" t="str">
        <f>IF(SIMPLvolumes!Z55=0,"",SIMPLvolumes!Z55)</f>
        <v/>
      </c>
      <c r="G50" s="49" t="str">
        <f>IF(SIMPLvolumes!AA55=0,"",SIMPLvolumes!AA55)</f>
        <v/>
      </c>
      <c r="H50" s="49" t="str">
        <f>IF(SIMPLvolumes!AB55=0,"",SIMPLvolumes!AB55)</f>
        <v/>
      </c>
      <c r="I50" s="49" t="str">
        <f>IF(SIMPLvolumes!AC55=0,"",SIMPLvolumes!AC55)</f>
        <v/>
      </c>
      <c r="J50" s="49" t="str">
        <f>IF(SIMPLvolumes!AD55=0,"",SIMPLvolumes!AD55)</f>
        <v/>
      </c>
      <c r="K50" s="49" t="str">
        <f>IF(SIMPLvolumes!AE55=0,"",SIMPLvolumes!AE55)</f>
        <v/>
      </c>
      <c r="L50" s="49" t="str">
        <f>IF(SIMPLvolumes!AF55=0,"",SIMPLvolumes!AF55)</f>
        <v/>
      </c>
      <c r="M50" s="49" t="str">
        <f>IF(SIMPLvolumes!AG55=0,"",SIMPLvolumes!AG55)</f>
        <v/>
      </c>
      <c r="N50" s="49" t="str">
        <f>IF(SIMPLvolumes!AH55=0,"",SIMPLvolumes!AH55)</f>
        <v/>
      </c>
      <c r="O50" s="49" t="str">
        <f>IF(SIMPLvolumes!AI55=0,"",SIMPLvolumes!AI55)</f>
        <v/>
      </c>
      <c r="P50" s="48"/>
      <c r="T50" s="37">
        <v>1</v>
      </c>
      <c r="U50" s="37" t="str">
        <f>IF(T50=1,REPT(""""&amp;C50&amp;".dwg""",B50),"")</f>
        <v/>
      </c>
      <c r="V50" s="50" t="e">
        <f>CONCATENATE(V53,U50)</f>
        <v>#REF!</v>
      </c>
    </row>
    <row r="51" spans="1:22" ht="23" customHeight="1">
      <c r="A51" s="40">
        <f>B51*SIMPLvolumes!U56</f>
        <v>0</v>
      </c>
      <c r="B51" s="52">
        <f>SUM(C51:O51)</f>
        <v>0</v>
      </c>
      <c r="C51" s="53" t="str">
        <f>SIMPLvolumes!C56</f>
        <v>4H</v>
      </c>
      <c r="D51" s="54" t="str">
        <f>IF(SIMPLvolumes!X56=0,"",SIMPLvolumes!X56)</f>
        <v/>
      </c>
      <c r="E51" s="49" t="str">
        <f>IF(SIMPLvolumes!Y56=0,"",SIMPLvolumes!Y56)</f>
        <v/>
      </c>
      <c r="F51" s="49" t="str">
        <f>IF(SIMPLvolumes!Z56=0,"",SIMPLvolumes!Z56)</f>
        <v/>
      </c>
      <c r="G51" s="49" t="str">
        <f>IF(SIMPLvolumes!AA56=0,"",SIMPLvolumes!AA56)</f>
        <v/>
      </c>
      <c r="H51" s="49" t="str">
        <f>IF(SIMPLvolumes!AB56=0,"",SIMPLvolumes!AB56)</f>
        <v/>
      </c>
      <c r="I51" s="49" t="str">
        <f>IF(SIMPLvolumes!AC56=0,"",SIMPLvolumes!AC56)</f>
        <v/>
      </c>
      <c r="J51" s="49" t="str">
        <f>IF(SIMPLvolumes!AD56=0,"",SIMPLvolumes!AD56)</f>
        <v/>
      </c>
      <c r="K51" s="49" t="str">
        <f>IF(SIMPLvolumes!AE56=0,"",SIMPLvolumes!AE56)</f>
        <v/>
      </c>
      <c r="L51" s="49" t="str">
        <f>IF(SIMPLvolumes!AF56=0,"",SIMPLvolumes!AF56)</f>
        <v/>
      </c>
      <c r="M51" s="49" t="str">
        <f>IF(SIMPLvolumes!AG56=0,"",SIMPLvolumes!AG56)</f>
        <v/>
      </c>
      <c r="N51" s="49" t="str">
        <f>IF(SIMPLvolumes!AH56=0,"",SIMPLvolumes!AH56)</f>
        <v/>
      </c>
      <c r="O51" s="49" t="str">
        <f>IF(SIMPLvolumes!AI56=0,"",SIMPLvolumes!AI56)</f>
        <v/>
      </c>
      <c r="P51" s="48"/>
      <c r="T51" s="37">
        <v>1</v>
      </c>
      <c r="U51" s="37" t="str">
        <f>IF(T51=1,REPT(""""&amp;C51&amp;".dwg""",B51),"")</f>
        <v/>
      </c>
      <c r="V51" s="50" t="e">
        <f>CONCATENATE(V50,U51)</f>
        <v>#REF!</v>
      </c>
    </row>
    <row r="52" spans="1:22" ht="23" customHeight="1">
      <c r="A52" s="40">
        <f>B52*SIMPLvolumes!U57</f>
        <v>0</v>
      </c>
      <c r="B52" s="52">
        <f t="shared" si="1"/>
        <v>0</v>
      </c>
      <c r="C52" s="53" t="str">
        <f>SIMPLvolumes!C57</f>
        <v>4I</v>
      </c>
      <c r="D52" s="54" t="str">
        <f>IF(SIMPLvolumes!X57=0,"",SIMPLvolumes!X57)</f>
        <v/>
      </c>
      <c r="E52" s="49" t="str">
        <f>IF(SIMPLvolumes!Y57=0,"",SIMPLvolumes!Y57)</f>
        <v/>
      </c>
      <c r="F52" s="49" t="str">
        <f>IF(SIMPLvolumes!Z57=0,"",SIMPLvolumes!Z57)</f>
        <v/>
      </c>
      <c r="G52" s="49" t="str">
        <f>IF(SIMPLvolumes!AA57=0,"",SIMPLvolumes!AA57)</f>
        <v/>
      </c>
      <c r="H52" s="49" t="str">
        <f>IF(SIMPLvolumes!AB57=0,"",SIMPLvolumes!AB57)</f>
        <v/>
      </c>
      <c r="I52" s="49" t="str">
        <f>IF(SIMPLvolumes!AC57=0,"",SIMPLvolumes!AC57)</f>
        <v/>
      </c>
      <c r="J52" s="49" t="str">
        <f>IF(SIMPLvolumes!AD57=0,"",SIMPLvolumes!AD57)</f>
        <v/>
      </c>
      <c r="K52" s="49" t="str">
        <f>IF(SIMPLvolumes!AE57=0,"",SIMPLvolumes!AE57)</f>
        <v/>
      </c>
      <c r="L52" s="49" t="str">
        <f>IF(SIMPLvolumes!AF57=0,"",SIMPLvolumes!AF57)</f>
        <v/>
      </c>
      <c r="M52" s="49" t="str">
        <f>IF(SIMPLvolumes!AG57=0,"",SIMPLvolumes!AG57)</f>
        <v/>
      </c>
      <c r="N52" s="49" t="str">
        <f>IF(SIMPLvolumes!AH57=0,"",SIMPLvolumes!AH57)</f>
        <v/>
      </c>
      <c r="O52" s="49" t="str">
        <f>IF(SIMPLvolumes!AI57=0,"",SIMPLvolumes!AI57)</f>
        <v/>
      </c>
      <c r="P52" s="48"/>
      <c r="T52" s="37">
        <v>1</v>
      </c>
      <c r="U52" s="37" t="str">
        <f t="shared" si="5"/>
        <v/>
      </c>
      <c r="V52" s="50" t="str">
        <f>CONCATENATE(V49,U52)</f>
        <v/>
      </c>
    </row>
    <row r="53" spans="1:22" ht="23" customHeight="1">
      <c r="A53" s="40">
        <f>B53*SIMPLvolumes!U58</f>
        <v>0</v>
      </c>
      <c r="B53" s="52">
        <f>SUM(C53:O53)</f>
        <v>0</v>
      </c>
      <c r="C53" s="53" t="str">
        <f>SIMPLvolumes!C58</f>
        <v>4M</v>
      </c>
      <c r="D53" s="54" t="str">
        <f>IF(SIMPLvolumes!X58=0,"",SIMPLvolumes!X58)</f>
        <v/>
      </c>
      <c r="E53" s="49" t="str">
        <f>IF(SIMPLvolumes!Y58=0,"",SIMPLvolumes!Y58)</f>
        <v/>
      </c>
      <c r="F53" s="49" t="str">
        <f>IF(SIMPLvolumes!Z58=0,"",SIMPLvolumes!Z58)</f>
        <v/>
      </c>
      <c r="G53" s="49" t="str">
        <f>IF(SIMPLvolumes!AA58=0,"",SIMPLvolumes!AA58)</f>
        <v/>
      </c>
      <c r="H53" s="49" t="str">
        <f>IF(SIMPLvolumes!AB58=0,"",SIMPLvolumes!AB58)</f>
        <v/>
      </c>
      <c r="I53" s="49" t="str">
        <f>IF(SIMPLvolumes!AC58=0,"",SIMPLvolumes!AC58)</f>
        <v/>
      </c>
      <c r="J53" s="49" t="str">
        <f>IF(SIMPLvolumes!AD58=0,"",SIMPLvolumes!AD58)</f>
        <v/>
      </c>
      <c r="K53" s="49" t="str">
        <f>IF(SIMPLvolumes!AE58=0,"",SIMPLvolumes!AE58)</f>
        <v/>
      </c>
      <c r="L53" s="49" t="str">
        <f>IF(SIMPLvolumes!AF58=0,"",SIMPLvolumes!AF58)</f>
        <v/>
      </c>
      <c r="M53" s="49" t="str">
        <f>IF(SIMPLvolumes!AG58=0,"",SIMPLvolumes!AG58)</f>
        <v/>
      </c>
      <c r="N53" s="49" t="str">
        <f>IF(SIMPLvolumes!AH58=0,"",SIMPLvolumes!AH58)</f>
        <v/>
      </c>
      <c r="O53" s="49" t="str">
        <f>IF(SIMPLvolumes!AI58=0,"",SIMPLvolumes!AI58)</f>
        <v/>
      </c>
      <c r="P53" s="48"/>
      <c r="T53" s="37">
        <v>1</v>
      </c>
      <c r="U53" s="37" t="str">
        <f>IF(T53=1,REPT(""""&amp;C53&amp;".dwg""",B53),"")</f>
        <v/>
      </c>
      <c r="V53" s="50" t="e">
        <f>CONCATENATE(#REF!,U53)</f>
        <v>#REF!</v>
      </c>
    </row>
    <row r="54" spans="1:22" ht="23" customHeight="1">
      <c r="A54" s="40">
        <f>B54*SIMPLvolumes!U59</f>
        <v>0</v>
      </c>
      <c r="B54" s="52">
        <f>SUM(C54:O54)</f>
        <v>0</v>
      </c>
      <c r="C54" s="53" t="str">
        <f>SIMPLvolumes!C59</f>
        <v>4N</v>
      </c>
      <c r="D54" s="54" t="str">
        <f>IF(SIMPLvolumes!X59=0,"",SIMPLvolumes!X59)</f>
        <v/>
      </c>
      <c r="E54" s="49" t="str">
        <f>IF(SIMPLvolumes!Y59=0,"",SIMPLvolumes!Y59)</f>
        <v/>
      </c>
      <c r="F54" s="49" t="str">
        <f>IF(SIMPLvolumes!Z59=0,"",SIMPLvolumes!Z59)</f>
        <v/>
      </c>
      <c r="G54" s="49" t="str">
        <f>IF(SIMPLvolumes!AA59=0,"",SIMPLvolumes!AA59)</f>
        <v/>
      </c>
      <c r="H54" s="49" t="str">
        <f>IF(SIMPLvolumes!AB59=0,"",SIMPLvolumes!AB59)</f>
        <v/>
      </c>
      <c r="I54" s="49" t="str">
        <f>IF(SIMPLvolumes!AC59=0,"",SIMPLvolumes!AC59)</f>
        <v/>
      </c>
      <c r="J54" s="49" t="str">
        <f>IF(SIMPLvolumes!AD59=0,"",SIMPLvolumes!AD59)</f>
        <v/>
      </c>
      <c r="K54" s="49" t="str">
        <f>IF(SIMPLvolumes!AE59=0,"",SIMPLvolumes!AE59)</f>
        <v/>
      </c>
      <c r="L54" s="49" t="str">
        <f>IF(SIMPLvolumes!AF59=0,"",SIMPLvolumes!AF59)</f>
        <v/>
      </c>
      <c r="M54" s="49" t="str">
        <f>IF(SIMPLvolumes!AG59=0,"",SIMPLvolumes!AG59)</f>
        <v/>
      </c>
      <c r="N54" s="49" t="str">
        <f>IF(SIMPLvolumes!AH59=0,"",SIMPLvolumes!AH59)</f>
        <v/>
      </c>
      <c r="O54" s="49" t="str">
        <f>IF(SIMPLvolumes!AI59=0,"",SIMPLvolumes!AI59)</f>
        <v/>
      </c>
      <c r="P54" s="48"/>
      <c r="T54" s="37">
        <v>1</v>
      </c>
      <c r="U54" s="37" t="str">
        <f>IF(T54=1,REPT(""""&amp;C54&amp;".dwg""",B54),"")</f>
        <v/>
      </c>
      <c r="V54" s="50" t="e">
        <f>CONCATENATE(V51,U54)</f>
        <v>#REF!</v>
      </c>
    </row>
    <row r="55" spans="1:22" ht="23" customHeight="1">
      <c r="A55" s="40">
        <f>B55*SIMPLvolumes!U48</f>
        <v>0</v>
      </c>
      <c r="B55" s="52">
        <f t="shared" si="1"/>
        <v>0</v>
      </c>
      <c r="C55" s="53" t="str">
        <f>SIMPLvolumes!C48</f>
        <v>4O</v>
      </c>
      <c r="D55" s="54" t="str">
        <f>IF(SIMPLvolumes!X48=0,"",SIMPLvolumes!X48)</f>
        <v/>
      </c>
      <c r="E55" s="49" t="str">
        <f>IF(SIMPLvolumes!Y48=0,"",SIMPLvolumes!Y48)</f>
        <v/>
      </c>
      <c r="F55" s="49" t="str">
        <f>IF(SIMPLvolumes!Z48=0,"",SIMPLvolumes!Z48)</f>
        <v/>
      </c>
      <c r="G55" s="49" t="str">
        <f>IF(SIMPLvolumes!AA48=0,"",SIMPLvolumes!AA48)</f>
        <v/>
      </c>
      <c r="H55" s="49" t="str">
        <f>IF(SIMPLvolumes!AB48=0,"",SIMPLvolumes!AB48)</f>
        <v/>
      </c>
      <c r="I55" s="49" t="str">
        <f>IF(SIMPLvolumes!AC48=0,"",SIMPLvolumes!AC48)</f>
        <v/>
      </c>
      <c r="J55" s="49" t="str">
        <f>IF(SIMPLvolumes!AD48=0,"",SIMPLvolumes!AD48)</f>
        <v/>
      </c>
      <c r="K55" s="49" t="str">
        <f>IF(SIMPLvolumes!AE48=0,"",SIMPLvolumes!AE48)</f>
        <v/>
      </c>
      <c r="L55" s="49" t="str">
        <f>IF(SIMPLvolumes!AF48=0,"",SIMPLvolumes!AF48)</f>
        <v/>
      </c>
      <c r="M55" s="49" t="str">
        <f>IF(SIMPLvolumes!AG48=0,"",SIMPLvolumes!AG48)</f>
        <v/>
      </c>
      <c r="N55" s="49" t="str">
        <f>IF(SIMPLvolumes!AH48=0,"",SIMPLvolumes!AH48)</f>
        <v/>
      </c>
      <c r="O55" s="49" t="str">
        <f>IF(SIMPLvolumes!AI48=0,"",SIMPLvolumes!AI48)</f>
        <v/>
      </c>
      <c r="P55" s="48"/>
    </row>
    <row r="56" spans="1:22" ht="23" customHeight="1">
      <c r="A56" s="40">
        <f>B56*SIMPLvolumes!U60</f>
        <v>0</v>
      </c>
      <c r="B56" s="52">
        <f t="shared" si="1"/>
        <v>0</v>
      </c>
      <c r="C56" s="53">
        <f>SIMPLvolumes!C60</f>
        <v>0</v>
      </c>
      <c r="D56" s="54" t="str">
        <f>IF(SIMPLvolumes!X60=0,"",SIMPLvolumes!X60)</f>
        <v/>
      </c>
      <c r="E56" s="49" t="str">
        <f>IF(SIMPLvolumes!Y60=0,"",SIMPLvolumes!Y60)</f>
        <v/>
      </c>
      <c r="F56" s="49" t="str">
        <f>IF(SIMPLvolumes!Z60=0,"",SIMPLvolumes!Z60)</f>
        <v/>
      </c>
      <c r="G56" s="49" t="str">
        <f>IF(SIMPLvolumes!AA60=0,"",SIMPLvolumes!AA60)</f>
        <v/>
      </c>
      <c r="H56" s="49" t="str">
        <f>IF(SIMPLvolumes!AB60=0,"",SIMPLvolumes!AB60)</f>
        <v/>
      </c>
      <c r="I56" s="49" t="str">
        <f>IF(SIMPLvolumes!AC60=0,"",SIMPLvolumes!AC60)</f>
        <v/>
      </c>
      <c r="J56" s="49" t="str">
        <f>IF(SIMPLvolumes!AD60=0,"",SIMPLvolumes!AD60)</f>
        <v/>
      </c>
      <c r="K56" s="49" t="str">
        <f>IF(SIMPLvolumes!AE60=0,"",SIMPLvolumes!AE60)</f>
        <v/>
      </c>
      <c r="L56" s="49" t="str">
        <f>IF(SIMPLvolumes!AF60=0,"",SIMPLvolumes!AF60)</f>
        <v/>
      </c>
      <c r="M56" s="49" t="str">
        <f>IF(SIMPLvolumes!AG60=0,"",SIMPLvolumes!AG60)</f>
        <v/>
      </c>
      <c r="N56" s="49" t="str">
        <f>IF(SIMPLvolumes!AH60=0,"",SIMPLvolumes!AH60)</f>
        <v/>
      </c>
      <c r="O56" s="49" t="str">
        <f>IF(SIMPLvolumes!AI60=0,"",SIMPLvolumes!AI60)</f>
        <v/>
      </c>
      <c r="P56" s="48"/>
      <c r="U56" s="37" t="str">
        <f t="shared" ref="U56:U65" si="6">IF(T56=1,REPT(""""&amp;C56&amp;".dwg""",B56),"")</f>
        <v/>
      </c>
      <c r="V56" s="50" t="e">
        <f>CONCATENATE(V54,U56)</f>
        <v>#REF!</v>
      </c>
    </row>
    <row r="57" spans="1:22" ht="23" customHeight="1">
      <c r="A57" s="40">
        <f>B57*SIMPLvolumes!U67</f>
        <v>0</v>
      </c>
      <c r="B57" s="52">
        <f t="shared" si="1"/>
        <v>0</v>
      </c>
      <c r="C57" s="53" t="str">
        <f>SIMPLvolumes!C67</f>
        <v>5A</v>
      </c>
      <c r="D57" s="54" t="str">
        <f>IF(SIMPLvolumes!X67=0,"",SIMPLvolumes!X67)</f>
        <v/>
      </c>
      <c r="E57" s="49" t="str">
        <f>IF(SIMPLvolumes!Y67=0,"",SIMPLvolumes!Y67)</f>
        <v/>
      </c>
      <c r="F57" s="49" t="str">
        <f>IF(SIMPLvolumes!Z67=0,"",SIMPLvolumes!Z67)</f>
        <v/>
      </c>
      <c r="G57" s="49" t="str">
        <f>IF(SIMPLvolumes!AA67=0,"",SIMPLvolumes!AA67)</f>
        <v/>
      </c>
      <c r="H57" s="49" t="str">
        <f>IF(SIMPLvolumes!AB67=0,"",SIMPLvolumes!AB67)</f>
        <v/>
      </c>
      <c r="I57" s="49" t="str">
        <f>IF(SIMPLvolumes!AC67=0,"",SIMPLvolumes!AC67)</f>
        <v/>
      </c>
      <c r="J57" s="49" t="str">
        <f>IF(SIMPLvolumes!AD67=0,"",SIMPLvolumes!AD67)</f>
        <v/>
      </c>
      <c r="K57" s="49" t="str">
        <f>IF(SIMPLvolumes!AE67=0,"",SIMPLvolumes!AE67)</f>
        <v/>
      </c>
      <c r="L57" s="49" t="str">
        <f>IF(SIMPLvolumes!AF67=0,"",SIMPLvolumes!AF67)</f>
        <v/>
      </c>
      <c r="M57" s="49" t="str">
        <f>IF(SIMPLvolumes!AG67=0,"",SIMPLvolumes!AG67)</f>
        <v/>
      </c>
      <c r="N57" s="49" t="str">
        <f>IF(SIMPLvolumes!AH67=0,"",SIMPLvolumes!AH67)</f>
        <v/>
      </c>
      <c r="O57" s="49" t="str">
        <f>IF(SIMPLvolumes!AI67=0,"",SIMPLvolumes!AI67)</f>
        <v/>
      </c>
      <c r="P57" s="48"/>
      <c r="T57" s="37">
        <v>1</v>
      </c>
      <c r="U57" s="37" t="str">
        <f t="shared" si="6"/>
        <v/>
      </c>
      <c r="V57" s="50" t="e">
        <f t="shared" si="2"/>
        <v>#REF!</v>
      </c>
    </row>
    <row r="58" spans="1:22" ht="23" customHeight="1">
      <c r="A58" s="40">
        <f>B58*SIMPLvolumes!U68</f>
        <v>0</v>
      </c>
      <c r="B58" s="52">
        <f t="shared" si="1"/>
        <v>0</v>
      </c>
      <c r="C58" s="53" t="str">
        <f>SIMPLvolumes!C68</f>
        <v>5B</v>
      </c>
      <c r="D58" s="54" t="str">
        <f>IF(SIMPLvolumes!X68=0,"",SIMPLvolumes!X68)</f>
        <v/>
      </c>
      <c r="E58" s="49" t="str">
        <f>IF(SIMPLvolumes!Y68=0,"",SIMPLvolumes!Y68)</f>
        <v/>
      </c>
      <c r="F58" s="49" t="str">
        <f>IF(SIMPLvolumes!Z68=0,"",SIMPLvolumes!Z68)</f>
        <v/>
      </c>
      <c r="G58" s="49" t="str">
        <f>IF(SIMPLvolumes!AA68=0,"",SIMPLvolumes!AA68)</f>
        <v/>
      </c>
      <c r="H58" s="49" t="str">
        <f>IF(SIMPLvolumes!AB68=0,"",SIMPLvolumes!AB68)</f>
        <v/>
      </c>
      <c r="I58" s="49" t="str">
        <f>IF(SIMPLvolumes!AC68=0,"",SIMPLvolumes!AC68)</f>
        <v/>
      </c>
      <c r="J58" s="49" t="str">
        <f>IF(SIMPLvolumes!AD68=0,"",SIMPLvolumes!AD68)</f>
        <v/>
      </c>
      <c r="K58" s="49" t="str">
        <f>IF(SIMPLvolumes!AE68=0,"",SIMPLvolumes!AE68)</f>
        <v/>
      </c>
      <c r="L58" s="49" t="str">
        <f>IF(SIMPLvolumes!AF68=0,"",SIMPLvolumes!AF68)</f>
        <v/>
      </c>
      <c r="M58" s="49" t="str">
        <f>IF(SIMPLvolumes!AG68=0,"",SIMPLvolumes!AG68)</f>
        <v/>
      </c>
      <c r="N58" s="49" t="str">
        <f>IF(SIMPLvolumes!AH68=0,"",SIMPLvolumes!AH68)</f>
        <v/>
      </c>
      <c r="O58" s="49" t="str">
        <f>IF(SIMPLvolumes!AI68=0,"",SIMPLvolumes!AI68)</f>
        <v/>
      </c>
      <c r="P58" s="48"/>
      <c r="T58" s="37">
        <v>1</v>
      </c>
      <c r="U58" s="37" t="str">
        <f t="shared" si="6"/>
        <v/>
      </c>
      <c r="V58" s="50" t="e">
        <f t="shared" si="2"/>
        <v>#REF!</v>
      </c>
    </row>
    <row r="59" spans="1:22" ht="23" customHeight="1">
      <c r="A59" s="40">
        <f>B59*SIMPLvolumes!U69</f>
        <v>0</v>
      </c>
      <c r="B59" s="52">
        <f t="shared" si="1"/>
        <v>0</v>
      </c>
      <c r="C59" s="53" t="str">
        <f>SIMPLvolumes!C69</f>
        <v>5C</v>
      </c>
      <c r="D59" s="54" t="str">
        <f>IF(SIMPLvolumes!X69=0,"",SIMPLvolumes!X69)</f>
        <v/>
      </c>
      <c r="E59" s="49" t="str">
        <f>IF(SIMPLvolumes!Y69=0,"",SIMPLvolumes!Y69)</f>
        <v/>
      </c>
      <c r="F59" s="49" t="str">
        <f>IF(SIMPLvolumes!Z69=0,"",SIMPLvolumes!Z69)</f>
        <v/>
      </c>
      <c r="G59" s="49" t="str">
        <f>IF(SIMPLvolumes!AA69=0,"",SIMPLvolumes!AA69)</f>
        <v/>
      </c>
      <c r="H59" s="49" t="str">
        <f>IF(SIMPLvolumes!AB69=0,"",SIMPLvolumes!AB69)</f>
        <v/>
      </c>
      <c r="I59" s="49" t="str">
        <f>IF(SIMPLvolumes!AC69=0,"",SIMPLvolumes!AC69)</f>
        <v/>
      </c>
      <c r="J59" s="49" t="str">
        <f>IF(SIMPLvolumes!AD69=0,"",SIMPLvolumes!AD69)</f>
        <v/>
      </c>
      <c r="K59" s="49" t="str">
        <f>IF(SIMPLvolumes!AE69=0,"",SIMPLvolumes!AE69)</f>
        <v/>
      </c>
      <c r="L59" s="49" t="str">
        <f>IF(SIMPLvolumes!AF69=0,"",SIMPLvolumes!AF69)</f>
        <v/>
      </c>
      <c r="M59" s="49" t="str">
        <f>IF(SIMPLvolumes!AG69=0,"",SIMPLvolumes!AG69)</f>
        <v/>
      </c>
      <c r="N59" s="49" t="str">
        <f>IF(SIMPLvolumes!AH69=0,"",SIMPLvolumes!AH69)</f>
        <v/>
      </c>
      <c r="O59" s="49" t="str">
        <f>IF(SIMPLvolumes!AI69=0,"",SIMPLvolumes!AI69)</f>
        <v/>
      </c>
      <c r="P59" s="48"/>
      <c r="T59" s="37">
        <v>1</v>
      </c>
      <c r="U59" s="37" t="str">
        <f t="shared" si="6"/>
        <v/>
      </c>
      <c r="V59" s="50" t="e">
        <f t="shared" si="2"/>
        <v>#REF!</v>
      </c>
    </row>
    <row r="60" spans="1:22" ht="23" customHeight="1">
      <c r="A60" s="40">
        <f>B60*SIMPLvolumes!U70</f>
        <v>0</v>
      </c>
      <c r="B60" s="52">
        <f t="shared" si="1"/>
        <v>0</v>
      </c>
      <c r="C60" s="53" t="str">
        <f>SIMPLvolumes!C70</f>
        <v>5D</v>
      </c>
      <c r="D60" s="54" t="str">
        <f>IF(SIMPLvolumes!X70=0,"",SIMPLvolumes!X70)</f>
        <v/>
      </c>
      <c r="E60" s="49" t="str">
        <f>IF(SIMPLvolumes!Y70=0,"",SIMPLvolumes!Y70)</f>
        <v/>
      </c>
      <c r="F60" s="49" t="str">
        <f>IF(SIMPLvolumes!Z70=0,"",SIMPLvolumes!Z70)</f>
        <v/>
      </c>
      <c r="G60" s="49" t="str">
        <f>IF(SIMPLvolumes!AA70=0,"",SIMPLvolumes!AA70)</f>
        <v/>
      </c>
      <c r="H60" s="49" t="str">
        <f>IF(SIMPLvolumes!AB70=0,"",SIMPLvolumes!AB70)</f>
        <v/>
      </c>
      <c r="I60" s="49" t="str">
        <f>IF(SIMPLvolumes!AC70=0,"",SIMPLvolumes!AC70)</f>
        <v/>
      </c>
      <c r="J60" s="49" t="str">
        <f>IF(SIMPLvolumes!AD70=0,"",SIMPLvolumes!AD70)</f>
        <v/>
      </c>
      <c r="K60" s="49" t="str">
        <f>IF(SIMPLvolumes!AE70=0,"",SIMPLvolumes!AE70)</f>
        <v/>
      </c>
      <c r="L60" s="49" t="str">
        <f>IF(SIMPLvolumes!AF70=0,"",SIMPLvolumes!AF70)</f>
        <v/>
      </c>
      <c r="M60" s="49" t="str">
        <f>IF(SIMPLvolumes!AG70=0,"",SIMPLvolumes!AG70)</f>
        <v/>
      </c>
      <c r="N60" s="49" t="str">
        <f>IF(SIMPLvolumes!AH70=0,"",SIMPLvolumes!AH70)</f>
        <v/>
      </c>
      <c r="O60" s="49" t="str">
        <f>IF(SIMPLvolumes!AI70=0,"",SIMPLvolumes!AI70)</f>
        <v/>
      </c>
      <c r="P60" s="48"/>
      <c r="T60" s="37">
        <v>1</v>
      </c>
      <c r="U60" s="37" t="str">
        <f t="shared" si="6"/>
        <v/>
      </c>
      <c r="V60" s="50" t="e">
        <f t="shared" si="2"/>
        <v>#REF!</v>
      </c>
    </row>
    <row r="61" spans="1:22" ht="23" customHeight="1">
      <c r="A61" s="40">
        <f>B61*SIMPLvolumes!U71</f>
        <v>0</v>
      </c>
      <c r="B61" s="52">
        <f t="shared" si="1"/>
        <v>0</v>
      </c>
      <c r="C61" s="53" t="str">
        <f>SIMPLvolumes!C71</f>
        <v>5E</v>
      </c>
      <c r="D61" s="54" t="str">
        <f>IF(SIMPLvolumes!X71=0,"",SIMPLvolumes!X71)</f>
        <v/>
      </c>
      <c r="E61" s="49" t="str">
        <f>IF(SIMPLvolumes!Y71=0,"",SIMPLvolumes!Y71)</f>
        <v/>
      </c>
      <c r="F61" s="49" t="str">
        <f>IF(SIMPLvolumes!Z71=0,"",SIMPLvolumes!Z71)</f>
        <v/>
      </c>
      <c r="G61" s="49" t="str">
        <f>IF(SIMPLvolumes!AA71=0,"",SIMPLvolumes!AA71)</f>
        <v/>
      </c>
      <c r="H61" s="49" t="str">
        <f>IF(SIMPLvolumes!AB71=0,"",SIMPLvolumes!AB71)</f>
        <v/>
      </c>
      <c r="I61" s="49" t="str">
        <f>IF(SIMPLvolumes!AC71=0,"",SIMPLvolumes!AC71)</f>
        <v/>
      </c>
      <c r="J61" s="49" t="str">
        <f>IF(SIMPLvolumes!AD71=0,"",SIMPLvolumes!AD71)</f>
        <v/>
      </c>
      <c r="K61" s="49" t="str">
        <f>IF(SIMPLvolumes!AE71=0,"",SIMPLvolumes!AE71)</f>
        <v/>
      </c>
      <c r="L61" s="49" t="str">
        <f>IF(SIMPLvolumes!AF71=0,"",SIMPLvolumes!AF71)</f>
        <v/>
      </c>
      <c r="M61" s="49" t="str">
        <f>IF(SIMPLvolumes!AG71=0,"",SIMPLvolumes!AG71)</f>
        <v/>
      </c>
      <c r="N61" s="49" t="str">
        <f>IF(SIMPLvolumes!AH71=0,"",SIMPLvolumes!AH71)</f>
        <v/>
      </c>
      <c r="O61" s="49" t="str">
        <f>IF(SIMPLvolumes!AI71=0,"",SIMPLvolumes!AI71)</f>
        <v/>
      </c>
      <c r="P61" s="48"/>
      <c r="T61" s="37">
        <v>1</v>
      </c>
      <c r="U61" s="37" t="str">
        <f t="shared" si="6"/>
        <v/>
      </c>
      <c r="V61" s="50" t="e">
        <f t="shared" si="2"/>
        <v>#REF!</v>
      </c>
    </row>
    <row r="62" spans="1:22" ht="23" customHeight="1">
      <c r="A62" s="40">
        <f>B62*SIMPLvolumes!U72</f>
        <v>0</v>
      </c>
      <c r="B62" s="52">
        <f t="shared" si="1"/>
        <v>0</v>
      </c>
      <c r="C62" s="53" t="str">
        <f>SIMPLvolumes!C72</f>
        <v>5F</v>
      </c>
      <c r="D62" s="54" t="str">
        <f>IF(SIMPLvolumes!X72=0,"",SIMPLvolumes!X72)</f>
        <v/>
      </c>
      <c r="E62" s="49" t="str">
        <f>IF(SIMPLvolumes!Y72=0,"",SIMPLvolumes!Y72)</f>
        <v/>
      </c>
      <c r="F62" s="49" t="str">
        <f>IF(SIMPLvolumes!Z72=0,"",SIMPLvolumes!Z72)</f>
        <v/>
      </c>
      <c r="G62" s="49" t="str">
        <f>IF(SIMPLvolumes!AA72=0,"",SIMPLvolumes!AA72)</f>
        <v/>
      </c>
      <c r="H62" s="49" t="str">
        <f>IF(SIMPLvolumes!AB72=0,"",SIMPLvolumes!AB72)</f>
        <v/>
      </c>
      <c r="I62" s="49" t="str">
        <f>IF(SIMPLvolumes!AC72=0,"",SIMPLvolumes!AC72)</f>
        <v/>
      </c>
      <c r="J62" s="49" t="str">
        <f>IF(SIMPLvolumes!AD72=0,"",SIMPLvolumes!AD72)</f>
        <v/>
      </c>
      <c r="K62" s="49" t="str">
        <f>IF(SIMPLvolumes!AE72=0,"",SIMPLvolumes!AE72)</f>
        <v/>
      </c>
      <c r="L62" s="49" t="str">
        <f>IF(SIMPLvolumes!AF72=0,"",SIMPLvolumes!AF72)</f>
        <v/>
      </c>
      <c r="M62" s="49" t="str">
        <f>IF(SIMPLvolumes!AG72=0,"",SIMPLvolumes!AG72)</f>
        <v/>
      </c>
      <c r="N62" s="49" t="str">
        <f>IF(SIMPLvolumes!AH72=0,"",SIMPLvolumes!AH72)</f>
        <v/>
      </c>
      <c r="O62" s="49" t="str">
        <f>IF(SIMPLvolumes!AI72=0,"",SIMPLvolumes!AI72)</f>
        <v/>
      </c>
      <c r="P62" s="48"/>
      <c r="T62" s="37">
        <v>1</v>
      </c>
      <c r="U62" s="37" t="str">
        <f t="shared" si="6"/>
        <v/>
      </c>
      <c r="V62" s="50" t="e">
        <f t="shared" si="2"/>
        <v>#REF!</v>
      </c>
    </row>
    <row r="63" spans="1:22" ht="23" customHeight="1">
      <c r="A63" s="40">
        <f>B63*SIMPLvolumes!U73</f>
        <v>0</v>
      </c>
      <c r="B63" s="52">
        <f t="shared" si="1"/>
        <v>0</v>
      </c>
      <c r="C63" s="53" t="str">
        <f>SIMPLvolumes!C73</f>
        <v>5G</v>
      </c>
      <c r="D63" s="54" t="str">
        <f>IF(SIMPLvolumes!X73=0,"",SIMPLvolumes!X73)</f>
        <v/>
      </c>
      <c r="E63" s="49" t="str">
        <f>IF(SIMPLvolumes!Y73=0,"",SIMPLvolumes!Y73)</f>
        <v/>
      </c>
      <c r="F63" s="49" t="str">
        <f>IF(SIMPLvolumes!Z73=0,"",SIMPLvolumes!Z73)</f>
        <v/>
      </c>
      <c r="G63" s="49" t="str">
        <f>IF(SIMPLvolumes!AA73=0,"",SIMPLvolumes!AA73)</f>
        <v/>
      </c>
      <c r="H63" s="49" t="str">
        <f>IF(SIMPLvolumes!AB73=0,"",SIMPLvolumes!AB73)</f>
        <v/>
      </c>
      <c r="I63" s="49" t="str">
        <f>IF(SIMPLvolumes!AC73=0,"",SIMPLvolumes!AC73)</f>
        <v/>
      </c>
      <c r="J63" s="49" t="str">
        <f>IF(SIMPLvolumes!AD73=0,"",SIMPLvolumes!AD73)</f>
        <v/>
      </c>
      <c r="K63" s="49" t="str">
        <f>IF(SIMPLvolumes!AE73=0,"",SIMPLvolumes!AE73)</f>
        <v/>
      </c>
      <c r="L63" s="49" t="str">
        <f>IF(SIMPLvolumes!AF73=0,"",SIMPLvolumes!AF73)</f>
        <v/>
      </c>
      <c r="M63" s="49" t="str">
        <f>IF(SIMPLvolumes!AG73=0,"",SIMPLvolumes!AG73)</f>
        <v/>
      </c>
      <c r="N63" s="49" t="str">
        <f>IF(SIMPLvolumes!AH73=0,"",SIMPLvolumes!AH73)</f>
        <v/>
      </c>
      <c r="O63" s="49" t="str">
        <f>IF(SIMPLvolumes!AI73=0,"",SIMPLvolumes!AI73)</f>
        <v/>
      </c>
      <c r="P63" s="48"/>
      <c r="T63" s="37">
        <v>1</v>
      </c>
      <c r="U63" s="37" t="str">
        <f t="shared" si="6"/>
        <v/>
      </c>
      <c r="V63" s="50" t="e">
        <f t="shared" si="2"/>
        <v>#REF!</v>
      </c>
    </row>
    <row r="64" spans="1:22" ht="23" customHeight="1">
      <c r="A64" s="40">
        <f>B64*SIMPLvolumes!U74</f>
        <v>0</v>
      </c>
      <c r="B64" s="52">
        <f t="shared" si="1"/>
        <v>0</v>
      </c>
      <c r="C64" s="53" t="str">
        <f>SIMPLvolumes!C74</f>
        <v>5H</v>
      </c>
      <c r="D64" s="54" t="str">
        <f>IF(SIMPLvolumes!X74=0,"",SIMPLvolumes!X74)</f>
        <v/>
      </c>
      <c r="E64" s="49" t="str">
        <f>IF(SIMPLvolumes!Y74=0,"",SIMPLvolumes!Y74)</f>
        <v/>
      </c>
      <c r="F64" s="49" t="str">
        <f>IF(SIMPLvolumes!Z74=0,"",SIMPLvolumes!Z74)</f>
        <v/>
      </c>
      <c r="G64" s="49" t="str">
        <f>IF(SIMPLvolumes!AA74=0,"",SIMPLvolumes!AA74)</f>
        <v/>
      </c>
      <c r="H64" s="49" t="str">
        <f>IF(SIMPLvolumes!AB74=0,"",SIMPLvolumes!AB74)</f>
        <v/>
      </c>
      <c r="I64" s="49" t="str">
        <f>IF(SIMPLvolumes!AC74=0,"",SIMPLvolumes!AC74)</f>
        <v/>
      </c>
      <c r="J64" s="49" t="str">
        <f>IF(SIMPLvolumes!AD74=0,"",SIMPLvolumes!AD74)</f>
        <v/>
      </c>
      <c r="K64" s="49" t="str">
        <f>IF(SIMPLvolumes!AE74=0,"",SIMPLvolumes!AE74)</f>
        <v/>
      </c>
      <c r="L64" s="49" t="str">
        <f>IF(SIMPLvolumes!AF74=0,"",SIMPLvolumes!AF74)</f>
        <v/>
      </c>
      <c r="M64" s="49" t="str">
        <f>IF(SIMPLvolumes!AG74=0,"",SIMPLvolumes!AG74)</f>
        <v/>
      </c>
      <c r="N64" s="49" t="str">
        <f>IF(SIMPLvolumes!AH74=0,"",SIMPLvolumes!AH74)</f>
        <v/>
      </c>
      <c r="O64" s="49" t="str">
        <f>IF(SIMPLvolumes!AI74=0,"",SIMPLvolumes!AI74)</f>
        <v/>
      </c>
      <c r="P64" s="48"/>
      <c r="T64" s="37">
        <v>1</v>
      </c>
      <c r="U64" s="37" t="str">
        <f t="shared" si="6"/>
        <v/>
      </c>
      <c r="V64" s="50" t="e">
        <f t="shared" si="2"/>
        <v>#REF!</v>
      </c>
    </row>
    <row r="65" spans="1:22" ht="23" customHeight="1">
      <c r="A65" s="40">
        <f>B65*SIMPLvolumes!U75</f>
        <v>0</v>
      </c>
      <c r="B65" s="52">
        <f t="shared" si="1"/>
        <v>0</v>
      </c>
      <c r="C65" s="53" t="str">
        <f>SIMPLvolumes!C75</f>
        <v>5I</v>
      </c>
      <c r="D65" s="54" t="str">
        <f>IF(SIMPLvolumes!X75=0,"",SIMPLvolumes!X75)</f>
        <v/>
      </c>
      <c r="E65" s="49" t="str">
        <f>IF(SIMPLvolumes!Y75=0,"",SIMPLvolumes!Y75)</f>
        <v/>
      </c>
      <c r="F65" s="49" t="str">
        <f>IF(SIMPLvolumes!Z75=0,"",SIMPLvolumes!Z75)</f>
        <v/>
      </c>
      <c r="G65" s="49" t="str">
        <f>IF(SIMPLvolumes!AA75=0,"",SIMPLvolumes!AA75)</f>
        <v/>
      </c>
      <c r="H65" s="49" t="str">
        <f>IF(SIMPLvolumes!AB75=0,"",SIMPLvolumes!AB75)</f>
        <v/>
      </c>
      <c r="I65" s="49" t="str">
        <f>IF(SIMPLvolumes!AC75=0,"",SIMPLvolumes!AC75)</f>
        <v/>
      </c>
      <c r="J65" s="49" t="str">
        <f>IF(SIMPLvolumes!AD75=0,"",SIMPLvolumes!AD75)</f>
        <v/>
      </c>
      <c r="K65" s="49" t="str">
        <f>IF(SIMPLvolumes!AE75=0,"",SIMPLvolumes!AE75)</f>
        <v/>
      </c>
      <c r="L65" s="49" t="str">
        <f>IF(SIMPLvolumes!AF75=0,"",SIMPLvolumes!AF75)</f>
        <v/>
      </c>
      <c r="M65" s="49" t="str">
        <f>IF(SIMPLvolumes!AG75=0,"",SIMPLvolumes!AG75)</f>
        <v/>
      </c>
      <c r="N65" s="49" t="str">
        <f>IF(SIMPLvolumes!AH75=0,"",SIMPLvolumes!AH75)</f>
        <v/>
      </c>
      <c r="O65" s="49" t="str">
        <f>IF(SIMPLvolumes!AI75=0,"",SIMPLvolumes!AI75)</f>
        <v/>
      </c>
      <c r="P65" s="48"/>
      <c r="T65" s="37">
        <v>1</v>
      </c>
      <c r="U65" s="37" t="str">
        <f t="shared" si="6"/>
        <v/>
      </c>
      <c r="V65" s="50" t="e">
        <f t="shared" si="2"/>
        <v>#REF!</v>
      </c>
    </row>
    <row r="66" spans="1:22" ht="23" customHeight="1">
      <c r="A66" s="40">
        <f>B66*SIMPLvolumes!U65</f>
        <v>0</v>
      </c>
      <c r="B66" s="52">
        <f t="shared" si="1"/>
        <v>0</v>
      </c>
      <c r="C66" s="53" t="str">
        <f>SIMPLvolumes!C65</f>
        <v>5J</v>
      </c>
      <c r="D66" s="54" t="str">
        <f>IF(SIMPLvolumes!X65=0,"",SIMPLvolumes!X65)</f>
        <v/>
      </c>
      <c r="E66" s="49" t="str">
        <f>IF(SIMPLvolumes!Y65=0,"",SIMPLvolumes!Y65)</f>
        <v/>
      </c>
      <c r="F66" s="49" t="str">
        <f>IF(SIMPLvolumes!Z65=0,"",SIMPLvolumes!Z65)</f>
        <v/>
      </c>
      <c r="G66" s="49" t="str">
        <f>IF(SIMPLvolumes!AA65=0,"",SIMPLvolumes!AA65)</f>
        <v/>
      </c>
      <c r="H66" s="49" t="str">
        <f>IF(SIMPLvolumes!AB65=0,"",SIMPLvolumes!AB65)</f>
        <v/>
      </c>
      <c r="I66" s="49" t="str">
        <f>IF(SIMPLvolumes!AC65=0,"",SIMPLvolumes!AC65)</f>
        <v/>
      </c>
      <c r="J66" s="49" t="str">
        <f>IF(SIMPLvolumes!AD65=0,"",SIMPLvolumes!AD65)</f>
        <v/>
      </c>
      <c r="K66" s="49" t="str">
        <f>IF(SIMPLvolumes!AE65=0,"",SIMPLvolumes!AE65)</f>
        <v/>
      </c>
      <c r="L66" s="49" t="str">
        <f>IF(SIMPLvolumes!AF65=0,"",SIMPLvolumes!AF65)</f>
        <v/>
      </c>
      <c r="M66" s="49" t="str">
        <f>IF(SIMPLvolumes!AG65=0,"",SIMPLvolumes!AG65)</f>
        <v/>
      </c>
      <c r="N66" s="49" t="str">
        <f>IF(SIMPLvolumes!AH65=0,"",SIMPLvolumes!AH65)</f>
        <v/>
      </c>
      <c r="O66" s="49" t="str">
        <f>IF(SIMPLvolumes!AI65=0,"",SIMPLvolumes!AI65)</f>
        <v/>
      </c>
      <c r="P66" s="48"/>
    </row>
    <row r="67" spans="1:22" ht="23" customHeight="1">
      <c r="A67" s="40">
        <f>B67*SIMPLvolumes!U66</f>
        <v>0</v>
      </c>
      <c r="B67" s="52">
        <f t="shared" si="1"/>
        <v>0</v>
      </c>
      <c r="C67" s="53" t="str">
        <f>SIMPLvolumes!C66</f>
        <v>5K</v>
      </c>
      <c r="D67" s="54" t="str">
        <f>IF(SIMPLvolumes!X66=0,"",SIMPLvolumes!X66)</f>
        <v/>
      </c>
      <c r="E67" s="49" t="str">
        <f>IF(SIMPLvolumes!Y66=0,"",SIMPLvolumes!Y66)</f>
        <v/>
      </c>
      <c r="F67" s="49" t="str">
        <f>IF(SIMPLvolumes!Z66=0,"",SIMPLvolumes!Z66)</f>
        <v/>
      </c>
      <c r="G67" s="49" t="str">
        <f>IF(SIMPLvolumes!AA66=0,"",SIMPLvolumes!AA66)</f>
        <v/>
      </c>
      <c r="H67" s="49" t="str">
        <f>IF(SIMPLvolumes!AB66=0,"",SIMPLvolumes!AB66)</f>
        <v/>
      </c>
      <c r="I67" s="49" t="str">
        <f>IF(SIMPLvolumes!AC66=0,"",SIMPLvolumes!AC66)</f>
        <v/>
      </c>
      <c r="J67" s="49" t="str">
        <f>IF(SIMPLvolumes!AD66=0,"",SIMPLvolumes!AD66)</f>
        <v/>
      </c>
      <c r="K67" s="49" t="str">
        <f>IF(SIMPLvolumes!AE66=0,"",SIMPLvolumes!AE66)</f>
        <v/>
      </c>
      <c r="L67" s="49" t="str">
        <f>IF(SIMPLvolumes!AF66=0,"",SIMPLvolumes!AF66)</f>
        <v/>
      </c>
      <c r="M67" s="49" t="str">
        <f>IF(SIMPLvolumes!AG66=0,"",SIMPLvolumes!AG66)</f>
        <v/>
      </c>
      <c r="N67" s="49" t="str">
        <f>IF(SIMPLvolumes!AH66=0,"",SIMPLvolumes!AH66)</f>
        <v/>
      </c>
      <c r="O67" s="49" t="str">
        <f>IF(SIMPLvolumes!AI66=0,"",SIMPLvolumes!AI66)</f>
        <v/>
      </c>
      <c r="P67" s="48"/>
    </row>
    <row r="68" spans="1:22" ht="23" customHeight="1">
      <c r="A68" s="40">
        <f>B68*SIMPLvolumes!U61</f>
        <v>0</v>
      </c>
      <c r="B68" s="52">
        <f>SUM(C68:O68)</f>
        <v>0</v>
      </c>
      <c r="C68" s="53" t="str">
        <f>SIMPLvolumes!C61</f>
        <v>5L</v>
      </c>
      <c r="D68" s="54" t="str">
        <f>IF(SIMPLvolumes!X61=0,"",SIMPLvolumes!X61)</f>
        <v/>
      </c>
      <c r="E68" s="54" t="str">
        <f>IF(SIMPLvolumes!Y61=0,"",SIMPLvolumes!Y61)</f>
        <v/>
      </c>
      <c r="F68" s="54" t="str">
        <f>IF(SIMPLvolumes!Z61=0,"",SIMPLvolumes!Z61)</f>
        <v/>
      </c>
      <c r="G68" s="54" t="str">
        <f>IF(SIMPLvolumes!AA61=0,"",SIMPLvolumes!AA61)</f>
        <v/>
      </c>
      <c r="H68" s="54" t="str">
        <f>IF(SIMPLvolumes!AB61=0,"",SIMPLvolumes!AB61)</f>
        <v/>
      </c>
      <c r="I68" s="54" t="str">
        <f>IF(SIMPLvolumes!AC61=0,"",SIMPLvolumes!AC61)</f>
        <v/>
      </c>
      <c r="J68" s="54" t="str">
        <f>IF(SIMPLvolumes!AD61=0,"",SIMPLvolumes!AD61)</f>
        <v/>
      </c>
      <c r="K68" s="54" t="str">
        <f>IF(SIMPLvolumes!AE61=0,"",SIMPLvolumes!AE61)</f>
        <v/>
      </c>
      <c r="L68" s="54" t="str">
        <f>IF(SIMPLvolumes!AF61=0,"",SIMPLvolumes!AF61)</f>
        <v/>
      </c>
      <c r="M68" s="54" t="str">
        <f>IF(SIMPLvolumes!AG61=0,"",SIMPLvolumes!AG61)</f>
        <v/>
      </c>
      <c r="N68" s="54" t="str">
        <f>IF(SIMPLvolumes!AH61=0,"",SIMPLvolumes!AH61)</f>
        <v/>
      </c>
      <c r="O68" s="54" t="str">
        <f>IF(SIMPLvolumes!AI61=0,"",SIMPLvolumes!AI61)</f>
        <v/>
      </c>
      <c r="P68" s="48"/>
    </row>
    <row r="69" spans="1:22" ht="23" customHeight="1">
      <c r="A69" s="40">
        <f>B69*SIMPLvolumes!U62</f>
        <v>0</v>
      </c>
      <c r="B69" s="52">
        <f t="shared" ref="B69:B71" si="7">SUM(C69:O69)</f>
        <v>0</v>
      </c>
      <c r="C69" s="53" t="str">
        <f>SIMPLvolumes!C62</f>
        <v>5M</v>
      </c>
      <c r="D69" s="54" t="str">
        <f>IF(SIMPLvolumes!X62=0,"",SIMPLvolumes!X62)</f>
        <v/>
      </c>
      <c r="E69" s="54" t="str">
        <f>IF(SIMPLvolumes!Y62=0,"",SIMPLvolumes!Y62)</f>
        <v/>
      </c>
      <c r="F69" s="54" t="str">
        <f>IF(SIMPLvolumes!Z62=0,"",SIMPLvolumes!Z62)</f>
        <v/>
      </c>
      <c r="G69" s="54" t="str">
        <f>IF(SIMPLvolumes!AA62=0,"",SIMPLvolumes!AA62)</f>
        <v/>
      </c>
      <c r="H69" s="54" t="str">
        <f>IF(SIMPLvolumes!AB62=0,"",SIMPLvolumes!AB62)</f>
        <v/>
      </c>
      <c r="I69" s="54" t="str">
        <f>IF(SIMPLvolumes!AC62=0,"",SIMPLvolumes!AC62)</f>
        <v/>
      </c>
      <c r="J69" s="54" t="str">
        <f>IF(SIMPLvolumes!AD62=0,"",SIMPLvolumes!AD62)</f>
        <v/>
      </c>
      <c r="K69" s="54" t="str">
        <f>IF(SIMPLvolumes!AE62=0,"",SIMPLvolumes!AE62)</f>
        <v/>
      </c>
      <c r="L69" s="54" t="str">
        <f>IF(SIMPLvolumes!AF62=0,"",SIMPLvolumes!AF62)</f>
        <v/>
      </c>
      <c r="M69" s="54" t="str">
        <f>IF(SIMPLvolumes!AG62=0,"",SIMPLvolumes!AG62)</f>
        <v/>
      </c>
      <c r="N69" s="54" t="str">
        <f>IF(SIMPLvolumes!AH62=0,"",SIMPLvolumes!AH62)</f>
        <v/>
      </c>
      <c r="O69" s="54" t="str">
        <f>IF(SIMPLvolumes!AI62=0,"",SIMPLvolumes!AI62)</f>
        <v/>
      </c>
      <c r="P69" s="48"/>
    </row>
    <row r="70" spans="1:22" ht="23" customHeight="1">
      <c r="A70" s="40">
        <f>B70*SIMPLvolumes!U63</f>
        <v>0</v>
      </c>
      <c r="B70" s="52">
        <f t="shared" si="7"/>
        <v>0</v>
      </c>
      <c r="C70" s="53" t="str">
        <f>SIMPLvolumes!C63</f>
        <v>5N_</v>
      </c>
      <c r="D70" s="54" t="str">
        <f>IF(SIMPLvolumes!X63=0,"",SIMPLvolumes!X63)</f>
        <v/>
      </c>
      <c r="E70" s="54" t="str">
        <f>IF(SIMPLvolumes!Y63=0,"",SIMPLvolumes!Y63)</f>
        <v/>
      </c>
      <c r="F70" s="54" t="str">
        <f>IF(SIMPLvolumes!Z63=0,"",SIMPLvolumes!Z63)</f>
        <v/>
      </c>
      <c r="G70" s="54" t="str">
        <f>IF(SIMPLvolumes!AA63=0,"",SIMPLvolumes!AA63)</f>
        <v/>
      </c>
      <c r="H70" s="54" t="str">
        <f>IF(SIMPLvolumes!AB63=0,"",SIMPLvolumes!AB63)</f>
        <v/>
      </c>
      <c r="I70" s="54" t="str">
        <f>IF(SIMPLvolumes!AC63=0,"",SIMPLvolumes!AC63)</f>
        <v/>
      </c>
      <c r="J70" s="54" t="str">
        <f>IF(SIMPLvolumes!AD63=0,"",SIMPLvolumes!AD63)</f>
        <v/>
      </c>
      <c r="K70" s="54" t="str">
        <f>IF(SIMPLvolumes!AE63=0,"",SIMPLvolumes!AE63)</f>
        <v/>
      </c>
      <c r="L70" s="54" t="str">
        <f>IF(SIMPLvolumes!AF63=0,"",SIMPLvolumes!AF63)</f>
        <v/>
      </c>
      <c r="M70" s="54" t="str">
        <f>IF(SIMPLvolumes!AG63=0,"",SIMPLvolumes!AG63)</f>
        <v/>
      </c>
      <c r="N70" s="54" t="str">
        <f>IF(SIMPLvolumes!AH63=0,"",SIMPLvolumes!AH63)</f>
        <v/>
      </c>
      <c r="O70" s="54" t="str">
        <f>IF(SIMPLvolumes!AI63=0,"",SIMPLvolumes!AI63)</f>
        <v/>
      </c>
      <c r="P70" s="48"/>
    </row>
    <row r="71" spans="1:22" ht="23" customHeight="1">
      <c r="A71" s="40">
        <f>B71*SIMPLvolumes!U64</f>
        <v>0</v>
      </c>
      <c r="B71" s="52">
        <f t="shared" si="7"/>
        <v>0</v>
      </c>
      <c r="C71" s="53" t="str">
        <f>SIMPLvolumes!C64</f>
        <v>5O</v>
      </c>
      <c r="D71" s="54" t="str">
        <f>IF(SIMPLvolumes!X64=0,"",SIMPLvolumes!X64)</f>
        <v/>
      </c>
      <c r="E71" s="54" t="str">
        <f>IF(SIMPLvolumes!Y64=0,"",SIMPLvolumes!Y64)</f>
        <v/>
      </c>
      <c r="F71" s="54" t="str">
        <f>IF(SIMPLvolumes!Z64=0,"",SIMPLvolumes!Z64)</f>
        <v/>
      </c>
      <c r="G71" s="54" t="str">
        <f>IF(SIMPLvolumes!AA64=0,"",SIMPLvolumes!AA64)</f>
        <v/>
      </c>
      <c r="H71" s="54" t="str">
        <f>IF(SIMPLvolumes!AB64=0,"",SIMPLvolumes!AB64)</f>
        <v/>
      </c>
      <c r="I71" s="54" t="str">
        <f>IF(SIMPLvolumes!AC64=0,"",SIMPLvolumes!AC64)</f>
        <v/>
      </c>
      <c r="J71" s="54" t="str">
        <f>IF(SIMPLvolumes!AD64=0,"",SIMPLvolumes!AD64)</f>
        <v/>
      </c>
      <c r="K71" s="54" t="str">
        <f>IF(SIMPLvolumes!AE64=0,"",SIMPLvolumes!AE64)</f>
        <v/>
      </c>
      <c r="L71" s="54" t="str">
        <f>IF(SIMPLvolumes!AF64=0,"",SIMPLvolumes!AF64)</f>
        <v/>
      </c>
      <c r="M71" s="54" t="str">
        <f>IF(SIMPLvolumes!AG64=0,"",SIMPLvolumes!AG64)</f>
        <v/>
      </c>
      <c r="N71" s="54" t="str">
        <f>IF(SIMPLvolumes!AH64=0,"",SIMPLvolumes!AH64)</f>
        <v/>
      </c>
      <c r="O71" s="54" t="str">
        <f>IF(SIMPLvolumes!AI64=0,"",SIMPLvolumes!AI64)</f>
        <v/>
      </c>
      <c r="P71" s="48"/>
    </row>
    <row r="72" spans="1:22" ht="23" customHeight="1">
      <c r="A72" s="40">
        <f>B72*SIMPLvolumes!U76</f>
        <v>0</v>
      </c>
      <c r="B72" s="52">
        <f t="shared" si="1"/>
        <v>0</v>
      </c>
      <c r="C72" s="53">
        <f>SIMPLvolumes!C76</f>
        <v>0</v>
      </c>
      <c r="D72" s="54" t="str">
        <f>IF(SIMPLvolumes!X76=0,"",SIMPLvolumes!X76)</f>
        <v/>
      </c>
      <c r="E72" s="49" t="str">
        <f>IF(SIMPLvolumes!Y76=0,"",SIMPLvolumes!Y76)</f>
        <v/>
      </c>
      <c r="F72" s="49" t="str">
        <f>IF(SIMPLvolumes!Z76=0,"",SIMPLvolumes!Z76)</f>
        <v/>
      </c>
      <c r="G72" s="49" t="str">
        <f>IF(SIMPLvolumes!AA76=0,"",SIMPLvolumes!AA76)</f>
        <v/>
      </c>
      <c r="H72" s="49" t="str">
        <f>IF(SIMPLvolumes!AB76=0,"",SIMPLvolumes!AB76)</f>
        <v/>
      </c>
      <c r="I72" s="49" t="str">
        <f>IF(SIMPLvolumes!AC76=0,"",SIMPLvolumes!AC76)</f>
        <v/>
      </c>
      <c r="J72" s="49" t="str">
        <f>IF(SIMPLvolumes!AD76=0,"",SIMPLvolumes!AD76)</f>
        <v/>
      </c>
      <c r="K72" s="49" t="str">
        <f>IF(SIMPLvolumes!AE76=0,"",SIMPLvolumes!AE76)</f>
        <v/>
      </c>
      <c r="L72" s="49" t="str">
        <f>IF(SIMPLvolumes!AF76=0,"",SIMPLvolumes!AF76)</f>
        <v/>
      </c>
      <c r="M72" s="49" t="str">
        <f>IF(SIMPLvolumes!AG76=0,"",SIMPLvolumes!AG76)</f>
        <v/>
      </c>
      <c r="N72" s="49" t="str">
        <f>IF(SIMPLvolumes!AH76=0,"",SIMPLvolumes!AH76)</f>
        <v/>
      </c>
      <c r="O72" s="49" t="str">
        <f>IF(SIMPLvolumes!AI76=0,"",SIMPLvolumes!AI76)</f>
        <v/>
      </c>
      <c r="P72" s="48"/>
      <c r="U72" s="37" t="str">
        <f t="shared" ref="U72:U83" si="8">IF(T72=1,REPT(""""&amp;C72&amp;".dwg""",B72),"")</f>
        <v/>
      </c>
      <c r="V72" s="50" t="e">
        <f>CONCATENATE(V65,U72)</f>
        <v>#REF!</v>
      </c>
    </row>
    <row r="73" spans="1:22" ht="23" customHeight="1">
      <c r="A73" s="40">
        <f>B73*SIMPLvolumes!U79</f>
        <v>0</v>
      </c>
      <c r="B73" s="52">
        <f t="shared" si="1"/>
        <v>0</v>
      </c>
      <c r="C73" s="53" t="str">
        <f>SIMPLvolumes!C79</f>
        <v>6A</v>
      </c>
      <c r="D73" s="54" t="str">
        <f>IF(SIMPLvolumes!X79=0,"",SIMPLvolumes!X79)</f>
        <v/>
      </c>
      <c r="E73" s="49" t="str">
        <f>IF(SIMPLvolumes!Y79=0,"",SIMPLvolumes!Y79)</f>
        <v/>
      </c>
      <c r="F73" s="49" t="str">
        <f>IF(SIMPLvolumes!Z79=0,"",SIMPLvolumes!Z79)</f>
        <v/>
      </c>
      <c r="G73" s="49" t="str">
        <f>IF(SIMPLvolumes!AA79=0,"",SIMPLvolumes!AA79)</f>
        <v/>
      </c>
      <c r="H73" s="49" t="str">
        <f>IF(SIMPLvolumes!AB79=0,"",SIMPLvolumes!AB79)</f>
        <v/>
      </c>
      <c r="I73" s="49" t="str">
        <f>IF(SIMPLvolumes!AC79=0,"",SIMPLvolumes!AC79)</f>
        <v/>
      </c>
      <c r="J73" s="49" t="str">
        <f>IF(SIMPLvolumes!AD79=0,"",SIMPLvolumes!AD79)</f>
        <v/>
      </c>
      <c r="K73" s="49" t="str">
        <f>IF(SIMPLvolumes!AE79=0,"",SIMPLvolumes!AE79)</f>
        <v/>
      </c>
      <c r="L73" s="49" t="str">
        <f>IF(SIMPLvolumes!AF79=0,"",SIMPLvolumes!AF79)</f>
        <v/>
      </c>
      <c r="M73" s="49" t="str">
        <f>IF(SIMPLvolumes!AG79=0,"",SIMPLvolumes!AG79)</f>
        <v/>
      </c>
      <c r="N73" s="49" t="str">
        <f>IF(SIMPLvolumes!AH79=0,"",SIMPLvolumes!AH79)</f>
        <v/>
      </c>
      <c r="O73" s="49" t="str">
        <f>IF(SIMPLvolumes!AI79=0,"",SIMPLvolumes!AI79)</f>
        <v/>
      </c>
      <c r="P73" s="48"/>
      <c r="U73" s="37" t="str">
        <f t="shared" si="8"/>
        <v/>
      </c>
      <c r="V73" s="50" t="e">
        <f t="shared" si="2"/>
        <v>#REF!</v>
      </c>
    </row>
    <row r="74" spans="1:22" ht="23" customHeight="1">
      <c r="A74" s="40">
        <f>B74*SIMPLvolumes!U80</f>
        <v>0</v>
      </c>
      <c r="B74" s="52">
        <f t="shared" si="1"/>
        <v>0</v>
      </c>
      <c r="C74" s="53" t="str">
        <f>SIMPLvolumes!C80</f>
        <v>6B</v>
      </c>
      <c r="D74" s="54" t="str">
        <f>IF(SIMPLvolumes!X80=0,"",SIMPLvolumes!X80)</f>
        <v/>
      </c>
      <c r="E74" s="49" t="str">
        <f>IF(SIMPLvolumes!Y80=0,"",SIMPLvolumes!Y80)</f>
        <v/>
      </c>
      <c r="F74" s="49" t="str">
        <f>IF(SIMPLvolumes!Z80=0,"",SIMPLvolumes!Z80)</f>
        <v/>
      </c>
      <c r="G74" s="49" t="str">
        <f>IF(SIMPLvolumes!AA80=0,"",SIMPLvolumes!AA80)</f>
        <v/>
      </c>
      <c r="H74" s="49" t="str">
        <f>IF(SIMPLvolumes!AB80=0,"",SIMPLvolumes!AB80)</f>
        <v/>
      </c>
      <c r="I74" s="49" t="str">
        <f>IF(SIMPLvolumes!AC80=0,"",SIMPLvolumes!AC80)</f>
        <v/>
      </c>
      <c r="J74" s="49" t="str">
        <f>IF(SIMPLvolumes!AD80=0,"",SIMPLvolumes!AD80)</f>
        <v/>
      </c>
      <c r="K74" s="49" t="str">
        <f>IF(SIMPLvolumes!AE80=0,"",SIMPLvolumes!AE80)</f>
        <v/>
      </c>
      <c r="L74" s="49" t="str">
        <f>IF(SIMPLvolumes!AF80=0,"",SIMPLvolumes!AF80)</f>
        <v/>
      </c>
      <c r="M74" s="49" t="str">
        <f>IF(SIMPLvolumes!AG80=0,"",SIMPLvolumes!AG80)</f>
        <v/>
      </c>
      <c r="N74" s="49" t="str">
        <f>IF(SIMPLvolumes!AH80=0,"",SIMPLvolumes!AH80)</f>
        <v/>
      </c>
      <c r="O74" s="49" t="str">
        <f>IF(SIMPLvolumes!AI80=0,"",SIMPLvolumes!AI80)</f>
        <v/>
      </c>
      <c r="P74" s="48"/>
      <c r="U74" s="37" t="str">
        <f t="shared" si="8"/>
        <v/>
      </c>
      <c r="V74" s="50" t="e">
        <f t="shared" si="2"/>
        <v>#REF!</v>
      </c>
    </row>
    <row r="75" spans="1:22" ht="23" customHeight="1">
      <c r="A75" s="40">
        <f>B75*SIMPLvolumes!U81</f>
        <v>0</v>
      </c>
      <c r="B75" s="52">
        <f t="shared" ref="B75:B138" si="9">SUM(C75:O75)</f>
        <v>0</v>
      </c>
      <c r="C75" s="53" t="str">
        <f>SIMPLvolumes!C81</f>
        <v>6C</v>
      </c>
      <c r="D75" s="54" t="str">
        <f>IF(SIMPLvolumes!X81=0,"",SIMPLvolumes!X81)</f>
        <v/>
      </c>
      <c r="E75" s="49" t="str">
        <f>IF(SIMPLvolumes!Y81=0,"",SIMPLvolumes!Y81)</f>
        <v/>
      </c>
      <c r="F75" s="49" t="str">
        <f>IF(SIMPLvolumes!Z81=0,"",SIMPLvolumes!Z81)</f>
        <v/>
      </c>
      <c r="G75" s="49" t="str">
        <f>IF(SIMPLvolumes!AA81=0,"",SIMPLvolumes!AA81)</f>
        <v/>
      </c>
      <c r="H75" s="49" t="str">
        <f>IF(SIMPLvolumes!AB81=0,"",SIMPLvolumes!AB81)</f>
        <v/>
      </c>
      <c r="I75" s="49" t="str">
        <f>IF(SIMPLvolumes!AC81=0,"",SIMPLvolumes!AC81)</f>
        <v/>
      </c>
      <c r="J75" s="49" t="str">
        <f>IF(SIMPLvolumes!AD81=0,"",SIMPLvolumes!AD81)</f>
        <v/>
      </c>
      <c r="K75" s="49" t="str">
        <f>IF(SIMPLvolumes!AE81=0,"",SIMPLvolumes!AE81)</f>
        <v/>
      </c>
      <c r="L75" s="49" t="str">
        <f>IF(SIMPLvolumes!AF81=0,"",SIMPLvolumes!AF81)</f>
        <v/>
      </c>
      <c r="M75" s="49" t="str">
        <f>IF(SIMPLvolumes!AG81=0,"",SIMPLvolumes!AG81)</f>
        <v/>
      </c>
      <c r="N75" s="49" t="str">
        <f>IF(SIMPLvolumes!AH81=0,"",SIMPLvolumes!AH81)</f>
        <v/>
      </c>
      <c r="O75" s="49" t="str">
        <f>IF(SIMPLvolumes!AI81=0,"",SIMPLvolumes!AI81)</f>
        <v/>
      </c>
      <c r="P75" s="48"/>
      <c r="U75" s="37" t="str">
        <f t="shared" si="8"/>
        <v/>
      </c>
      <c r="V75" s="50" t="e">
        <f t="shared" si="2"/>
        <v>#REF!</v>
      </c>
    </row>
    <row r="76" spans="1:22" ht="23" customHeight="1">
      <c r="A76" s="40">
        <f>B76*SIMPLvolumes!U82</f>
        <v>0</v>
      </c>
      <c r="B76" s="52">
        <f t="shared" si="9"/>
        <v>0</v>
      </c>
      <c r="C76" s="53" t="str">
        <f>SIMPLvolumes!C82</f>
        <v>6J</v>
      </c>
      <c r="D76" s="54" t="str">
        <f>IF(SIMPLvolumes!X82=0,"",SIMPLvolumes!X82)</f>
        <v/>
      </c>
      <c r="E76" s="49" t="str">
        <f>IF(SIMPLvolumes!Y82=0,"",SIMPLvolumes!Y82)</f>
        <v/>
      </c>
      <c r="F76" s="49" t="str">
        <f>IF(SIMPLvolumes!Z82=0,"",SIMPLvolumes!Z82)</f>
        <v/>
      </c>
      <c r="G76" s="49" t="str">
        <f>IF(SIMPLvolumes!AA82=0,"",SIMPLvolumes!AA82)</f>
        <v/>
      </c>
      <c r="H76" s="49" t="str">
        <f>IF(SIMPLvolumes!AB82=0,"",SIMPLvolumes!AB82)</f>
        <v/>
      </c>
      <c r="I76" s="49" t="str">
        <f>IF(SIMPLvolumes!AC82=0,"",SIMPLvolumes!AC82)</f>
        <v/>
      </c>
      <c r="J76" s="49" t="str">
        <f>IF(SIMPLvolumes!AD82=0,"",SIMPLvolumes!AD82)</f>
        <v/>
      </c>
      <c r="K76" s="49" t="str">
        <f>IF(SIMPLvolumes!AE82=0,"",SIMPLvolumes!AE82)</f>
        <v/>
      </c>
      <c r="L76" s="49" t="str">
        <f>IF(SIMPLvolumes!AF82=0,"",SIMPLvolumes!AF82)</f>
        <v/>
      </c>
      <c r="M76" s="49" t="str">
        <f>IF(SIMPLvolumes!AG82=0,"",SIMPLvolumes!AG82)</f>
        <v/>
      </c>
      <c r="N76" s="49" t="str">
        <f>IF(SIMPLvolumes!AH82=0,"",SIMPLvolumes!AH82)</f>
        <v/>
      </c>
      <c r="O76" s="49" t="str">
        <f>IF(SIMPLvolumes!AI82=0,"",SIMPLvolumes!AI82)</f>
        <v/>
      </c>
      <c r="P76" s="48"/>
      <c r="U76" s="37" t="str">
        <f t="shared" si="8"/>
        <v/>
      </c>
      <c r="V76" s="50" t="e">
        <f t="shared" si="2"/>
        <v>#REF!</v>
      </c>
    </row>
    <row r="77" spans="1:22" ht="23" customHeight="1">
      <c r="A77" s="40">
        <f>B77*SIMPLvolumes!U83</f>
        <v>0</v>
      </c>
      <c r="B77" s="52">
        <f t="shared" si="9"/>
        <v>0</v>
      </c>
      <c r="C77" s="53" t="str">
        <f>SIMPLvolumes!C83</f>
        <v>6D</v>
      </c>
      <c r="D77" s="54" t="str">
        <f>IF(SIMPLvolumes!X83=0,"",SIMPLvolumes!X83)</f>
        <v/>
      </c>
      <c r="E77" s="49" t="str">
        <f>IF(SIMPLvolumes!Y83=0,"",SIMPLvolumes!Y83)</f>
        <v/>
      </c>
      <c r="F77" s="49" t="str">
        <f>IF(SIMPLvolumes!Z83=0,"",SIMPLvolumes!Z83)</f>
        <v/>
      </c>
      <c r="G77" s="49" t="str">
        <f>IF(SIMPLvolumes!AA83=0,"",SIMPLvolumes!AA83)</f>
        <v/>
      </c>
      <c r="H77" s="49" t="str">
        <f>IF(SIMPLvolumes!AB83=0,"",SIMPLvolumes!AB83)</f>
        <v/>
      </c>
      <c r="I77" s="49" t="str">
        <f>IF(SIMPLvolumes!AC83=0,"",SIMPLvolumes!AC83)</f>
        <v/>
      </c>
      <c r="J77" s="49" t="str">
        <f>IF(SIMPLvolumes!AD83=0,"",SIMPLvolumes!AD83)</f>
        <v/>
      </c>
      <c r="K77" s="49" t="str">
        <f>IF(SIMPLvolumes!AE83=0,"",SIMPLvolumes!AE83)</f>
        <v/>
      </c>
      <c r="L77" s="49" t="str">
        <f>IF(SIMPLvolumes!AF83=0,"",SIMPLvolumes!AF83)</f>
        <v/>
      </c>
      <c r="M77" s="49" t="str">
        <f>IF(SIMPLvolumes!AG83=0,"",SIMPLvolumes!AG83)</f>
        <v/>
      </c>
      <c r="N77" s="49" t="str">
        <f>IF(SIMPLvolumes!AH83=0,"",SIMPLvolumes!AH83)</f>
        <v/>
      </c>
      <c r="O77" s="49" t="str">
        <f>IF(SIMPLvolumes!AI83=0,"",SIMPLvolumes!AI83)</f>
        <v/>
      </c>
      <c r="P77" s="48"/>
      <c r="U77" s="37" t="str">
        <f t="shared" si="8"/>
        <v/>
      </c>
      <c r="V77" s="50" t="e">
        <f t="shared" si="2"/>
        <v>#REF!</v>
      </c>
    </row>
    <row r="78" spans="1:22" ht="23" customHeight="1">
      <c r="A78" s="40">
        <f>B78*SIMPLvolumes!U84</f>
        <v>0</v>
      </c>
      <c r="B78" s="52">
        <f t="shared" si="9"/>
        <v>0</v>
      </c>
      <c r="C78" s="53" t="str">
        <f>SIMPLvolumes!C84</f>
        <v>6E</v>
      </c>
      <c r="D78" s="54" t="str">
        <f>IF(SIMPLvolumes!X84=0,"",SIMPLvolumes!X84)</f>
        <v/>
      </c>
      <c r="E78" s="49" t="str">
        <f>IF(SIMPLvolumes!Y84=0,"",SIMPLvolumes!Y84)</f>
        <v/>
      </c>
      <c r="F78" s="49" t="str">
        <f>IF(SIMPLvolumes!Z84=0,"",SIMPLvolumes!Z84)</f>
        <v/>
      </c>
      <c r="G78" s="49" t="str">
        <f>IF(SIMPLvolumes!AA84=0,"",SIMPLvolumes!AA84)</f>
        <v/>
      </c>
      <c r="H78" s="49" t="str">
        <f>IF(SIMPLvolumes!AB84=0,"",SIMPLvolumes!AB84)</f>
        <v/>
      </c>
      <c r="I78" s="49" t="str">
        <f>IF(SIMPLvolumes!AC84=0,"",SIMPLvolumes!AC84)</f>
        <v/>
      </c>
      <c r="J78" s="49" t="str">
        <f>IF(SIMPLvolumes!AD84=0,"",SIMPLvolumes!AD84)</f>
        <v/>
      </c>
      <c r="K78" s="49" t="str">
        <f>IF(SIMPLvolumes!AE84=0,"",SIMPLvolumes!AE84)</f>
        <v/>
      </c>
      <c r="L78" s="49" t="str">
        <f>IF(SIMPLvolumes!AF84=0,"",SIMPLvolumes!AF84)</f>
        <v/>
      </c>
      <c r="M78" s="49" t="str">
        <f>IF(SIMPLvolumes!AG84=0,"",SIMPLvolumes!AG84)</f>
        <v/>
      </c>
      <c r="N78" s="49" t="str">
        <f>IF(SIMPLvolumes!AH84=0,"",SIMPLvolumes!AH84)</f>
        <v/>
      </c>
      <c r="O78" s="49" t="str">
        <f>IF(SIMPLvolumes!AI84=0,"",SIMPLvolumes!AI84)</f>
        <v/>
      </c>
      <c r="P78" s="48"/>
      <c r="U78" s="37" t="str">
        <f t="shared" si="8"/>
        <v/>
      </c>
      <c r="V78" s="50" t="e">
        <f t="shared" si="2"/>
        <v>#REF!</v>
      </c>
    </row>
    <row r="79" spans="1:22" ht="23" customHeight="1">
      <c r="A79" s="40">
        <f>B79*SIMPLvolumes!U85</f>
        <v>0</v>
      </c>
      <c r="B79" s="52">
        <f t="shared" si="9"/>
        <v>0</v>
      </c>
      <c r="C79" s="53" t="str">
        <f>SIMPLvolumes!C85</f>
        <v>6F</v>
      </c>
      <c r="D79" s="54" t="str">
        <f>IF(SIMPLvolumes!X85=0,"",SIMPLvolumes!X85)</f>
        <v/>
      </c>
      <c r="E79" s="49" t="str">
        <f>IF(SIMPLvolumes!Y85=0,"",SIMPLvolumes!Y85)</f>
        <v/>
      </c>
      <c r="F79" s="49" t="str">
        <f>IF(SIMPLvolumes!Z85=0,"",SIMPLvolumes!Z85)</f>
        <v/>
      </c>
      <c r="G79" s="49" t="str">
        <f>IF(SIMPLvolumes!AA85=0,"",SIMPLvolumes!AA85)</f>
        <v/>
      </c>
      <c r="H79" s="49" t="str">
        <f>IF(SIMPLvolumes!AB85=0,"",SIMPLvolumes!AB85)</f>
        <v/>
      </c>
      <c r="I79" s="49" t="str">
        <f>IF(SIMPLvolumes!AC85=0,"",SIMPLvolumes!AC85)</f>
        <v/>
      </c>
      <c r="J79" s="49" t="str">
        <f>IF(SIMPLvolumes!AD85=0,"",SIMPLvolumes!AD85)</f>
        <v/>
      </c>
      <c r="K79" s="49" t="str">
        <f>IF(SIMPLvolumes!AE85=0,"",SIMPLvolumes!AE85)</f>
        <v/>
      </c>
      <c r="L79" s="49" t="str">
        <f>IF(SIMPLvolumes!AF85=0,"",SIMPLvolumes!AF85)</f>
        <v/>
      </c>
      <c r="M79" s="49" t="str">
        <f>IF(SIMPLvolumes!AG85=0,"",SIMPLvolumes!AG85)</f>
        <v/>
      </c>
      <c r="N79" s="49" t="str">
        <f>IF(SIMPLvolumes!AH85=0,"",SIMPLvolumes!AH85)</f>
        <v/>
      </c>
      <c r="O79" s="49" t="str">
        <f>IF(SIMPLvolumes!AI85=0,"",SIMPLvolumes!AI85)</f>
        <v/>
      </c>
      <c r="P79" s="48"/>
      <c r="T79" s="37">
        <v>1</v>
      </c>
      <c r="U79" s="37" t="str">
        <f t="shared" si="8"/>
        <v/>
      </c>
      <c r="V79" s="50" t="e">
        <f t="shared" si="2"/>
        <v>#REF!</v>
      </c>
    </row>
    <row r="80" spans="1:22" ht="23" customHeight="1">
      <c r="A80" s="40">
        <f>B80*SIMPLvolumes!U86</f>
        <v>0</v>
      </c>
      <c r="B80" s="52">
        <f t="shared" si="9"/>
        <v>0</v>
      </c>
      <c r="C80" s="53" t="str">
        <f>SIMPLvolumes!C86</f>
        <v>6G</v>
      </c>
      <c r="D80" s="54" t="str">
        <f>IF(SIMPLvolumes!X86=0,"",SIMPLvolumes!X86)</f>
        <v/>
      </c>
      <c r="E80" s="49" t="str">
        <f>IF(SIMPLvolumes!Y86=0,"",SIMPLvolumes!Y86)</f>
        <v/>
      </c>
      <c r="F80" s="49" t="str">
        <f>IF(SIMPLvolumes!Z86=0,"",SIMPLvolumes!Z86)</f>
        <v/>
      </c>
      <c r="G80" s="49" t="str">
        <f>IF(SIMPLvolumes!AA86=0,"",SIMPLvolumes!AA86)</f>
        <v/>
      </c>
      <c r="H80" s="49" t="str">
        <f>IF(SIMPLvolumes!AB86=0,"",SIMPLvolumes!AB86)</f>
        <v/>
      </c>
      <c r="I80" s="49" t="str">
        <f>IF(SIMPLvolumes!AC86=0,"",SIMPLvolumes!AC86)</f>
        <v/>
      </c>
      <c r="J80" s="49" t="str">
        <f>IF(SIMPLvolumes!AD86=0,"",SIMPLvolumes!AD86)</f>
        <v/>
      </c>
      <c r="K80" s="49" t="str">
        <f>IF(SIMPLvolumes!AE86=0,"",SIMPLvolumes!AE86)</f>
        <v/>
      </c>
      <c r="L80" s="49" t="str">
        <f>IF(SIMPLvolumes!AF86=0,"",SIMPLvolumes!AF86)</f>
        <v/>
      </c>
      <c r="M80" s="49" t="str">
        <f>IF(SIMPLvolumes!AG86=0,"",SIMPLvolumes!AG86)</f>
        <v/>
      </c>
      <c r="N80" s="49" t="str">
        <f>IF(SIMPLvolumes!AH86=0,"",SIMPLvolumes!AH86)</f>
        <v/>
      </c>
      <c r="O80" s="49" t="str">
        <f>IF(SIMPLvolumes!AI86=0,"",SIMPLvolumes!AI86)</f>
        <v/>
      </c>
      <c r="P80" s="48"/>
      <c r="U80" s="37" t="str">
        <f t="shared" si="8"/>
        <v/>
      </c>
      <c r="V80" s="50" t="e">
        <f t="shared" si="2"/>
        <v>#REF!</v>
      </c>
    </row>
    <row r="81" spans="1:22" ht="23" customHeight="1">
      <c r="A81" s="40">
        <f>B81*SIMPLvolumes!U87</f>
        <v>0</v>
      </c>
      <c r="B81" s="52">
        <f t="shared" si="9"/>
        <v>0</v>
      </c>
      <c r="C81" s="53" t="str">
        <f>SIMPLvolumes!C87</f>
        <v>6H</v>
      </c>
      <c r="D81" s="54" t="str">
        <f>IF(SIMPLvolumes!X87=0,"",SIMPLvolumes!X87)</f>
        <v/>
      </c>
      <c r="E81" s="49" t="str">
        <f>IF(SIMPLvolumes!Y87=0,"",SIMPLvolumes!Y87)</f>
        <v/>
      </c>
      <c r="F81" s="49" t="str">
        <f>IF(SIMPLvolumes!Z87=0,"",SIMPLvolumes!Z87)</f>
        <v/>
      </c>
      <c r="G81" s="49" t="str">
        <f>IF(SIMPLvolumes!AA87=0,"",SIMPLvolumes!AA87)</f>
        <v/>
      </c>
      <c r="H81" s="49" t="str">
        <f>IF(SIMPLvolumes!AB87=0,"",SIMPLvolumes!AB87)</f>
        <v/>
      </c>
      <c r="I81" s="49" t="str">
        <f>IF(SIMPLvolumes!AC87=0,"",SIMPLvolumes!AC87)</f>
        <v/>
      </c>
      <c r="J81" s="49" t="str">
        <f>IF(SIMPLvolumes!AD87=0,"",SIMPLvolumes!AD87)</f>
        <v/>
      </c>
      <c r="K81" s="49" t="str">
        <f>IF(SIMPLvolumes!AE87=0,"",SIMPLvolumes!AE87)</f>
        <v/>
      </c>
      <c r="L81" s="49" t="str">
        <f>IF(SIMPLvolumes!AF87=0,"",SIMPLvolumes!AF87)</f>
        <v/>
      </c>
      <c r="M81" s="49" t="str">
        <f>IF(SIMPLvolumes!AG87=0,"",SIMPLvolumes!AG87)</f>
        <v/>
      </c>
      <c r="N81" s="49" t="str">
        <f>IF(SIMPLvolumes!AH87=0,"",SIMPLvolumes!AH87)</f>
        <v/>
      </c>
      <c r="O81" s="49" t="str">
        <f>IF(SIMPLvolumes!AI87=0,"",SIMPLvolumes!AI87)</f>
        <v/>
      </c>
      <c r="P81" s="48"/>
      <c r="U81" s="37" t="str">
        <f t="shared" si="8"/>
        <v/>
      </c>
      <c r="V81" s="50" t="e">
        <f t="shared" ref="V81:V116" si="10">CONCATENATE(V80,U81)</f>
        <v>#REF!</v>
      </c>
    </row>
    <row r="82" spans="1:22" ht="23" customHeight="1">
      <c r="A82" s="40">
        <f>B82*SIMPLvolumes!U88</f>
        <v>0</v>
      </c>
      <c r="B82" s="52">
        <f t="shared" si="9"/>
        <v>0</v>
      </c>
      <c r="C82" s="53" t="str">
        <f>SIMPLvolumes!C88</f>
        <v>6I</v>
      </c>
      <c r="D82" s="54" t="str">
        <f>IF(SIMPLvolumes!X88=0,"",SIMPLvolumes!X88)</f>
        <v/>
      </c>
      <c r="E82" s="49" t="str">
        <f>IF(SIMPLvolumes!Y88=0,"",SIMPLvolumes!Y88)</f>
        <v/>
      </c>
      <c r="F82" s="49" t="str">
        <f>IF(SIMPLvolumes!Z88=0,"",SIMPLvolumes!Z88)</f>
        <v/>
      </c>
      <c r="G82" s="49" t="str">
        <f>IF(SIMPLvolumes!AA88=0,"",SIMPLvolumes!AA88)</f>
        <v/>
      </c>
      <c r="H82" s="49" t="str">
        <f>IF(SIMPLvolumes!AB88=0,"",SIMPLvolumes!AB88)</f>
        <v/>
      </c>
      <c r="I82" s="49" t="str">
        <f>IF(SIMPLvolumes!AC88=0,"",SIMPLvolumes!AC88)</f>
        <v/>
      </c>
      <c r="J82" s="49" t="str">
        <f>IF(SIMPLvolumes!AD88=0,"",SIMPLvolumes!AD88)</f>
        <v/>
      </c>
      <c r="K82" s="49" t="str">
        <f>IF(SIMPLvolumes!AE88=0,"",SIMPLvolumes!AE88)</f>
        <v/>
      </c>
      <c r="L82" s="49" t="str">
        <f>IF(SIMPLvolumes!AF88=0,"",SIMPLvolumes!AF88)</f>
        <v/>
      </c>
      <c r="M82" s="49" t="str">
        <f>IF(SIMPLvolumes!AG88=0,"",SIMPLvolumes!AG88)</f>
        <v/>
      </c>
      <c r="N82" s="49" t="str">
        <f>IF(SIMPLvolumes!AH88=0,"",SIMPLvolumes!AH88)</f>
        <v/>
      </c>
      <c r="O82" s="49" t="str">
        <f>IF(SIMPLvolumes!AI88=0,"",SIMPLvolumes!AI88)</f>
        <v/>
      </c>
      <c r="P82" s="48"/>
      <c r="U82" s="37" t="str">
        <f t="shared" si="8"/>
        <v/>
      </c>
      <c r="V82" s="50" t="e">
        <f t="shared" si="10"/>
        <v>#REF!</v>
      </c>
    </row>
    <row r="83" spans="1:22" ht="23" customHeight="1">
      <c r="A83" s="40">
        <f>B83*SIMPLvolumes!U89</f>
        <v>0</v>
      </c>
      <c r="B83" s="52">
        <f t="shared" si="9"/>
        <v>0</v>
      </c>
      <c r="C83" s="53" t="str">
        <f>SIMPLvolumes!C89</f>
        <v>6K</v>
      </c>
      <c r="D83" s="54" t="str">
        <f>IF(SIMPLvolumes!X89=0,"",SIMPLvolumes!X89)</f>
        <v/>
      </c>
      <c r="E83" s="49" t="str">
        <f>IF(SIMPLvolumes!Y89=0,"",SIMPLvolumes!Y89)</f>
        <v/>
      </c>
      <c r="F83" s="49" t="str">
        <f>IF(SIMPLvolumes!Z89=0,"",SIMPLvolumes!Z89)</f>
        <v/>
      </c>
      <c r="G83" s="49" t="str">
        <f>IF(SIMPLvolumes!AA89=0,"",SIMPLvolumes!AA89)</f>
        <v/>
      </c>
      <c r="H83" s="49" t="str">
        <f>IF(SIMPLvolumes!AB89=0,"",SIMPLvolumes!AB89)</f>
        <v/>
      </c>
      <c r="I83" s="49" t="str">
        <f>IF(SIMPLvolumes!AC89=0,"",SIMPLvolumes!AC89)</f>
        <v/>
      </c>
      <c r="J83" s="49" t="str">
        <f>IF(SIMPLvolumes!AD89=0,"",SIMPLvolumes!AD89)</f>
        <v/>
      </c>
      <c r="K83" s="49" t="str">
        <f>IF(SIMPLvolumes!AE89=0,"",SIMPLvolumes!AE89)</f>
        <v/>
      </c>
      <c r="L83" s="49" t="str">
        <f>IF(SIMPLvolumes!AF89=0,"",SIMPLvolumes!AF89)</f>
        <v/>
      </c>
      <c r="M83" s="49" t="str">
        <f>IF(SIMPLvolumes!AG89=0,"",SIMPLvolumes!AG89)</f>
        <v/>
      </c>
      <c r="N83" s="49" t="str">
        <f>IF(SIMPLvolumes!AH89=0,"",SIMPLvolumes!AH89)</f>
        <v/>
      </c>
      <c r="O83" s="49" t="str">
        <f>IF(SIMPLvolumes!AI89=0,"",SIMPLvolumes!AI89)</f>
        <v/>
      </c>
      <c r="P83" s="48"/>
      <c r="U83" s="37" t="str">
        <f t="shared" si="8"/>
        <v/>
      </c>
      <c r="V83" s="50" t="e">
        <f t="shared" si="10"/>
        <v>#REF!</v>
      </c>
    </row>
    <row r="84" spans="1:22" ht="23" customHeight="1">
      <c r="A84" s="40">
        <f>B84*SIMPLvolumes!U77</f>
        <v>0</v>
      </c>
      <c r="B84" s="52">
        <f t="shared" si="9"/>
        <v>0</v>
      </c>
      <c r="C84" s="53" t="str">
        <f>SIMPLvolumes!C77</f>
        <v>6L</v>
      </c>
      <c r="D84" s="54" t="str">
        <f>IF(SIMPLvolumes!X77=0,"",SIMPLvolumes!X77)</f>
        <v/>
      </c>
      <c r="E84" s="49" t="str">
        <f>IF(SIMPLvolumes!Y77=0,"",SIMPLvolumes!Y77)</f>
        <v/>
      </c>
      <c r="F84" s="49" t="str">
        <f>IF(SIMPLvolumes!Z77=0,"",SIMPLvolumes!Z77)</f>
        <v/>
      </c>
      <c r="G84" s="49" t="str">
        <f>IF(SIMPLvolumes!AA77=0,"",SIMPLvolumes!AA77)</f>
        <v/>
      </c>
      <c r="H84" s="49" t="str">
        <f>IF(SIMPLvolumes!AB77=0,"",SIMPLvolumes!AB77)</f>
        <v/>
      </c>
      <c r="I84" s="49" t="str">
        <f>IF(SIMPLvolumes!AC77=0,"",SIMPLvolumes!AC77)</f>
        <v/>
      </c>
      <c r="J84" s="49" t="str">
        <f>IF(SIMPLvolumes!AD77=0,"",SIMPLvolumes!AD77)</f>
        <v/>
      </c>
      <c r="K84" s="49" t="str">
        <f>IF(SIMPLvolumes!AE77=0,"",SIMPLvolumes!AE77)</f>
        <v/>
      </c>
      <c r="L84" s="49" t="str">
        <f>IF(SIMPLvolumes!AF77=0,"",SIMPLvolumes!AF77)</f>
        <v/>
      </c>
      <c r="M84" s="49" t="str">
        <f>IF(SIMPLvolumes!AG77=0,"",SIMPLvolumes!AG77)</f>
        <v/>
      </c>
      <c r="N84" s="49" t="str">
        <f>IF(SIMPLvolumes!AH77=0,"",SIMPLvolumes!AH77)</f>
        <v/>
      </c>
      <c r="O84" s="49" t="str">
        <f>IF(SIMPLvolumes!AI77=0,"",SIMPLvolumes!AI77)</f>
        <v/>
      </c>
      <c r="P84" s="48"/>
    </row>
    <row r="85" spans="1:22" ht="23" customHeight="1">
      <c r="A85" s="40">
        <f>B85*SIMPLvolumes!U78</f>
        <v>0</v>
      </c>
      <c r="B85" s="52">
        <f t="shared" si="9"/>
        <v>0</v>
      </c>
      <c r="C85" s="53" t="str">
        <f>SIMPLvolumes!C78</f>
        <v>6M</v>
      </c>
      <c r="D85" s="54" t="str">
        <f>IF(SIMPLvolumes!X78=0,"",SIMPLvolumes!X78)</f>
        <v/>
      </c>
      <c r="E85" s="49" t="str">
        <f>IF(SIMPLvolumes!Y78=0,"",SIMPLvolumes!Y78)</f>
        <v/>
      </c>
      <c r="F85" s="49" t="str">
        <f>IF(SIMPLvolumes!Z78=0,"",SIMPLvolumes!Z78)</f>
        <v/>
      </c>
      <c r="G85" s="49" t="str">
        <f>IF(SIMPLvolumes!AA78=0,"",SIMPLvolumes!AA78)</f>
        <v/>
      </c>
      <c r="H85" s="49" t="str">
        <f>IF(SIMPLvolumes!AB78=0,"",SIMPLvolumes!AB78)</f>
        <v/>
      </c>
      <c r="I85" s="49" t="str">
        <f>IF(SIMPLvolumes!AC78=0,"",SIMPLvolumes!AC78)</f>
        <v/>
      </c>
      <c r="J85" s="49" t="str">
        <f>IF(SIMPLvolumes!AD78=0,"",SIMPLvolumes!AD78)</f>
        <v/>
      </c>
      <c r="K85" s="49" t="str">
        <f>IF(SIMPLvolumes!AE78=0,"",SIMPLvolumes!AE78)</f>
        <v/>
      </c>
      <c r="L85" s="49" t="str">
        <f>IF(SIMPLvolumes!AF78=0,"",SIMPLvolumes!AF78)</f>
        <v/>
      </c>
      <c r="M85" s="49" t="str">
        <f>IF(SIMPLvolumes!AG78=0,"",SIMPLvolumes!AG78)</f>
        <v/>
      </c>
      <c r="N85" s="49" t="str">
        <f>IF(SIMPLvolumes!AH78=0,"",SIMPLvolumes!AH78)</f>
        <v/>
      </c>
      <c r="O85" s="49" t="str">
        <f>IF(SIMPLvolumes!AI78=0,"",SIMPLvolumes!AI78)</f>
        <v/>
      </c>
      <c r="P85" s="48"/>
    </row>
    <row r="86" spans="1:22" ht="23" customHeight="1">
      <c r="A86" s="40">
        <f>B86*SIMPLvolumes!U90</f>
        <v>0</v>
      </c>
      <c r="B86" s="52">
        <f t="shared" si="9"/>
        <v>0</v>
      </c>
      <c r="C86" s="53">
        <f>SIMPLvolumes!C90</f>
        <v>0</v>
      </c>
      <c r="D86" s="54" t="str">
        <f>IF(SIMPLvolumes!X90=0,"",SIMPLvolumes!X90)</f>
        <v/>
      </c>
      <c r="E86" s="49" t="str">
        <f>IF(SIMPLvolumes!Y90=0,"",SIMPLvolumes!Y90)</f>
        <v/>
      </c>
      <c r="F86" s="49" t="str">
        <f>IF(SIMPLvolumes!Z90=0,"",SIMPLvolumes!Z90)</f>
        <v/>
      </c>
      <c r="G86" s="49" t="str">
        <f>IF(SIMPLvolumes!AA90=0,"",SIMPLvolumes!AA90)</f>
        <v/>
      </c>
      <c r="H86" s="49" t="str">
        <f>IF(SIMPLvolumes!AB90=0,"",SIMPLvolumes!AB90)</f>
        <v/>
      </c>
      <c r="I86" s="49" t="str">
        <f>IF(SIMPLvolumes!AC90=0,"",SIMPLvolumes!AC90)</f>
        <v/>
      </c>
      <c r="J86" s="49" t="str">
        <f>IF(SIMPLvolumes!AD90=0,"",SIMPLvolumes!AD90)</f>
        <v/>
      </c>
      <c r="K86" s="49" t="str">
        <f>IF(SIMPLvolumes!AE90=0,"",SIMPLvolumes!AE90)</f>
        <v/>
      </c>
      <c r="L86" s="49" t="str">
        <f>IF(SIMPLvolumes!AF90=0,"",SIMPLvolumes!AF90)</f>
        <v/>
      </c>
      <c r="M86" s="49" t="str">
        <f>IF(SIMPLvolumes!AG90=0,"",SIMPLvolumes!AG90)</f>
        <v/>
      </c>
      <c r="N86" s="49" t="str">
        <f>IF(SIMPLvolumes!AH90=0,"",SIMPLvolumes!AH90)</f>
        <v/>
      </c>
      <c r="O86" s="49" t="str">
        <f>IF(SIMPLvolumes!AI90=0,"",SIMPLvolumes!AI90)</f>
        <v/>
      </c>
      <c r="P86" s="48"/>
      <c r="U86" s="37" t="str">
        <f t="shared" ref="U86:U103" si="11">IF(T86=1,REPT(""""&amp;C86&amp;".dwg""",B86),"")</f>
        <v/>
      </c>
      <c r="V86" s="50" t="e">
        <f>CONCATENATE(V83,U86)</f>
        <v>#REF!</v>
      </c>
    </row>
    <row r="87" spans="1:22" ht="23" customHeight="1">
      <c r="A87" s="40">
        <f>B87*SIMPLvolumes!U92</f>
        <v>0</v>
      </c>
      <c r="B87" s="52">
        <f t="shared" si="9"/>
        <v>0</v>
      </c>
      <c r="C87" s="53" t="str">
        <f>SIMPLvolumes!C92</f>
        <v>7A</v>
      </c>
      <c r="D87" s="54" t="str">
        <f>IF(SIMPLvolumes!X92=0,"",SIMPLvolumes!X92)</f>
        <v/>
      </c>
      <c r="E87" s="49" t="str">
        <f>IF(SIMPLvolumes!Y92=0,"",SIMPLvolumes!Y92)</f>
        <v/>
      </c>
      <c r="F87" s="49" t="str">
        <f>IF(SIMPLvolumes!Z92=0,"",SIMPLvolumes!Z92)</f>
        <v/>
      </c>
      <c r="G87" s="49" t="str">
        <f>IF(SIMPLvolumes!AA92=0,"",SIMPLvolumes!AA92)</f>
        <v/>
      </c>
      <c r="H87" s="49" t="str">
        <f>IF(SIMPLvolumes!AB92=0,"",SIMPLvolumes!AB92)</f>
        <v/>
      </c>
      <c r="I87" s="49" t="str">
        <f>IF(SIMPLvolumes!AC92=0,"",SIMPLvolumes!AC92)</f>
        <v/>
      </c>
      <c r="J87" s="49" t="str">
        <f>IF(SIMPLvolumes!AD92=0,"",SIMPLvolumes!AD92)</f>
        <v/>
      </c>
      <c r="K87" s="49" t="str">
        <f>IF(SIMPLvolumes!AE92=0,"",SIMPLvolumes!AE92)</f>
        <v/>
      </c>
      <c r="L87" s="49" t="str">
        <f>IF(SIMPLvolumes!AF92=0,"",SIMPLvolumes!AF92)</f>
        <v/>
      </c>
      <c r="M87" s="49" t="str">
        <f>IF(SIMPLvolumes!AG92=0,"",SIMPLvolumes!AG92)</f>
        <v/>
      </c>
      <c r="N87" s="49" t="str">
        <f>IF(SIMPLvolumes!AH92=0,"",SIMPLvolumes!AH92)</f>
        <v/>
      </c>
      <c r="O87" s="49" t="str">
        <f>IF(SIMPLvolumes!AI92=0,"",SIMPLvolumes!AI92)</f>
        <v/>
      </c>
      <c r="P87" s="48"/>
      <c r="T87" s="37">
        <v>1</v>
      </c>
      <c r="U87" s="37" t="str">
        <f t="shared" si="11"/>
        <v/>
      </c>
      <c r="V87" s="50" t="e">
        <f t="shared" si="10"/>
        <v>#REF!</v>
      </c>
    </row>
    <row r="88" spans="1:22" ht="23" customHeight="1">
      <c r="A88" s="40">
        <f>B88*SIMPLvolumes!U93</f>
        <v>0</v>
      </c>
      <c r="B88" s="52">
        <f t="shared" si="9"/>
        <v>0</v>
      </c>
      <c r="C88" s="53" t="str">
        <f>SIMPLvolumes!C93</f>
        <v>7B</v>
      </c>
      <c r="D88" s="54" t="str">
        <f>IF(SIMPLvolumes!X93=0,"",SIMPLvolumes!X93)</f>
        <v/>
      </c>
      <c r="E88" s="49" t="str">
        <f>IF(SIMPLvolumes!Y93=0,"",SIMPLvolumes!Y93)</f>
        <v/>
      </c>
      <c r="F88" s="49" t="str">
        <f>IF(SIMPLvolumes!Z93=0,"",SIMPLvolumes!Z93)</f>
        <v/>
      </c>
      <c r="G88" s="49" t="str">
        <f>IF(SIMPLvolumes!AA93=0,"",SIMPLvolumes!AA93)</f>
        <v/>
      </c>
      <c r="H88" s="49" t="str">
        <f>IF(SIMPLvolumes!AB93=0,"",SIMPLvolumes!AB93)</f>
        <v/>
      </c>
      <c r="I88" s="49" t="str">
        <f>IF(SIMPLvolumes!AC93=0,"",SIMPLvolumes!AC93)</f>
        <v/>
      </c>
      <c r="J88" s="49" t="str">
        <f>IF(SIMPLvolumes!AD93=0,"",SIMPLvolumes!AD93)</f>
        <v/>
      </c>
      <c r="K88" s="49" t="str">
        <f>IF(SIMPLvolumes!AE93=0,"",SIMPLvolumes!AE93)</f>
        <v/>
      </c>
      <c r="L88" s="49" t="str">
        <f>IF(SIMPLvolumes!AF93=0,"",SIMPLvolumes!AF93)</f>
        <v/>
      </c>
      <c r="M88" s="49" t="str">
        <f>IF(SIMPLvolumes!AG93=0,"",SIMPLvolumes!AG93)</f>
        <v/>
      </c>
      <c r="N88" s="49" t="str">
        <f>IF(SIMPLvolumes!AH93=0,"",SIMPLvolumes!AH93)</f>
        <v/>
      </c>
      <c r="O88" s="49" t="str">
        <f>IF(SIMPLvolumes!AI93=0,"",SIMPLvolumes!AI93)</f>
        <v/>
      </c>
      <c r="P88" s="48"/>
      <c r="T88" s="37">
        <v>1</v>
      </c>
      <c r="U88" s="37" t="str">
        <f t="shared" si="11"/>
        <v/>
      </c>
      <c r="V88" s="50" t="e">
        <f t="shared" si="10"/>
        <v>#REF!</v>
      </c>
    </row>
    <row r="89" spans="1:22" ht="23" customHeight="1">
      <c r="A89" s="40">
        <f>B89*SIMPLvolumes!U94</f>
        <v>0</v>
      </c>
      <c r="B89" s="52">
        <f t="shared" si="9"/>
        <v>0</v>
      </c>
      <c r="C89" s="53" t="str">
        <f>SIMPLvolumes!C94</f>
        <v>7C</v>
      </c>
      <c r="D89" s="54" t="str">
        <f>IF(SIMPLvolumes!X94=0,"",SIMPLvolumes!X94)</f>
        <v/>
      </c>
      <c r="E89" s="49" t="str">
        <f>IF(SIMPLvolumes!Y94=0,"",SIMPLvolumes!Y94)</f>
        <v/>
      </c>
      <c r="F89" s="49" t="str">
        <f>IF(SIMPLvolumes!Z94=0,"",SIMPLvolumes!Z94)</f>
        <v/>
      </c>
      <c r="G89" s="49" t="str">
        <f>IF(SIMPLvolumes!AA94=0,"",SIMPLvolumes!AA94)</f>
        <v/>
      </c>
      <c r="H89" s="49" t="str">
        <f>IF(SIMPLvolumes!AB94=0,"",SIMPLvolumes!AB94)</f>
        <v/>
      </c>
      <c r="I89" s="49" t="str">
        <f>IF(SIMPLvolumes!AC94=0,"",SIMPLvolumes!AC94)</f>
        <v/>
      </c>
      <c r="J89" s="49" t="str">
        <f>IF(SIMPLvolumes!AD94=0,"",SIMPLvolumes!AD94)</f>
        <v/>
      </c>
      <c r="K89" s="49" t="str">
        <f>IF(SIMPLvolumes!AE94=0,"",SIMPLvolumes!AE94)</f>
        <v/>
      </c>
      <c r="L89" s="49" t="str">
        <f>IF(SIMPLvolumes!AF94=0,"",SIMPLvolumes!AF94)</f>
        <v/>
      </c>
      <c r="M89" s="49" t="str">
        <f>IF(SIMPLvolumes!AG94=0,"",SIMPLvolumes!AG94)</f>
        <v/>
      </c>
      <c r="N89" s="49" t="str">
        <f>IF(SIMPLvolumes!AH94=0,"",SIMPLvolumes!AH94)</f>
        <v/>
      </c>
      <c r="O89" s="49" t="str">
        <f>IF(SIMPLvolumes!AI94=0,"",SIMPLvolumes!AI94)</f>
        <v/>
      </c>
      <c r="P89" s="48"/>
      <c r="T89" s="37">
        <v>1</v>
      </c>
      <c r="U89" s="37" t="str">
        <f t="shared" si="11"/>
        <v/>
      </c>
      <c r="V89" s="50" t="e">
        <f t="shared" si="10"/>
        <v>#REF!</v>
      </c>
    </row>
    <row r="90" spans="1:22" ht="23" customHeight="1">
      <c r="A90" s="40">
        <f>B90*SIMPLvolumes!U95</f>
        <v>0</v>
      </c>
      <c r="B90" s="52">
        <f t="shared" si="9"/>
        <v>0</v>
      </c>
      <c r="C90" s="53" t="str">
        <f>SIMPLvolumes!C95</f>
        <v>7D</v>
      </c>
      <c r="D90" s="54" t="str">
        <f>IF(SIMPLvolumes!X95=0,"",SIMPLvolumes!X95)</f>
        <v/>
      </c>
      <c r="E90" s="49" t="str">
        <f>IF(SIMPLvolumes!Y95=0,"",SIMPLvolumes!Y95)</f>
        <v/>
      </c>
      <c r="F90" s="49" t="str">
        <f>IF(SIMPLvolumes!Z95=0,"",SIMPLvolumes!Z95)</f>
        <v/>
      </c>
      <c r="G90" s="49" t="str">
        <f>IF(SIMPLvolumes!AA95=0,"",SIMPLvolumes!AA95)</f>
        <v/>
      </c>
      <c r="H90" s="49" t="str">
        <f>IF(SIMPLvolumes!AB95=0,"",SIMPLvolumes!AB95)</f>
        <v/>
      </c>
      <c r="I90" s="49" t="str">
        <f>IF(SIMPLvolumes!AC95=0,"",SIMPLvolumes!AC95)</f>
        <v/>
      </c>
      <c r="J90" s="49" t="str">
        <f>IF(SIMPLvolumes!AD95=0,"",SIMPLvolumes!AD95)</f>
        <v/>
      </c>
      <c r="K90" s="49" t="str">
        <f>IF(SIMPLvolumes!AE95=0,"",SIMPLvolumes!AE95)</f>
        <v/>
      </c>
      <c r="L90" s="49" t="str">
        <f>IF(SIMPLvolumes!AF95=0,"",SIMPLvolumes!AF95)</f>
        <v/>
      </c>
      <c r="M90" s="49" t="str">
        <f>IF(SIMPLvolumes!AG95=0,"",SIMPLvolumes!AG95)</f>
        <v/>
      </c>
      <c r="N90" s="49" t="str">
        <f>IF(SIMPLvolumes!AH95=0,"",SIMPLvolumes!AH95)</f>
        <v/>
      </c>
      <c r="O90" s="49" t="str">
        <f>IF(SIMPLvolumes!AI95=0,"",SIMPLvolumes!AI95)</f>
        <v/>
      </c>
      <c r="P90" s="48"/>
      <c r="T90" s="37">
        <v>1</v>
      </c>
      <c r="U90" s="37" t="str">
        <f t="shared" si="11"/>
        <v/>
      </c>
      <c r="V90" s="50" t="e">
        <f t="shared" si="10"/>
        <v>#REF!</v>
      </c>
    </row>
    <row r="91" spans="1:22" ht="23" customHeight="1">
      <c r="A91" s="40">
        <f>B91*SIMPLvolumes!U96</f>
        <v>0</v>
      </c>
      <c r="B91" s="52">
        <f t="shared" si="9"/>
        <v>0</v>
      </c>
      <c r="C91" s="53" t="str">
        <f>SIMPLvolumes!C96</f>
        <v>7E</v>
      </c>
      <c r="D91" s="54" t="str">
        <f>IF(SIMPLvolumes!X96=0,"",SIMPLvolumes!X96)</f>
        <v/>
      </c>
      <c r="E91" s="49" t="str">
        <f>IF(SIMPLvolumes!Y96=0,"",SIMPLvolumes!Y96)</f>
        <v/>
      </c>
      <c r="F91" s="49" t="str">
        <f>IF(SIMPLvolumes!Z96=0,"",SIMPLvolumes!Z96)</f>
        <v/>
      </c>
      <c r="G91" s="49" t="str">
        <f>IF(SIMPLvolumes!AA96=0,"",SIMPLvolumes!AA96)</f>
        <v/>
      </c>
      <c r="H91" s="49" t="str">
        <f>IF(SIMPLvolumes!AB96=0,"",SIMPLvolumes!AB96)</f>
        <v/>
      </c>
      <c r="I91" s="49" t="str">
        <f>IF(SIMPLvolumes!AC96=0,"",SIMPLvolumes!AC96)</f>
        <v/>
      </c>
      <c r="J91" s="49" t="str">
        <f>IF(SIMPLvolumes!AD96=0,"",SIMPLvolumes!AD96)</f>
        <v/>
      </c>
      <c r="K91" s="49" t="str">
        <f>IF(SIMPLvolumes!AE96=0,"",SIMPLvolumes!AE96)</f>
        <v/>
      </c>
      <c r="L91" s="49" t="str">
        <f>IF(SIMPLvolumes!AF96=0,"",SIMPLvolumes!AF96)</f>
        <v/>
      </c>
      <c r="M91" s="49" t="str">
        <f>IF(SIMPLvolumes!AG96=0,"",SIMPLvolumes!AG96)</f>
        <v/>
      </c>
      <c r="N91" s="49" t="str">
        <f>IF(SIMPLvolumes!AH96=0,"",SIMPLvolumes!AH96)</f>
        <v/>
      </c>
      <c r="O91" s="49" t="str">
        <f>IF(SIMPLvolumes!AI96=0,"",SIMPLvolumes!AI96)</f>
        <v/>
      </c>
      <c r="P91" s="48"/>
      <c r="T91" s="37">
        <v>1</v>
      </c>
      <c r="U91" s="37" t="str">
        <f t="shared" si="11"/>
        <v/>
      </c>
      <c r="V91" s="50" t="e">
        <f t="shared" si="10"/>
        <v>#REF!</v>
      </c>
    </row>
    <row r="92" spans="1:22" ht="23" customHeight="1">
      <c r="A92" s="40">
        <f>B92*SIMPLvolumes!U97</f>
        <v>0</v>
      </c>
      <c r="B92" s="52">
        <f t="shared" si="9"/>
        <v>0</v>
      </c>
      <c r="C92" s="53" t="str">
        <f>SIMPLvolumes!C97</f>
        <v>7F</v>
      </c>
      <c r="D92" s="54" t="str">
        <f>IF(SIMPLvolumes!X97=0,"",SIMPLvolumes!X97)</f>
        <v/>
      </c>
      <c r="E92" s="49" t="str">
        <f>IF(SIMPLvolumes!Y97=0,"",SIMPLvolumes!Y97)</f>
        <v/>
      </c>
      <c r="F92" s="49" t="str">
        <f>IF(SIMPLvolumes!Z97=0,"",SIMPLvolumes!Z97)</f>
        <v/>
      </c>
      <c r="G92" s="49" t="str">
        <f>IF(SIMPLvolumes!AA97=0,"",SIMPLvolumes!AA97)</f>
        <v/>
      </c>
      <c r="H92" s="49" t="str">
        <f>IF(SIMPLvolumes!AB97=0,"",SIMPLvolumes!AB97)</f>
        <v/>
      </c>
      <c r="I92" s="49" t="str">
        <f>IF(SIMPLvolumes!AC97=0,"",SIMPLvolumes!AC97)</f>
        <v/>
      </c>
      <c r="J92" s="49" t="str">
        <f>IF(SIMPLvolumes!AD97=0,"",SIMPLvolumes!AD97)</f>
        <v/>
      </c>
      <c r="K92" s="49" t="str">
        <f>IF(SIMPLvolumes!AE97=0,"",SIMPLvolumes!AE97)</f>
        <v/>
      </c>
      <c r="L92" s="49" t="str">
        <f>IF(SIMPLvolumes!AF97=0,"",SIMPLvolumes!AF97)</f>
        <v/>
      </c>
      <c r="M92" s="49" t="str">
        <f>IF(SIMPLvolumes!AG97=0,"",SIMPLvolumes!AG97)</f>
        <v/>
      </c>
      <c r="N92" s="49" t="str">
        <f>IF(SIMPLvolumes!AH97=0,"",SIMPLvolumes!AH97)</f>
        <v/>
      </c>
      <c r="O92" s="49" t="str">
        <f>IF(SIMPLvolumes!AI97=0,"",SIMPLvolumes!AI97)</f>
        <v/>
      </c>
      <c r="P92" s="48"/>
      <c r="T92" s="37">
        <v>1</v>
      </c>
      <c r="U92" s="37" t="str">
        <f t="shared" si="11"/>
        <v/>
      </c>
      <c r="V92" s="50" t="e">
        <f t="shared" si="10"/>
        <v>#REF!</v>
      </c>
    </row>
    <row r="93" spans="1:22" ht="23" customHeight="1">
      <c r="A93" s="40">
        <f>B93*SIMPLvolumes!U98</f>
        <v>0</v>
      </c>
      <c r="B93" s="52">
        <f t="shared" si="9"/>
        <v>0</v>
      </c>
      <c r="C93" s="53" t="str">
        <f>SIMPLvolumes!C98</f>
        <v>7G</v>
      </c>
      <c r="D93" s="54" t="str">
        <f>IF(SIMPLvolumes!X98=0,"",SIMPLvolumes!X98)</f>
        <v/>
      </c>
      <c r="E93" s="49" t="str">
        <f>IF(SIMPLvolumes!Y98=0,"",SIMPLvolumes!Y98)</f>
        <v/>
      </c>
      <c r="F93" s="49" t="str">
        <f>IF(SIMPLvolumes!Z98=0,"",SIMPLvolumes!Z98)</f>
        <v/>
      </c>
      <c r="G93" s="49" t="str">
        <f>IF(SIMPLvolumes!AA98=0,"",SIMPLvolumes!AA98)</f>
        <v/>
      </c>
      <c r="H93" s="49" t="str">
        <f>IF(SIMPLvolumes!AB98=0,"",SIMPLvolumes!AB98)</f>
        <v/>
      </c>
      <c r="I93" s="49" t="str">
        <f>IF(SIMPLvolumes!AC98=0,"",SIMPLvolumes!AC98)</f>
        <v/>
      </c>
      <c r="J93" s="49" t="str">
        <f>IF(SIMPLvolumes!AD98=0,"",SIMPLvolumes!AD98)</f>
        <v/>
      </c>
      <c r="K93" s="49" t="str">
        <f>IF(SIMPLvolumes!AE98=0,"",SIMPLvolumes!AE98)</f>
        <v/>
      </c>
      <c r="L93" s="49" t="str">
        <f>IF(SIMPLvolumes!AF98=0,"",SIMPLvolumes!AF98)</f>
        <v/>
      </c>
      <c r="M93" s="49" t="str">
        <f>IF(SIMPLvolumes!AG98=0,"",SIMPLvolumes!AG98)</f>
        <v/>
      </c>
      <c r="N93" s="49" t="str">
        <f>IF(SIMPLvolumes!AH98=0,"",SIMPLvolumes!AH98)</f>
        <v/>
      </c>
      <c r="O93" s="49" t="str">
        <f>IF(SIMPLvolumes!AI98=0,"",SIMPLvolumes!AI98)</f>
        <v/>
      </c>
      <c r="P93" s="48"/>
      <c r="T93" s="37">
        <v>1</v>
      </c>
      <c r="U93" s="37" t="str">
        <f t="shared" si="11"/>
        <v/>
      </c>
      <c r="V93" s="50" t="e">
        <f t="shared" si="10"/>
        <v>#REF!</v>
      </c>
    </row>
    <row r="94" spans="1:22" ht="23" customHeight="1">
      <c r="A94" s="40">
        <f>B94*SIMPLvolumes!U99</f>
        <v>0</v>
      </c>
      <c r="B94" s="52">
        <f t="shared" si="9"/>
        <v>0</v>
      </c>
      <c r="C94" s="53" t="str">
        <f>SIMPLvolumes!C99</f>
        <v>7H</v>
      </c>
      <c r="D94" s="54" t="str">
        <f>IF(SIMPLvolumes!X99=0,"",SIMPLvolumes!X99)</f>
        <v/>
      </c>
      <c r="E94" s="49" t="str">
        <f>IF(SIMPLvolumes!Y99=0,"",SIMPLvolumes!Y99)</f>
        <v/>
      </c>
      <c r="F94" s="49" t="str">
        <f>IF(SIMPLvolumes!Z99=0,"",SIMPLvolumes!Z99)</f>
        <v/>
      </c>
      <c r="G94" s="49" t="str">
        <f>IF(SIMPLvolumes!AA99=0,"",SIMPLvolumes!AA99)</f>
        <v/>
      </c>
      <c r="H94" s="49" t="str">
        <f>IF(SIMPLvolumes!AB99=0,"",SIMPLvolumes!AB99)</f>
        <v/>
      </c>
      <c r="I94" s="49" t="str">
        <f>IF(SIMPLvolumes!AC99=0,"",SIMPLvolumes!AC99)</f>
        <v/>
      </c>
      <c r="J94" s="49" t="str">
        <f>IF(SIMPLvolumes!AD99=0,"",SIMPLvolumes!AD99)</f>
        <v/>
      </c>
      <c r="K94" s="49" t="str">
        <f>IF(SIMPLvolumes!AE99=0,"",SIMPLvolumes!AE99)</f>
        <v/>
      </c>
      <c r="L94" s="49" t="str">
        <f>IF(SIMPLvolumes!AF99=0,"",SIMPLvolumes!AF99)</f>
        <v/>
      </c>
      <c r="M94" s="49" t="str">
        <f>IF(SIMPLvolumes!AG99=0,"",SIMPLvolumes!AG99)</f>
        <v/>
      </c>
      <c r="N94" s="49" t="str">
        <f>IF(SIMPLvolumes!AH99=0,"",SIMPLvolumes!AH99)</f>
        <v/>
      </c>
      <c r="O94" s="49" t="str">
        <f>IF(SIMPLvolumes!AI99=0,"",SIMPLvolumes!AI99)</f>
        <v/>
      </c>
      <c r="P94" s="48"/>
      <c r="T94" s="37">
        <v>1</v>
      </c>
      <c r="U94" s="37" t="str">
        <f t="shared" si="11"/>
        <v/>
      </c>
      <c r="V94" s="50" t="e">
        <f t="shared" si="10"/>
        <v>#REF!</v>
      </c>
    </row>
    <row r="95" spans="1:22" ht="23" customHeight="1">
      <c r="A95" s="40">
        <f>B95*SIMPLvolumes!U100</f>
        <v>0</v>
      </c>
      <c r="B95" s="52">
        <f t="shared" si="9"/>
        <v>0</v>
      </c>
      <c r="C95" s="53" t="str">
        <f>SIMPLvolumes!C100</f>
        <v>7I</v>
      </c>
      <c r="D95" s="54" t="str">
        <f>IF(SIMPLvolumes!X100=0,"",SIMPLvolumes!X100)</f>
        <v/>
      </c>
      <c r="E95" s="49" t="str">
        <f>IF(SIMPLvolumes!Y100=0,"",SIMPLvolumes!Y100)</f>
        <v/>
      </c>
      <c r="F95" s="49" t="str">
        <f>IF(SIMPLvolumes!Z100=0,"",SIMPLvolumes!Z100)</f>
        <v/>
      </c>
      <c r="G95" s="49" t="str">
        <f>IF(SIMPLvolumes!AA100=0,"",SIMPLvolumes!AA100)</f>
        <v/>
      </c>
      <c r="H95" s="49" t="str">
        <f>IF(SIMPLvolumes!AB100=0,"",SIMPLvolumes!AB100)</f>
        <v/>
      </c>
      <c r="I95" s="49" t="str">
        <f>IF(SIMPLvolumes!AC100=0,"",SIMPLvolumes!AC100)</f>
        <v/>
      </c>
      <c r="J95" s="49" t="str">
        <f>IF(SIMPLvolumes!AD100=0,"",SIMPLvolumes!AD100)</f>
        <v/>
      </c>
      <c r="K95" s="49" t="str">
        <f>IF(SIMPLvolumes!AE100=0,"",SIMPLvolumes!AE100)</f>
        <v/>
      </c>
      <c r="L95" s="49" t="str">
        <f>IF(SIMPLvolumes!AF100=0,"",SIMPLvolumes!AF100)</f>
        <v/>
      </c>
      <c r="M95" s="49" t="str">
        <f>IF(SIMPLvolumes!AG100=0,"",SIMPLvolumes!AG100)</f>
        <v/>
      </c>
      <c r="N95" s="49" t="str">
        <f>IF(SIMPLvolumes!AH100=0,"",SIMPLvolumes!AH100)</f>
        <v/>
      </c>
      <c r="O95" s="49" t="str">
        <f>IF(SIMPLvolumes!AI100=0,"",SIMPLvolumes!AI100)</f>
        <v/>
      </c>
      <c r="P95" s="48"/>
      <c r="T95" s="37">
        <v>1</v>
      </c>
      <c r="U95" s="37" t="str">
        <f t="shared" si="11"/>
        <v/>
      </c>
      <c r="V95" s="50" t="e">
        <f t="shared" si="10"/>
        <v>#REF!</v>
      </c>
    </row>
    <row r="96" spans="1:22" ht="23" customHeight="1">
      <c r="A96" s="40">
        <f>B96*SIMPLvolumes!U101</f>
        <v>0</v>
      </c>
      <c r="B96" s="52">
        <f t="shared" si="9"/>
        <v>0</v>
      </c>
      <c r="C96" s="53" t="str">
        <f>SIMPLvolumes!C101</f>
        <v>7J</v>
      </c>
      <c r="D96" s="54" t="str">
        <f>IF(SIMPLvolumes!X101=0,"",SIMPLvolumes!X101)</f>
        <v/>
      </c>
      <c r="E96" s="49" t="str">
        <f>IF(SIMPLvolumes!Y101=0,"",SIMPLvolumes!Y101)</f>
        <v/>
      </c>
      <c r="F96" s="49" t="str">
        <f>IF(SIMPLvolumes!Z101=0,"",SIMPLvolumes!Z101)</f>
        <v/>
      </c>
      <c r="G96" s="49" t="str">
        <f>IF(SIMPLvolumes!AA101=0,"",SIMPLvolumes!AA101)</f>
        <v/>
      </c>
      <c r="H96" s="49" t="str">
        <f>IF(SIMPLvolumes!AB101=0,"",SIMPLvolumes!AB101)</f>
        <v/>
      </c>
      <c r="I96" s="49" t="str">
        <f>IF(SIMPLvolumes!AC101=0,"",SIMPLvolumes!AC101)</f>
        <v/>
      </c>
      <c r="J96" s="49" t="str">
        <f>IF(SIMPLvolumes!AD101=0,"",SIMPLvolumes!AD101)</f>
        <v/>
      </c>
      <c r="K96" s="49" t="str">
        <f>IF(SIMPLvolumes!AE101=0,"",SIMPLvolumes!AE101)</f>
        <v/>
      </c>
      <c r="L96" s="49" t="str">
        <f>IF(SIMPLvolumes!AF101=0,"",SIMPLvolumes!AF101)</f>
        <v/>
      </c>
      <c r="M96" s="49" t="str">
        <f>IF(SIMPLvolumes!AG101=0,"",SIMPLvolumes!AG101)</f>
        <v/>
      </c>
      <c r="N96" s="49" t="str">
        <f>IF(SIMPLvolumes!AH101=0,"",SIMPLvolumes!AH101)</f>
        <v/>
      </c>
      <c r="O96" s="49" t="str">
        <f>IF(SIMPLvolumes!AI101=0,"",SIMPLvolumes!AI101)</f>
        <v/>
      </c>
      <c r="P96" s="48"/>
      <c r="T96" s="37">
        <v>1</v>
      </c>
      <c r="U96" s="37" t="str">
        <f t="shared" si="11"/>
        <v/>
      </c>
      <c r="V96" s="50" t="e">
        <f t="shared" si="10"/>
        <v>#REF!</v>
      </c>
    </row>
    <row r="97" spans="1:22" ht="23" customHeight="1">
      <c r="A97" s="40">
        <f>B97*SIMPLvolumes!U102</f>
        <v>0</v>
      </c>
      <c r="B97" s="52">
        <f t="shared" si="9"/>
        <v>0</v>
      </c>
      <c r="C97" s="53" t="str">
        <f>SIMPLvolumes!C102</f>
        <v>7K</v>
      </c>
      <c r="D97" s="54" t="str">
        <f>IF(SIMPLvolumes!X102=0,"",SIMPLvolumes!X102)</f>
        <v/>
      </c>
      <c r="E97" s="49" t="str">
        <f>IF(SIMPLvolumes!Y102=0,"",SIMPLvolumes!Y102)</f>
        <v/>
      </c>
      <c r="F97" s="49" t="str">
        <f>IF(SIMPLvolumes!Z102=0,"",SIMPLvolumes!Z102)</f>
        <v/>
      </c>
      <c r="G97" s="49" t="str">
        <f>IF(SIMPLvolumes!AA102=0,"",SIMPLvolumes!AA102)</f>
        <v/>
      </c>
      <c r="H97" s="49" t="str">
        <f>IF(SIMPLvolumes!AB102=0,"",SIMPLvolumes!AB102)</f>
        <v/>
      </c>
      <c r="I97" s="49" t="str">
        <f>IF(SIMPLvolumes!AC102=0,"",SIMPLvolumes!AC102)</f>
        <v/>
      </c>
      <c r="J97" s="49" t="str">
        <f>IF(SIMPLvolumes!AD102=0,"",SIMPLvolumes!AD102)</f>
        <v/>
      </c>
      <c r="K97" s="49" t="str">
        <f>IF(SIMPLvolumes!AE102=0,"",SIMPLvolumes!AE102)</f>
        <v/>
      </c>
      <c r="L97" s="49" t="str">
        <f>IF(SIMPLvolumes!AF102=0,"",SIMPLvolumes!AF102)</f>
        <v/>
      </c>
      <c r="M97" s="49" t="str">
        <f>IF(SIMPLvolumes!AG102=0,"",SIMPLvolumes!AG102)</f>
        <v/>
      </c>
      <c r="N97" s="49" t="str">
        <f>IF(SIMPLvolumes!AH102=0,"",SIMPLvolumes!AH102)</f>
        <v/>
      </c>
      <c r="O97" s="49" t="str">
        <f>IF(SIMPLvolumes!AI102=0,"",SIMPLvolumes!AI102)</f>
        <v/>
      </c>
      <c r="P97" s="48"/>
      <c r="T97" s="37">
        <v>1</v>
      </c>
      <c r="U97" s="37" t="str">
        <f t="shared" si="11"/>
        <v/>
      </c>
      <c r="V97" s="50" t="e">
        <f t="shared" si="10"/>
        <v>#REF!</v>
      </c>
    </row>
    <row r="98" spans="1:22" ht="23" customHeight="1">
      <c r="A98" s="40">
        <f>B98*SIMPLvolumes!U103</f>
        <v>0</v>
      </c>
      <c r="B98" s="52">
        <f t="shared" si="9"/>
        <v>0</v>
      </c>
      <c r="C98" s="53" t="str">
        <f>SIMPLvolumes!C103</f>
        <v>7L</v>
      </c>
      <c r="D98" s="54" t="str">
        <f>IF(SIMPLvolumes!X103=0,"",SIMPLvolumes!X103)</f>
        <v/>
      </c>
      <c r="E98" s="49" t="str">
        <f>IF(SIMPLvolumes!Y103=0,"",SIMPLvolumes!Y103)</f>
        <v/>
      </c>
      <c r="F98" s="49" t="str">
        <f>IF(SIMPLvolumes!Z103=0,"",SIMPLvolumes!Z103)</f>
        <v/>
      </c>
      <c r="G98" s="49" t="str">
        <f>IF(SIMPLvolumes!AA103=0,"",SIMPLvolumes!AA103)</f>
        <v/>
      </c>
      <c r="H98" s="49" t="str">
        <f>IF(SIMPLvolumes!AB103=0,"",SIMPLvolumes!AB103)</f>
        <v/>
      </c>
      <c r="I98" s="49" t="str">
        <f>IF(SIMPLvolumes!AC103=0,"",SIMPLvolumes!AC103)</f>
        <v/>
      </c>
      <c r="J98" s="49" t="str">
        <f>IF(SIMPLvolumes!AD103=0,"",SIMPLvolumes!AD103)</f>
        <v/>
      </c>
      <c r="K98" s="49" t="str">
        <f>IF(SIMPLvolumes!AE103=0,"",SIMPLvolumes!AE103)</f>
        <v/>
      </c>
      <c r="L98" s="49" t="str">
        <f>IF(SIMPLvolumes!AF103=0,"",SIMPLvolumes!AF103)</f>
        <v/>
      </c>
      <c r="M98" s="49" t="str">
        <f>IF(SIMPLvolumes!AG103=0,"",SIMPLvolumes!AG103)</f>
        <v/>
      </c>
      <c r="N98" s="49" t="str">
        <f>IF(SIMPLvolumes!AH103=0,"",SIMPLvolumes!AH103)</f>
        <v/>
      </c>
      <c r="O98" s="49" t="str">
        <f>IF(SIMPLvolumes!AI103=0,"",SIMPLvolumes!AI103)</f>
        <v/>
      </c>
      <c r="P98" s="48"/>
      <c r="T98" s="37">
        <v>1</v>
      </c>
      <c r="U98" s="37" t="str">
        <f t="shared" si="11"/>
        <v/>
      </c>
      <c r="V98" s="50" t="e">
        <f t="shared" si="10"/>
        <v>#REF!</v>
      </c>
    </row>
    <row r="99" spans="1:22" ht="23" customHeight="1">
      <c r="A99" s="40">
        <f>B99*SIMPLvolumes!U104</f>
        <v>0</v>
      </c>
      <c r="B99" s="52">
        <f t="shared" si="9"/>
        <v>0</v>
      </c>
      <c r="C99" s="53" t="str">
        <f>SIMPLvolumes!C104</f>
        <v>7M</v>
      </c>
      <c r="D99" s="54" t="str">
        <f>IF(SIMPLvolumes!X104=0,"",SIMPLvolumes!X104)</f>
        <v/>
      </c>
      <c r="E99" s="49" t="str">
        <f>IF(SIMPLvolumes!Y104=0,"",SIMPLvolumes!Y104)</f>
        <v/>
      </c>
      <c r="F99" s="49" t="str">
        <f>IF(SIMPLvolumes!Z104=0,"",SIMPLvolumes!Z104)</f>
        <v/>
      </c>
      <c r="G99" s="49" t="str">
        <f>IF(SIMPLvolumes!AA104=0,"",SIMPLvolumes!AA104)</f>
        <v/>
      </c>
      <c r="H99" s="49" t="str">
        <f>IF(SIMPLvolumes!AB104=0,"",SIMPLvolumes!AB104)</f>
        <v/>
      </c>
      <c r="I99" s="49" t="str">
        <f>IF(SIMPLvolumes!AC104=0,"",SIMPLvolumes!AC104)</f>
        <v/>
      </c>
      <c r="J99" s="49" t="str">
        <f>IF(SIMPLvolumes!AD104=0,"",SIMPLvolumes!AD104)</f>
        <v/>
      </c>
      <c r="K99" s="49" t="str">
        <f>IF(SIMPLvolumes!AE104=0,"",SIMPLvolumes!AE104)</f>
        <v/>
      </c>
      <c r="L99" s="49" t="str">
        <f>IF(SIMPLvolumes!AF104=0,"",SIMPLvolumes!AF104)</f>
        <v/>
      </c>
      <c r="M99" s="49" t="str">
        <f>IF(SIMPLvolumes!AG104=0,"",SIMPLvolumes!AG104)</f>
        <v/>
      </c>
      <c r="N99" s="49" t="str">
        <f>IF(SIMPLvolumes!AH104=0,"",SIMPLvolumes!AH104)</f>
        <v/>
      </c>
      <c r="O99" s="49" t="str">
        <f>IF(SIMPLvolumes!AI104=0,"",SIMPLvolumes!AI104)</f>
        <v/>
      </c>
      <c r="P99" s="48"/>
      <c r="T99" s="37">
        <v>1</v>
      </c>
      <c r="U99" s="37" t="str">
        <f t="shared" si="11"/>
        <v/>
      </c>
      <c r="V99" s="50" t="e">
        <f t="shared" si="10"/>
        <v>#REF!</v>
      </c>
    </row>
    <row r="100" spans="1:22" ht="23" customHeight="1">
      <c r="A100" s="40">
        <f>B100*SIMPLvolumes!U105</f>
        <v>0</v>
      </c>
      <c r="B100" s="52">
        <f t="shared" si="9"/>
        <v>0</v>
      </c>
      <c r="C100" s="53" t="str">
        <f>SIMPLvolumes!C105</f>
        <v>7N</v>
      </c>
      <c r="D100" s="54" t="str">
        <f>IF(SIMPLvolumes!X105=0,"",SIMPLvolumes!X105)</f>
        <v/>
      </c>
      <c r="E100" s="49" t="str">
        <f>IF(SIMPLvolumes!Y105=0,"",SIMPLvolumes!Y105)</f>
        <v/>
      </c>
      <c r="F100" s="49" t="str">
        <f>IF(SIMPLvolumes!Z105=0,"",SIMPLvolumes!Z105)</f>
        <v/>
      </c>
      <c r="G100" s="49" t="str">
        <f>IF(SIMPLvolumes!AA105=0,"",SIMPLvolumes!AA105)</f>
        <v/>
      </c>
      <c r="H100" s="49" t="str">
        <f>IF(SIMPLvolumes!AB105=0,"",SIMPLvolumes!AB105)</f>
        <v/>
      </c>
      <c r="I100" s="49" t="str">
        <f>IF(SIMPLvolumes!AC105=0,"",SIMPLvolumes!AC105)</f>
        <v/>
      </c>
      <c r="J100" s="49" t="str">
        <f>IF(SIMPLvolumes!AD105=0,"",SIMPLvolumes!AD105)</f>
        <v/>
      </c>
      <c r="K100" s="49" t="str">
        <f>IF(SIMPLvolumes!AE105=0,"",SIMPLvolumes!AE105)</f>
        <v/>
      </c>
      <c r="L100" s="49" t="str">
        <f>IF(SIMPLvolumes!AF105=0,"",SIMPLvolumes!AF105)</f>
        <v/>
      </c>
      <c r="M100" s="49" t="str">
        <f>IF(SIMPLvolumes!AG105=0,"",SIMPLvolumes!AG105)</f>
        <v/>
      </c>
      <c r="N100" s="49" t="str">
        <f>IF(SIMPLvolumes!AH105=0,"",SIMPLvolumes!AH105)</f>
        <v/>
      </c>
      <c r="O100" s="49" t="str">
        <f>IF(SIMPLvolumes!AI105=0,"",SIMPLvolumes!AI105)</f>
        <v/>
      </c>
      <c r="P100" s="48"/>
      <c r="T100" s="37">
        <v>1</v>
      </c>
      <c r="U100" s="37" t="str">
        <f t="shared" si="11"/>
        <v/>
      </c>
      <c r="V100" s="50" t="e">
        <f t="shared" si="10"/>
        <v>#REF!</v>
      </c>
    </row>
    <row r="101" spans="1:22" ht="23" customHeight="1">
      <c r="A101" s="40">
        <f>B101*SIMPLvolumes!U106</f>
        <v>0</v>
      </c>
      <c r="B101" s="52">
        <f t="shared" si="9"/>
        <v>0</v>
      </c>
      <c r="C101" s="53" t="str">
        <f>SIMPLvolumes!C106</f>
        <v>7O</v>
      </c>
      <c r="D101" s="54" t="str">
        <f>IF(SIMPLvolumes!X106=0,"",SIMPLvolumes!X106)</f>
        <v/>
      </c>
      <c r="E101" s="49" t="str">
        <f>IF(SIMPLvolumes!Y106=0,"",SIMPLvolumes!Y106)</f>
        <v/>
      </c>
      <c r="F101" s="49" t="str">
        <f>IF(SIMPLvolumes!Z106=0,"",SIMPLvolumes!Z106)</f>
        <v/>
      </c>
      <c r="G101" s="49" t="str">
        <f>IF(SIMPLvolumes!AA106=0,"",SIMPLvolumes!AA106)</f>
        <v/>
      </c>
      <c r="H101" s="49" t="str">
        <f>IF(SIMPLvolumes!AB106=0,"",SIMPLvolumes!AB106)</f>
        <v/>
      </c>
      <c r="I101" s="49" t="str">
        <f>IF(SIMPLvolumes!AC106=0,"",SIMPLvolumes!AC106)</f>
        <v/>
      </c>
      <c r="J101" s="49" t="str">
        <f>IF(SIMPLvolumes!AD106=0,"",SIMPLvolumes!AD106)</f>
        <v/>
      </c>
      <c r="K101" s="49" t="str">
        <f>IF(SIMPLvolumes!AE106=0,"",SIMPLvolumes!AE106)</f>
        <v/>
      </c>
      <c r="L101" s="49" t="str">
        <f>IF(SIMPLvolumes!AF106=0,"",SIMPLvolumes!AF106)</f>
        <v/>
      </c>
      <c r="M101" s="49" t="str">
        <f>IF(SIMPLvolumes!AG106=0,"",SIMPLvolumes!AG106)</f>
        <v/>
      </c>
      <c r="N101" s="49" t="str">
        <f>IF(SIMPLvolumes!AH106=0,"",SIMPLvolumes!AH106)</f>
        <v/>
      </c>
      <c r="O101" s="49" t="str">
        <f>IF(SIMPLvolumes!AI106=0,"",SIMPLvolumes!AI106)</f>
        <v/>
      </c>
      <c r="P101" s="48"/>
      <c r="T101" s="37">
        <v>1</v>
      </c>
      <c r="U101" s="37" t="str">
        <f t="shared" si="11"/>
        <v/>
      </c>
      <c r="V101" s="50" t="e">
        <f t="shared" si="10"/>
        <v>#REF!</v>
      </c>
    </row>
    <row r="102" spans="1:22" ht="23" customHeight="1">
      <c r="A102" s="40">
        <f>B102*SIMPLvolumes!U107</f>
        <v>0</v>
      </c>
      <c r="B102" s="52">
        <f t="shared" si="9"/>
        <v>0</v>
      </c>
      <c r="C102" s="53" t="str">
        <f>SIMPLvolumes!C107</f>
        <v>7P</v>
      </c>
      <c r="D102" s="54" t="str">
        <f>IF(SIMPLvolumes!X107=0,"",SIMPLvolumes!X107)</f>
        <v/>
      </c>
      <c r="E102" s="49" t="str">
        <f>IF(SIMPLvolumes!Y107=0,"",SIMPLvolumes!Y107)</f>
        <v/>
      </c>
      <c r="F102" s="49" t="str">
        <f>IF(SIMPLvolumes!Z107=0,"",SIMPLvolumes!Z107)</f>
        <v/>
      </c>
      <c r="G102" s="49" t="str">
        <f>IF(SIMPLvolumes!AA107=0,"",SIMPLvolumes!AA107)</f>
        <v/>
      </c>
      <c r="H102" s="49" t="str">
        <f>IF(SIMPLvolumes!AB107=0,"",SIMPLvolumes!AB107)</f>
        <v/>
      </c>
      <c r="I102" s="49" t="str">
        <f>IF(SIMPLvolumes!AC107=0,"",SIMPLvolumes!AC107)</f>
        <v/>
      </c>
      <c r="J102" s="49" t="str">
        <f>IF(SIMPLvolumes!AD107=0,"",SIMPLvolumes!AD107)</f>
        <v/>
      </c>
      <c r="K102" s="49" t="str">
        <f>IF(SIMPLvolumes!AE107=0,"",SIMPLvolumes!AE107)</f>
        <v/>
      </c>
      <c r="L102" s="49" t="str">
        <f>IF(SIMPLvolumes!AF107=0,"",SIMPLvolumes!AF107)</f>
        <v/>
      </c>
      <c r="M102" s="49" t="str">
        <f>IF(SIMPLvolumes!AG107=0,"",SIMPLvolumes!AG107)</f>
        <v/>
      </c>
      <c r="N102" s="49" t="str">
        <f>IF(SIMPLvolumes!AH107=0,"",SIMPLvolumes!AH107)</f>
        <v/>
      </c>
      <c r="O102" s="49" t="str">
        <f>IF(SIMPLvolumes!AI107=0,"",SIMPLvolumes!AI107)</f>
        <v/>
      </c>
      <c r="P102" s="48"/>
      <c r="T102" s="37">
        <v>1</v>
      </c>
      <c r="U102" s="37" t="str">
        <f t="shared" si="11"/>
        <v/>
      </c>
      <c r="V102" s="50" t="e">
        <f t="shared" si="10"/>
        <v>#REF!</v>
      </c>
    </row>
    <row r="103" spans="1:22" ht="23" customHeight="1">
      <c r="A103" s="40">
        <f>B103*SIMPLvolumes!U108</f>
        <v>0</v>
      </c>
      <c r="B103" s="52">
        <f t="shared" si="9"/>
        <v>0</v>
      </c>
      <c r="C103" s="53" t="str">
        <f>SIMPLvolumes!C108</f>
        <v>7R</v>
      </c>
      <c r="D103" s="54" t="str">
        <f>IF(SIMPLvolumes!X108=0,"",SIMPLvolumes!X108)</f>
        <v/>
      </c>
      <c r="E103" s="49" t="str">
        <f>IF(SIMPLvolumes!Y108=0,"",SIMPLvolumes!Y108)</f>
        <v/>
      </c>
      <c r="F103" s="49" t="str">
        <f>IF(SIMPLvolumes!Z108=0,"",SIMPLvolumes!Z108)</f>
        <v/>
      </c>
      <c r="G103" s="49" t="str">
        <f>IF(SIMPLvolumes!AA108=0,"",SIMPLvolumes!AA108)</f>
        <v/>
      </c>
      <c r="H103" s="49" t="str">
        <f>IF(SIMPLvolumes!AB108=0,"",SIMPLvolumes!AB108)</f>
        <v/>
      </c>
      <c r="I103" s="49" t="str">
        <f>IF(SIMPLvolumes!AC108=0,"",SIMPLvolumes!AC108)</f>
        <v/>
      </c>
      <c r="J103" s="49" t="str">
        <f>IF(SIMPLvolumes!AD108=0,"",SIMPLvolumes!AD108)</f>
        <v/>
      </c>
      <c r="K103" s="49" t="str">
        <f>IF(SIMPLvolumes!AE108=0,"",SIMPLvolumes!AE108)</f>
        <v/>
      </c>
      <c r="L103" s="49" t="str">
        <f>IF(SIMPLvolumes!AF108=0,"",SIMPLvolumes!AF108)</f>
        <v/>
      </c>
      <c r="M103" s="49" t="str">
        <f>IF(SIMPLvolumes!AG108=0,"",SIMPLvolumes!AG108)</f>
        <v/>
      </c>
      <c r="N103" s="49" t="str">
        <f>IF(SIMPLvolumes!AH108=0,"",SIMPLvolumes!AH108)</f>
        <v/>
      </c>
      <c r="O103" s="49" t="str">
        <f>IF(SIMPLvolumes!AI108=0,"",SIMPLvolumes!AI108)</f>
        <v/>
      </c>
      <c r="P103" s="48"/>
      <c r="T103" s="37">
        <v>1</v>
      </c>
      <c r="U103" s="37" t="str">
        <f t="shared" si="11"/>
        <v/>
      </c>
      <c r="V103" s="50" t="e">
        <f t="shared" si="10"/>
        <v>#REF!</v>
      </c>
    </row>
    <row r="104" spans="1:22" ht="23" customHeight="1">
      <c r="A104" s="40">
        <f>B104*SIMPLvolumes!U91</f>
        <v>0</v>
      </c>
      <c r="B104" s="52">
        <f t="shared" si="9"/>
        <v>0</v>
      </c>
      <c r="C104" s="53" t="str">
        <f>SIMPLvolumes!C91</f>
        <v>7S</v>
      </c>
      <c r="D104" s="54" t="str">
        <f>IF(SIMPLvolumes!X91=0,"",SIMPLvolumes!X91)</f>
        <v/>
      </c>
      <c r="E104" s="49" t="str">
        <f>IF(SIMPLvolumes!Y91=0,"",SIMPLvolumes!Y91)</f>
        <v/>
      </c>
      <c r="F104" s="49" t="str">
        <f>IF(SIMPLvolumes!Z91=0,"",SIMPLvolumes!Z91)</f>
        <v/>
      </c>
      <c r="G104" s="49" t="str">
        <f>IF(SIMPLvolumes!AA91=0,"",SIMPLvolumes!AA91)</f>
        <v/>
      </c>
      <c r="H104" s="49" t="str">
        <f>IF(SIMPLvolumes!AB91=0,"",SIMPLvolumes!AB91)</f>
        <v/>
      </c>
      <c r="I104" s="49" t="str">
        <f>IF(SIMPLvolumes!AC91=0,"",SIMPLvolumes!AC91)</f>
        <v/>
      </c>
      <c r="J104" s="49" t="str">
        <f>IF(SIMPLvolumes!AD91=0,"",SIMPLvolumes!AD91)</f>
        <v/>
      </c>
      <c r="K104" s="49" t="str">
        <f>IF(SIMPLvolumes!AE91=0,"",SIMPLvolumes!AE91)</f>
        <v/>
      </c>
      <c r="L104" s="49" t="str">
        <f>IF(SIMPLvolumes!AF91=0,"",SIMPLvolumes!AF91)</f>
        <v/>
      </c>
      <c r="M104" s="49" t="str">
        <f>IF(SIMPLvolumes!AG91=0,"",SIMPLvolumes!AG91)</f>
        <v/>
      </c>
      <c r="N104" s="49" t="str">
        <f>IF(SIMPLvolumes!AH91=0,"",SIMPLvolumes!AH91)</f>
        <v/>
      </c>
      <c r="O104" s="49" t="str">
        <f>IF(SIMPLvolumes!AI91=0,"",SIMPLvolumes!AI91)</f>
        <v/>
      </c>
      <c r="P104" s="48"/>
    </row>
    <row r="105" spans="1:22" ht="23" customHeight="1">
      <c r="A105" s="40">
        <f>B105*SIMPLvolumes!U109</f>
        <v>0</v>
      </c>
      <c r="B105" s="52">
        <f t="shared" si="9"/>
        <v>0</v>
      </c>
      <c r="C105" s="53">
        <f>SIMPLvolumes!C109</f>
        <v>0</v>
      </c>
      <c r="D105" s="54" t="str">
        <f>IF(SIMPLvolumes!X109=0,"",SIMPLvolumes!X109)</f>
        <v/>
      </c>
      <c r="E105" s="49" t="str">
        <f>IF(SIMPLvolumes!Y109=0,"",SIMPLvolumes!Y109)</f>
        <v/>
      </c>
      <c r="F105" s="49" t="str">
        <f>IF(SIMPLvolumes!Z109=0,"",SIMPLvolumes!Z109)</f>
        <v/>
      </c>
      <c r="G105" s="49" t="str">
        <f>IF(SIMPLvolumes!AA109=0,"",SIMPLvolumes!AA109)</f>
        <v/>
      </c>
      <c r="H105" s="49" t="str">
        <f>IF(SIMPLvolumes!AB109=0,"",SIMPLvolumes!AB109)</f>
        <v/>
      </c>
      <c r="I105" s="49" t="str">
        <f>IF(SIMPLvolumes!AC109=0,"",SIMPLvolumes!AC109)</f>
        <v/>
      </c>
      <c r="J105" s="49" t="str">
        <f>IF(SIMPLvolumes!AD109=0,"",SIMPLvolumes!AD109)</f>
        <v/>
      </c>
      <c r="K105" s="49" t="str">
        <f>IF(SIMPLvolumes!AE109=0,"",SIMPLvolumes!AE109)</f>
        <v/>
      </c>
      <c r="L105" s="49" t="str">
        <f>IF(SIMPLvolumes!AF109=0,"",SIMPLvolumes!AF109)</f>
        <v/>
      </c>
      <c r="M105" s="49" t="str">
        <f>IF(SIMPLvolumes!AG109=0,"",SIMPLvolumes!AG109)</f>
        <v/>
      </c>
      <c r="N105" s="49" t="str">
        <f>IF(SIMPLvolumes!AH109=0,"",SIMPLvolumes!AH109)</f>
        <v/>
      </c>
      <c r="O105" s="49" t="str">
        <f>IF(SIMPLvolumes!AI109=0,"",SIMPLvolumes!AI109)</f>
        <v/>
      </c>
      <c r="P105" s="48"/>
      <c r="U105" s="37" t="str">
        <f t="shared" ref="U105:U116" si="12">IF(T105=1,REPT(""""&amp;C105&amp;".dwg""",B105),"")</f>
        <v/>
      </c>
      <c r="V105" s="50" t="e">
        <f>CONCATENATE(V103,U105)</f>
        <v>#REF!</v>
      </c>
    </row>
    <row r="106" spans="1:22" ht="23" customHeight="1">
      <c r="A106" s="40">
        <f>B106*SIMPLvolumes!U111</f>
        <v>0</v>
      </c>
      <c r="B106" s="52">
        <f t="shared" si="9"/>
        <v>0</v>
      </c>
      <c r="C106" s="53" t="str">
        <f>SIMPLvolumes!C111</f>
        <v>8A</v>
      </c>
      <c r="D106" s="54" t="str">
        <f>IF(SIMPLvolumes!X111=0,"",SIMPLvolumes!X111)</f>
        <v/>
      </c>
      <c r="E106" s="49" t="str">
        <f>IF(SIMPLvolumes!Y111=0,"",SIMPLvolumes!Y111)</f>
        <v/>
      </c>
      <c r="F106" s="49" t="str">
        <f>IF(SIMPLvolumes!Z111=0,"",SIMPLvolumes!Z111)</f>
        <v/>
      </c>
      <c r="G106" s="49" t="str">
        <f>IF(SIMPLvolumes!AA111=0,"",SIMPLvolumes!AA111)</f>
        <v/>
      </c>
      <c r="H106" s="49" t="str">
        <f>IF(SIMPLvolumes!AB111=0,"",SIMPLvolumes!AB111)</f>
        <v/>
      </c>
      <c r="I106" s="49" t="str">
        <f>IF(SIMPLvolumes!AC111=0,"",SIMPLvolumes!AC111)</f>
        <v/>
      </c>
      <c r="J106" s="49" t="str">
        <f>IF(SIMPLvolumes!AD111=0,"",SIMPLvolumes!AD111)</f>
        <v/>
      </c>
      <c r="K106" s="49" t="str">
        <f>IF(SIMPLvolumes!AE111=0,"",SIMPLvolumes!AE111)</f>
        <v/>
      </c>
      <c r="L106" s="49" t="str">
        <f>IF(SIMPLvolumes!AF111=0,"",SIMPLvolumes!AF111)</f>
        <v/>
      </c>
      <c r="M106" s="49" t="str">
        <f>IF(SIMPLvolumes!AG111=0,"",SIMPLvolumes!AG111)</f>
        <v/>
      </c>
      <c r="N106" s="49" t="str">
        <f>IF(SIMPLvolumes!AH111=0,"",SIMPLvolumes!AH111)</f>
        <v/>
      </c>
      <c r="O106" s="49" t="str">
        <f>IF(SIMPLvolumes!AI111=0,"",SIMPLvolumes!AI111)</f>
        <v/>
      </c>
      <c r="P106" s="48"/>
      <c r="U106" s="37" t="str">
        <f t="shared" si="12"/>
        <v/>
      </c>
      <c r="V106" s="50" t="e">
        <f t="shared" si="10"/>
        <v>#REF!</v>
      </c>
    </row>
    <row r="107" spans="1:22" ht="23" customHeight="1">
      <c r="A107" s="40">
        <f>B107*SIMPLvolumes!U112</f>
        <v>0</v>
      </c>
      <c r="B107" s="52">
        <f t="shared" si="9"/>
        <v>0</v>
      </c>
      <c r="C107" s="53" t="str">
        <f>SIMPLvolumes!C112</f>
        <v>8B</v>
      </c>
      <c r="D107" s="54" t="str">
        <f>IF(SIMPLvolumes!X112=0,"",SIMPLvolumes!X112)</f>
        <v/>
      </c>
      <c r="E107" s="49" t="str">
        <f>IF(SIMPLvolumes!Y112=0,"",SIMPLvolumes!Y112)</f>
        <v/>
      </c>
      <c r="F107" s="49" t="str">
        <f>IF(SIMPLvolumes!Z112=0,"",SIMPLvolumes!Z112)</f>
        <v/>
      </c>
      <c r="G107" s="49" t="str">
        <f>IF(SIMPLvolumes!AA112=0,"",SIMPLvolumes!AA112)</f>
        <v/>
      </c>
      <c r="H107" s="49" t="str">
        <f>IF(SIMPLvolumes!AB112=0,"",SIMPLvolumes!AB112)</f>
        <v/>
      </c>
      <c r="I107" s="49" t="str">
        <f>IF(SIMPLvolumes!AC112=0,"",SIMPLvolumes!AC112)</f>
        <v/>
      </c>
      <c r="J107" s="49" t="str">
        <f>IF(SIMPLvolumes!AD112=0,"",SIMPLvolumes!AD112)</f>
        <v/>
      </c>
      <c r="K107" s="49" t="str">
        <f>IF(SIMPLvolumes!AE112=0,"",SIMPLvolumes!AE112)</f>
        <v/>
      </c>
      <c r="L107" s="49" t="str">
        <f>IF(SIMPLvolumes!AF112=0,"",SIMPLvolumes!AF112)</f>
        <v/>
      </c>
      <c r="M107" s="49" t="str">
        <f>IF(SIMPLvolumes!AG112=0,"",SIMPLvolumes!AG112)</f>
        <v/>
      </c>
      <c r="N107" s="49" t="str">
        <f>IF(SIMPLvolumes!AH112=0,"",SIMPLvolumes!AH112)</f>
        <v/>
      </c>
      <c r="O107" s="49" t="str">
        <f>IF(SIMPLvolumes!AI112=0,"",SIMPLvolumes!AI112)</f>
        <v/>
      </c>
      <c r="P107" s="48"/>
      <c r="U107" s="37" t="str">
        <f t="shared" si="12"/>
        <v/>
      </c>
      <c r="V107" s="50" t="e">
        <f t="shared" si="10"/>
        <v>#REF!</v>
      </c>
    </row>
    <row r="108" spans="1:22" ht="23" customHeight="1">
      <c r="A108" s="40">
        <f>B108*SIMPLvolumes!U113</f>
        <v>0</v>
      </c>
      <c r="B108" s="52">
        <f t="shared" si="9"/>
        <v>0</v>
      </c>
      <c r="C108" s="53" t="str">
        <f>SIMPLvolumes!C113</f>
        <v>8C</v>
      </c>
      <c r="D108" s="54" t="str">
        <f>IF(SIMPLvolumes!X113=0,"",SIMPLvolumes!X113)</f>
        <v/>
      </c>
      <c r="E108" s="49" t="str">
        <f>IF(SIMPLvolumes!Y113=0,"",SIMPLvolumes!Y113)</f>
        <v/>
      </c>
      <c r="F108" s="49" t="str">
        <f>IF(SIMPLvolumes!Z113=0,"",SIMPLvolumes!Z113)</f>
        <v/>
      </c>
      <c r="G108" s="49" t="str">
        <f>IF(SIMPLvolumes!AA113=0,"",SIMPLvolumes!AA113)</f>
        <v/>
      </c>
      <c r="H108" s="49" t="str">
        <f>IF(SIMPLvolumes!AB113=0,"",SIMPLvolumes!AB113)</f>
        <v/>
      </c>
      <c r="I108" s="49" t="str">
        <f>IF(SIMPLvolumes!AC113=0,"",SIMPLvolumes!AC113)</f>
        <v/>
      </c>
      <c r="J108" s="49" t="str">
        <f>IF(SIMPLvolumes!AD113=0,"",SIMPLvolumes!AD113)</f>
        <v/>
      </c>
      <c r="K108" s="49" t="str">
        <f>IF(SIMPLvolumes!AE113=0,"",SIMPLvolumes!AE113)</f>
        <v/>
      </c>
      <c r="L108" s="49" t="str">
        <f>IF(SIMPLvolumes!AF113=0,"",SIMPLvolumes!AF113)</f>
        <v/>
      </c>
      <c r="M108" s="49" t="str">
        <f>IF(SIMPLvolumes!AG113=0,"",SIMPLvolumes!AG113)</f>
        <v/>
      </c>
      <c r="N108" s="49" t="str">
        <f>IF(SIMPLvolumes!AH113=0,"",SIMPLvolumes!AH113)</f>
        <v/>
      </c>
      <c r="O108" s="49" t="str">
        <f>IF(SIMPLvolumes!AI113=0,"",SIMPLvolumes!AI113)</f>
        <v/>
      </c>
      <c r="P108" s="48"/>
      <c r="U108" s="37" t="str">
        <f t="shared" si="12"/>
        <v/>
      </c>
      <c r="V108" s="50" t="e">
        <f t="shared" si="10"/>
        <v>#REF!</v>
      </c>
    </row>
    <row r="109" spans="1:22" ht="23" customHeight="1">
      <c r="A109" s="40">
        <f>B109*SIMPLvolumes!U114</f>
        <v>0</v>
      </c>
      <c r="B109" s="52">
        <f t="shared" si="9"/>
        <v>0</v>
      </c>
      <c r="C109" s="53" t="str">
        <f>SIMPLvolumes!C114</f>
        <v>8D</v>
      </c>
      <c r="D109" s="54" t="str">
        <f>IF(SIMPLvolumes!X114=0,"",SIMPLvolumes!X114)</f>
        <v/>
      </c>
      <c r="E109" s="49" t="str">
        <f>IF(SIMPLvolumes!Y114=0,"",SIMPLvolumes!Y114)</f>
        <v/>
      </c>
      <c r="F109" s="49" t="str">
        <f>IF(SIMPLvolumes!Z114=0,"",SIMPLvolumes!Z114)</f>
        <v/>
      </c>
      <c r="G109" s="49" t="str">
        <f>IF(SIMPLvolumes!AA114=0,"",SIMPLvolumes!AA114)</f>
        <v/>
      </c>
      <c r="H109" s="49" t="str">
        <f>IF(SIMPLvolumes!AB114=0,"",SIMPLvolumes!AB114)</f>
        <v/>
      </c>
      <c r="I109" s="49" t="str">
        <f>IF(SIMPLvolumes!AC114=0,"",SIMPLvolumes!AC114)</f>
        <v/>
      </c>
      <c r="J109" s="49" t="str">
        <f>IF(SIMPLvolumes!AD114=0,"",SIMPLvolumes!AD114)</f>
        <v/>
      </c>
      <c r="K109" s="49" t="str">
        <f>IF(SIMPLvolumes!AE114=0,"",SIMPLvolumes!AE114)</f>
        <v/>
      </c>
      <c r="L109" s="49" t="str">
        <f>IF(SIMPLvolumes!AF114=0,"",SIMPLvolumes!AF114)</f>
        <v/>
      </c>
      <c r="M109" s="49" t="str">
        <f>IF(SIMPLvolumes!AG114=0,"",SIMPLvolumes!AG114)</f>
        <v/>
      </c>
      <c r="N109" s="49" t="str">
        <f>IF(SIMPLvolumes!AH114=0,"",SIMPLvolumes!AH114)</f>
        <v/>
      </c>
      <c r="O109" s="49" t="str">
        <f>IF(SIMPLvolumes!AI114=0,"",SIMPLvolumes!AI114)</f>
        <v/>
      </c>
      <c r="P109" s="48"/>
      <c r="U109" s="37" t="str">
        <f t="shared" si="12"/>
        <v/>
      </c>
      <c r="V109" s="50" t="e">
        <f t="shared" si="10"/>
        <v>#REF!</v>
      </c>
    </row>
    <row r="110" spans="1:22" ht="23" customHeight="1">
      <c r="A110" s="40">
        <f>B110*SIMPLvolumes!U115</f>
        <v>0</v>
      </c>
      <c r="B110" s="52">
        <f t="shared" si="9"/>
        <v>0</v>
      </c>
      <c r="C110" s="53" t="str">
        <f>SIMPLvolumes!C115</f>
        <v>8E</v>
      </c>
      <c r="D110" s="54" t="str">
        <f>IF(SIMPLvolumes!X115=0,"",SIMPLvolumes!X115)</f>
        <v/>
      </c>
      <c r="E110" s="49" t="str">
        <f>IF(SIMPLvolumes!Y115=0,"",SIMPLvolumes!Y115)</f>
        <v/>
      </c>
      <c r="F110" s="49" t="str">
        <f>IF(SIMPLvolumes!Z115=0,"",SIMPLvolumes!Z115)</f>
        <v/>
      </c>
      <c r="G110" s="49" t="str">
        <f>IF(SIMPLvolumes!AA115=0,"",SIMPLvolumes!AA115)</f>
        <v/>
      </c>
      <c r="H110" s="49" t="str">
        <f>IF(SIMPLvolumes!AB115=0,"",SIMPLvolumes!AB115)</f>
        <v/>
      </c>
      <c r="I110" s="49" t="str">
        <f>IF(SIMPLvolumes!AC115=0,"",SIMPLvolumes!AC115)</f>
        <v/>
      </c>
      <c r="J110" s="49" t="str">
        <f>IF(SIMPLvolumes!AD115=0,"",SIMPLvolumes!AD115)</f>
        <v/>
      </c>
      <c r="K110" s="49" t="str">
        <f>IF(SIMPLvolumes!AE115=0,"",SIMPLvolumes!AE115)</f>
        <v/>
      </c>
      <c r="L110" s="49" t="str">
        <f>IF(SIMPLvolumes!AF115=0,"",SIMPLvolumes!AF115)</f>
        <v/>
      </c>
      <c r="M110" s="49" t="str">
        <f>IF(SIMPLvolumes!AG115=0,"",SIMPLvolumes!AG115)</f>
        <v/>
      </c>
      <c r="N110" s="49" t="str">
        <f>IF(SIMPLvolumes!AH115=0,"",SIMPLvolumes!AH115)</f>
        <v/>
      </c>
      <c r="O110" s="49" t="str">
        <f>IF(SIMPLvolumes!AI115=0,"",SIMPLvolumes!AI115)</f>
        <v/>
      </c>
      <c r="P110" s="48"/>
      <c r="U110" s="37" t="str">
        <f t="shared" si="12"/>
        <v/>
      </c>
      <c r="V110" s="50" t="e">
        <f t="shared" si="10"/>
        <v>#REF!</v>
      </c>
    </row>
    <row r="111" spans="1:22" ht="23" customHeight="1">
      <c r="A111" s="40">
        <f>B111*SIMPLvolumes!U116</f>
        <v>0</v>
      </c>
      <c r="B111" s="52">
        <f t="shared" si="9"/>
        <v>0</v>
      </c>
      <c r="C111" s="53" t="str">
        <f>SIMPLvolumes!C116</f>
        <v>8F</v>
      </c>
      <c r="D111" s="54" t="str">
        <f>IF(SIMPLvolumes!X116=0,"",SIMPLvolumes!X116)</f>
        <v/>
      </c>
      <c r="E111" s="49" t="str">
        <f>IF(SIMPLvolumes!Y116=0,"",SIMPLvolumes!Y116)</f>
        <v/>
      </c>
      <c r="F111" s="49" t="str">
        <f>IF(SIMPLvolumes!Z116=0,"",SIMPLvolumes!Z116)</f>
        <v/>
      </c>
      <c r="G111" s="49" t="str">
        <f>IF(SIMPLvolumes!AA116=0,"",SIMPLvolumes!AA116)</f>
        <v/>
      </c>
      <c r="H111" s="49" t="str">
        <f>IF(SIMPLvolumes!AB116=0,"",SIMPLvolumes!AB116)</f>
        <v/>
      </c>
      <c r="I111" s="49" t="str">
        <f>IF(SIMPLvolumes!AC116=0,"",SIMPLvolumes!AC116)</f>
        <v/>
      </c>
      <c r="J111" s="49" t="str">
        <f>IF(SIMPLvolumes!AD116=0,"",SIMPLvolumes!AD116)</f>
        <v/>
      </c>
      <c r="K111" s="49" t="str">
        <f>IF(SIMPLvolumes!AE116=0,"",SIMPLvolumes!AE116)</f>
        <v/>
      </c>
      <c r="L111" s="49" t="str">
        <f>IF(SIMPLvolumes!AF116=0,"",SIMPLvolumes!AF116)</f>
        <v/>
      </c>
      <c r="M111" s="49" t="str">
        <f>IF(SIMPLvolumes!AG116=0,"",SIMPLvolumes!AG116)</f>
        <v/>
      </c>
      <c r="N111" s="49" t="str">
        <f>IF(SIMPLvolumes!AH116=0,"",SIMPLvolumes!AH116)</f>
        <v/>
      </c>
      <c r="O111" s="49" t="str">
        <f>IF(SIMPLvolumes!AI116=0,"",SIMPLvolumes!AI116)</f>
        <v/>
      </c>
      <c r="P111" s="48"/>
      <c r="U111" s="37" t="str">
        <f t="shared" si="12"/>
        <v/>
      </c>
      <c r="V111" s="50" t="e">
        <f t="shared" si="10"/>
        <v>#REF!</v>
      </c>
    </row>
    <row r="112" spans="1:22" ht="23" customHeight="1">
      <c r="A112" s="40">
        <f>B112*SIMPLvolumes!U117</f>
        <v>0</v>
      </c>
      <c r="B112" s="52">
        <f t="shared" si="9"/>
        <v>0</v>
      </c>
      <c r="C112" s="53" t="str">
        <f>SIMPLvolumes!C117</f>
        <v>8G</v>
      </c>
      <c r="D112" s="54" t="str">
        <f>IF(SIMPLvolumes!X117=0,"",SIMPLvolumes!X117)</f>
        <v/>
      </c>
      <c r="E112" s="49" t="str">
        <f>IF(SIMPLvolumes!Y117=0,"",SIMPLvolumes!Y117)</f>
        <v/>
      </c>
      <c r="F112" s="49" t="str">
        <f>IF(SIMPLvolumes!Z117=0,"",SIMPLvolumes!Z117)</f>
        <v/>
      </c>
      <c r="G112" s="49" t="str">
        <f>IF(SIMPLvolumes!AA117=0,"",SIMPLvolumes!AA117)</f>
        <v/>
      </c>
      <c r="H112" s="49" t="str">
        <f>IF(SIMPLvolumes!AB117=0,"",SIMPLvolumes!AB117)</f>
        <v/>
      </c>
      <c r="I112" s="49" t="str">
        <f>IF(SIMPLvolumes!AC117=0,"",SIMPLvolumes!AC117)</f>
        <v/>
      </c>
      <c r="J112" s="49" t="str">
        <f>IF(SIMPLvolumes!AD117=0,"",SIMPLvolumes!AD117)</f>
        <v/>
      </c>
      <c r="K112" s="49" t="str">
        <f>IF(SIMPLvolumes!AE117=0,"",SIMPLvolumes!AE117)</f>
        <v/>
      </c>
      <c r="L112" s="49" t="str">
        <f>IF(SIMPLvolumes!AF117=0,"",SIMPLvolumes!AF117)</f>
        <v/>
      </c>
      <c r="M112" s="49" t="str">
        <f>IF(SIMPLvolumes!AG117=0,"",SIMPLvolumes!AG117)</f>
        <v/>
      </c>
      <c r="N112" s="49" t="str">
        <f>IF(SIMPLvolumes!AH117=0,"",SIMPLvolumes!AH117)</f>
        <v/>
      </c>
      <c r="O112" s="49" t="str">
        <f>IF(SIMPLvolumes!AI117=0,"",SIMPLvolumes!AI117)</f>
        <v/>
      </c>
      <c r="P112" s="48"/>
      <c r="U112" s="37" t="str">
        <f t="shared" si="12"/>
        <v/>
      </c>
      <c r="V112" s="50" t="e">
        <f t="shared" si="10"/>
        <v>#REF!</v>
      </c>
    </row>
    <row r="113" spans="1:22" ht="23" customHeight="1">
      <c r="A113" s="40">
        <f>B113*SIMPLvolumes!U118</f>
        <v>0</v>
      </c>
      <c r="B113" s="52">
        <f t="shared" si="9"/>
        <v>0</v>
      </c>
      <c r="C113" s="53" t="str">
        <f>SIMPLvolumes!C118</f>
        <v>8H</v>
      </c>
      <c r="D113" s="54" t="str">
        <f>IF(SIMPLvolumes!X118=0,"",SIMPLvolumes!X118)</f>
        <v/>
      </c>
      <c r="E113" s="49" t="str">
        <f>IF(SIMPLvolumes!Y118=0,"",SIMPLvolumes!Y118)</f>
        <v/>
      </c>
      <c r="F113" s="49" t="str">
        <f>IF(SIMPLvolumes!Z118=0,"",SIMPLvolumes!Z118)</f>
        <v/>
      </c>
      <c r="G113" s="49" t="str">
        <f>IF(SIMPLvolumes!AA118=0,"",SIMPLvolumes!AA118)</f>
        <v/>
      </c>
      <c r="H113" s="49" t="str">
        <f>IF(SIMPLvolumes!AB118=0,"",SIMPLvolumes!AB118)</f>
        <v/>
      </c>
      <c r="I113" s="49" t="str">
        <f>IF(SIMPLvolumes!AC118=0,"",SIMPLvolumes!AC118)</f>
        <v/>
      </c>
      <c r="J113" s="49" t="str">
        <f>IF(SIMPLvolumes!AD118=0,"",SIMPLvolumes!AD118)</f>
        <v/>
      </c>
      <c r="K113" s="49" t="str">
        <f>IF(SIMPLvolumes!AE118=0,"",SIMPLvolumes!AE118)</f>
        <v/>
      </c>
      <c r="L113" s="49" t="str">
        <f>IF(SIMPLvolumes!AF118=0,"",SIMPLvolumes!AF118)</f>
        <v/>
      </c>
      <c r="M113" s="49" t="str">
        <f>IF(SIMPLvolumes!AG118=0,"",SIMPLvolumes!AG118)</f>
        <v/>
      </c>
      <c r="N113" s="49" t="str">
        <f>IF(SIMPLvolumes!AH118=0,"",SIMPLvolumes!AH118)</f>
        <v/>
      </c>
      <c r="O113" s="49" t="str">
        <f>IF(SIMPLvolumes!AI118=0,"",SIMPLvolumes!AI118)</f>
        <v/>
      </c>
      <c r="P113" s="48"/>
      <c r="U113" s="37" t="str">
        <f t="shared" si="12"/>
        <v/>
      </c>
      <c r="V113" s="50" t="e">
        <f t="shared" si="10"/>
        <v>#REF!</v>
      </c>
    </row>
    <row r="114" spans="1:22" ht="23" customHeight="1">
      <c r="A114" s="40">
        <f>B114*SIMPLvolumes!U119</f>
        <v>0</v>
      </c>
      <c r="B114" s="52">
        <f t="shared" si="9"/>
        <v>0</v>
      </c>
      <c r="C114" s="53" t="str">
        <f>SIMPLvolumes!C119</f>
        <v>8I</v>
      </c>
      <c r="D114" s="54" t="str">
        <f>IF(SIMPLvolumes!X119=0,"",SIMPLvolumes!X119)</f>
        <v/>
      </c>
      <c r="E114" s="49" t="str">
        <f>IF(SIMPLvolumes!Y119=0,"",SIMPLvolumes!Y119)</f>
        <v/>
      </c>
      <c r="F114" s="49" t="str">
        <f>IF(SIMPLvolumes!Z119=0,"",SIMPLvolumes!Z119)</f>
        <v/>
      </c>
      <c r="G114" s="49" t="str">
        <f>IF(SIMPLvolumes!AA119=0,"",SIMPLvolumes!AA119)</f>
        <v/>
      </c>
      <c r="H114" s="49" t="str">
        <f>IF(SIMPLvolumes!AB119=0,"",SIMPLvolumes!AB119)</f>
        <v/>
      </c>
      <c r="I114" s="49" t="str">
        <f>IF(SIMPLvolumes!AC119=0,"",SIMPLvolumes!AC119)</f>
        <v/>
      </c>
      <c r="J114" s="49" t="str">
        <f>IF(SIMPLvolumes!AD119=0,"",SIMPLvolumes!AD119)</f>
        <v/>
      </c>
      <c r="K114" s="49" t="str">
        <f>IF(SIMPLvolumes!AE119=0,"",SIMPLvolumes!AE119)</f>
        <v/>
      </c>
      <c r="L114" s="49" t="str">
        <f>IF(SIMPLvolumes!AF119=0,"",SIMPLvolumes!AF119)</f>
        <v/>
      </c>
      <c r="M114" s="49" t="str">
        <f>IF(SIMPLvolumes!AG119=0,"",SIMPLvolumes!AG119)</f>
        <v/>
      </c>
      <c r="N114" s="49" t="str">
        <f>IF(SIMPLvolumes!AH119=0,"",SIMPLvolumes!AH119)</f>
        <v/>
      </c>
      <c r="O114" s="49" t="str">
        <f>IF(SIMPLvolumes!AI119=0,"",SIMPLvolumes!AI119)</f>
        <v/>
      </c>
      <c r="P114" s="48"/>
      <c r="U114" s="37" t="str">
        <f t="shared" si="12"/>
        <v/>
      </c>
      <c r="V114" s="50" t="e">
        <f t="shared" si="10"/>
        <v>#REF!</v>
      </c>
    </row>
    <row r="115" spans="1:22" ht="23" customHeight="1">
      <c r="A115" s="40">
        <f>B115*SIMPLvolumes!U120</f>
        <v>0</v>
      </c>
      <c r="B115" s="52">
        <f t="shared" si="9"/>
        <v>0</v>
      </c>
      <c r="C115" s="53" t="str">
        <f>SIMPLvolumes!C120</f>
        <v>8J</v>
      </c>
      <c r="D115" s="54" t="str">
        <f>IF(SIMPLvolumes!X120=0,"",SIMPLvolumes!X120)</f>
        <v/>
      </c>
      <c r="E115" s="49" t="str">
        <f>IF(SIMPLvolumes!Y120=0,"",SIMPLvolumes!Y120)</f>
        <v/>
      </c>
      <c r="F115" s="49" t="str">
        <f>IF(SIMPLvolumes!Z120=0,"",SIMPLvolumes!Z120)</f>
        <v/>
      </c>
      <c r="G115" s="49" t="str">
        <f>IF(SIMPLvolumes!AA120=0,"",SIMPLvolumes!AA120)</f>
        <v/>
      </c>
      <c r="H115" s="49" t="str">
        <f>IF(SIMPLvolumes!AB120=0,"",SIMPLvolumes!AB120)</f>
        <v/>
      </c>
      <c r="I115" s="49" t="str">
        <f>IF(SIMPLvolumes!AC120=0,"",SIMPLvolumes!AC120)</f>
        <v/>
      </c>
      <c r="J115" s="49" t="str">
        <f>IF(SIMPLvolumes!AD120=0,"",SIMPLvolumes!AD120)</f>
        <v/>
      </c>
      <c r="K115" s="49" t="str">
        <f>IF(SIMPLvolumes!AE120=0,"",SIMPLvolumes!AE120)</f>
        <v/>
      </c>
      <c r="L115" s="49" t="str">
        <f>IF(SIMPLvolumes!AF120=0,"",SIMPLvolumes!AF120)</f>
        <v/>
      </c>
      <c r="M115" s="49" t="str">
        <f>IF(SIMPLvolumes!AG120=0,"",SIMPLvolumes!AG120)</f>
        <v/>
      </c>
      <c r="N115" s="49" t="str">
        <f>IF(SIMPLvolumes!AH120=0,"",SIMPLvolumes!AH120)</f>
        <v/>
      </c>
      <c r="O115" s="49" t="str">
        <f>IF(SIMPLvolumes!AI120=0,"",SIMPLvolumes!AI120)</f>
        <v/>
      </c>
      <c r="P115" s="48"/>
      <c r="U115" s="37" t="str">
        <f t="shared" si="12"/>
        <v/>
      </c>
      <c r="V115" s="50" t="e">
        <f t="shared" si="10"/>
        <v>#REF!</v>
      </c>
    </row>
    <row r="116" spans="1:22" ht="23" customHeight="1">
      <c r="A116" s="40">
        <f>B116*SIMPLvolumes!U121</f>
        <v>0</v>
      </c>
      <c r="B116" s="52">
        <f t="shared" si="9"/>
        <v>0</v>
      </c>
      <c r="C116" s="53" t="str">
        <f>SIMPLvolumes!C121</f>
        <v>8K</v>
      </c>
      <c r="D116" s="54" t="str">
        <f>IF(SIMPLvolumes!X121=0,"",SIMPLvolumes!X121)</f>
        <v/>
      </c>
      <c r="E116" s="49" t="str">
        <f>IF(SIMPLvolumes!Y121=0,"",SIMPLvolumes!Y121)</f>
        <v/>
      </c>
      <c r="F116" s="49" t="str">
        <f>IF(SIMPLvolumes!Z121=0,"",SIMPLvolumes!Z121)</f>
        <v/>
      </c>
      <c r="G116" s="49" t="str">
        <f>IF(SIMPLvolumes!AA121=0,"",SIMPLvolumes!AA121)</f>
        <v/>
      </c>
      <c r="H116" s="49" t="str">
        <f>IF(SIMPLvolumes!AB121=0,"",SIMPLvolumes!AB121)</f>
        <v/>
      </c>
      <c r="I116" s="49" t="str">
        <f>IF(SIMPLvolumes!AC121=0,"",SIMPLvolumes!AC121)</f>
        <v/>
      </c>
      <c r="J116" s="49" t="str">
        <f>IF(SIMPLvolumes!AD121=0,"",SIMPLvolumes!AD121)</f>
        <v/>
      </c>
      <c r="K116" s="49" t="str">
        <f>IF(SIMPLvolumes!AE121=0,"",SIMPLvolumes!AE121)</f>
        <v/>
      </c>
      <c r="L116" s="49" t="str">
        <f>IF(SIMPLvolumes!AF121=0,"",SIMPLvolumes!AF121)</f>
        <v/>
      </c>
      <c r="M116" s="49" t="str">
        <f>IF(SIMPLvolumes!AG121=0,"",SIMPLvolumes!AG121)</f>
        <v/>
      </c>
      <c r="N116" s="49" t="str">
        <f>IF(SIMPLvolumes!AH121=0,"",SIMPLvolumes!AH121)</f>
        <v/>
      </c>
      <c r="O116" s="49" t="str">
        <f>IF(SIMPLvolumes!AI121=0,"",SIMPLvolumes!AI121)</f>
        <v/>
      </c>
      <c r="P116" s="48"/>
      <c r="U116" s="37" t="str">
        <f t="shared" si="12"/>
        <v/>
      </c>
      <c r="V116" s="50" t="e">
        <f t="shared" si="10"/>
        <v>#REF!</v>
      </c>
    </row>
    <row r="117" spans="1:22" ht="23" customHeight="1">
      <c r="A117" s="40">
        <f>B117*SIMPLvolumes!U110</f>
        <v>0</v>
      </c>
      <c r="B117" s="52">
        <f t="shared" si="9"/>
        <v>0</v>
      </c>
      <c r="C117" s="53" t="str">
        <f>SIMPLvolumes!C110</f>
        <v>8L</v>
      </c>
      <c r="D117" s="54" t="str">
        <f>IF(SIMPLvolumes!X110=0,"",SIMPLvolumes!X110)</f>
        <v/>
      </c>
      <c r="E117" s="49" t="str">
        <f>IF(SIMPLvolumes!Y110=0,"",SIMPLvolumes!Y110)</f>
        <v/>
      </c>
      <c r="F117" s="49" t="str">
        <f>IF(SIMPLvolumes!Z110=0,"",SIMPLvolumes!Z110)</f>
        <v/>
      </c>
      <c r="G117" s="49" t="str">
        <f>IF(SIMPLvolumes!AA110=0,"",SIMPLvolumes!AA110)</f>
        <v/>
      </c>
      <c r="H117" s="49" t="str">
        <f>IF(SIMPLvolumes!AB110=0,"",SIMPLvolumes!AB110)</f>
        <v/>
      </c>
      <c r="I117" s="49" t="str">
        <f>IF(SIMPLvolumes!AC110=0,"",SIMPLvolumes!AC110)</f>
        <v/>
      </c>
      <c r="J117" s="49" t="str">
        <f>IF(SIMPLvolumes!AD110=0,"",SIMPLvolumes!AD110)</f>
        <v/>
      </c>
      <c r="K117" s="49" t="str">
        <f>IF(SIMPLvolumes!AE110=0,"",SIMPLvolumes!AE110)</f>
        <v/>
      </c>
      <c r="L117" s="49" t="str">
        <f>IF(SIMPLvolumes!AF110=0,"",SIMPLvolumes!AF110)</f>
        <v/>
      </c>
      <c r="M117" s="49" t="str">
        <f>IF(SIMPLvolumes!AG110=0,"",SIMPLvolumes!AG110)</f>
        <v/>
      </c>
      <c r="N117" s="49" t="str">
        <f>IF(SIMPLvolumes!AH110=0,"",SIMPLvolumes!AH110)</f>
        <v/>
      </c>
      <c r="O117" s="49" t="str">
        <f>IF(SIMPLvolumes!AI110=0,"",SIMPLvolumes!AI110)</f>
        <v/>
      </c>
      <c r="P117" s="48"/>
    </row>
    <row r="118" spans="1:22" ht="23" customHeight="1">
      <c r="A118" s="40">
        <f>B118*SIMPLvolumes!U122</f>
        <v>0</v>
      </c>
      <c r="B118" s="52">
        <f t="shared" si="9"/>
        <v>0</v>
      </c>
      <c r="C118" s="53">
        <f>SIMPLvolumes!C122</f>
        <v>0</v>
      </c>
      <c r="D118" s="54" t="str">
        <f>IF(SIMPLvolumes!X122=0,"",SIMPLvolumes!X122)</f>
        <v/>
      </c>
      <c r="E118" s="49" t="str">
        <f>IF(SIMPLvolumes!Y122=0,"",SIMPLvolumes!Y122)</f>
        <v/>
      </c>
      <c r="F118" s="49" t="str">
        <f>IF(SIMPLvolumes!Z122=0,"",SIMPLvolumes!Z122)</f>
        <v/>
      </c>
      <c r="G118" s="49" t="str">
        <f>IF(SIMPLvolumes!AA122=0,"",SIMPLvolumes!AA122)</f>
        <v/>
      </c>
      <c r="H118" s="49" t="str">
        <f>IF(SIMPLvolumes!AB122=0,"",SIMPLvolumes!AB122)</f>
        <v/>
      </c>
      <c r="I118" s="49" t="str">
        <f>IF(SIMPLvolumes!AC122=0,"",SIMPLvolumes!AC122)</f>
        <v/>
      </c>
      <c r="J118" s="49" t="str">
        <f>IF(SIMPLvolumes!AD122=0,"",SIMPLvolumes!AD122)</f>
        <v/>
      </c>
      <c r="K118" s="49" t="str">
        <f>IF(SIMPLvolumes!AE122=0,"",SIMPLvolumes!AE122)</f>
        <v/>
      </c>
      <c r="L118" s="49" t="str">
        <f>IF(SIMPLvolumes!AF122=0,"",SIMPLvolumes!AF122)</f>
        <v/>
      </c>
      <c r="M118" s="49" t="str">
        <f>IF(SIMPLvolumes!AG122=0,"",SIMPLvolumes!AG122)</f>
        <v/>
      </c>
      <c r="N118" s="49" t="str">
        <f>IF(SIMPLvolumes!AH122=0,"",SIMPLvolumes!AH122)</f>
        <v/>
      </c>
      <c r="O118" s="49" t="str">
        <f>IF(SIMPLvolumes!AI122=0,"",SIMPLvolumes!AI122)</f>
        <v/>
      </c>
      <c r="P118" s="48"/>
      <c r="U118" s="37" t="str">
        <f t="shared" ref="U118:U132" si="13">IF(T118=1,REPT(""""&amp;C118&amp;".dwg""",B118),"")</f>
        <v/>
      </c>
      <c r="V118" s="50" t="e">
        <f>CONCATENATE(V116,U118)</f>
        <v>#REF!</v>
      </c>
    </row>
    <row r="119" spans="1:22" ht="23" customHeight="1">
      <c r="A119" s="40">
        <f>B119*SIMPLvolumes!U124</f>
        <v>0</v>
      </c>
      <c r="B119" s="52">
        <f t="shared" si="9"/>
        <v>0</v>
      </c>
      <c r="C119" s="53" t="str">
        <f>SIMPLvolumes!C124</f>
        <v>9A</v>
      </c>
      <c r="D119" s="54" t="str">
        <f>IF(SIMPLvolumes!X124=0,"",SIMPLvolumes!X124)</f>
        <v/>
      </c>
      <c r="E119" s="49" t="str">
        <f>IF(SIMPLvolumes!Y124=0,"",SIMPLvolumes!Y124)</f>
        <v/>
      </c>
      <c r="F119" s="49" t="str">
        <f>IF(SIMPLvolumes!Z124=0,"",SIMPLvolumes!Z124)</f>
        <v/>
      </c>
      <c r="G119" s="49" t="str">
        <f>IF(SIMPLvolumes!AA124=0,"",SIMPLvolumes!AA124)</f>
        <v/>
      </c>
      <c r="H119" s="49" t="str">
        <f>IF(SIMPLvolumes!AB124=0,"",SIMPLvolumes!AB124)</f>
        <v/>
      </c>
      <c r="I119" s="49" t="str">
        <f>IF(SIMPLvolumes!AC124=0,"",SIMPLvolumes!AC124)</f>
        <v/>
      </c>
      <c r="J119" s="49" t="str">
        <f>IF(SIMPLvolumes!AD124=0,"",SIMPLvolumes!AD124)</f>
        <v/>
      </c>
      <c r="K119" s="49" t="str">
        <f>IF(SIMPLvolumes!AE124=0,"",SIMPLvolumes!AE124)</f>
        <v/>
      </c>
      <c r="L119" s="49" t="str">
        <f>IF(SIMPLvolumes!AF124=0,"",SIMPLvolumes!AF124)</f>
        <v/>
      </c>
      <c r="M119" s="49" t="str">
        <f>IF(SIMPLvolumes!AG124=0,"",SIMPLvolumes!AG124)</f>
        <v/>
      </c>
      <c r="N119" s="49" t="str">
        <f>IF(SIMPLvolumes!AH124=0,"",SIMPLvolumes!AH124)</f>
        <v/>
      </c>
      <c r="O119" s="49" t="str">
        <f>IF(SIMPLvolumes!AI124=0,"",SIMPLvolumes!AI124)</f>
        <v/>
      </c>
      <c r="P119" s="48"/>
      <c r="T119" s="37">
        <v>1</v>
      </c>
      <c r="U119" s="37" t="str">
        <f t="shared" si="13"/>
        <v/>
      </c>
      <c r="V119" s="50" t="e">
        <f t="shared" ref="V119:V129" si="14">CONCATENATE(V118,U119)</f>
        <v>#REF!</v>
      </c>
    </row>
    <row r="120" spans="1:22" ht="23" customHeight="1">
      <c r="A120" s="40">
        <f>B120*SIMPLvolumes!U125</f>
        <v>0</v>
      </c>
      <c r="B120" s="52">
        <f t="shared" si="9"/>
        <v>0</v>
      </c>
      <c r="C120" s="53" t="str">
        <f>SIMPLvolumes!C125</f>
        <v>9B</v>
      </c>
      <c r="D120" s="54" t="str">
        <f>IF(SIMPLvolumes!X125=0,"",SIMPLvolumes!X125)</f>
        <v/>
      </c>
      <c r="E120" s="49" t="str">
        <f>IF(SIMPLvolumes!Y125=0,"",SIMPLvolumes!Y125)</f>
        <v/>
      </c>
      <c r="F120" s="49" t="str">
        <f>IF(SIMPLvolumes!Z125=0,"",SIMPLvolumes!Z125)</f>
        <v/>
      </c>
      <c r="G120" s="49" t="str">
        <f>IF(SIMPLvolumes!AA125=0,"",SIMPLvolumes!AA125)</f>
        <v/>
      </c>
      <c r="H120" s="49" t="str">
        <f>IF(SIMPLvolumes!AB125=0,"",SIMPLvolumes!AB125)</f>
        <v/>
      </c>
      <c r="I120" s="49" t="str">
        <f>IF(SIMPLvolumes!AC125=0,"",SIMPLvolumes!AC125)</f>
        <v/>
      </c>
      <c r="J120" s="49" t="str">
        <f>IF(SIMPLvolumes!AD125=0,"",SIMPLvolumes!AD125)</f>
        <v/>
      </c>
      <c r="K120" s="49" t="str">
        <f>IF(SIMPLvolumes!AE125=0,"",SIMPLvolumes!AE125)</f>
        <v/>
      </c>
      <c r="L120" s="49" t="str">
        <f>IF(SIMPLvolumes!AF125=0,"",SIMPLvolumes!AF125)</f>
        <v/>
      </c>
      <c r="M120" s="49" t="str">
        <f>IF(SIMPLvolumes!AG125=0,"",SIMPLvolumes!AG125)</f>
        <v/>
      </c>
      <c r="N120" s="49" t="str">
        <f>IF(SIMPLvolumes!AH125=0,"",SIMPLvolumes!AH125)</f>
        <v/>
      </c>
      <c r="O120" s="49" t="str">
        <f>IF(SIMPLvolumes!AI125=0,"",SIMPLvolumes!AI125)</f>
        <v/>
      </c>
      <c r="P120" s="48"/>
      <c r="T120" s="37">
        <v>1</v>
      </c>
      <c r="U120" s="37" t="str">
        <f t="shared" si="13"/>
        <v/>
      </c>
      <c r="V120" s="50" t="e">
        <f t="shared" si="14"/>
        <v>#REF!</v>
      </c>
    </row>
    <row r="121" spans="1:22" ht="23" customHeight="1">
      <c r="A121" s="40">
        <f>B121*SIMPLvolumes!U126</f>
        <v>0</v>
      </c>
      <c r="B121" s="52">
        <f t="shared" si="9"/>
        <v>0</v>
      </c>
      <c r="C121" s="53" t="str">
        <f>SIMPLvolumes!C126</f>
        <v>9C</v>
      </c>
      <c r="D121" s="54" t="str">
        <f>IF(SIMPLvolumes!X126=0,"",SIMPLvolumes!X126)</f>
        <v/>
      </c>
      <c r="E121" s="49" t="str">
        <f>IF(SIMPLvolumes!Y126=0,"",SIMPLvolumes!Y126)</f>
        <v/>
      </c>
      <c r="F121" s="49" t="str">
        <f>IF(SIMPLvolumes!Z126=0,"",SIMPLvolumes!Z126)</f>
        <v/>
      </c>
      <c r="G121" s="49" t="str">
        <f>IF(SIMPLvolumes!AA126=0,"",SIMPLvolumes!AA126)</f>
        <v/>
      </c>
      <c r="H121" s="49" t="str">
        <f>IF(SIMPLvolumes!AB126=0,"",SIMPLvolumes!AB126)</f>
        <v/>
      </c>
      <c r="I121" s="49" t="str">
        <f>IF(SIMPLvolumes!AC126=0,"",SIMPLvolumes!AC126)</f>
        <v/>
      </c>
      <c r="J121" s="49" t="str">
        <f>IF(SIMPLvolumes!AD126=0,"",SIMPLvolumes!AD126)</f>
        <v/>
      </c>
      <c r="K121" s="49" t="str">
        <f>IF(SIMPLvolumes!AE126=0,"",SIMPLvolumes!AE126)</f>
        <v/>
      </c>
      <c r="L121" s="49" t="str">
        <f>IF(SIMPLvolumes!AF126=0,"",SIMPLvolumes!AF126)</f>
        <v/>
      </c>
      <c r="M121" s="49" t="str">
        <f>IF(SIMPLvolumes!AG126=0,"",SIMPLvolumes!AG126)</f>
        <v/>
      </c>
      <c r="N121" s="49" t="str">
        <f>IF(SIMPLvolumes!AH126=0,"",SIMPLvolumes!AH126)</f>
        <v/>
      </c>
      <c r="O121" s="49" t="str">
        <f>IF(SIMPLvolumes!AI126=0,"",SIMPLvolumes!AI126)</f>
        <v/>
      </c>
      <c r="P121" s="48"/>
      <c r="T121" s="37">
        <v>1</v>
      </c>
      <c r="U121" s="37" t="str">
        <f t="shared" si="13"/>
        <v/>
      </c>
      <c r="V121" s="50" t="e">
        <f t="shared" si="14"/>
        <v>#REF!</v>
      </c>
    </row>
    <row r="122" spans="1:22" ht="23" customHeight="1">
      <c r="A122" s="40">
        <f>B122*SIMPLvolumes!U127</f>
        <v>0</v>
      </c>
      <c r="B122" s="52">
        <f t="shared" si="9"/>
        <v>0</v>
      </c>
      <c r="C122" s="53" t="str">
        <f>SIMPLvolumes!C127</f>
        <v>9D</v>
      </c>
      <c r="D122" s="54" t="str">
        <f>IF(SIMPLvolumes!X127=0,"",SIMPLvolumes!X127)</f>
        <v/>
      </c>
      <c r="E122" s="49" t="str">
        <f>IF(SIMPLvolumes!Y127=0,"",SIMPLvolumes!Y127)</f>
        <v/>
      </c>
      <c r="F122" s="49" t="str">
        <f>IF(SIMPLvolumes!Z127=0,"",SIMPLvolumes!Z127)</f>
        <v/>
      </c>
      <c r="G122" s="49" t="str">
        <f>IF(SIMPLvolumes!AA127=0,"",SIMPLvolumes!AA127)</f>
        <v/>
      </c>
      <c r="H122" s="49" t="str">
        <f>IF(SIMPLvolumes!AB127=0,"",SIMPLvolumes!AB127)</f>
        <v/>
      </c>
      <c r="I122" s="49" t="str">
        <f>IF(SIMPLvolumes!AC127=0,"",SIMPLvolumes!AC127)</f>
        <v/>
      </c>
      <c r="J122" s="49" t="str">
        <f>IF(SIMPLvolumes!AD127=0,"",SIMPLvolumes!AD127)</f>
        <v/>
      </c>
      <c r="K122" s="49" t="str">
        <f>IF(SIMPLvolumes!AE127=0,"",SIMPLvolumes!AE127)</f>
        <v/>
      </c>
      <c r="L122" s="49" t="str">
        <f>IF(SIMPLvolumes!AF127=0,"",SIMPLvolumes!AF127)</f>
        <v/>
      </c>
      <c r="M122" s="49" t="str">
        <f>IF(SIMPLvolumes!AG127=0,"",SIMPLvolumes!AG127)</f>
        <v/>
      </c>
      <c r="N122" s="49" t="str">
        <f>IF(SIMPLvolumes!AH127=0,"",SIMPLvolumes!AH127)</f>
        <v/>
      </c>
      <c r="O122" s="49" t="str">
        <f>IF(SIMPLvolumes!AI127=0,"",SIMPLvolumes!AI127)</f>
        <v/>
      </c>
      <c r="P122" s="48"/>
      <c r="T122" s="37">
        <v>1</v>
      </c>
      <c r="U122" s="37" t="str">
        <f t="shared" si="13"/>
        <v/>
      </c>
      <c r="V122" s="50" t="e">
        <f t="shared" si="14"/>
        <v>#REF!</v>
      </c>
    </row>
    <row r="123" spans="1:22" ht="23" customHeight="1">
      <c r="A123" s="40">
        <f>B123*SIMPLvolumes!U128</f>
        <v>0</v>
      </c>
      <c r="B123" s="52">
        <f t="shared" si="9"/>
        <v>0</v>
      </c>
      <c r="C123" s="53" t="str">
        <f>SIMPLvolumes!C128</f>
        <v>9E</v>
      </c>
      <c r="D123" s="54" t="str">
        <f>IF(SIMPLvolumes!X128=0,"",SIMPLvolumes!X128)</f>
        <v/>
      </c>
      <c r="E123" s="49" t="str">
        <f>IF(SIMPLvolumes!Y128=0,"",SIMPLvolumes!Y128)</f>
        <v/>
      </c>
      <c r="F123" s="49" t="str">
        <f>IF(SIMPLvolumes!Z128=0,"",SIMPLvolumes!Z128)</f>
        <v/>
      </c>
      <c r="G123" s="49" t="str">
        <f>IF(SIMPLvolumes!AA128=0,"",SIMPLvolumes!AA128)</f>
        <v/>
      </c>
      <c r="H123" s="49" t="str">
        <f>IF(SIMPLvolumes!AB128=0,"",SIMPLvolumes!AB128)</f>
        <v/>
      </c>
      <c r="I123" s="49" t="str">
        <f>IF(SIMPLvolumes!AC128=0,"",SIMPLvolumes!AC128)</f>
        <v/>
      </c>
      <c r="J123" s="49" t="str">
        <f>IF(SIMPLvolumes!AD128=0,"",SIMPLvolumes!AD128)</f>
        <v/>
      </c>
      <c r="K123" s="49" t="str">
        <f>IF(SIMPLvolumes!AE128=0,"",SIMPLvolumes!AE128)</f>
        <v/>
      </c>
      <c r="L123" s="49" t="str">
        <f>IF(SIMPLvolumes!AF128=0,"",SIMPLvolumes!AF128)</f>
        <v/>
      </c>
      <c r="M123" s="49" t="str">
        <f>IF(SIMPLvolumes!AG128=0,"",SIMPLvolumes!AG128)</f>
        <v/>
      </c>
      <c r="N123" s="49" t="str">
        <f>IF(SIMPLvolumes!AH128=0,"",SIMPLvolumes!AH128)</f>
        <v/>
      </c>
      <c r="O123" s="49" t="str">
        <f>IF(SIMPLvolumes!AI128=0,"",SIMPLvolumes!AI128)</f>
        <v/>
      </c>
      <c r="P123" s="48"/>
      <c r="T123" s="37">
        <v>1</v>
      </c>
      <c r="U123" s="37" t="str">
        <f t="shared" si="13"/>
        <v/>
      </c>
      <c r="V123" s="50" t="e">
        <f t="shared" si="14"/>
        <v>#REF!</v>
      </c>
    </row>
    <row r="124" spans="1:22" ht="23" customHeight="1">
      <c r="A124" s="40">
        <f>B124*SIMPLvolumes!U129</f>
        <v>0</v>
      </c>
      <c r="B124" s="52">
        <f t="shared" si="9"/>
        <v>0</v>
      </c>
      <c r="C124" s="53" t="str">
        <f>SIMPLvolumes!C129</f>
        <v>9F</v>
      </c>
      <c r="D124" s="54" t="str">
        <f>IF(SIMPLvolumes!X129=0,"",SIMPLvolumes!X129)</f>
        <v/>
      </c>
      <c r="E124" s="49" t="str">
        <f>IF(SIMPLvolumes!Y129=0,"",SIMPLvolumes!Y129)</f>
        <v/>
      </c>
      <c r="F124" s="49" t="str">
        <f>IF(SIMPLvolumes!Z129=0,"",SIMPLvolumes!Z129)</f>
        <v/>
      </c>
      <c r="G124" s="49" t="str">
        <f>IF(SIMPLvolumes!AA129=0,"",SIMPLvolumes!AA129)</f>
        <v/>
      </c>
      <c r="H124" s="49" t="str">
        <f>IF(SIMPLvolumes!AB129=0,"",SIMPLvolumes!AB129)</f>
        <v/>
      </c>
      <c r="I124" s="49" t="str">
        <f>IF(SIMPLvolumes!AC129=0,"",SIMPLvolumes!AC129)</f>
        <v/>
      </c>
      <c r="J124" s="49" t="str">
        <f>IF(SIMPLvolumes!AD129=0,"",SIMPLvolumes!AD129)</f>
        <v/>
      </c>
      <c r="K124" s="49" t="str">
        <f>IF(SIMPLvolumes!AE129=0,"",SIMPLvolumes!AE129)</f>
        <v/>
      </c>
      <c r="L124" s="49" t="str">
        <f>IF(SIMPLvolumes!AF129=0,"",SIMPLvolumes!AF129)</f>
        <v/>
      </c>
      <c r="M124" s="49" t="str">
        <f>IF(SIMPLvolumes!AG129=0,"",SIMPLvolumes!AG129)</f>
        <v/>
      </c>
      <c r="N124" s="49" t="str">
        <f>IF(SIMPLvolumes!AH129=0,"",SIMPLvolumes!AH129)</f>
        <v/>
      </c>
      <c r="O124" s="49" t="str">
        <f>IF(SIMPLvolumes!AI129=0,"",SIMPLvolumes!AI129)</f>
        <v/>
      </c>
      <c r="P124" s="48"/>
      <c r="T124" s="37">
        <v>1</v>
      </c>
      <c r="U124" s="37" t="str">
        <f t="shared" si="13"/>
        <v/>
      </c>
      <c r="V124" s="50" t="e">
        <f t="shared" si="14"/>
        <v>#REF!</v>
      </c>
    </row>
    <row r="125" spans="1:22" ht="23" customHeight="1">
      <c r="A125" s="40">
        <f>B125*SIMPLvolumes!U130</f>
        <v>0</v>
      </c>
      <c r="B125" s="52">
        <f t="shared" si="9"/>
        <v>0</v>
      </c>
      <c r="C125" s="53" t="str">
        <f>SIMPLvolumes!C130</f>
        <v>9G</v>
      </c>
      <c r="D125" s="54" t="str">
        <f>IF(SIMPLvolumes!X130=0,"",SIMPLvolumes!X130)</f>
        <v/>
      </c>
      <c r="E125" s="49" t="str">
        <f>IF(SIMPLvolumes!Y130=0,"",SIMPLvolumes!Y130)</f>
        <v/>
      </c>
      <c r="F125" s="49" t="str">
        <f>IF(SIMPLvolumes!Z130=0,"",SIMPLvolumes!Z130)</f>
        <v/>
      </c>
      <c r="G125" s="49" t="str">
        <f>IF(SIMPLvolumes!AA130=0,"",SIMPLvolumes!AA130)</f>
        <v/>
      </c>
      <c r="H125" s="49" t="str">
        <f>IF(SIMPLvolumes!AB130=0,"",SIMPLvolumes!AB130)</f>
        <v/>
      </c>
      <c r="I125" s="49" t="str">
        <f>IF(SIMPLvolumes!AC130=0,"",SIMPLvolumes!AC130)</f>
        <v/>
      </c>
      <c r="J125" s="49" t="str">
        <f>IF(SIMPLvolumes!AD130=0,"",SIMPLvolumes!AD130)</f>
        <v/>
      </c>
      <c r="K125" s="49" t="str">
        <f>IF(SIMPLvolumes!AE130=0,"",SIMPLvolumes!AE130)</f>
        <v/>
      </c>
      <c r="L125" s="49" t="str">
        <f>IF(SIMPLvolumes!AF130=0,"",SIMPLvolumes!AF130)</f>
        <v/>
      </c>
      <c r="M125" s="49" t="str">
        <f>IF(SIMPLvolumes!AG130=0,"",SIMPLvolumes!AG130)</f>
        <v/>
      </c>
      <c r="N125" s="49" t="str">
        <f>IF(SIMPLvolumes!AH130=0,"",SIMPLvolumes!AH130)</f>
        <v/>
      </c>
      <c r="O125" s="49" t="str">
        <f>IF(SIMPLvolumes!AI130=0,"",SIMPLvolumes!AI130)</f>
        <v/>
      </c>
      <c r="P125" s="48"/>
      <c r="T125" s="37">
        <v>1</v>
      </c>
      <c r="U125" s="37" t="str">
        <f t="shared" si="13"/>
        <v/>
      </c>
      <c r="V125" s="50" t="e">
        <f t="shared" si="14"/>
        <v>#REF!</v>
      </c>
    </row>
    <row r="126" spans="1:22" ht="23" customHeight="1">
      <c r="A126" s="40">
        <f>B126*SIMPLvolumes!U131</f>
        <v>0</v>
      </c>
      <c r="B126" s="52">
        <f t="shared" si="9"/>
        <v>0</v>
      </c>
      <c r="C126" s="53" t="str">
        <f>SIMPLvolumes!C131</f>
        <v>9H</v>
      </c>
      <c r="D126" s="54" t="str">
        <f>IF(SIMPLvolumes!X131=0,"",SIMPLvolumes!X131)</f>
        <v/>
      </c>
      <c r="E126" s="49" t="str">
        <f>IF(SIMPLvolumes!Y131=0,"",SIMPLvolumes!Y131)</f>
        <v/>
      </c>
      <c r="F126" s="49" t="str">
        <f>IF(SIMPLvolumes!Z131=0,"",SIMPLvolumes!Z131)</f>
        <v/>
      </c>
      <c r="G126" s="49" t="str">
        <f>IF(SIMPLvolumes!AA131=0,"",SIMPLvolumes!AA131)</f>
        <v/>
      </c>
      <c r="H126" s="49" t="str">
        <f>IF(SIMPLvolumes!AB131=0,"",SIMPLvolumes!AB131)</f>
        <v/>
      </c>
      <c r="I126" s="49" t="str">
        <f>IF(SIMPLvolumes!AC131=0,"",SIMPLvolumes!AC131)</f>
        <v/>
      </c>
      <c r="J126" s="49" t="str">
        <f>IF(SIMPLvolumes!AD131=0,"",SIMPLvolumes!AD131)</f>
        <v/>
      </c>
      <c r="K126" s="49" t="str">
        <f>IF(SIMPLvolumes!AE131=0,"",SIMPLvolumes!AE131)</f>
        <v/>
      </c>
      <c r="L126" s="49" t="str">
        <f>IF(SIMPLvolumes!AF131=0,"",SIMPLvolumes!AF131)</f>
        <v/>
      </c>
      <c r="M126" s="49" t="str">
        <f>IF(SIMPLvolumes!AG131=0,"",SIMPLvolumes!AG131)</f>
        <v/>
      </c>
      <c r="N126" s="49" t="str">
        <f>IF(SIMPLvolumes!AH131=0,"",SIMPLvolumes!AH131)</f>
        <v/>
      </c>
      <c r="O126" s="49" t="str">
        <f>IF(SIMPLvolumes!AI131=0,"",SIMPLvolumes!AI131)</f>
        <v/>
      </c>
      <c r="P126" s="48"/>
      <c r="T126" s="37">
        <v>1</v>
      </c>
      <c r="U126" s="37" t="str">
        <f t="shared" si="13"/>
        <v/>
      </c>
      <c r="V126" s="50" t="e">
        <f t="shared" si="14"/>
        <v>#REF!</v>
      </c>
    </row>
    <row r="127" spans="1:22" ht="23" customHeight="1">
      <c r="A127" s="40">
        <f>B127*SIMPLvolumes!U132</f>
        <v>0</v>
      </c>
      <c r="B127" s="52">
        <f t="shared" si="9"/>
        <v>0</v>
      </c>
      <c r="C127" s="53" t="str">
        <f>SIMPLvolumes!C132</f>
        <v>9I</v>
      </c>
      <c r="D127" s="54" t="str">
        <f>IF(SIMPLvolumes!X132=0,"",SIMPLvolumes!X132)</f>
        <v/>
      </c>
      <c r="E127" s="49" t="str">
        <f>IF(SIMPLvolumes!Y132=0,"",SIMPLvolumes!Y132)</f>
        <v/>
      </c>
      <c r="F127" s="49" t="str">
        <f>IF(SIMPLvolumes!Z132=0,"",SIMPLvolumes!Z132)</f>
        <v/>
      </c>
      <c r="G127" s="49" t="str">
        <f>IF(SIMPLvolumes!AA132=0,"",SIMPLvolumes!AA132)</f>
        <v/>
      </c>
      <c r="H127" s="49" t="str">
        <f>IF(SIMPLvolumes!AB132=0,"",SIMPLvolumes!AB132)</f>
        <v/>
      </c>
      <c r="I127" s="49" t="str">
        <f>IF(SIMPLvolumes!AC132=0,"",SIMPLvolumes!AC132)</f>
        <v/>
      </c>
      <c r="J127" s="49" t="str">
        <f>IF(SIMPLvolumes!AD132=0,"",SIMPLvolumes!AD132)</f>
        <v/>
      </c>
      <c r="K127" s="49" t="str">
        <f>IF(SIMPLvolumes!AE132=0,"",SIMPLvolumes!AE132)</f>
        <v/>
      </c>
      <c r="L127" s="49" t="str">
        <f>IF(SIMPLvolumes!AF132=0,"",SIMPLvolumes!AF132)</f>
        <v/>
      </c>
      <c r="M127" s="49" t="str">
        <f>IF(SIMPLvolumes!AG132=0,"",SIMPLvolumes!AG132)</f>
        <v/>
      </c>
      <c r="N127" s="49" t="str">
        <f>IF(SIMPLvolumes!AH132=0,"",SIMPLvolumes!AH132)</f>
        <v/>
      </c>
      <c r="O127" s="49" t="str">
        <f>IF(SIMPLvolumes!AI132=0,"",SIMPLvolumes!AI132)</f>
        <v/>
      </c>
      <c r="P127" s="48"/>
      <c r="T127" s="37">
        <v>1</v>
      </c>
      <c r="U127" s="37" t="str">
        <f t="shared" si="13"/>
        <v/>
      </c>
      <c r="V127" s="50" t="e">
        <f t="shared" si="14"/>
        <v>#REF!</v>
      </c>
    </row>
    <row r="128" spans="1:22" ht="23" customHeight="1">
      <c r="A128" s="40">
        <f>B128*SIMPLvolumes!U133</f>
        <v>0</v>
      </c>
      <c r="B128" s="52">
        <f t="shared" si="9"/>
        <v>0</v>
      </c>
      <c r="C128" s="53" t="str">
        <f>SIMPLvolumes!C133</f>
        <v>9J</v>
      </c>
      <c r="D128" s="54" t="str">
        <f>IF(SIMPLvolumes!X133=0,"",SIMPLvolumes!X133)</f>
        <v/>
      </c>
      <c r="E128" s="49" t="str">
        <f>IF(SIMPLvolumes!Y133=0,"",SIMPLvolumes!Y133)</f>
        <v/>
      </c>
      <c r="F128" s="49" t="str">
        <f>IF(SIMPLvolumes!Z133=0,"",SIMPLvolumes!Z133)</f>
        <v/>
      </c>
      <c r="G128" s="49" t="str">
        <f>IF(SIMPLvolumes!AA133=0,"",SIMPLvolumes!AA133)</f>
        <v/>
      </c>
      <c r="H128" s="49" t="str">
        <f>IF(SIMPLvolumes!AB133=0,"",SIMPLvolumes!AB133)</f>
        <v/>
      </c>
      <c r="I128" s="49" t="str">
        <f>IF(SIMPLvolumes!AC133=0,"",SIMPLvolumes!AC133)</f>
        <v/>
      </c>
      <c r="J128" s="49" t="str">
        <f>IF(SIMPLvolumes!AD133=0,"",SIMPLvolumes!AD133)</f>
        <v/>
      </c>
      <c r="K128" s="49" t="str">
        <f>IF(SIMPLvolumes!AE133=0,"",SIMPLvolumes!AE133)</f>
        <v/>
      </c>
      <c r="L128" s="49" t="str">
        <f>IF(SIMPLvolumes!AF133=0,"",SIMPLvolumes!AF133)</f>
        <v/>
      </c>
      <c r="M128" s="49" t="str">
        <f>IF(SIMPLvolumes!AG133=0,"",SIMPLvolumes!AG133)</f>
        <v/>
      </c>
      <c r="N128" s="49" t="str">
        <f>IF(SIMPLvolumes!AH133=0,"",SIMPLvolumes!AH133)</f>
        <v/>
      </c>
      <c r="O128" s="49" t="str">
        <f>IF(SIMPLvolumes!AI133=0,"",SIMPLvolumes!AI133)</f>
        <v/>
      </c>
      <c r="P128" s="48"/>
      <c r="T128" s="37">
        <v>1</v>
      </c>
      <c r="U128" s="37" t="str">
        <f t="shared" si="13"/>
        <v/>
      </c>
      <c r="V128" s="50" t="e">
        <f t="shared" si="14"/>
        <v>#REF!</v>
      </c>
    </row>
    <row r="129" spans="1:22" ht="23" customHeight="1">
      <c r="A129" s="40">
        <f>B129*SIMPLvolumes!U134</f>
        <v>0</v>
      </c>
      <c r="B129" s="52">
        <f t="shared" si="9"/>
        <v>0</v>
      </c>
      <c r="C129" s="53" t="str">
        <f>SIMPLvolumes!C134</f>
        <v>9K</v>
      </c>
      <c r="D129" s="54" t="str">
        <f>IF(SIMPLvolumes!X134=0,"",SIMPLvolumes!X134)</f>
        <v/>
      </c>
      <c r="E129" s="49" t="str">
        <f>IF(SIMPLvolumes!Y134=0,"",SIMPLvolumes!Y134)</f>
        <v/>
      </c>
      <c r="F129" s="49" t="str">
        <f>IF(SIMPLvolumes!Z134=0,"",SIMPLvolumes!Z134)</f>
        <v/>
      </c>
      <c r="G129" s="49" t="str">
        <f>IF(SIMPLvolumes!AA134=0,"",SIMPLvolumes!AA134)</f>
        <v/>
      </c>
      <c r="H129" s="49" t="str">
        <f>IF(SIMPLvolumes!AB134=0,"",SIMPLvolumes!AB134)</f>
        <v/>
      </c>
      <c r="I129" s="49" t="str">
        <f>IF(SIMPLvolumes!AC134=0,"",SIMPLvolumes!AC134)</f>
        <v/>
      </c>
      <c r="J129" s="49" t="str">
        <f>IF(SIMPLvolumes!AD134=0,"",SIMPLvolumes!AD134)</f>
        <v/>
      </c>
      <c r="K129" s="49" t="str">
        <f>IF(SIMPLvolumes!AE134=0,"",SIMPLvolumes!AE134)</f>
        <v/>
      </c>
      <c r="L129" s="49" t="str">
        <f>IF(SIMPLvolumes!AF134=0,"",SIMPLvolumes!AF134)</f>
        <v/>
      </c>
      <c r="M129" s="49" t="str">
        <f>IF(SIMPLvolumes!AG134=0,"",SIMPLvolumes!AG134)</f>
        <v/>
      </c>
      <c r="N129" s="49" t="str">
        <f>IF(SIMPLvolumes!AH134=0,"",SIMPLvolumes!AH134)</f>
        <v/>
      </c>
      <c r="O129" s="49" t="str">
        <f>IF(SIMPLvolumes!AI134=0,"",SIMPLvolumes!AI134)</f>
        <v/>
      </c>
      <c r="P129" s="48"/>
      <c r="T129" s="37">
        <v>1</v>
      </c>
      <c r="U129" s="37" t="str">
        <f t="shared" si="13"/>
        <v/>
      </c>
      <c r="V129" s="50" t="e">
        <f t="shared" si="14"/>
        <v>#REF!</v>
      </c>
    </row>
    <row r="130" spans="1:22" ht="23" customHeight="1">
      <c r="A130" s="40">
        <f>B130*SIMPLvolumes!U135</f>
        <v>0</v>
      </c>
      <c r="B130" s="52">
        <f t="shared" si="9"/>
        <v>0</v>
      </c>
      <c r="C130" s="53" t="str">
        <f>SIMPLvolumes!C135</f>
        <v>9L</v>
      </c>
      <c r="D130" s="54" t="str">
        <f>IF(SIMPLvolumes!X135=0,"",SIMPLvolumes!X135)</f>
        <v/>
      </c>
      <c r="E130" s="49" t="str">
        <f>IF(SIMPLvolumes!Y135=0,"",SIMPLvolumes!Y135)</f>
        <v/>
      </c>
      <c r="F130" s="49" t="str">
        <f>IF(SIMPLvolumes!Z135=0,"",SIMPLvolumes!Z135)</f>
        <v/>
      </c>
      <c r="G130" s="49" t="str">
        <f>IF(SIMPLvolumes!AA135=0,"",SIMPLvolumes!AA135)</f>
        <v/>
      </c>
      <c r="H130" s="49" t="str">
        <f>IF(SIMPLvolumes!AB135=0,"",SIMPLvolumes!AB135)</f>
        <v/>
      </c>
      <c r="I130" s="49" t="str">
        <f>IF(SIMPLvolumes!AC135=0,"",SIMPLvolumes!AC135)</f>
        <v/>
      </c>
      <c r="J130" s="49" t="str">
        <f>IF(SIMPLvolumes!AD135=0,"",SIMPLvolumes!AD135)</f>
        <v/>
      </c>
      <c r="K130" s="49" t="str">
        <f>IF(SIMPLvolumes!AE135=0,"",SIMPLvolumes!AE135)</f>
        <v/>
      </c>
      <c r="L130" s="49" t="str">
        <f>IF(SIMPLvolumes!AF135=0,"",SIMPLvolumes!AF135)</f>
        <v/>
      </c>
      <c r="M130" s="49" t="str">
        <f>IF(SIMPLvolumes!AG135=0,"",SIMPLvolumes!AG135)</f>
        <v/>
      </c>
      <c r="N130" s="49" t="str">
        <f>IF(SIMPLvolumes!AH135=0,"",SIMPLvolumes!AH135)</f>
        <v/>
      </c>
      <c r="O130" s="49" t="str">
        <f>IF(SIMPLvolumes!AI135=0,"",SIMPLvolumes!AI135)</f>
        <v/>
      </c>
      <c r="P130" s="48"/>
      <c r="T130" s="37">
        <v>1</v>
      </c>
      <c r="U130" s="37" t="str">
        <f t="shared" si="13"/>
        <v/>
      </c>
    </row>
    <row r="131" spans="1:22" ht="23" customHeight="1">
      <c r="A131" s="40">
        <f>B131*SIMPLvolumes!U136</f>
        <v>0</v>
      </c>
      <c r="B131" s="52">
        <f t="shared" si="9"/>
        <v>0</v>
      </c>
      <c r="C131" s="53" t="str">
        <f>SIMPLvolumes!C136</f>
        <v>9M</v>
      </c>
      <c r="D131" s="54" t="str">
        <f>IF(SIMPLvolumes!X136=0,"",SIMPLvolumes!X136)</f>
        <v/>
      </c>
      <c r="E131" s="49" t="str">
        <f>IF(SIMPLvolumes!Y136=0,"",SIMPLvolumes!Y136)</f>
        <v/>
      </c>
      <c r="F131" s="49" t="str">
        <f>IF(SIMPLvolumes!Z136=0,"",SIMPLvolumes!Z136)</f>
        <v/>
      </c>
      <c r="G131" s="49" t="str">
        <f>IF(SIMPLvolumes!AA136=0,"",SIMPLvolumes!AA136)</f>
        <v/>
      </c>
      <c r="H131" s="49" t="str">
        <f>IF(SIMPLvolumes!AB136=0,"",SIMPLvolumes!AB136)</f>
        <v/>
      </c>
      <c r="I131" s="49" t="str">
        <f>IF(SIMPLvolumes!AC136=0,"",SIMPLvolumes!AC136)</f>
        <v/>
      </c>
      <c r="J131" s="49" t="str">
        <f>IF(SIMPLvolumes!AD136=0,"",SIMPLvolumes!AD136)</f>
        <v/>
      </c>
      <c r="K131" s="49" t="str">
        <f>IF(SIMPLvolumes!AE136=0,"",SIMPLvolumes!AE136)</f>
        <v/>
      </c>
      <c r="L131" s="49" t="str">
        <f>IF(SIMPLvolumes!AF136=0,"",SIMPLvolumes!AF136)</f>
        <v/>
      </c>
      <c r="M131" s="49" t="str">
        <f>IF(SIMPLvolumes!AG136=0,"",SIMPLvolumes!AG136)</f>
        <v/>
      </c>
      <c r="N131" s="49" t="str">
        <f>IF(SIMPLvolumes!AH136=0,"",SIMPLvolumes!AH136)</f>
        <v/>
      </c>
      <c r="O131" s="49" t="str">
        <f>IF(SIMPLvolumes!AI136=0,"",SIMPLvolumes!AI136)</f>
        <v/>
      </c>
      <c r="P131" s="48"/>
      <c r="T131" s="37">
        <v>1</v>
      </c>
      <c r="U131" s="37" t="str">
        <f t="shared" si="13"/>
        <v/>
      </c>
    </row>
    <row r="132" spans="1:22" ht="23" customHeight="1">
      <c r="A132" s="40">
        <f>B132*SIMPLvolumes!U137</f>
        <v>0</v>
      </c>
      <c r="B132" s="52">
        <f t="shared" si="9"/>
        <v>0</v>
      </c>
      <c r="C132" s="53" t="str">
        <f>SIMPLvolumes!C137</f>
        <v>9N</v>
      </c>
      <c r="D132" s="54" t="str">
        <f>IF(SIMPLvolumes!X137=0,"",SIMPLvolumes!X137)</f>
        <v/>
      </c>
      <c r="E132" s="49" t="str">
        <f>IF(SIMPLvolumes!Y137=0,"",SIMPLvolumes!Y137)</f>
        <v/>
      </c>
      <c r="F132" s="49" t="str">
        <f>IF(SIMPLvolumes!Z137=0,"",SIMPLvolumes!Z137)</f>
        <v/>
      </c>
      <c r="G132" s="49" t="str">
        <f>IF(SIMPLvolumes!AA137=0,"",SIMPLvolumes!AA137)</f>
        <v/>
      </c>
      <c r="H132" s="49" t="str">
        <f>IF(SIMPLvolumes!AB137=0,"",SIMPLvolumes!AB137)</f>
        <v/>
      </c>
      <c r="I132" s="49" t="str">
        <f>IF(SIMPLvolumes!AC137=0,"",SIMPLvolumes!AC137)</f>
        <v/>
      </c>
      <c r="J132" s="49" t="str">
        <f>IF(SIMPLvolumes!AD137=0,"",SIMPLvolumes!AD137)</f>
        <v/>
      </c>
      <c r="K132" s="49" t="str">
        <f>IF(SIMPLvolumes!AE137=0,"",SIMPLvolumes!AE137)</f>
        <v/>
      </c>
      <c r="L132" s="49" t="str">
        <f>IF(SIMPLvolumes!AF137=0,"",SIMPLvolumes!AF137)</f>
        <v/>
      </c>
      <c r="M132" s="49" t="str">
        <f>IF(SIMPLvolumes!AG137=0,"",SIMPLvolumes!AG137)</f>
        <v/>
      </c>
      <c r="N132" s="49" t="str">
        <f>IF(SIMPLvolumes!AH137=0,"",SIMPLvolumes!AH137)</f>
        <v/>
      </c>
      <c r="O132" s="49" t="str">
        <f>IF(SIMPLvolumes!AI137=0,"",SIMPLvolumes!AI137)</f>
        <v/>
      </c>
      <c r="P132" s="48"/>
      <c r="T132" s="37">
        <v>1</v>
      </c>
      <c r="U132" s="37" t="str">
        <f t="shared" si="13"/>
        <v/>
      </c>
    </row>
    <row r="133" spans="1:22" ht="23" customHeight="1">
      <c r="A133" s="40">
        <f>B133*SIMPLvolumes!U123</f>
        <v>0</v>
      </c>
      <c r="B133" s="52">
        <f t="shared" si="9"/>
        <v>0</v>
      </c>
      <c r="C133" s="53" t="str">
        <f>SIMPLvolumes!C123</f>
        <v>9O</v>
      </c>
      <c r="D133" s="54" t="str">
        <f>IF(SIMPLvolumes!X123=0,"",SIMPLvolumes!X123)</f>
        <v/>
      </c>
      <c r="E133" s="49" t="str">
        <f>IF(SIMPLvolumes!Y123=0,"",SIMPLvolumes!Y123)</f>
        <v/>
      </c>
      <c r="F133" s="49" t="str">
        <f>IF(SIMPLvolumes!Z123=0,"",SIMPLvolumes!Z123)</f>
        <v/>
      </c>
      <c r="G133" s="49" t="str">
        <f>IF(SIMPLvolumes!AA123=0,"",SIMPLvolumes!AA123)</f>
        <v/>
      </c>
      <c r="H133" s="49" t="str">
        <f>IF(SIMPLvolumes!AB123=0,"",SIMPLvolumes!AB123)</f>
        <v/>
      </c>
      <c r="I133" s="49" t="str">
        <f>IF(SIMPLvolumes!AC123=0,"",SIMPLvolumes!AC123)</f>
        <v/>
      </c>
      <c r="J133" s="49" t="str">
        <f>IF(SIMPLvolumes!AD123=0,"",SIMPLvolumes!AD123)</f>
        <v/>
      </c>
      <c r="K133" s="49" t="str">
        <f>IF(SIMPLvolumes!AE123=0,"",SIMPLvolumes!AE123)</f>
        <v/>
      </c>
      <c r="L133" s="49" t="str">
        <f>IF(SIMPLvolumes!AF123=0,"",SIMPLvolumes!AF123)</f>
        <v/>
      </c>
      <c r="M133" s="49" t="str">
        <f>IF(SIMPLvolumes!AG123=0,"",SIMPLvolumes!AG123)</f>
        <v/>
      </c>
      <c r="N133" s="49" t="str">
        <f>IF(SIMPLvolumes!AH123=0,"",SIMPLvolumes!AH123)</f>
        <v/>
      </c>
      <c r="O133" s="49" t="str">
        <f>IF(SIMPLvolumes!AI123=0,"",SIMPLvolumes!AI123)</f>
        <v/>
      </c>
      <c r="P133" s="48"/>
    </row>
    <row r="134" spans="1:22" ht="23" customHeight="1">
      <c r="A134" s="40">
        <f>B134*SIMPLvolumes!U138</f>
        <v>0</v>
      </c>
      <c r="B134" s="52">
        <f t="shared" si="9"/>
        <v>0</v>
      </c>
      <c r="C134" s="53">
        <f>SIMPLvolumes!C138</f>
        <v>0</v>
      </c>
      <c r="D134" s="54" t="str">
        <f>IF(SIMPLvolumes!X138=0,"",SIMPLvolumes!X138)</f>
        <v/>
      </c>
      <c r="E134" s="49" t="str">
        <f>IF(SIMPLvolumes!Y138=0,"",SIMPLvolumes!Y138)</f>
        <v/>
      </c>
      <c r="F134" s="49" t="str">
        <f>IF(SIMPLvolumes!Z138=0,"",SIMPLvolumes!Z138)</f>
        <v/>
      </c>
      <c r="G134" s="49" t="str">
        <f>IF(SIMPLvolumes!AA138=0,"",SIMPLvolumes!AA138)</f>
        <v/>
      </c>
      <c r="H134" s="49" t="str">
        <f>IF(SIMPLvolumes!AB138=0,"",SIMPLvolumes!AB138)</f>
        <v/>
      </c>
      <c r="I134" s="49" t="str">
        <f>IF(SIMPLvolumes!AC138=0,"",SIMPLvolumes!AC138)</f>
        <v/>
      </c>
      <c r="J134" s="49" t="str">
        <f>IF(SIMPLvolumes!AD138=0,"",SIMPLvolumes!AD138)</f>
        <v/>
      </c>
      <c r="K134" s="49" t="str">
        <f>IF(SIMPLvolumes!AE138=0,"",SIMPLvolumes!AE138)</f>
        <v/>
      </c>
      <c r="L134" s="49" t="str">
        <f>IF(SIMPLvolumes!AF138=0,"",SIMPLvolumes!AF138)</f>
        <v/>
      </c>
      <c r="M134" s="49" t="str">
        <f>IF(SIMPLvolumes!AG138=0,"",SIMPLvolumes!AG138)</f>
        <v/>
      </c>
      <c r="N134" s="49" t="str">
        <f>IF(SIMPLvolumes!AH138=0,"",SIMPLvolumes!AH138)</f>
        <v/>
      </c>
      <c r="O134" s="49" t="str">
        <f>IF(SIMPLvolumes!AI138=0,"",SIMPLvolumes!AI138)</f>
        <v/>
      </c>
      <c r="P134" s="48"/>
      <c r="U134" s="37" t="str">
        <f t="shared" ref="U134:U139" si="15">IF(T134=1,REPT(""""&amp;C134&amp;".dwg""",B134),"")</f>
        <v/>
      </c>
    </row>
    <row r="135" spans="1:22" ht="23" customHeight="1">
      <c r="A135" s="40">
        <f>B135*SIMPLvolumes!U141</f>
        <v>0</v>
      </c>
      <c r="B135" s="52">
        <f t="shared" si="9"/>
        <v>0</v>
      </c>
      <c r="C135" s="53" t="str">
        <f>SIMPLvolumes!C141</f>
        <v>10A</v>
      </c>
      <c r="D135" s="54" t="str">
        <f>IF(SIMPLvolumes!X141=0,"",SIMPLvolumes!X141)</f>
        <v/>
      </c>
      <c r="E135" s="49" t="str">
        <f>IF(SIMPLvolumes!Y141=0,"",SIMPLvolumes!Y141)</f>
        <v/>
      </c>
      <c r="F135" s="49" t="str">
        <f>IF(SIMPLvolumes!Z141=0,"",SIMPLvolumes!Z141)</f>
        <v/>
      </c>
      <c r="G135" s="49" t="str">
        <f>IF(SIMPLvolumes!AA141=0,"",SIMPLvolumes!AA141)</f>
        <v/>
      </c>
      <c r="H135" s="49" t="str">
        <f>IF(SIMPLvolumes!AB141=0,"",SIMPLvolumes!AB141)</f>
        <v/>
      </c>
      <c r="I135" s="49" t="str">
        <f>IF(SIMPLvolumes!AC141=0,"",SIMPLvolumes!AC141)</f>
        <v/>
      </c>
      <c r="J135" s="49" t="str">
        <f>IF(SIMPLvolumes!AD141=0,"",SIMPLvolumes!AD141)</f>
        <v/>
      </c>
      <c r="K135" s="49" t="str">
        <f>IF(SIMPLvolumes!AE141=0,"",SIMPLvolumes!AE141)</f>
        <v/>
      </c>
      <c r="L135" s="49" t="str">
        <f>IF(SIMPLvolumes!AF141=0,"",SIMPLvolumes!AF141)</f>
        <v/>
      </c>
      <c r="M135" s="49" t="str">
        <f>IF(SIMPLvolumes!AG141=0,"",SIMPLvolumes!AG141)</f>
        <v/>
      </c>
      <c r="N135" s="49" t="str">
        <f>IF(SIMPLvolumes!AH141=0,"",SIMPLvolumes!AH141)</f>
        <v/>
      </c>
      <c r="O135" s="49" t="str">
        <f>IF(SIMPLvolumes!AI141=0,"",SIMPLvolumes!AI141)</f>
        <v/>
      </c>
      <c r="P135" s="48"/>
      <c r="T135" s="37">
        <v>1</v>
      </c>
      <c r="U135" s="37" t="str">
        <f t="shared" si="15"/>
        <v/>
      </c>
    </row>
    <row r="136" spans="1:22" ht="23" customHeight="1">
      <c r="A136" s="40">
        <f>B136*SIMPLvolumes!U142</f>
        <v>0</v>
      </c>
      <c r="B136" s="52">
        <f t="shared" si="9"/>
        <v>0</v>
      </c>
      <c r="C136" s="53" t="str">
        <f>SIMPLvolumes!C142</f>
        <v>10B</v>
      </c>
      <c r="D136" s="54" t="str">
        <f>IF(SIMPLvolumes!X142=0,"",SIMPLvolumes!X142)</f>
        <v/>
      </c>
      <c r="E136" s="49" t="str">
        <f>IF(SIMPLvolumes!Y142=0,"",SIMPLvolumes!Y142)</f>
        <v/>
      </c>
      <c r="F136" s="49" t="str">
        <f>IF(SIMPLvolumes!Z142=0,"",SIMPLvolumes!Z142)</f>
        <v/>
      </c>
      <c r="G136" s="49" t="str">
        <f>IF(SIMPLvolumes!AA142=0,"",SIMPLvolumes!AA142)</f>
        <v/>
      </c>
      <c r="H136" s="49" t="str">
        <f>IF(SIMPLvolumes!AB142=0,"",SIMPLvolumes!AB142)</f>
        <v/>
      </c>
      <c r="I136" s="49" t="str">
        <f>IF(SIMPLvolumes!AC142=0,"",SIMPLvolumes!AC142)</f>
        <v/>
      </c>
      <c r="J136" s="49" t="str">
        <f>IF(SIMPLvolumes!AD142=0,"",SIMPLvolumes!AD142)</f>
        <v/>
      </c>
      <c r="K136" s="49" t="str">
        <f>IF(SIMPLvolumes!AE142=0,"",SIMPLvolumes!AE142)</f>
        <v/>
      </c>
      <c r="L136" s="49" t="str">
        <f>IF(SIMPLvolumes!AF142=0,"",SIMPLvolumes!AF142)</f>
        <v/>
      </c>
      <c r="M136" s="49" t="str">
        <f>IF(SIMPLvolumes!AG142=0,"",SIMPLvolumes!AG142)</f>
        <v/>
      </c>
      <c r="N136" s="49" t="str">
        <f>IF(SIMPLvolumes!AH142=0,"",SIMPLvolumes!AH142)</f>
        <v/>
      </c>
      <c r="O136" s="49" t="str">
        <f>IF(SIMPLvolumes!AI142=0,"",SIMPLvolumes!AI142)</f>
        <v/>
      </c>
      <c r="P136" s="48"/>
      <c r="T136" s="37">
        <v>1</v>
      </c>
      <c r="U136" s="37" t="str">
        <f t="shared" si="15"/>
        <v/>
      </c>
    </row>
    <row r="137" spans="1:22" ht="23" customHeight="1">
      <c r="A137" s="40">
        <f>B137*SIMPLvolumes!U143</f>
        <v>0</v>
      </c>
      <c r="B137" s="52">
        <f t="shared" si="9"/>
        <v>0</v>
      </c>
      <c r="C137" s="53" t="str">
        <f>SIMPLvolumes!C143</f>
        <v>10C</v>
      </c>
      <c r="D137" s="54" t="str">
        <f>IF(SIMPLvolumes!X143=0,"",SIMPLvolumes!X143)</f>
        <v/>
      </c>
      <c r="E137" s="49" t="str">
        <f>IF(SIMPLvolumes!Y143=0,"",SIMPLvolumes!Y143)</f>
        <v/>
      </c>
      <c r="F137" s="49" t="str">
        <f>IF(SIMPLvolumes!Z143=0,"",SIMPLvolumes!Z143)</f>
        <v/>
      </c>
      <c r="G137" s="49" t="str">
        <f>IF(SIMPLvolumes!AA143=0,"",SIMPLvolumes!AA143)</f>
        <v/>
      </c>
      <c r="H137" s="49" t="str">
        <f>IF(SIMPLvolumes!AB143=0,"",SIMPLvolumes!AB143)</f>
        <v/>
      </c>
      <c r="I137" s="49" t="str">
        <f>IF(SIMPLvolumes!AC143=0,"",SIMPLvolumes!AC143)</f>
        <v/>
      </c>
      <c r="J137" s="49" t="str">
        <f>IF(SIMPLvolumes!AD143=0,"",SIMPLvolumes!AD143)</f>
        <v/>
      </c>
      <c r="K137" s="49" t="str">
        <f>IF(SIMPLvolumes!AE143=0,"",SIMPLvolumes!AE143)</f>
        <v/>
      </c>
      <c r="L137" s="49" t="str">
        <f>IF(SIMPLvolumes!AF143=0,"",SIMPLvolumes!AF143)</f>
        <v/>
      </c>
      <c r="M137" s="49" t="str">
        <f>IF(SIMPLvolumes!AG143=0,"",SIMPLvolumes!AG143)</f>
        <v/>
      </c>
      <c r="N137" s="49" t="str">
        <f>IF(SIMPLvolumes!AH143=0,"",SIMPLvolumes!AH143)</f>
        <v/>
      </c>
      <c r="O137" s="49" t="str">
        <f>IF(SIMPLvolumes!AI143=0,"",SIMPLvolumes!AI143)</f>
        <v/>
      </c>
      <c r="P137" s="48"/>
      <c r="T137" s="37">
        <v>1</v>
      </c>
      <c r="U137" s="37" t="str">
        <f t="shared" si="15"/>
        <v/>
      </c>
    </row>
    <row r="138" spans="1:22" ht="23" customHeight="1">
      <c r="A138" s="40">
        <f>B138*SIMPLvolumes!U144</f>
        <v>0</v>
      </c>
      <c r="B138" s="52">
        <f t="shared" si="9"/>
        <v>0</v>
      </c>
      <c r="C138" s="53" t="str">
        <f>SIMPLvolumes!C144</f>
        <v>10D</v>
      </c>
      <c r="D138" s="54" t="str">
        <f>IF(SIMPLvolumes!X144=0,"",SIMPLvolumes!X144)</f>
        <v/>
      </c>
      <c r="E138" s="49" t="str">
        <f>IF(SIMPLvolumes!Y144=0,"",SIMPLvolumes!Y144)</f>
        <v/>
      </c>
      <c r="F138" s="49" t="str">
        <f>IF(SIMPLvolumes!Z144=0,"",SIMPLvolumes!Z144)</f>
        <v/>
      </c>
      <c r="G138" s="49" t="str">
        <f>IF(SIMPLvolumes!AA144=0,"",SIMPLvolumes!AA144)</f>
        <v/>
      </c>
      <c r="H138" s="49" t="str">
        <f>IF(SIMPLvolumes!AB144=0,"",SIMPLvolumes!AB144)</f>
        <v/>
      </c>
      <c r="I138" s="49" t="str">
        <f>IF(SIMPLvolumes!AC144=0,"",SIMPLvolumes!AC144)</f>
        <v/>
      </c>
      <c r="J138" s="49" t="str">
        <f>IF(SIMPLvolumes!AD144=0,"",SIMPLvolumes!AD144)</f>
        <v/>
      </c>
      <c r="K138" s="49" t="str">
        <f>IF(SIMPLvolumes!AE144=0,"",SIMPLvolumes!AE144)</f>
        <v/>
      </c>
      <c r="L138" s="49" t="str">
        <f>IF(SIMPLvolumes!AF144=0,"",SIMPLvolumes!AF144)</f>
        <v/>
      </c>
      <c r="M138" s="49" t="str">
        <f>IF(SIMPLvolumes!AG144=0,"",SIMPLvolumes!AG144)</f>
        <v/>
      </c>
      <c r="N138" s="49" t="str">
        <f>IF(SIMPLvolumes!AH144=0,"",SIMPLvolumes!AH144)</f>
        <v/>
      </c>
      <c r="O138" s="49" t="str">
        <f>IF(SIMPLvolumes!AI144=0,"",SIMPLvolumes!AI144)</f>
        <v/>
      </c>
      <c r="P138" s="48"/>
      <c r="T138" s="37">
        <v>1</v>
      </c>
      <c r="U138" s="37" t="str">
        <f t="shared" si="15"/>
        <v/>
      </c>
    </row>
    <row r="139" spans="1:22" ht="23" customHeight="1">
      <c r="A139" s="40">
        <f>B139*SIMPLvolumes!U145</f>
        <v>0</v>
      </c>
      <c r="B139" s="52">
        <f t="shared" ref="B139:B146" si="16">SUM(C139:O139)</f>
        <v>0</v>
      </c>
      <c r="C139" s="53" t="str">
        <f>SIMPLvolumes!C145</f>
        <v>10E</v>
      </c>
      <c r="D139" s="54" t="str">
        <f>IF(SIMPLvolumes!X145=0,"",SIMPLvolumes!X145)</f>
        <v/>
      </c>
      <c r="E139" s="49" t="str">
        <f>IF(SIMPLvolumes!Y145=0,"",SIMPLvolumes!Y145)</f>
        <v/>
      </c>
      <c r="F139" s="49" t="str">
        <f>IF(SIMPLvolumes!Z145=0,"",SIMPLvolumes!Z145)</f>
        <v/>
      </c>
      <c r="G139" s="49" t="str">
        <f>IF(SIMPLvolumes!AA145=0,"",SIMPLvolumes!AA145)</f>
        <v/>
      </c>
      <c r="H139" s="49" t="str">
        <f>IF(SIMPLvolumes!AB145=0,"",SIMPLvolumes!AB145)</f>
        <v/>
      </c>
      <c r="I139" s="49" t="str">
        <f>IF(SIMPLvolumes!AC145=0,"",SIMPLvolumes!AC145)</f>
        <v/>
      </c>
      <c r="J139" s="49" t="str">
        <f>IF(SIMPLvolumes!AD145=0,"",SIMPLvolumes!AD145)</f>
        <v/>
      </c>
      <c r="K139" s="49" t="str">
        <f>IF(SIMPLvolumes!AE145=0,"",SIMPLvolumes!AE145)</f>
        <v/>
      </c>
      <c r="L139" s="49" t="str">
        <f>IF(SIMPLvolumes!AF145=0,"",SIMPLvolumes!AF145)</f>
        <v/>
      </c>
      <c r="M139" s="49" t="str">
        <f>IF(SIMPLvolumes!AG145=0,"",SIMPLvolumes!AG145)</f>
        <v/>
      </c>
      <c r="N139" s="49" t="str">
        <f>IF(SIMPLvolumes!AH145=0,"",SIMPLvolumes!AH145)</f>
        <v/>
      </c>
      <c r="O139" s="49" t="str">
        <f>IF(SIMPLvolumes!AI145=0,"",SIMPLvolumes!AI145)</f>
        <v/>
      </c>
      <c r="P139" s="48"/>
      <c r="T139" s="37">
        <v>1</v>
      </c>
      <c r="U139" s="37" t="str">
        <f t="shared" si="15"/>
        <v/>
      </c>
    </row>
    <row r="140" spans="1:22" ht="23" customHeight="1">
      <c r="A140" s="40">
        <f>B140*SIMPLvolumes!U139</f>
        <v>0</v>
      </c>
      <c r="B140" s="52">
        <f t="shared" si="16"/>
        <v>0</v>
      </c>
      <c r="C140" s="53" t="str">
        <f>SIMPLvolumes!C139</f>
        <v>10F</v>
      </c>
      <c r="D140" s="54" t="str">
        <f>IF(SIMPLvolumes!X139=0,"",SIMPLvolumes!X139)</f>
        <v/>
      </c>
      <c r="E140" s="49" t="str">
        <f>IF(SIMPLvolumes!Y139=0,"",SIMPLvolumes!Y139)</f>
        <v/>
      </c>
      <c r="F140" s="49" t="str">
        <f>IF(SIMPLvolumes!Z139=0,"",SIMPLvolumes!Z139)</f>
        <v/>
      </c>
      <c r="G140" s="49" t="str">
        <f>IF(SIMPLvolumes!AA139=0,"",SIMPLvolumes!AA139)</f>
        <v/>
      </c>
      <c r="H140" s="49" t="str">
        <f>IF(SIMPLvolumes!AB139=0,"",SIMPLvolumes!AB139)</f>
        <v/>
      </c>
      <c r="I140" s="49" t="str">
        <f>IF(SIMPLvolumes!AC139=0,"",SIMPLvolumes!AC139)</f>
        <v/>
      </c>
      <c r="J140" s="49" t="str">
        <f>IF(SIMPLvolumes!AD139=0,"",SIMPLvolumes!AD139)</f>
        <v/>
      </c>
      <c r="K140" s="49" t="str">
        <f>IF(SIMPLvolumes!AE139=0,"",SIMPLvolumes!AE139)</f>
        <v/>
      </c>
      <c r="L140" s="49" t="str">
        <f>IF(SIMPLvolumes!AF139=0,"",SIMPLvolumes!AF139)</f>
        <v/>
      </c>
      <c r="M140" s="49" t="str">
        <f>IF(SIMPLvolumes!AG139=0,"",SIMPLvolumes!AG139)</f>
        <v/>
      </c>
      <c r="N140" s="49" t="str">
        <f>IF(SIMPLvolumes!AH139=0,"",SIMPLvolumes!AH139)</f>
        <v/>
      </c>
      <c r="O140" s="49" t="str">
        <f>IF(SIMPLvolumes!AI139=0,"",SIMPLvolumes!AI139)</f>
        <v/>
      </c>
      <c r="P140" s="48"/>
    </row>
    <row r="141" spans="1:22" ht="23" customHeight="1">
      <c r="A141" s="40">
        <f>B141*SIMPLvolumes!U140</f>
        <v>0</v>
      </c>
      <c r="B141" s="52">
        <f t="shared" si="16"/>
        <v>0</v>
      </c>
      <c r="C141" s="53" t="str">
        <f>SIMPLvolumes!C140</f>
        <v>10G</v>
      </c>
      <c r="D141" s="54" t="str">
        <f>IF(SIMPLvolumes!X140=0,"",SIMPLvolumes!X140)</f>
        <v/>
      </c>
      <c r="E141" s="49" t="str">
        <f>IF(SIMPLvolumes!Y140=0,"",SIMPLvolumes!Y140)</f>
        <v/>
      </c>
      <c r="F141" s="49" t="str">
        <f>IF(SIMPLvolumes!Z140=0,"",SIMPLvolumes!Z140)</f>
        <v/>
      </c>
      <c r="G141" s="49" t="str">
        <f>IF(SIMPLvolumes!AA140=0,"",SIMPLvolumes!AA140)</f>
        <v/>
      </c>
      <c r="H141" s="49" t="str">
        <f>IF(SIMPLvolumes!AB140=0,"",SIMPLvolumes!AB140)</f>
        <v/>
      </c>
      <c r="I141" s="49" t="str">
        <f>IF(SIMPLvolumes!AC140=0,"",SIMPLvolumes!AC140)</f>
        <v/>
      </c>
      <c r="J141" s="49" t="str">
        <f>IF(SIMPLvolumes!AD140=0,"",SIMPLvolumes!AD140)</f>
        <v/>
      </c>
      <c r="K141" s="49" t="str">
        <f>IF(SIMPLvolumes!AE140=0,"",SIMPLvolumes!AE140)</f>
        <v/>
      </c>
      <c r="L141" s="49" t="str">
        <f>IF(SIMPLvolumes!AF140=0,"",SIMPLvolumes!AF140)</f>
        <v/>
      </c>
      <c r="M141" s="49" t="str">
        <f>IF(SIMPLvolumes!AG140=0,"",SIMPLvolumes!AG140)</f>
        <v/>
      </c>
      <c r="N141" s="49" t="str">
        <f>IF(SIMPLvolumes!AH140=0,"",SIMPLvolumes!AH140)</f>
        <v/>
      </c>
      <c r="O141" s="49" t="str">
        <f>IF(SIMPLvolumes!AI140=0,"",SIMPLvolumes!AI140)</f>
        <v/>
      </c>
      <c r="P141" s="48"/>
    </row>
    <row r="142" spans="1:22" ht="23" customHeight="1">
      <c r="A142" s="40">
        <f>B142*SIMPLvolumes!U146</f>
        <v>0</v>
      </c>
      <c r="B142" s="52">
        <f t="shared" si="16"/>
        <v>0</v>
      </c>
      <c r="C142" s="53">
        <f>SIMPLvolumes!C146</f>
        <v>0</v>
      </c>
      <c r="D142" s="54" t="str">
        <f>IF(SIMPLvolumes!X146=0,"",SIMPLvolumes!X146)</f>
        <v/>
      </c>
      <c r="E142" s="49" t="str">
        <f>IF(SIMPLvolumes!Y146=0,"",SIMPLvolumes!Y146)</f>
        <v/>
      </c>
      <c r="F142" s="49" t="str">
        <f>IF(SIMPLvolumes!Z146=0,"",SIMPLvolumes!Z146)</f>
        <v/>
      </c>
      <c r="G142" s="49" t="str">
        <f>IF(SIMPLvolumes!AA146=0,"",SIMPLvolumes!AA146)</f>
        <v/>
      </c>
      <c r="H142" s="49" t="str">
        <f>IF(SIMPLvolumes!AB146=0,"",SIMPLvolumes!AB146)</f>
        <v/>
      </c>
      <c r="I142" s="49" t="str">
        <f>IF(SIMPLvolumes!AC146=0,"",SIMPLvolumes!AC146)</f>
        <v/>
      </c>
      <c r="J142" s="49" t="str">
        <f>IF(SIMPLvolumes!AD146=0,"",SIMPLvolumes!AD146)</f>
        <v/>
      </c>
      <c r="K142" s="49" t="str">
        <f>IF(SIMPLvolumes!AE146=0,"",SIMPLvolumes!AE146)</f>
        <v/>
      </c>
      <c r="L142" s="49" t="str">
        <f>IF(SIMPLvolumes!AF146=0,"",SIMPLvolumes!AF146)</f>
        <v/>
      </c>
      <c r="M142" s="49" t="str">
        <f>IF(SIMPLvolumes!AG146=0,"",SIMPLvolumes!AG146)</f>
        <v/>
      </c>
      <c r="N142" s="49" t="str">
        <f>IF(SIMPLvolumes!AH146=0,"",SIMPLvolumes!AH146)</f>
        <v/>
      </c>
      <c r="O142" s="49" t="str">
        <f>IF(SIMPLvolumes!AI146=0,"",SIMPLvolumes!AI146)</f>
        <v/>
      </c>
      <c r="P142" s="48"/>
    </row>
    <row r="143" spans="1:22" ht="23" customHeight="1">
      <c r="A143" s="40">
        <f>B143*SIMPLvolumes!U147</f>
        <v>0</v>
      </c>
      <c r="B143" s="52">
        <f t="shared" si="16"/>
        <v>0</v>
      </c>
      <c r="C143" s="53" t="str">
        <f>SIMPLvolumes!C147</f>
        <v>11A</v>
      </c>
      <c r="D143" s="54" t="str">
        <f>IF(SIMPLvolumes!X147=0,"",SIMPLvolumes!X147)</f>
        <v/>
      </c>
      <c r="E143" s="49" t="str">
        <f>IF(SIMPLvolumes!Y147=0,"",SIMPLvolumes!Y147)</f>
        <v/>
      </c>
      <c r="F143" s="49" t="str">
        <f>IF(SIMPLvolumes!Z147=0,"",SIMPLvolumes!Z147)</f>
        <v/>
      </c>
      <c r="G143" s="49" t="str">
        <f>IF(SIMPLvolumes!AA147=0,"",SIMPLvolumes!AA147)</f>
        <v/>
      </c>
      <c r="H143" s="49" t="str">
        <f>IF(SIMPLvolumes!AB147=0,"",SIMPLvolumes!AB147)</f>
        <v/>
      </c>
      <c r="I143" s="49" t="str">
        <f>IF(SIMPLvolumes!AC147=0,"",SIMPLvolumes!AC147)</f>
        <v/>
      </c>
      <c r="J143" s="49" t="str">
        <f>IF(SIMPLvolumes!AD147=0,"",SIMPLvolumes!AD147)</f>
        <v/>
      </c>
      <c r="K143" s="49" t="str">
        <f>IF(SIMPLvolumes!AE147=0,"",SIMPLvolumes!AE147)</f>
        <v/>
      </c>
      <c r="L143" s="49" t="str">
        <f>IF(SIMPLvolumes!AF147=0,"",SIMPLvolumes!AF147)</f>
        <v/>
      </c>
      <c r="M143" s="49" t="str">
        <f>IF(SIMPLvolumes!AG147=0,"",SIMPLvolumes!AG147)</f>
        <v/>
      </c>
      <c r="N143" s="49" t="str">
        <f>IF(SIMPLvolumes!AH147=0,"",SIMPLvolumes!AH147)</f>
        <v/>
      </c>
      <c r="O143" s="49" t="str">
        <f>IF(SIMPLvolumes!AI147=0,"",SIMPLvolumes!AI147)</f>
        <v/>
      </c>
      <c r="P143" s="48"/>
    </row>
    <row r="144" spans="1:22" ht="23" customHeight="1">
      <c r="A144" s="40">
        <f>B144*SIMPLvolumes!U148</f>
        <v>0</v>
      </c>
      <c r="B144" s="52">
        <f t="shared" si="16"/>
        <v>0</v>
      </c>
      <c r="C144" s="53" t="str">
        <f>SIMPLvolumes!C148</f>
        <v>11B</v>
      </c>
      <c r="D144" s="54" t="str">
        <f>IF(SIMPLvolumes!X148=0,"",SIMPLvolumes!X148)</f>
        <v/>
      </c>
      <c r="E144" s="49" t="str">
        <f>IF(SIMPLvolumes!Y148=0,"",SIMPLvolumes!Y148)</f>
        <v/>
      </c>
      <c r="F144" s="49" t="str">
        <f>IF(SIMPLvolumes!Z148=0,"",SIMPLvolumes!Z148)</f>
        <v/>
      </c>
      <c r="G144" s="49" t="str">
        <f>IF(SIMPLvolumes!AA148=0,"",SIMPLvolumes!AA148)</f>
        <v/>
      </c>
      <c r="H144" s="49" t="str">
        <f>IF(SIMPLvolumes!AB148=0,"",SIMPLvolumes!AB148)</f>
        <v/>
      </c>
      <c r="I144" s="49" t="str">
        <f>IF(SIMPLvolumes!AC148=0,"",SIMPLvolumes!AC148)</f>
        <v/>
      </c>
      <c r="J144" s="49" t="str">
        <f>IF(SIMPLvolumes!AD148=0,"",SIMPLvolumes!AD148)</f>
        <v/>
      </c>
      <c r="K144" s="49" t="str">
        <f>IF(SIMPLvolumes!AE148=0,"",SIMPLvolumes!AE148)</f>
        <v/>
      </c>
      <c r="L144" s="49" t="str">
        <f>IF(SIMPLvolumes!AF148=0,"",SIMPLvolumes!AF148)</f>
        <v/>
      </c>
      <c r="M144" s="49" t="str">
        <f>IF(SIMPLvolumes!AG148=0,"",SIMPLvolumes!AG148)</f>
        <v/>
      </c>
      <c r="N144" s="49" t="str">
        <f>IF(SIMPLvolumes!AH148=0,"",SIMPLvolumes!AH148)</f>
        <v/>
      </c>
      <c r="O144" s="49" t="str">
        <f>IF(SIMPLvolumes!AI148=0,"",SIMPLvolumes!AI148)</f>
        <v/>
      </c>
      <c r="P144" s="48"/>
    </row>
    <row r="145" spans="1:16" ht="23" customHeight="1">
      <c r="A145" s="40">
        <f>B145*SIMPLvolumes!U149</f>
        <v>0</v>
      </c>
      <c r="B145" s="52">
        <f t="shared" si="16"/>
        <v>0</v>
      </c>
      <c r="C145" s="53" t="str">
        <f>SIMPLvolumes!C149</f>
        <v>11C</v>
      </c>
      <c r="D145" s="54" t="str">
        <f>IF(SIMPLvolumes!X149=0,"",SIMPLvolumes!X149)</f>
        <v/>
      </c>
      <c r="E145" s="49" t="str">
        <f>IF(SIMPLvolumes!Y149=0,"",SIMPLvolumes!Y149)</f>
        <v/>
      </c>
      <c r="F145" s="49" t="str">
        <f>IF(SIMPLvolumes!Z149=0,"",SIMPLvolumes!Z149)</f>
        <v/>
      </c>
      <c r="G145" s="49" t="str">
        <f>IF(SIMPLvolumes!AA149=0,"",SIMPLvolumes!AA149)</f>
        <v/>
      </c>
      <c r="H145" s="49" t="str">
        <f>IF(SIMPLvolumes!AB149=0,"",SIMPLvolumes!AB149)</f>
        <v/>
      </c>
      <c r="I145" s="49" t="str">
        <f>IF(SIMPLvolumes!AC149=0,"",SIMPLvolumes!AC149)</f>
        <v/>
      </c>
      <c r="J145" s="49" t="str">
        <f>IF(SIMPLvolumes!AD149=0,"",SIMPLvolumes!AD149)</f>
        <v/>
      </c>
      <c r="K145" s="49" t="str">
        <f>IF(SIMPLvolumes!AE149=0,"",SIMPLvolumes!AE149)</f>
        <v/>
      </c>
      <c r="L145" s="49" t="str">
        <f>IF(SIMPLvolumes!AF149=0,"",SIMPLvolumes!AF149)</f>
        <v/>
      </c>
      <c r="M145" s="49" t="str">
        <f>IF(SIMPLvolumes!AG149=0,"",SIMPLvolumes!AG149)</f>
        <v/>
      </c>
      <c r="N145" s="49" t="str">
        <f>IF(SIMPLvolumes!AH149=0,"",SIMPLvolumes!AH149)</f>
        <v/>
      </c>
      <c r="O145" s="49" t="str">
        <f>IF(SIMPLvolumes!AI149=0,"",SIMPLvolumes!AI149)</f>
        <v/>
      </c>
      <c r="P145" s="48"/>
    </row>
    <row r="146" spans="1:16" ht="23" customHeight="1">
      <c r="A146" s="40">
        <f>B146*SIMPLvolumes!U150</f>
        <v>0</v>
      </c>
      <c r="B146" s="52">
        <f t="shared" si="16"/>
        <v>0</v>
      </c>
      <c r="C146" s="53" t="str">
        <f>SIMPLvolumes!C150</f>
        <v>11D</v>
      </c>
      <c r="D146" s="54" t="str">
        <f>IF(SIMPLvolumes!X150=0,"",SIMPLvolumes!X150)</f>
        <v/>
      </c>
      <c r="E146" s="49" t="str">
        <f>IF(SIMPLvolumes!Y150=0,"",SIMPLvolumes!Y150)</f>
        <v/>
      </c>
      <c r="F146" s="49" t="str">
        <f>IF(SIMPLvolumes!Z150=0,"",SIMPLvolumes!Z150)</f>
        <v/>
      </c>
      <c r="G146" s="49" t="str">
        <f>IF(SIMPLvolumes!AA150=0,"",SIMPLvolumes!AA150)</f>
        <v/>
      </c>
      <c r="H146" s="49" t="str">
        <f>IF(SIMPLvolumes!AB150=0,"",SIMPLvolumes!AB150)</f>
        <v/>
      </c>
      <c r="I146" s="49" t="str">
        <f>IF(SIMPLvolumes!AC150=0,"",SIMPLvolumes!AC150)</f>
        <v/>
      </c>
      <c r="J146" s="49" t="str">
        <f>IF(SIMPLvolumes!AD150=0,"",SIMPLvolumes!AD150)</f>
        <v/>
      </c>
      <c r="K146" s="49" t="str">
        <f>IF(SIMPLvolumes!AE150=0,"",SIMPLvolumes!AE150)</f>
        <v/>
      </c>
      <c r="L146" s="49" t="str">
        <f>IF(SIMPLvolumes!AF150=0,"",SIMPLvolumes!AF150)</f>
        <v/>
      </c>
      <c r="M146" s="49" t="str">
        <f>IF(SIMPLvolumes!AG150=0,"",SIMPLvolumes!AG150)</f>
        <v/>
      </c>
      <c r="N146" s="49" t="str">
        <f>IF(SIMPLvolumes!AH150=0,"",SIMPLvolumes!AH150)</f>
        <v/>
      </c>
      <c r="O146" s="49" t="str">
        <f>IF(SIMPLvolumes!AI150=0,"",SIMPLvolumes!AI150)</f>
        <v/>
      </c>
      <c r="P146" s="48"/>
    </row>
    <row r="147" spans="1:16" ht="23" customHeight="1">
      <c r="A147" s="40">
        <f>B147*SIMPLvolumes!U151</f>
        <v>0</v>
      </c>
      <c r="B147" s="52">
        <f>SUM(C147:O147)</f>
        <v>0</v>
      </c>
      <c r="C147" s="53" t="str">
        <f>SIMPLvolumes!C151</f>
        <v>11E</v>
      </c>
      <c r="D147" s="54" t="str">
        <f>IF(SIMPLvolumes!X151=0,"",SIMPLvolumes!X151)</f>
        <v/>
      </c>
      <c r="E147" s="49" t="str">
        <f>IF(SIMPLvolumes!Y151=0,"",SIMPLvolumes!Y151)</f>
        <v/>
      </c>
      <c r="F147" s="49" t="str">
        <f>IF(SIMPLvolumes!Z151=0,"",SIMPLvolumes!Z151)</f>
        <v/>
      </c>
      <c r="G147" s="49" t="str">
        <f>IF(SIMPLvolumes!AA151=0,"",SIMPLvolumes!AA151)</f>
        <v/>
      </c>
      <c r="H147" s="49" t="str">
        <f>IF(SIMPLvolumes!AB151=0,"",SIMPLvolumes!AB151)</f>
        <v/>
      </c>
      <c r="I147" s="49" t="str">
        <f>IF(SIMPLvolumes!AC151=0,"",SIMPLvolumes!AC151)</f>
        <v/>
      </c>
      <c r="J147" s="49" t="str">
        <f>IF(SIMPLvolumes!AD151=0,"",SIMPLvolumes!AD151)</f>
        <v/>
      </c>
      <c r="K147" s="49" t="str">
        <f>IF(SIMPLvolumes!AE151=0,"",SIMPLvolumes!AE151)</f>
        <v/>
      </c>
      <c r="L147" s="49" t="str">
        <f>IF(SIMPLvolumes!AF151=0,"",SIMPLvolumes!AF151)</f>
        <v/>
      </c>
      <c r="M147" s="49" t="str">
        <f>IF(SIMPLvolumes!AG151=0,"",SIMPLvolumes!AG151)</f>
        <v/>
      </c>
      <c r="N147" s="49" t="str">
        <f>IF(SIMPLvolumes!AH151=0,"",SIMPLvolumes!AH151)</f>
        <v/>
      </c>
      <c r="O147" s="49" t="str">
        <f>IF(SIMPLvolumes!AI151=0,"",SIMPLvolumes!AI151)</f>
        <v/>
      </c>
      <c r="P147" s="48"/>
    </row>
    <row r="148" spans="1:16" ht="23" customHeight="1">
      <c r="A148" s="40">
        <f>B148*SIMPLvolumes!U152</f>
        <v>0</v>
      </c>
      <c r="B148" s="52">
        <f t="shared" ref="B148" si="17">SUM(C148:O148)</f>
        <v>0</v>
      </c>
      <c r="C148" s="53" t="str">
        <f>SIMPLvolumes!C152</f>
        <v>11F</v>
      </c>
      <c r="D148" s="54" t="str">
        <f>IF(SIMPLvolumes!X152=0,"",SIMPLvolumes!X152)</f>
        <v/>
      </c>
      <c r="E148" s="49" t="str">
        <f>IF(SIMPLvolumes!Y152=0,"",SIMPLvolumes!Y152)</f>
        <v/>
      </c>
      <c r="F148" s="49" t="str">
        <f>IF(SIMPLvolumes!Z152=0,"",SIMPLvolumes!Z152)</f>
        <v/>
      </c>
      <c r="G148" s="49" t="str">
        <f>IF(SIMPLvolumes!AA152=0,"",SIMPLvolumes!AA152)</f>
        <v/>
      </c>
      <c r="H148" s="49" t="str">
        <f>IF(SIMPLvolumes!AB152=0,"",SIMPLvolumes!AB152)</f>
        <v/>
      </c>
      <c r="I148" s="49" t="str">
        <f>IF(SIMPLvolumes!AC152=0,"",SIMPLvolumes!AC152)</f>
        <v/>
      </c>
      <c r="J148" s="49" t="str">
        <f>IF(SIMPLvolumes!AD152=0,"",SIMPLvolumes!AD152)</f>
        <v/>
      </c>
      <c r="K148" s="49" t="str">
        <f>IF(SIMPLvolumes!AE152=0,"",SIMPLvolumes!AE152)</f>
        <v/>
      </c>
      <c r="L148" s="49" t="str">
        <f>IF(SIMPLvolumes!AF152=0,"",SIMPLvolumes!AF152)</f>
        <v/>
      </c>
      <c r="M148" s="49" t="str">
        <f>IF(SIMPLvolumes!AG152=0,"",SIMPLvolumes!AG152)</f>
        <v/>
      </c>
      <c r="N148" s="49" t="str">
        <f>IF(SIMPLvolumes!AH152=0,"",SIMPLvolumes!AH152)</f>
        <v/>
      </c>
      <c r="O148" s="49" t="str">
        <f>IF(SIMPLvolumes!AI152=0,"",SIMPLvolumes!AI152)</f>
        <v/>
      </c>
      <c r="P148" s="48"/>
    </row>
    <row r="149" spans="1:16" ht="23" customHeight="1">
      <c r="A149" s="40">
        <f>B149*SIMPLvolumes!U153</f>
        <v>0</v>
      </c>
      <c r="B149" s="52">
        <f>SUM(C149:O149)</f>
        <v>0</v>
      </c>
      <c r="C149" s="53" t="str">
        <f>SIMPLvolumes!C153</f>
        <v>11G</v>
      </c>
      <c r="D149" s="54" t="str">
        <f>IF(SIMPLvolumes!X153=0,"",SIMPLvolumes!X153)</f>
        <v/>
      </c>
      <c r="E149" s="49" t="str">
        <f>IF(SIMPLvolumes!Y153=0,"",SIMPLvolumes!Y153)</f>
        <v/>
      </c>
      <c r="F149" s="49" t="str">
        <f>IF(SIMPLvolumes!Z153=0,"",SIMPLvolumes!Z153)</f>
        <v/>
      </c>
      <c r="G149" s="49" t="str">
        <f>IF(SIMPLvolumes!AA153=0,"",SIMPLvolumes!AA153)</f>
        <v/>
      </c>
      <c r="H149" s="49" t="str">
        <f>IF(SIMPLvolumes!AB153=0,"",SIMPLvolumes!AB153)</f>
        <v/>
      </c>
      <c r="I149" s="49" t="str">
        <f>IF(SIMPLvolumes!AC153=0,"",SIMPLvolumes!AC153)</f>
        <v/>
      </c>
      <c r="J149" s="49" t="str">
        <f>IF(SIMPLvolumes!AD153=0,"",SIMPLvolumes!AD153)</f>
        <v/>
      </c>
      <c r="K149" s="49" t="str">
        <f>IF(SIMPLvolumes!AE153=0,"",SIMPLvolumes!AE153)</f>
        <v/>
      </c>
      <c r="L149" s="49" t="str">
        <f>IF(SIMPLvolumes!AF153=0,"",SIMPLvolumes!AF153)</f>
        <v/>
      </c>
      <c r="M149" s="49" t="str">
        <f>IF(SIMPLvolumes!AG153=0,"",SIMPLvolumes!AG153)</f>
        <v/>
      </c>
      <c r="N149" s="49" t="str">
        <f>IF(SIMPLvolumes!AH153=0,"",SIMPLvolumes!AH153)</f>
        <v/>
      </c>
      <c r="O149" s="49" t="str">
        <f>IF(SIMPLvolumes!AI153=0,"",SIMPLvolumes!AI153)</f>
        <v/>
      </c>
      <c r="P149" s="48"/>
    </row>
  </sheetData>
  <sheetProtection selectLockedCells="1" selectUnlockedCells="1"/>
  <autoFilter ref="A5:B149" xr:uid="{6BFB2C82-C48F-3342-A2AC-B7BEA824B601}"/>
  <mergeCells count="3">
    <mergeCell ref="K4:L4"/>
    <mergeCell ref="A2:B2"/>
    <mergeCell ref="A3:K3"/>
  </mergeCells>
  <phoneticPr fontId="6" type="noConversion"/>
  <conditionalFormatting sqref="C5:P5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{6CBF4470-5C01-41B2-89ED-7A3E98072545}</x14:id>
        </ext>
      </extLst>
    </cfRule>
  </conditionalFormatting>
  <pageMargins left="0.74803149606299213" right="0.74803149606299213" top="0.98425196850393704" bottom="0.98425196850393704" header="0.51181102362204722" footer="0.51181102362204722"/>
  <pageSetup paperSize="9" orientation="landscape" horizontalDpi="1200" verticalDpi="1200" r:id="rId1"/>
  <headerFooter differentFirst="1">
    <oddHeader>&amp;L&amp;"-,Krepko"&amp;14SIMPL&amp;Cstranka, št.naročila</oddHeader>
    <oddFooter>Stran &amp;P od &amp;N</oddFooter>
    <firstFooter>&amp;CStran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BF4470-5C01-41B2-89ED-7A3E980725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C5:P5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4F38-F05C-45D6-87F2-3404FC80E820}">
  <dimension ref="A1:X150"/>
  <sheetViews>
    <sheetView topLeftCell="C1" zoomScaleNormal="100" workbookViewId="0">
      <selection activeCell="W146" sqref="D3:W146"/>
    </sheetView>
  </sheetViews>
  <sheetFormatPr defaultColWidth="12.33203125" defaultRowHeight="23" customHeight="1"/>
  <cols>
    <col min="1" max="1" width="7.1640625" style="1" hidden="1" customWidth="1"/>
    <col min="2" max="2" width="6.33203125" style="1" hidden="1" customWidth="1"/>
    <col min="3" max="3" width="5.6640625" style="1" customWidth="1"/>
    <col min="4" max="13" width="5.58203125" style="3" customWidth="1"/>
    <col min="14" max="15" width="5.58203125" style="64" customWidth="1"/>
    <col min="16" max="18" width="10.6640625" style="3" hidden="1" customWidth="1"/>
    <col min="19" max="19" width="10.6640625" style="1" hidden="1" customWidth="1"/>
    <col min="20" max="20" width="12.33203125" style="37" hidden="1" customWidth="1"/>
    <col min="21" max="21" width="12.33203125" style="1" hidden="1" customWidth="1"/>
    <col min="22" max="22" width="12.33203125" style="38" hidden="1" customWidth="1"/>
    <col min="23" max="23" width="5.83203125" style="1" customWidth="1"/>
    <col min="24" max="16384" width="12.33203125" style="1"/>
  </cols>
  <sheetData>
    <row r="1" spans="1:23" ht="32.75" customHeight="1">
      <c r="A1" s="343">
        <f>'PRODUCTION LIST VOLUMES'!A3:K3</f>
        <v>0</v>
      </c>
      <c r="B1" s="343"/>
      <c r="C1" s="343"/>
      <c r="D1" s="343"/>
      <c r="E1" s="343"/>
      <c r="F1" s="343"/>
      <c r="G1" s="343"/>
      <c r="H1" s="203"/>
      <c r="I1" s="344"/>
      <c r="J1" s="344"/>
      <c r="K1" s="203"/>
      <c r="L1" s="203"/>
      <c r="M1" s="204">
        <f>'PRODUCTION LIST VOLUMES'!P3</f>
        <v>0</v>
      </c>
      <c r="N1" s="204"/>
      <c r="O1" s="204"/>
      <c r="P1" s="205"/>
      <c r="Q1" s="204"/>
      <c r="R1" s="206"/>
      <c r="S1" s="207"/>
      <c r="T1" s="207"/>
      <c r="U1" s="207"/>
      <c r="V1" s="208"/>
      <c r="W1" s="207"/>
    </row>
    <row r="2" spans="1:23" ht="23" customHeight="1">
      <c r="A2" s="209" t="s">
        <v>84</v>
      </c>
      <c r="B2" s="210" t="s">
        <v>83</v>
      </c>
      <c r="C2" s="211" t="s">
        <v>174</v>
      </c>
      <c r="D2" s="212" t="s">
        <v>3</v>
      </c>
      <c r="E2" s="212" t="s">
        <v>4</v>
      </c>
      <c r="F2" s="212" t="s">
        <v>13</v>
      </c>
      <c r="G2" s="212" t="s">
        <v>120</v>
      </c>
      <c r="H2" s="212" t="s">
        <v>5</v>
      </c>
      <c r="I2" s="212" t="s">
        <v>18</v>
      </c>
      <c r="J2" s="212" t="s">
        <v>82</v>
      </c>
      <c r="K2" s="212" t="s">
        <v>19</v>
      </c>
      <c r="L2" s="212" t="s">
        <v>168</v>
      </c>
      <c r="M2" s="212" t="s">
        <v>58</v>
      </c>
      <c r="N2" s="212" t="s">
        <v>275</v>
      </c>
      <c r="O2" s="213" t="s">
        <v>276</v>
      </c>
      <c r="P2" s="211" t="s">
        <v>67</v>
      </c>
      <c r="Q2" s="210" t="s">
        <v>81</v>
      </c>
      <c r="R2" s="211" t="s">
        <v>68</v>
      </c>
      <c r="S2" s="211" t="s">
        <v>22</v>
      </c>
      <c r="T2" s="207" t="s">
        <v>145</v>
      </c>
      <c r="U2" s="207" t="s">
        <v>146</v>
      </c>
      <c r="V2" s="208" t="s">
        <v>147</v>
      </c>
      <c r="W2" s="211" t="s">
        <v>14</v>
      </c>
    </row>
    <row r="3" spans="1:23" ht="23" customHeight="1">
      <c r="A3" s="209">
        <f>B3*SIMPLvolumes!U11</f>
        <v>0</v>
      </c>
      <c r="B3" s="211">
        <f t="shared" ref="B3:B34" si="0">SUM(C3:M3)</f>
        <v>0</v>
      </c>
      <c r="C3" s="211" t="str">
        <f>SIMPLvolumes!C11</f>
        <v>1A</v>
      </c>
      <c r="D3" s="273" t="str">
        <f>IF(SIMPLvolumes!X11=0,"",SIMPLvolumes!X11)</f>
        <v/>
      </c>
      <c r="E3" s="273" t="str">
        <f>IF(SIMPLvolumes!Y11=0,"",SIMPLvolumes!Y11)</f>
        <v/>
      </c>
      <c r="F3" s="273" t="str">
        <f>IF(SIMPLvolumes!Z11=0,"",SIMPLvolumes!Z11)</f>
        <v/>
      </c>
      <c r="G3" s="273" t="str">
        <f>IF(SIMPLvolumes!AA11=0,"",SIMPLvolumes!AA11)</f>
        <v/>
      </c>
      <c r="H3" s="273" t="str">
        <f>IF(SIMPLvolumes!AB11=0,"",SIMPLvolumes!AB11)</f>
        <v/>
      </c>
      <c r="I3" s="273" t="str">
        <f>IF(SIMPLvolumes!AC11=0,"",SIMPLvolumes!AC11)</f>
        <v/>
      </c>
      <c r="J3" s="273" t="str">
        <f>IF(SIMPLvolumes!AD11=0,"",SIMPLvolumes!AD11)</f>
        <v/>
      </c>
      <c r="K3" s="273" t="str">
        <f>IF(SIMPLvolumes!AE11=0,"",SIMPLvolumes!AE11)</f>
        <v/>
      </c>
      <c r="L3" s="273" t="str">
        <f>IF(SIMPLvolumes!AF11=0,"",SIMPLvolumes!AF11)</f>
        <v/>
      </c>
      <c r="M3" s="273" t="str">
        <f>IF(SIMPLvolumes!AG11=0,"",SIMPLvolumes!AG11)</f>
        <v/>
      </c>
      <c r="N3" s="273" t="str">
        <f>IF(SIMPLvolumes!AH11=0,"",SIMPLvolumes!AH11)</f>
        <v/>
      </c>
      <c r="O3" s="273" t="str">
        <f>IF(SIMPLvolumes!AI11=0,"",SIMPLvolumes!AI11)</f>
        <v/>
      </c>
      <c r="P3" s="274"/>
      <c r="Q3" s="274"/>
      <c r="R3" s="274"/>
      <c r="S3" s="274"/>
      <c r="T3" s="275"/>
      <c r="U3" s="275" t="str">
        <f t="shared" ref="U3" si="1">IF(T3=1,REPT(""""&amp;C3&amp;".dwg""",B3),"")</f>
        <v/>
      </c>
      <c r="V3" s="276"/>
      <c r="W3" s="274">
        <f>'PRODUCTION LIST VOLUMES'!B6</f>
        <v>0</v>
      </c>
    </row>
    <row r="4" spans="1:23" ht="23" customHeight="1">
      <c r="A4" s="209">
        <f>B4*SIMPLvolumes!U12</f>
        <v>0</v>
      </c>
      <c r="B4" s="211">
        <f t="shared" si="0"/>
        <v>0</v>
      </c>
      <c r="C4" s="211" t="str">
        <f>SIMPLvolumes!C12</f>
        <v>1B</v>
      </c>
      <c r="D4" s="273" t="str">
        <f>IF(SIMPLvolumes!X12=0,"",SIMPLvolumes!X12)</f>
        <v/>
      </c>
      <c r="E4" s="273" t="str">
        <f>IF(SIMPLvolumes!Y12=0,"",SIMPLvolumes!Y12)</f>
        <v/>
      </c>
      <c r="F4" s="273" t="str">
        <f>IF(SIMPLvolumes!Z12=0,"",SIMPLvolumes!Z12)</f>
        <v/>
      </c>
      <c r="G4" s="273" t="str">
        <f>IF(SIMPLvolumes!AA12=0,"",SIMPLvolumes!AA12)</f>
        <v/>
      </c>
      <c r="H4" s="273" t="str">
        <f>IF(SIMPLvolumes!AB12=0,"",SIMPLvolumes!AB12)</f>
        <v/>
      </c>
      <c r="I4" s="273" t="str">
        <f>IF(SIMPLvolumes!AC12=0,"",SIMPLvolumes!AC12)</f>
        <v/>
      </c>
      <c r="J4" s="273" t="str">
        <f>IF(SIMPLvolumes!AD12=0,"",SIMPLvolumes!AD12)</f>
        <v/>
      </c>
      <c r="K4" s="273" t="str">
        <f>IF(SIMPLvolumes!AE12=0,"",SIMPLvolumes!AE12)</f>
        <v/>
      </c>
      <c r="L4" s="273" t="str">
        <f>IF(SIMPLvolumes!AF12=0,"",SIMPLvolumes!AF12)</f>
        <v/>
      </c>
      <c r="M4" s="273" t="str">
        <f>IF(SIMPLvolumes!AG12=0,"",SIMPLvolumes!AG12)</f>
        <v/>
      </c>
      <c r="N4" s="273" t="str">
        <f>IF(SIMPLvolumes!AH12=0,"",SIMPLvolumes!AH12)</f>
        <v/>
      </c>
      <c r="O4" s="273" t="str">
        <f>IF(SIMPLvolumes!AI12=0,"",SIMPLvolumes!AI12)</f>
        <v/>
      </c>
      <c r="P4" s="274"/>
      <c r="Q4" s="274"/>
      <c r="R4" s="274"/>
      <c r="S4" s="274"/>
      <c r="T4" s="275"/>
      <c r="U4" s="275" t="str">
        <f t="shared" ref="U4:U11" si="2">IF(T4=1,REPT(""""&amp;C4&amp;".dwg""",B4),"")</f>
        <v/>
      </c>
      <c r="V4" s="276"/>
      <c r="W4" s="274">
        <f>'PRODUCTION LIST VOLUMES'!B7</f>
        <v>0</v>
      </c>
    </row>
    <row r="5" spans="1:23" ht="23" customHeight="1">
      <c r="A5" s="209">
        <f>B5*SIMPLvolumes!U13</f>
        <v>0</v>
      </c>
      <c r="B5" s="211">
        <f t="shared" si="0"/>
        <v>0</v>
      </c>
      <c r="C5" s="211" t="str">
        <f>SIMPLvolumes!C13</f>
        <v>1C</v>
      </c>
      <c r="D5" s="273" t="str">
        <f>IF(SIMPLvolumes!X13=0,"",SIMPLvolumes!X13)</f>
        <v/>
      </c>
      <c r="E5" s="273" t="str">
        <f>IF(SIMPLvolumes!Y13=0,"",SIMPLvolumes!Y13)</f>
        <v/>
      </c>
      <c r="F5" s="273" t="str">
        <f>IF(SIMPLvolumes!Z13=0,"",SIMPLvolumes!Z13)</f>
        <v/>
      </c>
      <c r="G5" s="273" t="str">
        <f>IF(SIMPLvolumes!AA13=0,"",SIMPLvolumes!AA13)</f>
        <v/>
      </c>
      <c r="H5" s="273" t="str">
        <f>IF(SIMPLvolumes!AB13=0,"",SIMPLvolumes!AB13)</f>
        <v/>
      </c>
      <c r="I5" s="273" t="str">
        <f>IF(SIMPLvolumes!AC13=0,"",SIMPLvolumes!AC13)</f>
        <v/>
      </c>
      <c r="J5" s="273" t="str">
        <f>IF(SIMPLvolumes!AD13=0,"",SIMPLvolumes!AD13)</f>
        <v/>
      </c>
      <c r="K5" s="273" t="str">
        <f>IF(SIMPLvolumes!AE13=0,"",SIMPLvolumes!AE13)</f>
        <v/>
      </c>
      <c r="L5" s="273" t="str">
        <f>IF(SIMPLvolumes!AF13=0,"",SIMPLvolumes!AF13)</f>
        <v/>
      </c>
      <c r="M5" s="273" t="str">
        <f>IF(SIMPLvolumes!AG13=0,"",SIMPLvolumes!AG13)</f>
        <v/>
      </c>
      <c r="N5" s="273" t="str">
        <f>IF(SIMPLvolumes!AH13=0,"",SIMPLvolumes!AH13)</f>
        <v/>
      </c>
      <c r="O5" s="273" t="str">
        <f>IF(SIMPLvolumes!AI13=0,"",SIMPLvolumes!AI13)</f>
        <v/>
      </c>
      <c r="P5" s="274"/>
      <c r="Q5" s="274"/>
      <c r="R5" s="274"/>
      <c r="S5" s="274"/>
      <c r="T5" s="275"/>
      <c r="U5" s="275" t="str">
        <f t="shared" si="2"/>
        <v/>
      </c>
      <c r="V5" s="276"/>
      <c r="W5" s="274">
        <f>'PRODUCTION LIST VOLUMES'!B8</f>
        <v>0</v>
      </c>
    </row>
    <row r="6" spans="1:23" ht="23" customHeight="1">
      <c r="A6" s="209">
        <f>B6*SIMPLvolumes!U14</f>
        <v>0</v>
      </c>
      <c r="B6" s="211">
        <f t="shared" si="0"/>
        <v>0</v>
      </c>
      <c r="C6" s="211" t="str">
        <f>SIMPLvolumes!C14</f>
        <v>1D</v>
      </c>
      <c r="D6" s="273" t="str">
        <f>IF(SIMPLvolumes!X14=0,"",SIMPLvolumes!X14)</f>
        <v/>
      </c>
      <c r="E6" s="273" t="str">
        <f>IF(SIMPLvolumes!Y14=0,"",SIMPLvolumes!Y14)</f>
        <v/>
      </c>
      <c r="F6" s="273" t="str">
        <f>IF(SIMPLvolumes!Z14=0,"",SIMPLvolumes!Z14)</f>
        <v/>
      </c>
      <c r="G6" s="273" t="str">
        <f>IF(SIMPLvolumes!AA14=0,"",SIMPLvolumes!AA14)</f>
        <v/>
      </c>
      <c r="H6" s="273" t="str">
        <f>IF(SIMPLvolumes!AB14=0,"",SIMPLvolumes!AB14)</f>
        <v/>
      </c>
      <c r="I6" s="273" t="str">
        <f>IF(SIMPLvolumes!AC14=0,"",SIMPLvolumes!AC14)</f>
        <v/>
      </c>
      <c r="J6" s="273" t="str">
        <f>IF(SIMPLvolumes!AD14=0,"",SIMPLvolumes!AD14)</f>
        <v/>
      </c>
      <c r="K6" s="273" t="str">
        <f>IF(SIMPLvolumes!AE14=0,"",SIMPLvolumes!AE14)</f>
        <v/>
      </c>
      <c r="L6" s="273" t="str">
        <f>IF(SIMPLvolumes!AF14=0,"",SIMPLvolumes!AF14)</f>
        <v/>
      </c>
      <c r="M6" s="273" t="str">
        <f>IF(SIMPLvolumes!AG14=0,"",SIMPLvolumes!AG14)</f>
        <v/>
      </c>
      <c r="N6" s="273" t="str">
        <f>IF(SIMPLvolumes!AH14=0,"",SIMPLvolumes!AH14)</f>
        <v/>
      </c>
      <c r="O6" s="273" t="str">
        <f>IF(SIMPLvolumes!AI14=0,"",SIMPLvolumes!AI14)</f>
        <v/>
      </c>
      <c r="P6" s="274"/>
      <c r="Q6" s="274"/>
      <c r="R6" s="274"/>
      <c r="S6" s="274"/>
      <c r="T6" s="275"/>
      <c r="U6" s="275" t="str">
        <f t="shared" si="2"/>
        <v/>
      </c>
      <c r="V6" s="276"/>
      <c r="W6" s="274">
        <f>'PRODUCTION LIST VOLUMES'!B9</f>
        <v>0</v>
      </c>
    </row>
    <row r="7" spans="1:23" ht="23" customHeight="1">
      <c r="A7" s="209">
        <f>B7*SIMPLvolumes!U15</f>
        <v>0</v>
      </c>
      <c r="B7" s="211">
        <f t="shared" si="0"/>
        <v>0</v>
      </c>
      <c r="C7" s="211" t="str">
        <f>SIMPLvolumes!C15</f>
        <v>1E</v>
      </c>
      <c r="D7" s="273" t="str">
        <f>IF(SIMPLvolumes!X15=0,"",SIMPLvolumes!X15)</f>
        <v/>
      </c>
      <c r="E7" s="273" t="str">
        <f>IF(SIMPLvolumes!Y15=0,"",SIMPLvolumes!Y15)</f>
        <v/>
      </c>
      <c r="F7" s="273" t="str">
        <f>IF(SIMPLvolumes!Z15=0,"",SIMPLvolumes!Z15)</f>
        <v/>
      </c>
      <c r="G7" s="273" t="str">
        <f>IF(SIMPLvolumes!AA15=0,"",SIMPLvolumes!AA15)</f>
        <v/>
      </c>
      <c r="H7" s="273" t="str">
        <f>IF(SIMPLvolumes!AB15=0,"",SIMPLvolumes!AB15)</f>
        <v/>
      </c>
      <c r="I7" s="273" t="str">
        <f>IF(SIMPLvolumes!AC15=0,"",SIMPLvolumes!AC15)</f>
        <v/>
      </c>
      <c r="J7" s="273" t="str">
        <f>IF(SIMPLvolumes!AD15=0,"",SIMPLvolumes!AD15)</f>
        <v/>
      </c>
      <c r="K7" s="273" t="str">
        <f>IF(SIMPLvolumes!AE15=0,"",SIMPLvolumes!AE15)</f>
        <v/>
      </c>
      <c r="L7" s="273" t="str">
        <f>IF(SIMPLvolumes!AF15=0,"",SIMPLvolumes!AF15)</f>
        <v/>
      </c>
      <c r="M7" s="273" t="str">
        <f>IF(SIMPLvolumes!AG15=0,"",SIMPLvolumes!AG15)</f>
        <v/>
      </c>
      <c r="N7" s="273" t="str">
        <f>IF(SIMPLvolumes!AH15=0,"",SIMPLvolumes!AH15)</f>
        <v/>
      </c>
      <c r="O7" s="273" t="str">
        <f>IF(SIMPLvolumes!AI15=0,"",SIMPLvolumes!AI15)</f>
        <v/>
      </c>
      <c r="P7" s="274"/>
      <c r="Q7" s="274"/>
      <c r="R7" s="274"/>
      <c r="S7" s="274"/>
      <c r="T7" s="275"/>
      <c r="U7" s="275" t="str">
        <f t="shared" si="2"/>
        <v/>
      </c>
      <c r="V7" s="276"/>
      <c r="W7" s="274">
        <f>'PRODUCTION LIST VOLUMES'!B10</f>
        <v>0</v>
      </c>
    </row>
    <row r="8" spans="1:23" ht="23" customHeight="1">
      <c r="A8" s="209">
        <f>B8*SIMPLvolumes!U16</f>
        <v>0</v>
      </c>
      <c r="B8" s="211">
        <f t="shared" si="0"/>
        <v>0</v>
      </c>
      <c r="C8" s="211" t="str">
        <f>SIMPLvolumes!C16</f>
        <v>1F</v>
      </c>
      <c r="D8" s="273" t="str">
        <f>IF(SIMPLvolumes!X16=0,"",SIMPLvolumes!X16)</f>
        <v/>
      </c>
      <c r="E8" s="273" t="str">
        <f>IF(SIMPLvolumes!Y16=0,"",SIMPLvolumes!Y16)</f>
        <v/>
      </c>
      <c r="F8" s="273" t="str">
        <f>IF(SIMPLvolumes!Z16=0,"",SIMPLvolumes!Z16)</f>
        <v/>
      </c>
      <c r="G8" s="273" t="str">
        <f>IF(SIMPLvolumes!AA16=0,"",SIMPLvolumes!AA16)</f>
        <v/>
      </c>
      <c r="H8" s="273" t="str">
        <f>IF(SIMPLvolumes!AB16=0,"",SIMPLvolumes!AB16)</f>
        <v/>
      </c>
      <c r="I8" s="273" t="str">
        <f>IF(SIMPLvolumes!AC16=0,"",SIMPLvolumes!AC16)</f>
        <v/>
      </c>
      <c r="J8" s="273" t="str">
        <f>IF(SIMPLvolumes!AD16=0,"",SIMPLvolumes!AD16)</f>
        <v/>
      </c>
      <c r="K8" s="273" t="str">
        <f>IF(SIMPLvolumes!AE16=0,"",SIMPLvolumes!AE16)</f>
        <v/>
      </c>
      <c r="L8" s="273" t="str">
        <f>IF(SIMPLvolumes!AF16=0,"",SIMPLvolumes!AF16)</f>
        <v/>
      </c>
      <c r="M8" s="273" t="str">
        <f>IF(SIMPLvolumes!AG16=0,"",SIMPLvolumes!AG16)</f>
        <v/>
      </c>
      <c r="N8" s="273" t="str">
        <f>IF(SIMPLvolumes!AH16=0,"",SIMPLvolumes!AH16)</f>
        <v/>
      </c>
      <c r="O8" s="273" t="str">
        <f>IF(SIMPLvolumes!AI16=0,"",SIMPLvolumes!AI16)</f>
        <v/>
      </c>
      <c r="P8" s="274"/>
      <c r="Q8" s="274"/>
      <c r="R8" s="274"/>
      <c r="S8" s="274"/>
      <c r="T8" s="275"/>
      <c r="U8" s="275" t="str">
        <f t="shared" si="2"/>
        <v/>
      </c>
      <c r="V8" s="276"/>
      <c r="W8" s="274">
        <f>'PRODUCTION LIST VOLUMES'!B11</f>
        <v>0</v>
      </c>
    </row>
    <row r="9" spans="1:23" ht="23" customHeight="1">
      <c r="A9" s="209">
        <f>B9*SIMPLvolumes!U17</f>
        <v>0</v>
      </c>
      <c r="B9" s="211">
        <f t="shared" si="0"/>
        <v>0</v>
      </c>
      <c r="C9" s="211" t="str">
        <f>SIMPLvolumes!C17</f>
        <v>1G</v>
      </c>
      <c r="D9" s="273" t="str">
        <f>IF(SIMPLvolumes!X17=0,"",SIMPLvolumes!X17)</f>
        <v/>
      </c>
      <c r="E9" s="273" t="str">
        <f>IF(SIMPLvolumes!Y17=0,"",SIMPLvolumes!Y17)</f>
        <v/>
      </c>
      <c r="F9" s="273" t="str">
        <f>IF(SIMPLvolumes!Z17=0,"",SIMPLvolumes!Z17)</f>
        <v/>
      </c>
      <c r="G9" s="273" t="str">
        <f>IF(SIMPLvolumes!AA17=0,"",SIMPLvolumes!AA17)</f>
        <v/>
      </c>
      <c r="H9" s="273" t="str">
        <f>IF(SIMPLvolumes!AB17=0,"",SIMPLvolumes!AB17)</f>
        <v/>
      </c>
      <c r="I9" s="273" t="str">
        <f>IF(SIMPLvolumes!AC17=0,"",SIMPLvolumes!AC17)</f>
        <v/>
      </c>
      <c r="J9" s="273" t="str">
        <f>IF(SIMPLvolumes!AD17=0,"",SIMPLvolumes!AD17)</f>
        <v/>
      </c>
      <c r="K9" s="273" t="str">
        <f>IF(SIMPLvolumes!AE17=0,"",SIMPLvolumes!AE17)</f>
        <v/>
      </c>
      <c r="L9" s="273" t="str">
        <f>IF(SIMPLvolumes!AF17=0,"",SIMPLvolumes!AF17)</f>
        <v/>
      </c>
      <c r="M9" s="273" t="str">
        <f>IF(SIMPLvolumes!AG17=0,"",SIMPLvolumes!AG17)</f>
        <v/>
      </c>
      <c r="N9" s="273" t="str">
        <f>IF(SIMPLvolumes!AH17=0,"",SIMPLvolumes!AH17)</f>
        <v/>
      </c>
      <c r="O9" s="273" t="str">
        <f>IF(SIMPLvolumes!AI17=0,"",SIMPLvolumes!AI17)</f>
        <v/>
      </c>
      <c r="P9" s="274"/>
      <c r="Q9" s="274"/>
      <c r="R9" s="274"/>
      <c r="S9" s="274"/>
      <c r="T9" s="275"/>
      <c r="U9" s="275" t="str">
        <f t="shared" si="2"/>
        <v/>
      </c>
      <c r="V9" s="276"/>
      <c r="W9" s="274">
        <f>'PRODUCTION LIST VOLUMES'!B12</f>
        <v>0</v>
      </c>
    </row>
    <row r="10" spans="1:23" ht="23" customHeight="1">
      <c r="A10" s="209">
        <f>B10*SIMPLvolumes!U18</f>
        <v>0</v>
      </c>
      <c r="B10" s="211">
        <f t="shared" si="0"/>
        <v>0</v>
      </c>
      <c r="C10" s="211" t="str">
        <f>SIMPLvolumes!C18</f>
        <v>1H</v>
      </c>
      <c r="D10" s="273" t="str">
        <f>IF(SIMPLvolumes!X18=0,"",SIMPLvolumes!X18)</f>
        <v/>
      </c>
      <c r="E10" s="273" t="str">
        <f>IF(SIMPLvolumes!Y18=0,"",SIMPLvolumes!Y18)</f>
        <v/>
      </c>
      <c r="F10" s="273" t="str">
        <f>IF(SIMPLvolumes!Z18=0,"",SIMPLvolumes!Z18)</f>
        <v/>
      </c>
      <c r="G10" s="273" t="str">
        <f>IF(SIMPLvolumes!AA18=0,"",SIMPLvolumes!AA18)</f>
        <v/>
      </c>
      <c r="H10" s="273" t="str">
        <f>IF(SIMPLvolumes!AB18=0,"",SIMPLvolumes!AB18)</f>
        <v/>
      </c>
      <c r="I10" s="273" t="str">
        <f>IF(SIMPLvolumes!AC18=0,"",SIMPLvolumes!AC18)</f>
        <v/>
      </c>
      <c r="J10" s="273" t="str">
        <f>IF(SIMPLvolumes!AD18=0,"",SIMPLvolumes!AD18)</f>
        <v/>
      </c>
      <c r="K10" s="273" t="str">
        <f>IF(SIMPLvolumes!AE18=0,"",SIMPLvolumes!AE18)</f>
        <v/>
      </c>
      <c r="L10" s="273" t="str">
        <f>IF(SIMPLvolumes!AF18=0,"",SIMPLvolumes!AF18)</f>
        <v/>
      </c>
      <c r="M10" s="273" t="str">
        <f>IF(SIMPLvolumes!AG18=0,"",SIMPLvolumes!AG18)</f>
        <v/>
      </c>
      <c r="N10" s="273" t="str">
        <f>IF(SIMPLvolumes!AH18=0,"",SIMPLvolumes!AH18)</f>
        <v/>
      </c>
      <c r="O10" s="273" t="str">
        <f>IF(SIMPLvolumes!AI18=0,"",SIMPLvolumes!AI18)</f>
        <v/>
      </c>
      <c r="P10" s="274"/>
      <c r="Q10" s="274"/>
      <c r="R10" s="274"/>
      <c r="S10" s="274"/>
      <c r="T10" s="275"/>
      <c r="U10" s="275" t="str">
        <f t="shared" si="2"/>
        <v/>
      </c>
      <c r="V10" s="276"/>
      <c r="W10" s="274">
        <f>'PRODUCTION LIST VOLUMES'!B13</f>
        <v>0</v>
      </c>
    </row>
    <row r="11" spans="1:23" ht="23" customHeight="1">
      <c r="A11" s="209">
        <f>B11*SIMPLvolumes!U19</f>
        <v>0</v>
      </c>
      <c r="B11" s="211">
        <f t="shared" si="0"/>
        <v>0</v>
      </c>
      <c r="C11" s="211" t="str">
        <f>SIMPLvolumes!C19</f>
        <v>1I</v>
      </c>
      <c r="D11" s="273" t="str">
        <f>IF(SIMPLvolumes!X19=0,"",SIMPLvolumes!X19)</f>
        <v/>
      </c>
      <c r="E11" s="273" t="str">
        <f>IF(SIMPLvolumes!Y19=0,"",SIMPLvolumes!Y19)</f>
        <v/>
      </c>
      <c r="F11" s="273" t="str">
        <f>IF(SIMPLvolumes!Z19=0,"",SIMPLvolumes!Z19)</f>
        <v/>
      </c>
      <c r="G11" s="273" t="str">
        <f>IF(SIMPLvolumes!AA19=0,"",SIMPLvolumes!AA19)</f>
        <v/>
      </c>
      <c r="H11" s="273" t="str">
        <f>IF(SIMPLvolumes!AB19=0,"",SIMPLvolumes!AB19)</f>
        <v/>
      </c>
      <c r="I11" s="273" t="str">
        <f>IF(SIMPLvolumes!AC19=0,"",SIMPLvolumes!AC19)</f>
        <v/>
      </c>
      <c r="J11" s="273" t="str">
        <f>IF(SIMPLvolumes!AD19=0,"",SIMPLvolumes!AD19)</f>
        <v/>
      </c>
      <c r="K11" s="273" t="str">
        <f>IF(SIMPLvolumes!AE19=0,"",SIMPLvolumes!AE19)</f>
        <v/>
      </c>
      <c r="L11" s="273" t="str">
        <f>IF(SIMPLvolumes!AF19=0,"",SIMPLvolumes!AF19)</f>
        <v/>
      </c>
      <c r="M11" s="273" t="str">
        <f>IF(SIMPLvolumes!AG19=0,"",SIMPLvolumes!AG19)</f>
        <v/>
      </c>
      <c r="N11" s="273" t="str">
        <f>IF(SIMPLvolumes!AH19=0,"",SIMPLvolumes!AH19)</f>
        <v/>
      </c>
      <c r="O11" s="273" t="str">
        <f>IF(SIMPLvolumes!AI19=0,"",SIMPLvolumes!AI19)</f>
        <v/>
      </c>
      <c r="P11" s="274"/>
      <c r="Q11" s="274"/>
      <c r="R11" s="274"/>
      <c r="S11" s="274"/>
      <c r="T11" s="275"/>
      <c r="U11" s="275" t="str">
        <f t="shared" si="2"/>
        <v/>
      </c>
      <c r="V11" s="276"/>
      <c r="W11" s="274">
        <f>'PRODUCTION LIST VOLUMES'!B14</f>
        <v>0</v>
      </c>
    </row>
    <row r="12" spans="1:23" ht="23" customHeight="1">
      <c r="A12" s="209"/>
      <c r="B12" s="211"/>
      <c r="C12" s="211" t="str">
        <f>SIMPLvolumes!C10</f>
        <v>1K</v>
      </c>
      <c r="D12" s="273" t="str">
        <f>IF(SIMPLvolumes!X10=0,"",SIMPLvolumes!X10)</f>
        <v/>
      </c>
      <c r="E12" s="273" t="str">
        <f>IF(SIMPLvolumes!Y10=0,"",SIMPLvolumes!Y10)</f>
        <v/>
      </c>
      <c r="F12" s="273" t="str">
        <f>IF(SIMPLvolumes!Z10=0,"",SIMPLvolumes!Z10)</f>
        <v/>
      </c>
      <c r="G12" s="273" t="str">
        <f>IF(SIMPLvolumes!AA10=0,"",SIMPLvolumes!AA10)</f>
        <v/>
      </c>
      <c r="H12" s="273" t="str">
        <f>IF(SIMPLvolumes!AB10=0,"",SIMPLvolumes!AB10)</f>
        <v/>
      </c>
      <c r="I12" s="273" t="str">
        <f>IF(SIMPLvolumes!AC10=0,"",SIMPLvolumes!AC10)</f>
        <v/>
      </c>
      <c r="J12" s="273" t="str">
        <f>IF(SIMPLvolumes!AD10=0,"",SIMPLvolumes!AD10)</f>
        <v/>
      </c>
      <c r="K12" s="273" t="str">
        <f>IF(SIMPLvolumes!AE10=0,"",SIMPLvolumes!AE10)</f>
        <v/>
      </c>
      <c r="L12" s="273" t="str">
        <f>IF(SIMPLvolumes!AF10=0,"",SIMPLvolumes!AF10)</f>
        <v/>
      </c>
      <c r="M12" s="273" t="str">
        <f>IF(SIMPLvolumes!AG10=0,"",SIMPLvolumes!AG10)</f>
        <v/>
      </c>
      <c r="N12" s="273" t="str">
        <f>IF(SIMPLvolumes!AH10=0,"",SIMPLvolumes!AH10)</f>
        <v/>
      </c>
      <c r="O12" s="273" t="str">
        <f>IF(SIMPLvolumes!AI10=0,"",SIMPLvolumes!AI10)</f>
        <v/>
      </c>
      <c r="P12" s="274"/>
      <c r="Q12" s="274"/>
      <c r="R12" s="274"/>
      <c r="S12" s="274"/>
      <c r="T12" s="275"/>
      <c r="U12" s="275" t="str">
        <f t="shared" ref="U12" si="3">IF(T12=1,REPT(""""&amp;C12&amp;".dwg""",B12),"")</f>
        <v/>
      </c>
      <c r="V12" s="276"/>
      <c r="W12" s="274">
        <f>'PRODUCTION LIST VOLUMES'!B15</f>
        <v>0</v>
      </c>
    </row>
    <row r="13" spans="1:23" ht="23" customHeight="1">
      <c r="A13" s="209">
        <f>B13*SIMPLvolumes!U20</f>
        <v>0</v>
      </c>
      <c r="B13" s="211">
        <f t="shared" si="0"/>
        <v>0</v>
      </c>
      <c r="C13" s="211">
        <f>SIMPLvolumes!C20</f>
        <v>0</v>
      </c>
      <c r="D13" s="273" t="str">
        <f>IF(SIMPLvolumes!X20=0,"",SIMPLvolumes!X20)</f>
        <v/>
      </c>
      <c r="E13" s="273" t="str">
        <f>IF(SIMPLvolumes!Y20=0,"",SIMPLvolumes!Y20)</f>
        <v/>
      </c>
      <c r="F13" s="273" t="str">
        <f>IF(SIMPLvolumes!Z20=0,"",SIMPLvolumes!Z20)</f>
        <v/>
      </c>
      <c r="G13" s="273" t="str">
        <f>IF(SIMPLvolumes!AA20=0,"",SIMPLvolumes!AA20)</f>
        <v/>
      </c>
      <c r="H13" s="273" t="str">
        <f>IF(SIMPLvolumes!AB20=0,"",SIMPLvolumes!AB20)</f>
        <v/>
      </c>
      <c r="I13" s="273" t="str">
        <f>IF(SIMPLvolumes!AC20=0,"",SIMPLvolumes!AC20)</f>
        <v/>
      </c>
      <c r="J13" s="273" t="str">
        <f>IF(SIMPLvolumes!AD20=0,"",SIMPLvolumes!AD20)</f>
        <v/>
      </c>
      <c r="K13" s="273" t="str">
        <f>IF(SIMPLvolumes!AE20=0,"",SIMPLvolumes!AE20)</f>
        <v/>
      </c>
      <c r="L13" s="273" t="str">
        <f>IF(SIMPLvolumes!AF20=0,"",SIMPLvolumes!AF20)</f>
        <v/>
      </c>
      <c r="M13" s="273" t="str">
        <f>IF(SIMPLvolumes!AG20=0,"",SIMPLvolumes!AG20)</f>
        <v/>
      </c>
      <c r="N13" s="273" t="str">
        <f>IF(SIMPLvolumes!AH20=0,"",SIMPLvolumes!AH20)</f>
        <v/>
      </c>
      <c r="O13" s="273" t="str">
        <f>IF(SIMPLvolumes!AI20=0,"",SIMPLvolumes!AI20)</f>
        <v/>
      </c>
      <c r="P13" s="274"/>
      <c r="Q13" s="274"/>
      <c r="R13" s="274"/>
      <c r="S13" s="274"/>
      <c r="T13" s="275"/>
      <c r="U13" s="275" t="str">
        <f t="shared" ref="U13:U20" si="4">IF(T13=1,REPT(""""&amp;C13&amp;".dwg""",B13),"")</f>
        <v/>
      </c>
      <c r="V13" s="276"/>
      <c r="W13" s="274">
        <f>'PRODUCTION LIST VOLUMES'!B16</f>
        <v>0</v>
      </c>
    </row>
    <row r="14" spans="1:23" ht="23" customHeight="1">
      <c r="A14" s="209">
        <f>B14*SIMPLvolumes!U22</f>
        <v>0</v>
      </c>
      <c r="B14" s="211">
        <f t="shared" si="0"/>
        <v>0</v>
      </c>
      <c r="C14" s="211" t="str">
        <f>SIMPLvolumes!C22</f>
        <v>2A</v>
      </c>
      <c r="D14" s="273" t="str">
        <f>IF(SIMPLvolumes!X22=0,"",SIMPLvolumes!X22)</f>
        <v/>
      </c>
      <c r="E14" s="273" t="str">
        <f>IF(SIMPLvolumes!Y22=0,"",SIMPLvolumes!Y22)</f>
        <v/>
      </c>
      <c r="F14" s="273" t="str">
        <f>IF(SIMPLvolumes!Z22=0,"",SIMPLvolumes!Z22)</f>
        <v/>
      </c>
      <c r="G14" s="273" t="str">
        <f>IF(SIMPLvolumes!AA22=0,"",SIMPLvolumes!AA22)</f>
        <v/>
      </c>
      <c r="H14" s="273" t="str">
        <f>IF(SIMPLvolumes!AB22=0,"",SIMPLvolumes!AB22)</f>
        <v/>
      </c>
      <c r="I14" s="273" t="str">
        <f>IF(SIMPLvolumes!AC22=0,"",SIMPLvolumes!AC22)</f>
        <v/>
      </c>
      <c r="J14" s="273" t="str">
        <f>IF(SIMPLvolumes!AD22=0,"",SIMPLvolumes!AD22)</f>
        <v/>
      </c>
      <c r="K14" s="273" t="str">
        <f>IF(SIMPLvolumes!AE22=0,"",SIMPLvolumes!AE22)</f>
        <v/>
      </c>
      <c r="L14" s="273" t="str">
        <f>IF(SIMPLvolumes!AF22=0,"",SIMPLvolumes!AF22)</f>
        <v/>
      </c>
      <c r="M14" s="273" t="str">
        <f>IF(SIMPLvolumes!AG22=0,"",SIMPLvolumes!AG22)</f>
        <v/>
      </c>
      <c r="N14" s="273" t="str">
        <f>IF(SIMPLvolumes!AH22=0,"",SIMPLvolumes!AH22)</f>
        <v/>
      </c>
      <c r="O14" s="273" t="str">
        <f>IF(SIMPLvolumes!AI22=0,"",SIMPLvolumes!AI22)</f>
        <v/>
      </c>
      <c r="P14" s="274"/>
      <c r="Q14" s="274"/>
      <c r="R14" s="274"/>
      <c r="S14" s="274"/>
      <c r="T14" s="275"/>
      <c r="U14" s="275" t="str">
        <f t="shared" si="4"/>
        <v/>
      </c>
      <c r="V14" s="276"/>
      <c r="W14" s="274">
        <f>'PRODUCTION LIST VOLUMES'!B17</f>
        <v>0</v>
      </c>
    </row>
    <row r="15" spans="1:23" ht="23" customHeight="1">
      <c r="A15" s="209">
        <f>B15*SIMPLvolumes!U23</f>
        <v>0</v>
      </c>
      <c r="B15" s="211">
        <f t="shared" si="0"/>
        <v>0</v>
      </c>
      <c r="C15" s="211" t="str">
        <f>SIMPLvolumes!C23</f>
        <v>2B</v>
      </c>
      <c r="D15" s="273" t="str">
        <f>IF(SIMPLvolumes!X23=0,"",SIMPLvolumes!X23)</f>
        <v/>
      </c>
      <c r="E15" s="273" t="str">
        <f>IF(SIMPLvolumes!Y23=0,"",SIMPLvolumes!Y23)</f>
        <v/>
      </c>
      <c r="F15" s="273" t="str">
        <f>IF(SIMPLvolumes!Z23=0,"",SIMPLvolumes!Z23)</f>
        <v/>
      </c>
      <c r="G15" s="273" t="str">
        <f>IF(SIMPLvolumes!AA23=0,"",SIMPLvolumes!AA23)</f>
        <v/>
      </c>
      <c r="H15" s="273" t="str">
        <f>IF(SIMPLvolumes!AB23=0,"",SIMPLvolumes!AB23)</f>
        <v/>
      </c>
      <c r="I15" s="273" t="str">
        <f>IF(SIMPLvolumes!AC23=0,"",SIMPLvolumes!AC23)</f>
        <v/>
      </c>
      <c r="J15" s="273" t="str">
        <f>IF(SIMPLvolumes!AD23=0,"",SIMPLvolumes!AD23)</f>
        <v/>
      </c>
      <c r="K15" s="273" t="str">
        <f>IF(SIMPLvolumes!AE23=0,"",SIMPLvolumes!AE23)</f>
        <v/>
      </c>
      <c r="L15" s="273" t="str">
        <f>IF(SIMPLvolumes!AF23=0,"",SIMPLvolumes!AF23)</f>
        <v/>
      </c>
      <c r="M15" s="273" t="str">
        <f>IF(SIMPLvolumes!AG23=0,"",SIMPLvolumes!AG23)</f>
        <v/>
      </c>
      <c r="N15" s="273" t="str">
        <f>IF(SIMPLvolumes!AH23=0,"",SIMPLvolumes!AH23)</f>
        <v/>
      </c>
      <c r="O15" s="273" t="str">
        <f>IF(SIMPLvolumes!AI23=0,"",SIMPLvolumes!AI23)</f>
        <v/>
      </c>
      <c r="P15" s="274"/>
      <c r="Q15" s="274"/>
      <c r="R15" s="274"/>
      <c r="S15" s="274"/>
      <c r="T15" s="275"/>
      <c r="U15" s="275" t="str">
        <f t="shared" si="4"/>
        <v/>
      </c>
      <c r="V15" s="276"/>
      <c r="W15" s="274">
        <f>'PRODUCTION LIST VOLUMES'!B18</f>
        <v>0</v>
      </c>
    </row>
    <row r="16" spans="1:23" ht="23" customHeight="1">
      <c r="A16" s="209">
        <f>B16*SIMPLvolumes!U24</f>
        <v>0</v>
      </c>
      <c r="B16" s="211">
        <f t="shared" si="0"/>
        <v>0</v>
      </c>
      <c r="C16" s="211" t="str">
        <f>SIMPLvolumes!C24</f>
        <v>2C</v>
      </c>
      <c r="D16" s="273" t="str">
        <f>IF(SIMPLvolumes!X24=0,"",SIMPLvolumes!X24)</f>
        <v/>
      </c>
      <c r="E16" s="273" t="str">
        <f>IF(SIMPLvolumes!Y24=0,"",SIMPLvolumes!Y24)</f>
        <v/>
      </c>
      <c r="F16" s="273" t="str">
        <f>IF(SIMPLvolumes!Z24=0,"",SIMPLvolumes!Z24)</f>
        <v/>
      </c>
      <c r="G16" s="273" t="str">
        <f>IF(SIMPLvolumes!AA24=0,"",SIMPLvolumes!AA24)</f>
        <v/>
      </c>
      <c r="H16" s="273" t="str">
        <f>IF(SIMPLvolumes!AB24=0,"",SIMPLvolumes!AB24)</f>
        <v/>
      </c>
      <c r="I16" s="273" t="str">
        <f>IF(SIMPLvolumes!AC24=0,"",SIMPLvolumes!AC24)</f>
        <v/>
      </c>
      <c r="J16" s="273" t="str">
        <f>IF(SIMPLvolumes!AD24=0,"",SIMPLvolumes!AD24)</f>
        <v/>
      </c>
      <c r="K16" s="273" t="str">
        <f>IF(SIMPLvolumes!AE24=0,"",SIMPLvolumes!AE24)</f>
        <v/>
      </c>
      <c r="L16" s="273" t="str">
        <f>IF(SIMPLvolumes!AF24=0,"",SIMPLvolumes!AF24)</f>
        <v/>
      </c>
      <c r="M16" s="273" t="str">
        <f>IF(SIMPLvolumes!AG24=0,"",SIMPLvolumes!AG24)</f>
        <v/>
      </c>
      <c r="N16" s="273" t="str">
        <f>IF(SIMPLvolumes!AH24=0,"",SIMPLvolumes!AH24)</f>
        <v/>
      </c>
      <c r="O16" s="273" t="str">
        <f>IF(SIMPLvolumes!AI24=0,"",SIMPLvolumes!AI24)</f>
        <v/>
      </c>
      <c r="P16" s="274"/>
      <c r="Q16" s="274"/>
      <c r="R16" s="274"/>
      <c r="S16" s="274"/>
      <c r="T16" s="275"/>
      <c r="U16" s="275" t="str">
        <f t="shared" si="4"/>
        <v/>
      </c>
      <c r="V16" s="276"/>
      <c r="W16" s="274">
        <f>'PRODUCTION LIST VOLUMES'!B19</f>
        <v>0</v>
      </c>
    </row>
    <row r="17" spans="1:23" ht="23" customHeight="1">
      <c r="A17" s="209">
        <f>B17*SIMPLvolumes!U25</f>
        <v>0</v>
      </c>
      <c r="B17" s="211">
        <f t="shared" si="0"/>
        <v>0</v>
      </c>
      <c r="C17" s="211" t="str">
        <f>SIMPLvolumes!C25</f>
        <v>2D</v>
      </c>
      <c r="D17" s="273" t="str">
        <f>IF(SIMPLvolumes!X25=0,"",SIMPLvolumes!X25)</f>
        <v/>
      </c>
      <c r="E17" s="273" t="str">
        <f>IF(SIMPLvolumes!Y25=0,"",SIMPLvolumes!Y25)</f>
        <v/>
      </c>
      <c r="F17" s="273" t="str">
        <f>IF(SIMPLvolumes!Z25=0,"",SIMPLvolumes!Z25)</f>
        <v/>
      </c>
      <c r="G17" s="273" t="str">
        <f>IF(SIMPLvolumes!AA25=0,"",SIMPLvolumes!AA25)</f>
        <v/>
      </c>
      <c r="H17" s="273" t="str">
        <f>IF(SIMPLvolumes!AB25=0,"",SIMPLvolumes!AB25)</f>
        <v/>
      </c>
      <c r="I17" s="273" t="str">
        <f>IF(SIMPLvolumes!AC25=0,"",SIMPLvolumes!AC25)</f>
        <v/>
      </c>
      <c r="J17" s="273" t="str">
        <f>IF(SIMPLvolumes!AD25=0,"",SIMPLvolumes!AD25)</f>
        <v/>
      </c>
      <c r="K17" s="273" t="str">
        <f>IF(SIMPLvolumes!AE25=0,"",SIMPLvolumes!AE25)</f>
        <v/>
      </c>
      <c r="L17" s="273" t="str">
        <f>IF(SIMPLvolumes!AF25=0,"",SIMPLvolumes!AF25)</f>
        <v/>
      </c>
      <c r="M17" s="273" t="str">
        <f>IF(SIMPLvolumes!AG25=0,"",SIMPLvolumes!AG25)</f>
        <v/>
      </c>
      <c r="N17" s="273" t="str">
        <f>IF(SIMPLvolumes!AH25=0,"",SIMPLvolumes!AH25)</f>
        <v/>
      </c>
      <c r="O17" s="273" t="str">
        <f>IF(SIMPLvolumes!AI25=0,"",SIMPLvolumes!AI25)</f>
        <v/>
      </c>
      <c r="P17" s="274"/>
      <c r="Q17" s="274"/>
      <c r="R17" s="274"/>
      <c r="S17" s="274"/>
      <c r="T17" s="275"/>
      <c r="U17" s="275" t="str">
        <f t="shared" si="4"/>
        <v/>
      </c>
      <c r="V17" s="276"/>
      <c r="W17" s="274">
        <f>'PRODUCTION LIST VOLUMES'!B20</f>
        <v>0</v>
      </c>
    </row>
    <row r="18" spans="1:23" ht="23" customHeight="1">
      <c r="A18" s="209">
        <f>B18*SIMPLvolumes!U26</f>
        <v>0</v>
      </c>
      <c r="B18" s="211">
        <f t="shared" si="0"/>
        <v>0</v>
      </c>
      <c r="C18" s="211" t="str">
        <f>SIMPLvolumes!C26</f>
        <v>2E</v>
      </c>
      <c r="D18" s="273" t="str">
        <f>IF(SIMPLvolumes!X26=0,"",SIMPLvolumes!X26)</f>
        <v/>
      </c>
      <c r="E18" s="273" t="str">
        <f>IF(SIMPLvolumes!Y26=0,"",SIMPLvolumes!Y26)</f>
        <v/>
      </c>
      <c r="F18" s="273" t="str">
        <f>IF(SIMPLvolumes!Z26=0,"",SIMPLvolumes!Z26)</f>
        <v/>
      </c>
      <c r="G18" s="273" t="str">
        <f>IF(SIMPLvolumes!AA26=0,"",SIMPLvolumes!AA26)</f>
        <v/>
      </c>
      <c r="H18" s="273" t="str">
        <f>IF(SIMPLvolumes!AB26=0,"",SIMPLvolumes!AB26)</f>
        <v/>
      </c>
      <c r="I18" s="273" t="str">
        <f>IF(SIMPLvolumes!AC26=0,"",SIMPLvolumes!AC26)</f>
        <v/>
      </c>
      <c r="J18" s="273" t="str">
        <f>IF(SIMPLvolumes!AD26=0,"",SIMPLvolumes!AD26)</f>
        <v/>
      </c>
      <c r="K18" s="273" t="str">
        <f>IF(SIMPLvolumes!AE26=0,"",SIMPLvolumes!AE26)</f>
        <v/>
      </c>
      <c r="L18" s="273" t="str">
        <f>IF(SIMPLvolumes!AF26=0,"",SIMPLvolumes!AF26)</f>
        <v/>
      </c>
      <c r="M18" s="273" t="str">
        <f>IF(SIMPLvolumes!AG26=0,"",SIMPLvolumes!AG26)</f>
        <v/>
      </c>
      <c r="N18" s="273" t="str">
        <f>IF(SIMPLvolumes!AH26=0,"",SIMPLvolumes!AH26)</f>
        <v/>
      </c>
      <c r="O18" s="273" t="str">
        <f>IF(SIMPLvolumes!AI26=0,"",SIMPLvolumes!AI26)</f>
        <v/>
      </c>
      <c r="P18" s="274"/>
      <c r="Q18" s="274"/>
      <c r="R18" s="274"/>
      <c r="S18" s="274"/>
      <c r="T18" s="275"/>
      <c r="U18" s="275" t="str">
        <f t="shared" si="4"/>
        <v/>
      </c>
      <c r="V18" s="276"/>
      <c r="W18" s="274">
        <f>'PRODUCTION LIST VOLUMES'!B21</f>
        <v>0</v>
      </c>
    </row>
    <row r="19" spans="1:23" ht="23" customHeight="1">
      <c r="A19" s="209">
        <f>B19*SIMPLvolumes!U27</f>
        <v>0</v>
      </c>
      <c r="B19" s="211">
        <f t="shared" si="0"/>
        <v>0</v>
      </c>
      <c r="C19" s="211" t="str">
        <f>SIMPLvolumes!C27</f>
        <v>2F</v>
      </c>
      <c r="D19" s="273" t="str">
        <f>IF(SIMPLvolumes!X27=0,"",SIMPLvolumes!X27)</f>
        <v/>
      </c>
      <c r="E19" s="273" t="str">
        <f>IF(SIMPLvolumes!Y27=0,"",SIMPLvolumes!Y27)</f>
        <v/>
      </c>
      <c r="F19" s="273" t="str">
        <f>IF(SIMPLvolumes!Z27=0,"",SIMPLvolumes!Z27)</f>
        <v/>
      </c>
      <c r="G19" s="273" t="str">
        <f>IF(SIMPLvolumes!AA27=0,"",SIMPLvolumes!AA27)</f>
        <v/>
      </c>
      <c r="H19" s="273" t="str">
        <f>IF(SIMPLvolumes!AB27=0,"",SIMPLvolumes!AB27)</f>
        <v/>
      </c>
      <c r="I19" s="273" t="str">
        <f>IF(SIMPLvolumes!AC27=0,"",SIMPLvolumes!AC27)</f>
        <v/>
      </c>
      <c r="J19" s="273" t="str">
        <f>IF(SIMPLvolumes!AD27=0,"",SIMPLvolumes!AD27)</f>
        <v/>
      </c>
      <c r="K19" s="273" t="str">
        <f>IF(SIMPLvolumes!AE27=0,"",SIMPLvolumes!AE27)</f>
        <v/>
      </c>
      <c r="L19" s="273" t="str">
        <f>IF(SIMPLvolumes!AF27=0,"",SIMPLvolumes!AF27)</f>
        <v/>
      </c>
      <c r="M19" s="273" t="str">
        <f>IF(SIMPLvolumes!AG27=0,"",SIMPLvolumes!AG27)</f>
        <v/>
      </c>
      <c r="N19" s="273" t="str">
        <f>IF(SIMPLvolumes!AH27=0,"",SIMPLvolumes!AH27)</f>
        <v/>
      </c>
      <c r="O19" s="273" t="str">
        <f>IF(SIMPLvolumes!AI27=0,"",SIMPLvolumes!AI27)</f>
        <v/>
      </c>
      <c r="P19" s="274"/>
      <c r="Q19" s="274"/>
      <c r="R19" s="274"/>
      <c r="S19" s="274"/>
      <c r="T19" s="275"/>
      <c r="U19" s="275" t="str">
        <f t="shared" si="4"/>
        <v/>
      </c>
      <c r="V19" s="276"/>
      <c r="W19" s="274">
        <f>'PRODUCTION LIST VOLUMES'!B22</f>
        <v>0</v>
      </c>
    </row>
    <row r="20" spans="1:23" ht="23" customHeight="1">
      <c r="A20" s="209">
        <f>B20*SIMPLvolumes!U28</f>
        <v>0</v>
      </c>
      <c r="B20" s="211">
        <f t="shared" si="0"/>
        <v>0</v>
      </c>
      <c r="C20" s="211" t="str">
        <f>SIMPLvolumes!C28</f>
        <v>2G</v>
      </c>
      <c r="D20" s="273" t="str">
        <f>IF(SIMPLvolumes!X28=0,"",SIMPLvolumes!X28)</f>
        <v/>
      </c>
      <c r="E20" s="273" t="str">
        <f>IF(SIMPLvolumes!Y28=0,"",SIMPLvolumes!Y28)</f>
        <v/>
      </c>
      <c r="F20" s="273" t="str">
        <f>IF(SIMPLvolumes!Z28=0,"",SIMPLvolumes!Z28)</f>
        <v/>
      </c>
      <c r="G20" s="273" t="str">
        <f>IF(SIMPLvolumes!AA28=0,"",SIMPLvolumes!AA28)</f>
        <v/>
      </c>
      <c r="H20" s="273" t="str">
        <f>IF(SIMPLvolumes!AB28=0,"",SIMPLvolumes!AB28)</f>
        <v/>
      </c>
      <c r="I20" s="273" t="str">
        <f>IF(SIMPLvolumes!AC28=0,"",SIMPLvolumes!AC28)</f>
        <v/>
      </c>
      <c r="J20" s="273" t="str">
        <f>IF(SIMPLvolumes!AD28=0,"",SIMPLvolumes!AD28)</f>
        <v/>
      </c>
      <c r="K20" s="273" t="str">
        <f>IF(SIMPLvolumes!AE28=0,"",SIMPLvolumes!AE28)</f>
        <v/>
      </c>
      <c r="L20" s="273" t="str">
        <f>IF(SIMPLvolumes!AF28=0,"",SIMPLvolumes!AF28)</f>
        <v/>
      </c>
      <c r="M20" s="273" t="str">
        <f>IF(SIMPLvolumes!AG28=0,"",SIMPLvolumes!AG28)</f>
        <v/>
      </c>
      <c r="N20" s="273" t="str">
        <f>IF(SIMPLvolumes!AH28=0,"",SIMPLvolumes!AH28)</f>
        <v/>
      </c>
      <c r="O20" s="273" t="str">
        <f>IF(SIMPLvolumes!AI28=0,"",SIMPLvolumes!AI28)</f>
        <v/>
      </c>
      <c r="P20" s="274"/>
      <c r="Q20" s="274"/>
      <c r="R20" s="274"/>
      <c r="S20" s="274"/>
      <c r="T20" s="275"/>
      <c r="U20" s="275" t="str">
        <f t="shared" si="4"/>
        <v/>
      </c>
      <c r="V20" s="276"/>
      <c r="W20" s="274">
        <f>'PRODUCTION LIST VOLUMES'!B23</f>
        <v>0</v>
      </c>
    </row>
    <row r="21" spans="1:23" ht="23" customHeight="1">
      <c r="A21" s="209"/>
      <c r="B21" s="211"/>
      <c r="C21" s="211" t="str">
        <f>SIMPLvolumes!C21</f>
        <v>2H</v>
      </c>
      <c r="D21" s="273" t="str">
        <f>IF(SIMPLvolumes!X21=0,"",SIMPLvolumes!X21)</f>
        <v/>
      </c>
      <c r="E21" s="273" t="str">
        <f>IF(SIMPLvolumes!Y21=0,"",SIMPLvolumes!Y21)</f>
        <v/>
      </c>
      <c r="F21" s="273" t="str">
        <f>IF(SIMPLvolumes!Z21=0,"",SIMPLvolumes!Z21)</f>
        <v/>
      </c>
      <c r="G21" s="273" t="str">
        <f>IF(SIMPLvolumes!AA21=0,"",SIMPLvolumes!AA21)</f>
        <v/>
      </c>
      <c r="H21" s="273" t="str">
        <f>IF(SIMPLvolumes!AB21=0,"",SIMPLvolumes!AB21)</f>
        <v/>
      </c>
      <c r="I21" s="273" t="str">
        <f>IF(SIMPLvolumes!AC21=0,"",SIMPLvolumes!AC21)</f>
        <v/>
      </c>
      <c r="J21" s="273" t="str">
        <f>IF(SIMPLvolumes!AD21=0,"",SIMPLvolumes!AD21)</f>
        <v/>
      </c>
      <c r="K21" s="273" t="str">
        <f>IF(SIMPLvolumes!AE21=0,"",SIMPLvolumes!AE21)</f>
        <v/>
      </c>
      <c r="L21" s="273" t="str">
        <f>IF(SIMPLvolumes!AF21=0,"",SIMPLvolumes!AF21)</f>
        <v/>
      </c>
      <c r="M21" s="273" t="str">
        <f>IF(SIMPLvolumes!AG21=0,"",SIMPLvolumes!AG21)</f>
        <v/>
      </c>
      <c r="N21" s="273" t="str">
        <f>IF(SIMPLvolumes!AH21=0,"",SIMPLvolumes!AH21)</f>
        <v/>
      </c>
      <c r="O21" s="273" t="str">
        <f>IF(SIMPLvolumes!AI21=0,"",SIMPLvolumes!AI21)</f>
        <v/>
      </c>
      <c r="P21" s="274"/>
      <c r="Q21" s="274"/>
      <c r="R21" s="274"/>
      <c r="S21" s="274"/>
      <c r="T21" s="275"/>
      <c r="U21" s="275" t="str">
        <f t="shared" ref="U21" si="5">IF(T21=1,REPT(""""&amp;C21&amp;".dwg""",B21),"")</f>
        <v/>
      </c>
      <c r="V21" s="276"/>
      <c r="W21" s="274">
        <f>'PRODUCTION LIST VOLUMES'!B24</f>
        <v>0</v>
      </c>
    </row>
    <row r="22" spans="1:23" ht="23" customHeight="1">
      <c r="A22" s="209">
        <f>B22*SIMPLvolumes!U29</f>
        <v>0</v>
      </c>
      <c r="B22" s="211">
        <f t="shared" si="0"/>
        <v>0</v>
      </c>
      <c r="C22" s="211">
        <f>SIMPLvolumes!C29</f>
        <v>0</v>
      </c>
      <c r="D22" s="273" t="str">
        <f>IF(SIMPLvolumes!X29=0,"",SIMPLvolumes!X29)</f>
        <v/>
      </c>
      <c r="E22" s="273" t="str">
        <f>IF(SIMPLvolumes!Y29=0,"",SIMPLvolumes!Y29)</f>
        <v/>
      </c>
      <c r="F22" s="273" t="str">
        <f>IF(SIMPLvolumes!Z29=0,"",SIMPLvolumes!Z29)</f>
        <v/>
      </c>
      <c r="G22" s="273" t="str">
        <f>IF(SIMPLvolumes!AA29=0,"",SIMPLvolumes!AA29)</f>
        <v/>
      </c>
      <c r="H22" s="273" t="str">
        <f>IF(SIMPLvolumes!AB29=0,"",SIMPLvolumes!AB29)</f>
        <v/>
      </c>
      <c r="I22" s="273" t="str">
        <f>IF(SIMPLvolumes!AC29=0,"",SIMPLvolumes!AC29)</f>
        <v/>
      </c>
      <c r="J22" s="273" t="str">
        <f>IF(SIMPLvolumes!AD29=0,"",SIMPLvolumes!AD29)</f>
        <v/>
      </c>
      <c r="K22" s="273" t="str">
        <f>IF(SIMPLvolumes!AE29=0,"",SIMPLvolumes!AE29)</f>
        <v/>
      </c>
      <c r="L22" s="273" t="str">
        <f>IF(SIMPLvolumes!AF29=0,"",SIMPLvolumes!AF29)</f>
        <v/>
      </c>
      <c r="M22" s="273" t="str">
        <f>IF(SIMPLvolumes!AG29=0,"",SIMPLvolumes!AG29)</f>
        <v/>
      </c>
      <c r="N22" s="273" t="str">
        <f>IF(SIMPLvolumes!AH29=0,"",SIMPLvolumes!AH29)</f>
        <v/>
      </c>
      <c r="O22" s="273" t="str">
        <f>IF(SIMPLvolumes!AI29=0,"",SIMPLvolumes!AI29)</f>
        <v/>
      </c>
      <c r="P22" s="274"/>
      <c r="Q22" s="274"/>
      <c r="R22" s="274"/>
      <c r="S22" s="274"/>
      <c r="T22" s="275"/>
      <c r="U22" s="275" t="str">
        <f t="shared" ref="U22:U38" si="6">IF(T22=1,REPT(""""&amp;C22&amp;".dwg""",B22),"")</f>
        <v/>
      </c>
      <c r="V22" s="276"/>
      <c r="W22" s="274">
        <f>'PRODUCTION LIST VOLUMES'!B25</f>
        <v>0</v>
      </c>
    </row>
    <row r="23" spans="1:23" ht="23" customHeight="1">
      <c r="A23" s="209">
        <f>B23*SIMPLvolumes!U31</f>
        <v>0</v>
      </c>
      <c r="B23" s="211">
        <f t="shared" si="0"/>
        <v>0</v>
      </c>
      <c r="C23" s="211" t="str">
        <f>SIMPLvolumes!C31</f>
        <v>3A</v>
      </c>
      <c r="D23" s="273" t="str">
        <f>IF(SIMPLvolumes!X31=0,"",SIMPLvolumes!X31)</f>
        <v/>
      </c>
      <c r="E23" s="273" t="str">
        <f>IF(SIMPLvolumes!Y31=0,"",SIMPLvolumes!Y31)</f>
        <v/>
      </c>
      <c r="F23" s="273" t="str">
        <f>IF(SIMPLvolumes!Z31=0,"",SIMPLvolumes!Z31)</f>
        <v/>
      </c>
      <c r="G23" s="273" t="str">
        <f>IF(SIMPLvolumes!AA31=0,"",SIMPLvolumes!AA31)</f>
        <v/>
      </c>
      <c r="H23" s="273" t="str">
        <f>IF(SIMPLvolumes!AB31=0,"",SIMPLvolumes!AB31)</f>
        <v/>
      </c>
      <c r="I23" s="273" t="str">
        <f>IF(SIMPLvolumes!AC31=0,"",SIMPLvolumes!AC31)</f>
        <v/>
      </c>
      <c r="J23" s="273" t="str">
        <f>IF(SIMPLvolumes!AD31=0,"",SIMPLvolumes!AD31)</f>
        <v/>
      </c>
      <c r="K23" s="273" t="str">
        <f>IF(SIMPLvolumes!AE31=0,"",SIMPLvolumes!AE31)</f>
        <v/>
      </c>
      <c r="L23" s="273" t="str">
        <f>IF(SIMPLvolumes!AF31=0,"",SIMPLvolumes!AF31)</f>
        <v/>
      </c>
      <c r="M23" s="273" t="str">
        <f>IF(SIMPLvolumes!AG31=0,"",SIMPLvolumes!AG31)</f>
        <v/>
      </c>
      <c r="N23" s="273" t="str">
        <f>IF(SIMPLvolumes!AH31=0,"",SIMPLvolumes!AH31)</f>
        <v/>
      </c>
      <c r="O23" s="273" t="str">
        <f>IF(SIMPLvolumes!AI31=0,"",SIMPLvolumes!AI31)</f>
        <v/>
      </c>
      <c r="P23" s="274"/>
      <c r="Q23" s="274"/>
      <c r="R23" s="274"/>
      <c r="S23" s="274"/>
      <c r="T23" s="275"/>
      <c r="U23" s="275" t="str">
        <f t="shared" si="6"/>
        <v/>
      </c>
      <c r="V23" s="276"/>
      <c r="W23" s="274">
        <f>'PRODUCTION LIST VOLUMES'!B26</f>
        <v>0</v>
      </c>
    </row>
    <row r="24" spans="1:23" ht="23" customHeight="1">
      <c r="A24" s="209">
        <f>B24*SIMPLvolumes!U32</f>
        <v>0</v>
      </c>
      <c r="B24" s="211">
        <f t="shared" si="0"/>
        <v>0</v>
      </c>
      <c r="C24" s="211" t="str">
        <f>SIMPLvolumes!C32</f>
        <v>3B</v>
      </c>
      <c r="D24" s="273" t="str">
        <f>IF(SIMPLvolumes!X32=0,"",SIMPLvolumes!X32)</f>
        <v/>
      </c>
      <c r="E24" s="273" t="str">
        <f>IF(SIMPLvolumes!Y32=0,"",SIMPLvolumes!Y32)</f>
        <v/>
      </c>
      <c r="F24" s="273" t="str">
        <f>IF(SIMPLvolumes!Z32=0,"",SIMPLvolumes!Z32)</f>
        <v/>
      </c>
      <c r="G24" s="273" t="str">
        <f>IF(SIMPLvolumes!AA32=0,"",SIMPLvolumes!AA32)</f>
        <v/>
      </c>
      <c r="H24" s="273" t="str">
        <f>IF(SIMPLvolumes!AB32=0,"",SIMPLvolumes!AB32)</f>
        <v/>
      </c>
      <c r="I24" s="273" t="str">
        <f>IF(SIMPLvolumes!AC32=0,"",SIMPLvolumes!AC32)</f>
        <v/>
      </c>
      <c r="J24" s="273" t="str">
        <f>IF(SIMPLvolumes!AD32=0,"",SIMPLvolumes!AD32)</f>
        <v/>
      </c>
      <c r="K24" s="273" t="str">
        <f>IF(SIMPLvolumes!AE32=0,"",SIMPLvolumes!AE32)</f>
        <v/>
      </c>
      <c r="L24" s="273" t="str">
        <f>IF(SIMPLvolumes!AF32=0,"",SIMPLvolumes!AF32)</f>
        <v/>
      </c>
      <c r="M24" s="273" t="str">
        <f>IF(SIMPLvolumes!AG32=0,"",SIMPLvolumes!AG32)</f>
        <v/>
      </c>
      <c r="N24" s="273" t="str">
        <f>IF(SIMPLvolumes!AH32=0,"",SIMPLvolumes!AH32)</f>
        <v/>
      </c>
      <c r="O24" s="273" t="str">
        <f>IF(SIMPLvolumes!AI32=0,"",SIMPLvolumes!AI32)</f>
        <v/>
      </c>
      <c r="P24" s="274"/>
      <c r="Q24" s="274"/>
      <c r="R24" s="274"/>
      <c r="S24" s="274"/>
      <c r="T24" s="275"/>
      <c r="U24" s="275" t="str">
        <f t="shared" si="6"/>
        <v/>
      </c>
      <c r="V24" s="276"/>
      <c r="W24" s="274">
        <f>'PRODUCTION LIST VOLUMES'!B27</f>
        <v>0</v>
      </c>
    </row>
    <row r="25" spans="1:23" ht="23" customHeight="1">
      <c r="A25" s="209">
        <f>B25*SIMPLvolumes!U33</f>
        <v>0</v>
      </c>
      <c r="B25" s="211">
        <f t="shared" si="0"/>
        <v>0</v>
      </c>
      <c r="C25" s="211" t="str">
        <f>SIMPLvolumes!C33</f>
        <v>3C</v>
      </c>
      <c r="D25" s="273" t="str">
        <f>IF(SIMPLvolumes!X33=0,"",SIMPLvolumes!X33)</f>
        <v/>
      </c>
      <c r="E25" s="273" t="str">
        <f>IF(SIMPLvolumes!Y33=0,"",SIMPLvolumes!Y33)</f>
        <v/>
      </c>
      <c r="F25" s="273" t="str">
        <f>IF(SIMPLvolumes!Z33=0,"",SIMPLvolumes!Z33)</f>
        <v/>
      </c>
      <c r="G25" s="273" t="str">
        <f>IF(SIMPLvolumes!AA33=0,"",SIMPLvolumes!AA33)</f>
        <v/>
      </c>
      <c r="H25" s="273" t="str">
        <f>IF(SIMPLvolumes!AB33=0,"",SIMPLvolumes!AB33)</f>
        <v/>
      </c>
      <c r="I25" s="273" t="str">
        <f>IF(SIMPLvolumes!AC33=0,"",SIMPLvolumes!AC33)</f>
        <v/>
      </c>
      <c r="J25" s="273" t="str">
        <f>IF(SIMPLvolumes!AD33=0,"",SIMPLvolumes!AD33)</f>
        <v/>
      </c>
      <c r="K25" s="273" t="str">
        <f>IF(SIMPLvolumes!AE33=0,"",SIMPLvolumes!AE33)</f>
        <v/>
      </c>
      <c r="L25" s="273" t="str">
        <f>IF(SIMPLvolumes!AF33=0,"",SIMPLvolumes!AF33)</f>
        <v/>
      </c>
      <c r="M25" s="273" t="str">
        <f>IF(SIMPLvolumes!AG33=0,"",SIMPLvolumes!AG33)</f>
        <v/>
      </c>
      <c r="N25" s="273" t="str">
        <f>IF(SIMPLvolumes!AH33=0,"",SIMPLvolumes!AH33)</f>
        <v/>
      </c>
      <c r="O25" s="273" t="str">
        <f>IF(SIMPLvolumes!AI33=0,"",SIMPLvolumes!AI33)</f>
        <v/>
      </c>
      <c r="P25" s="274"/>
      <c r="Q25" s="274"/>
      <c r="R25" s="274"/>
      <c r="S25" s="274"/>
      <c r="T25" s="275"/>
      <c r="U25" s="275" t="str">
        <f t="shared" si="6"/>
        <v/>
      </c>
      <c r="V25" s="276"/>
      <c r="W25" s="274">
        <f>'PRODUCTION LIST VOLUMES'!B28</f>
        <v>0</v>
      </c>
    </row>
    <row r="26" spans="1:23" ht="23" customHeight="1">
      <c r="A26" s="209">
        <f>B26*SIMPLvolumes!U34</f>
        <v>0</v>
      </c>
      <c r="B26" s="211">
        <f t="shared" si="0"/>
        <v>0</v>
      </c>
      <c r="C26" s="211" t="str">
        <f>SIMPLvolumes!C34</f>
        <v>3D</v>
      </c>
      <c r="D26" s="273" t="str">
        <f>IF(SIMPLvolumes!X34=0,"",SIMPLvolumes!X34)</f>
        <v/>
      </c>
      <c r="E26" s="273" t="str">
        <f>IF(SIMPLvolumes!Y34=0,"",SIMPLvolumes!Y34)</f>
        <v/>
      </c>
      <c r="F26" s="273" t="str">
        <f>IF(SIMPLvolumes!Z34=0,"",SIMPLvolumes!Z34)</f>
        <v/>
      </c>
      <c r="G26" s="273" t="str">
        <f>IF(SIMPLvolumes!AA34=0,"",SIMPLvolumes!AA34)</f>
        <v/>
      </c>
      <c r="H26" s="273" t="str">
        <f>IF(SIMPLvolumes!AB34=0,"",SIMPLvolumes!AB34)</f>
        <v/>
      </c>
      <c r="I26" s="273" t="str">
        <f>IF(SIMPLvolumes!AC34=0,"",SIMPLvolumes!AC34)</f>
        <v/>
      </c>
      <c r="J26" s="273" t="str">
        <f>IF(SIMPLvolumes!AD34=0,"",SIMPLvolumes!AD34)</f>
        <v/>
      </c>
      <c r="K26" s="273" t="str">
        <f>IF(SIMPLvolumes!AE34=0,"",SIMPLvolumes!AE34)</f>
        <v/>
      </c>
      <c r="L26" s="273" t="str">
        <f>IF(SIMPLvolumes!AF34=0,"",SIMPLvolumes!AF34)</f>
        <v/>
      </c>
      <c r="M26" s="273" t="str">
        <f>IF(SIMPLvolumes!AG34=0,"",SIMPLvolumes!AG34)</f>
        <v/>
      </c>
      <c r="N26" s="273" t="str">
        <f>IF(SIMPLvolumes!AH34=0,"",SIMPLvolumes!AH34)</f>
        <v/>
      </c>
      <c r="O26" s="273" t="str">
        <f>IF(SIMPLvolumes!AI34=0,"",SIMPLvolumes!AI34)</f>
        <v/>
      </c>
      <c r="P26" s="274"/>
      <c r="Q26" s="274"/>
      <c r="R26" s="274"/>
      <c r="S26" s="274"/>
      <c r="T26" s="275"/>
      <c r="U26" s="275" t="str">
        <f t="shared" si="6"/>
        <v/>
      </c>
      <c r="V26" s="276"/>
      <c r="W26" s="274">
        <f>'PRODUCTION LIST VOLUMES'!B29</f>
        <v>0</v>
      </c>
    </row>
    <row r="27" spans="1:23" ht="23" customHeight="1">
      <c r="A27" s="209">
        <f>B27*SIMPLvolumes!U35</f>
        <v>0</v>
      </c>
      <c r="B27" s="211">
        <f t="shared" si="0"/>
        <v>0</v>
      </c>
      <c r="C27" s="211" t="str">
        <f>SIMPLvolumes!C35</f>
        <v>3E</v>
      </c>
      <c r="D27" s="273" t="str">
        <f>IF(SIMPLvolumes!X35=0,"",SIMPLvolumes!X35)</f>
        <v/>
      </c>
      <c r="E27" s="273" t="str">
        <f>IF(SIMPLvolumes!Y35=0,"",SIMPLvolumes!Y35)</f>
        <v/>
      </c>
      <c r="F27" s="273" t="str">
        <f>IF(SIMPLvolumes!Z35=0,"",SIMPLvolumes!Z35)</f>
        <v/>
      </c>
      <c r="G27" s="273" t="str">
        <f>IF(SIMPLvolumes!AA35=0,"",SIMPLvolumes!AA35)</f>
        <v/>
      </c>
      <c r="H27" s="273" t="str">
        <f>IF(SIMPLvolumes!AB35=0,"",SIMPLvolumes!AB35)</f>
        <v/>
      </c>
      <c r="I27" s="273" t="str">
        <f>IF(SIMPLvolumes!AC35=0,"",SIMPLvolumes!AC35)</f>
        <v/>
      </c>
      <c r="J27" s="273" t="str">
        <f>IF(SIMPLvolumes!AD35=0,"",SIMPLvolumes!AD35)</f>
        <v/>
      </c>
      <c r="K27" s="273" t="str">
        <f>IF(SIMPLvolumes!AE35=0,"",SIMPLvolumes!AE35)</f>
        <v/>
      </c>
      <c r="L27" s="273" t="str">
        <f>IF(SIMPLvolumes!AF35=0,"",SIMPLvolumes!AF35)</f>
        <v/>
      </c>
      <c r="M27" s="273" t="str">
        <f>IF(SIMPLvolumes!AG35=0,"",SIMPLvolumes!AG35)</f>
        <v/>
      </c>
      <c r="N27" s="273" t="str">
        <f>IF(SIMPLvolumes!AH35=0,"",SIMPLvolumes!AH35)</f>
        <v/>
      </c>
      <c r="O27" s="273" t="str">
        <f>IF(SIMPLvolumes!AI35=0,"",SIMPLvolumes!AI35)</f>
        <v/>
      </c>
      <c r="P27" s="274"/>
      <c r="Q27" s="274"/>
      <c r="R27" s="274"/>
      <c r="S27" s="274"/>
      <c r="T27" s="275"/>
      <c r="U27" s="275" t="str">
        <f t="shared" si="6"/>
        <v/>
      </c>
      <c r="V27" s="276"/>
      <c r="W27" s="274">
        <f>'PRODUCTION LIST VOLUMES'!B30</f>
        <v>0</v>
      </c>
    </row>
    <row r="28" spans="1:23" ht="23" customHeight="1">
      <c r="A28" s="209">
        <f>B28*SIMPLvolumes!U36</f>
        <v>0</v>
      </c>
      <c r="B28" s="211">
        <f t="shared" si="0"/>
        <v>0</v>
      </c>
      <c r="C28" s="211" t="str">
        <f>SIMPLvolumes!C36</f>
        <v>3F</v>
      </c>
      <c r="D28" s="273" t="str">
        <f>IF(SIMPLvolumes!X36=0,"",SIMPLvolumes!X36)</f>
        <v/>
      </c>
      <c r="E28" s="273" t="str">
        <f>IF(SIMPLvolumes!Y36=0,"",SIMPLvolumes!Y36)</f>
        <v/>
      </c>
      <c r="F28" s="273" t="str">
        <f>IF(SIMPLvolumes!Z36=0,"",SIMPLvolumes!Z36)</f>
        <v/>
      </c>
      <c r="G28" s="273" t="str">
        <f>IF(SIMPLvolumes!AA36=0,"",SIMPLvolumes!AA36)</f>
        <v/>
      </c>
      <c r="H28" s="273" t="str">
        <f>IF(SIMPLvolumes!AB36=0,"",SIMPLvolumes!AB36)</f>
        <v/>
      </c>
      <c r="I28" s="273" t="str">
        <f>IF(SIMPLvolumes!AC36=0,"",SIMPLvolumes!AC36)</f>
        <v/>
      </c>
      <c r="J28" s="273" t="str">
        <f>IF(SIMPLvolumes!AD36=0,"",SIMPLvolumes!AD36)</f>
        <v/>
      </c>
      <c r="K28" s="273" t="str">
        <f>IF(SIMPLvolumes!AE36=0,"",SIMPLvolumes!AE36)</f>
        <v/>
      </c>
      <c r="L28" s="273" t="str">
        <f>IF(SIMPLvolumes!AF36=0,"",SIMPLvolumes!AF36)</f>
        <v/>
      </c>
      <c r="M28" s="273" t="str">
        <f>IF(SIMPLvolumes!AG36=0,"",SIMPLvolumes!AG36)</f>
        <v/>
      </c>
      <c r="N28" s="273" t="str">
        <f>IF(SIMPLvolumes!AH36=0,"",SIMPLvolumes!AH36)</f>
        <v/>
      </c>
      <c r="O28" s="273" t="str">
        <f>IF(SIMPLvolumes!AI36=0,"",SIMPLvolumes!AI36)</f>
        <v/>
      </c>
      <c r="P28" s="274"/>
      <c r="Q28" s="274"/>
      <c r="R28" s="274"/>
      <c r="S28" s="274"/>
      <c r="T28" s="275"/>
      <c r="U28" s="275" t="str">
        <f t="shared" si="6"/>
        <v/>
      </c>
      <c r="V28" s="276"/>
      <c r="W28" s="274">
        <f>'PRODUCTION LIST VOLUMES'!B31</f>
        <v>0</v>
      </c>
    </row>
    <row r="29" spans="1:23" ht="23" customHeight="1">
      <c r="A29" s="209">
        <f>B29*SIMPLvolumes!U37</f>
        <v>0</v>
      </c>
      <c r="B29" s="211">
        <f t="shared" si="0"/>
        <v>0</v>
      </c>
      <c r="C29" s="211" t="str">
        <f>SIMPLvolumes!C37</f>
        <v>3G</v>
      </c>
      <c r="D29" s="273" t="str">
        <f>IF(SIMPLvolumes!X37=0,"",SIMPLvolumes!X37)</f>
        <v/>
      </c>
      <c r="E29" s="273" t="str">
        <f>IF(SIMPLvolumes!Y37=0,"",SIMPLvolumes!Y37)</f>
        <v/>
      </c>
      <c r="F29" s="273" t="str">
        <f>IF(SIMPLvolumes!Z37=0,"",SIMPLvolumes!Z37)</f>
        <v/>
      </c>
      <c r="G29" s="273" t="str">
        <f>IF(SIMPLvolumes!AA37=0,"",SIMPLvolumes!AA37)</f>
        <v/>
      </c>
      <c r="H29" s="273" t="str">
        <f>IF(SIMPLvolumes!AB37=0,"",SIMPLvolumes!AB37)</f>
        <v/>
      </c>
      <c r="I29" s="273" t="str">
        <f>IF(SIMPLvolumes!AC37=0,"",SIMPLvolumes!AC37)</f>
        <v/>
      </c>
      <c r="J29" s="273" t="str">
        <f>IF(SIMPLvolumes!AD37=0,"",SIMPLvolumes!AD37)</f>
        <v/>
      </c>
      <c r="K29" s="273" t="str">
        <f>IF(SIMPLvolumes!AE37=0,"",SIMPLvolumes!AE37)</f>
        <v/>
      </c>
      <c r="L29" s="273" t="str">
        <f>IF(SIMPLvolumes!AF37=0,"",SIMPLvolumes!AF37)</f>
        <v/>
      </c>
      <c r="M29" s="273" t="str">
        <f>IF(SIMPLvolumes!AG37=0,"",SIMPLvolumes!AG37)</f>
        <v/>
      </c>
      <c r="N29" s="273" t="str">
        <f>IF(SIMPLvolumes!AH37=0,"",SIMPLvolumes!AH37)</f>
        <v/>
      </c>
      <c r="O29" s="273" t="str">
        <f>IF(SIMPLvolumes!AI37=0,"",SIMPLvolumes!AI37)</f>
        <v/>
      </c>
      <c r="P29" s="274"/>
      <c r="Q29" s="274"/>
      <c r="R29" s="274"/>
      <c r="S29" s="274"/>
      <c r="T29" s="275"/>
      <c r="U29" s="275" t="str">
        <f t="shared" si="6"/>
        <v/>
      </c>
      <c r="V29" s="276"/>
      <c r="W29" s="274">
        <f>'PRODUCTION LIST VOLUMES'!B32</f>
        <v>0</v>
      </c>
    </row>
    <row r="30" spans="1:23" ht="23" customHeight="1">
      <c r="A30" s="209">
        <f>B30*SIMPLvolumes!U38</f>
        <v>0</v>
      </c>
      <c r="B30" s="211">
        <f t="shared" si="0"/>
        <v>0</v>
      </c>
      <c r="C30" s="211" t="str">
        <f>SIMPLvolumes!C38</f>
        <v>3H</v>
      </c>
      <c r="D30" s="273" t="str">
        <f>IF(SIMPLvolumes!X38=0,"",SIMPLvolumes!X38)</f>
        <v/>
      </c>
      <c r="E30" s="273" t="str">
        <f>IF(SIMPLvolumes!Y38=0,"",SIMPLvolumes!Y38)</f>
        <v/>
      </c>
      <c r="F30" s="273" t="str">
        <f>IF(SIMPLvolumes!Z38=0,"",SIMPLvolumes!Z38)</f>
        <v/>
      </c>
      <c r="G30" s="273" t="str">
        <f>IF(SIMPLvolumes!AA38=0,"",SIMPLvolumes!AA38)</f>
        <v/>
      </c>
      <c r="H30" s="273" t="str">
        <f>IF(SIMPLvolumes!AB38=0,"",SIMPLvolumes!AB38)</f>
        <v/>
      </c>
      <c r="I30" s="273" t="str">
        <f>IF(SIMPLvolumes!AC38=0,"",SIMPLvolumes!AC38)</f>
        <v/>
      </c>
      <c r="J30" s="273" t="str">
        <f>IF(SIMPLvolumes!AD38=0,"",SIMPLvolumes!AD38)</f>
        <v/>
      </c>
      <c r="K30" s="273" t="str">
        <f>IF(SIMPLvolumes!AE38=0,"",SIMPLvolumes!AE38)</f>
        <v/>
      </c>
      <c r="L30" s="273" t="str">
        <f>IF(SIMPLvolumes!AF38=0,"",SIMPLvolumes!AF38)</f>
        <v/>
      </c>
      <c r="M30" s="273" t="str">
        <f>IF(SIMPLvolumes!AG38=0,"",SIMPLvolumes!AG38)</f>
        <v/>
      </c>
      <c r="N30" s="273" t="str">
        <f>IF(SIMPLvolumes!AH38=0,"",SIMPLvolumes!AH38)</f>
        <v/>
      </c>
      <c r="O30" s="273" t="str">
        <f>IF(SIMPLvolumes!AI38=0,"",SIMPLvolumes!AI38)</f>
        <v/>
      </c>
      <c r="P30" s="274"/>
      <c r="Q30" s="274"/>
      <c r="R30" s="274"/>
      <c r="S30" s="274"/>
      <c r="T30" s="275"/>
      <c r="U30" s="275" t="str">
        <f t="shared" si="6"/>
        <v/>
      </c>
      <c r="V30" s="276"/>
      <c r="W30" s="274">
        <f>'PRODUCTION LIST VOLUMES'!B33</f>
        <v>0</v>
      </c>
    </row>
    <row r="31" spans="1:23" ht="23" customHeight="1">
      <c r="A31" s="209">
        <f>B31*SIMPLvolumes!U39</f>
        <v>0</v>
      </c>
      <c r="B31" s="211">
        <f t="shared" si="0"/>
        <v>0</v>
      </c>
      <c r="C31" s="211" t="str">
        <f>SIMPLvolumes!C39</f>
        <v>3I</v>
      </c>
      <c r="D31" s="273" t="str">
        <f>IF(SIMPLvolumes!X39=0,"",SIMPLvolumes!X39)</f>
        <v/>
      </c>
      <c r="E31" s="273" t="str">
        <f>IF(SIMPLvolumes!Y39=0,"",SIMPLvolumes!Y39)</f>
        <v/>
      </c>
      <c r="F31" s="273" t="str">
        <f>IF(SIMPLvolumes!Z39=0,"",SIMPLvolumes!Z39)</f>
        <v/>
      </c>
      <c r="G31" s="273" t="str">
        <f>IF(SIMPLvolumes!AA39=0,"",SIMPLvolumes!AA39)</f>
        <v/>
      </c>
      <c r="H31" s="273" t="str">
        <f>IF(SIMPLvolumes!AB39=0,"",SIMPLvolumes!AB39)</f>
        <v/>
      </c>
      <c r="I31" s="273" t="str">
        <f>IF(SIMPLvolumes!AC39=0,"",SIMPLvolumes!AC39)</f>
        <v/>
      </c>
      <c r="J31" s="273" t="str">
        <f>IF(SIMPLvolumes!AD39=0,"",SIMPLvolumes!AD39)</f>
        <v/>
      </c>
      <c r="K31" s="273" t="str">
        <f>IF(SIMPLvolumes!AE39=0,"",SIMPLvolumes!AE39)</f>
        <v/>
      </c>
      <c r="L31" s="273" t="str">
        <f>IF(SIMPLvolumes!AF39=0,"",SIMPLvolumes!AF39)</f>
        <v/>
      </c>
      <c r="M31" s="273" t="str">
        <f>IF(SIMPLvolumes!AG39=0,"",SIMPLvolumes!AG39)</f>
        <v/>
      </c>
      <c r="N31" s="273" t="str">
        <f>IF(SIMPLvolumes!AH39=0,"",SIMPLvolumes!AH39)</f>
        <v/>
      </c>
      <c r="O31" s="273" t="str">
        <f>IF(SIMPLvolumes!AI39=0,"",SIMPLvolumes!AI39)</f>
        <v/>
      </c>
      <c r="P31" s="274"/>
      <c r="Q31" s="274"/>
      <c r="R31" s="274"/>
      <c r="S31" s="274"/>
      <c r="T31" s="275"/>
      <c r="U31" s="275" t="str">
        <f t="shared" si="6"/>
        <v/>
      </c>
      <c r="V31" s="276"/>
      <c r="W31" s="274">
        <f>'PRODUCTION LIST VOLUMES'!B34</f>
        <v>0</v>
      </c>
    </row>
    <row r="32" spans="1:23" ht="23" customHeight="1">
      <c r="A32" s="209">
        <f>B32*SIMPLvolumes!U41</f>
        <v>0</v>
      </c>
      <c r="B32" s="211">
        <f t="shared" si="0"/>
        <v>0</v>
      </c>
      <c r="C32" s="211" t="str">
        <f>SIMPLvolumes!C40</f>
        <v>3J</v>
      </c>
      <c r="D32" s="273" t="str">
        <f>IF(SIMPLvolumes!X40=0,"",SIMPLvolumes!X40)</f>
        <v/>
      </c>
      <c r="E32" s="273" t="str">
        <f>IF(SIMPLvolumes!Y40=0,"",SIMPLvolumes!Y40)</f>
        <v/>
      </c>
      <c r="F32" s="273" t="str">
        <f>IF(SIMPLvolumes!Z40=0,"",SIMPLvolumes!Z40)</f>
        <v/>
      </c>
      <c r="G32" s="273" t="str">
        <f>IF(SIMPLvolumes!AA40=0,"",SIMPLvolumes!AA40)</f>
        <v/>
      </c>
      <c r="H32" s="273" t="str">
        <f>IF(SIMPLvolumes!AB40=0,"",SIMPLvolumes!AB40)</f>
        <v/>
      </c>
      <c r="I32" s="273" t="str">
        <f>IF(SIMPLvolumes!AC40=0,"",SIMPLvolumes!AC40)</f>
        <v/>
      </c>
      <c r="J32" s="273" t="str">
        <f>IF(SIMPLvolumes!AD40=0,"",SIMPLvolumes!AD40)</f>
        <v/>
      </c>
      <c r="K32" s="273" t="str">
        <f>IF(SIMPLvolumes!AE40=0,"",SIMPLvolumes!AE40)</f>
        <v/>
      </c>
      <c r="L32" s="273" t="str">
        <f>IF(SIMPLvolumes!AF40=0,"",SIMPLvolumes!AF40)</f>
        <v/>
      </c>
      <c r="M32" s="273" t="str">
        <f>IF(SIMPLvolumes!AG40=0,"",SIMPLvolumes!AG40)</f>
        <v/>
      </c>
      <c r="N32" s="273" t="str">
        <f>IF(SIMPLvolumes!AH40=0,"",SIMPLvolumes!AH40)</f>
        <v/>
      </c>
      <c r="O32" s="273" t="str">
        <f>IF(SIMPLvolumes!AI40=0,"",SIMPLvolumes!AI40)</f>
        <v/>
      </c>
      <c r="P32" s="274"/>
      <c r="Q32" s="274"/>
      <c r="R32" s="274"/>
      <c r="S32" s="274"/>
      <c r="T32" s="275"/>
      <c r="U32" s="275" t="str">
        <f t="shared" si="6"/>
        <v/>
      </c>
      <c r="V32" s="276"/>
      <c r="W32" s="274">
        <f>'PRODUCTION LIST VOLUMES'!B35</f>
        <v>0</v>
      </c>
    </row>
    <row r="33" spans="1:23" ht="23" customHeight="1">
      <c r="A33" s="209">
        <f>B33*SIMPLvolumes!U47</f>
        <v>0</v>
      </c>
      <c r="B33" s="211">
        <f t="shared" si="0"/>
        <v>0</v>
      </c>
      <c r="C33" s="211" t="str">
        <f>SIMPLvolumes!C41</f>
        <v>3K</v>
      </c>
      <c r="D33" s="273" t="str">
        <f>IF(SIMPLvolumes!X41=0,"",SIMPLvolumes!X41)</f>
        <v/>
      </c>
      <c r="E33" s="273" t="str">
        <f>IF(SIMPLvolumes!Y41=0,"",SIMPLvolumes!Y41)</f>
        <v/>
      </c>
      <c r="F33" s="273" t="str">
        <f>IF(SIMPLvolumes!Z41=0,"",SIMPLvolumes!Z41)</f>
        <v/>
      </c>
      <c r="G33" s="273" t="str">
        <f>IF(SIMPLvolumes!AA41=0,"",SIMPLvolumes!AA41)</f>
        <v/>
      </c>
      <c r="H33" s="273" t="str">
        <f>IF(SIMPLvolumes!AB41=0,"",SIMPLvolumes!AB41)</f>
        <v/>
      </c>
      <c r="I33" s="273" t="str">
        <f>IF(SIMPLvolumes!AC41=0,"",SIMPLvolumes!AC41)</f>
        <v/>
      </c>
      <c r="J33" s="273" t="str">
        <f>IF(SIMPLvolumes!AD41=0,"",SIMPLvolumes!AD41)</f>
        <v/>
      </c>
      <c r="K33" s="273" t="str">
        <f>IF(SIMPLvolumes!AE41=0,"",SIMPLvolumes!AE41)</f>
        <v/>
      </c>
      <c r="L33" s="273" t="str">
        <f>IF(SIMPLvolumes!AF41=0,"",SIMPLvolumes!AF41)</f>
        <v/>
      </c>
      <c r="M33" s="273" t="str">
        <f>IF(SIMPLvolumes!AG41=0,"",SIMPLvolumes!AG41)</f>
        <v/>
      </c>
      <c r="N33" s="273" t="str">
        <f>IF(SIMPLvolumes!AH41=0,"",SIMPLvolumes!AH41)</f>
        <v/>
      </c>
      <c r="O33" s="273" t="str">
        <f>IF(SIMPLvolumes!AI41=0,"",SIMPLvolumes!AI41)</f>
        <v/>
      </c>
      <c r="P33" s="274"/>
      <c r="Q33" s="274"/>
      <c r="R33" s="274"/>
      <c r="S33" s="274"/>
      <c r="T33" s="275"/>
      <c r="U33" s="275" t="str">
        <f t="shared" si="6"/>
        <v/>
      </c>
      <c r="V33" s="276"/>
      <c r="W33" s="274">
        <f>'PRODUCTION LIST VOLUMES'!B36</f>
        <v>0</v>
      </c>
    </row>
    <row r="34" spans="1:23" ht="23" customHeight="1">
      <c r="A34" s="209">
        <f>B34*SIMPLvolumes!U49</f>
        <v>0</v>
      </c>
      <c r="B34" s="211">
        <f t="shared" si="0"/>
        <v>0</v>
      </c>
      <c r="C34" s="211" t="str">
        <f>SIMPLvolumes!C42</f>
        <v>3L</v>
      </c>
      <c r="D34" s="273" t="str">
        <f>IF(SIMPLvolumes!X42=0,"",SIMPLvolumes!X42)</f>
        <v/>
      </c>
      <c r="E34" s="273" t="str">
        <f>IF(SIMPLvolumes!Y42=0,"",SIMPLvolumes!Y42)</f>
        <v/>
      </c>
      <c r="F34" s="273" t="str">
        <f>IF(SIMPLvolumes!Z42=0,"",SIMPLvolumes!Z42)</f>
        <v/>
      </c>
      <c r="G34" s="273" t="str">
        <f>IF(SIMPLvolumes!AA42=0,"",SIMPLvolumes!AA42)</f>
        <v/>
      </c>
      <c r="H34" s="273" t="str">
        <f>IF(SIMPLvolumes!AB42=0,"",SIMPLvolumes!AB42)</f>
        <v/>
      </c>
      <c r="I34" s="273" t="str">
        <f>IF(SIMPLvolumes!AC42=0,"",SIMPLvolumes!AC42)</f>
        <v/>
      </c>
      <c r="J34" s="273" t="str">
        <f>IF(SIMPLvolumes!AD42=0,"",SIMPLvolumes!AD42)</f>
        <v/>
      </c>
      <c r="K34" s="273" t="str">
        <f>IF(SIMPLvolumes!AE42=0,"",SIMPLvolumes!AE42)</f>
        <v/>
      </c>
      <c r="L34" s="273" t="str">
        <f>IF(SIMPLvolumes!AF42=0,"",SIMPLvolumes!AF42)</f>
        <v/>
      </c>
      <c r="M34" s="273" t="str">
        <f>IF(SIMPLvolumes!AG42=0,"",SIMPLvolumes!AG42)</f>
        <v/>
      </c>
      <c r="N34" s="273" t="str">
        <f>IF(SIMPLvolumes!AH42=0,"",SIMPLvolumes!AH42)</f>
        <v/>
      </c>
      <c r="O34" s="273" t="str">
        <f>IF(SIMPLvolumes!AI42=0,"",SIMPLvolumes!AI42)</f>
        <v/>
      </c>
      <c r="P34" s="274"/>
      <c r="Q34" s="274"/>
      <c r="R34" s="274"/>
      <c r="S34" s="274"/>
      <c r="T34" s="275"/>
      <c r="U34" s="275" t="str">
        <f t="shared" si="6"/>
        <v/>
      </c>
      <c r="V34" s="276"/>
      <c r="W34" s="274">
        <f>'PRODUCTION LIST VOLUMES'!B37</f>
        <v>0</v>
      </c>
    </row>
    <row r="35" spans="1:23" ht="23" customHeight="1">
      <c r="A35" s="209">
        <f>B35*SIMPLvolumes!U50</f>
        <v>0</v>
      </c>
      <c r="B35" s="211">
        <f t="shared" ref="B35:B71" si="7">SUM(C35:M35)</f>
        <v>0</v>
      </c>
      <c r="C35" s="211" t="str">
        <f>SIMPLvolumes!C43</f>
        <v>3M</v>
      </c>
      <c r="D35" s="273" t="str">
        <f>IF(SIMPLvolumes!X43=0,"",SIMPLvolumes!X43)</f>
        <v/>
      </c>
      <c r="E35" s="273" t="str">
        <f>IF(SIMPLvolumes!Y43=0,"",SIMPLvolumes!Y43)</f>
        <v/>
      </c>
      <c r="F35" s="273" t="str">
        <f>IF(SIMPLvolumes!Z43=0,"",SIMPLvolumes!Z43)</f>
        <v/>
      </c>
      <c r="G35" s="273" t="str">
        <f>IF(SIMPLvolumes!AA43=0,"",SIMPLvolumes!AA43)</f>
        <v/>
      </c>
      <c r="H35" s="273" t="str">
        <f>IF(SIMPLvolumes!AB43=0,"",SIMPLvolumes!AB43)</f>
        <v/>
      </c>
      <c r="I35" s="273" t="str">
        <f>IF(SIMPLvolumes!AC43=0,"",SIMPLvolumes!AC43)</f>
        <v/>
      </c>
      <c r="J35" s="273" t="str">
        <f>IF(SIMPLvolumes!AD43=0,"",SIMPLvolumes!AD43)</f>
        <v/>
      </c>
      <c r="K35" s="273" t="str">
        <f>IF(SIMPLvolumes!AE43=0,"",SIMPLvolumes!AE43)</f>
        <v/>
      </c>
      <c r="L35" s="273" t="str">
        <f>IF(SIMPLvolumes!AF43=0,"",SIMPLvolumes!AF43)</f>
        <v/>
      </c>
      <c r="M35" s="273" t="str">
        <f>IF(SIMPLvolumes!AG43=0,"",SIMPLvolumes!AG43)</f>
        <v/>
      </c>
      <c r="N35" s="273" t="str">
        <f>IF(SIMPLvolumes!AH43=0,"",SIMPLvolumes!AH43)</f>
        <v/>
      </c>
      <c r="O35" s="273" t="str">
        <f>IF(SIMPLvolumes!AI43=0,"",SIMPLvolumes!AI43)</f>
        <v/>
      </c>
      <c r="P35" s="274"/>
      <c r="Q35" s="274"/>
      <c r="R35" s="274"/>
      <c r="S35" s="274"/>
      <c r="T35" s="275"/>
      <c r="U35" s="275" t="str">
        <f t="shared" si="6"/>
        <v/>
      </c>
      <c r="V35" s="276"/>
      <c r="W35" s="274">
        <f>'PRODUCTION LIST VOLUMES'!B38</f>
        <v>0</v>
      </c>
    </row>
    <row r="36" spans="1:23" ht="23" customHeight="1">
      <c r="A36" s="209">
        <f>B36*SIMPLvolumes!U51</f>
        <v>0</v>
      </c>
      <c r="B36" s="211">
        <f t="shared" si="7"/>
        <v>0</v>
      </c>
      <c r="C36" s="211" t="str">
        <f>SIMPLvolumes!C44</f>
        <v>3N</v>
      </c>
      <c r="D36" s="273" t="str">
        <f>IF(SIMPLvolumes!X44=0,"",SIMPLvolumes!X44)</f>
        <v/>
      </c>
      <c r="E36" s="273" t="str">
        <f>IF(SIMPLvolumes!Y44=0,"",SIMPLvolumes!Y44)</f>
        <v/>
      </c>
      <c r="F36" s="273" t="str">
        <f>IF(SIMPLvolumes!Z44=0,"",SIMPLvolumes!Z44)</f>
        <v/>
      </c>
      <c r="G36" s="273" t="str">
        <f>IF(SIMPLvolumes!AA44=0,"",SIMPLvolumes!AA44)</f>
        <v/>
      </c>
      <c r="H36" s="273" t="str">
        <f>IF(SIMPLvolumes!AB44=0,"",SIMPLvolumes!AB44)</f>
        <v/>
      </c>
      <c r="I36" s="273" t="str">
        <f>IF(SIMPLvolumes!AC44=0,"",SIMPLvolumes!AC44)</f>
        <v/>
      </c>
      <c r="J36" s="273" t="str">
        <f>IF(SIMPLvolumes!AD44=0,"",SIMPLvolumes!AD44)</f>
        <v/>
      </c>
      <c r="K36" s="273" t="str">
        <f>IF(SIMPLvolumes!AE44=0,"",SIMPLvolumes!AE44)</f>
        <v/>
      </c>
      <c r="L36" s="273" t="str">
        <f>IF(SIMPLvolumes!AF44=0,"",SIMPLvolumes!AF44)</f>
        <v/>
      </c>
      <c r="M36" s="273" t="str">
        <f>IF(SIMPLvolumes!AG44=0,"",SIMPLvolumes!AG44)</f>
        <v/>
      </c>
      <c r="N36" s="273" t="str">
        <f>IF(SIMPLvolumes!AH44=0,"",SIMPLvolumes!AH44)</f>
        <v/>
      </c>
      <c r="O36" s="273" t="str">
        <f>IF(SIMPLvolumes!AI44=0,"",SIMPLvolumes!AI44)</f>
        <v/>
      </c>
      <c r="P36" s="274"/>
      <c r="Q36" s="274"/>
      <c r="R36" s="274"/>
      <c r="S36" s="274"/>
      <c r="T36" s="275"/>
      <c r="U36" s="275" t="str">
        <f t="shared" si="6"/>
        <v/>
      </c>
      <c r="V36" s="276"/>
      <c r="W36" s="274">
        <f>'PRODUCTION LIST VOLUMES'!B39</f>
        <v>0</v>
      </c>
    </row>
    <row r="37" spans="1:23" ht="23" customHeight="1">
      <c r="A37" s="209">
        <f>B37*SIMPLvolumes!U52</f>
        <v>0</v>
      </c>
      <c r="B37" s="211">
        <f t="shared" si="7"/>
        <v>0</v>
      </c>
      <c r="C37" s="211" t="str">
        <f>SIMPLvolumes!C45</f>
        <v>3O</v>
      </c>
      <c r="D37" s="273" t="str">
        <f>IF(SIMPLvolumes!X45=0,"",SIMPLvolumes!X45)</f>
        <v/>
      </c>
      <c r="E37" s="273" t="str">
        <f>IF(SIMPLvolumes!Y45=0,"",SIMPLvolumes!Y45)</f>
        <v/>
      </c>
      <c r="F37" s="273" t="str">
        <f>IF(SIMPLvolumes!Z45=0,"",SIMPLvolumes!Z45)</f>
        <v/>
      </c>
      <c r="G37" s="273" t="str">
        <f>IF(SIMPLvolumes!AA45=0,"",SIMPLvolumes!AA45)</f>
        <v/>
      </c>
      <c r="H37" s="273" t="str">
        <f>IF(SIMPLvolumes!AB45=0,"",SIMPLvolumes!AB45)</f>
        <v/>
      </c>
      <c r="I37" s="273" t="str">
        <f>IF(SIMPLvolumes!AC45=0,"",SIMPLvolumes!AC45)</f>
        <v/>
      </c>
      <c r="J37" s="273" t="str">
        <f>IF(SIMPLvolumes!AD45=0,"",SIMPLvolumes!AD45)</f>
        <v/>
      </c>
      <c r="K37" s="273" t="str">
        <f>IF(SIMPLvolumes!AE45=0,"",SIMPLvolumes!AE45)</f>
        <v/>
      </c>
      <c r="L37" s="273" t="str">
        <f>IF(SIMPLvolumes!AF45=0,"",SIMPLvolumes!AF45)</f>
        <v/>
      </c>
      <c r="M37" s="273" t="str">
        <f>IF(SIMPLvolumes!AG45=0,"",SIMPLvolumes!AG45)</f>
        <v/>
      </c>
      <c r="N37" s="273" t="str">
        <f>IF(SIMPLvolumes!AH45=0,"",SIMPLvolumes!AH45)</f>
        <v/>
      </c>
      <c r="O37" s="273" t="str">
        <f>IF(SIMPLvolumes!AI45=0,"",SIMPLvolumes!AI45)</f>
        <v/>
      </c>
      <c r="P37" s="274"/>
      <c r="Q37" s="274"/>
      <c r="R37" s="274"/>
      <c r="S37" s="274"/>
      <c r="T37" s="275"/>
      <c r="U37" s="275" t="str">
        <f t="shared" si="6"/>
        <v/>
      </c>
      <c r="V37" s="276"/>
      <c r="W37" s="274">
        <f>'PRODUCTION LIST VOLUMES'!B40</f>
        <v>0</v>
      </c>
    </row>
    <row r="38" spans="1:23" ht="23" customHeight="1">
      <c r="A38" s="209">
        <f>B38*SIMPLvolumes!U53</f>
        <v>0</v>
      </c>
      <c r="B38" s="211">
        <f t="shared" si="7"/>
        <v>0</v>
      </c>
      <c r="C38" s="211" t="str">
        <f>SIMPLvolumes!C46</f>
        <v>3P</v>
      </c>
      <c r="D38" s="273" t="str">
        <f>IF(SIMPLvolumes!X46=0,"",SIMPLvolumes!X46)</f>
        <v/>
      </c>
      <c r="E38" s="273" t="str">
        <f>IF(SIMPLvolumes!Y46=0,"",SIMPLvolumes!Y46)</f>
        <v/>
      </c>
      <c r="F38" s="273" t="str">
        <f>IF(SIMPLvolumes!Z46=0,"",SIMPLvolumes!Z46)</f>
        <v/>
      </c>
      <c r="G38" s="273" t="str">
        <f>IF(SIMPLvolumes!AA46=0,"",SIMPLvolumes!AA46)</f>
        <v/>
      </c>
      <c r="H38" s="273" t="str">
        <f>IF(SIMPLvolumes!AB46=0,"",SIMPLvolumes!AB46)</f>
        <v/>
      </c>
      <c r="I38" s="273" t="str">
        <f>IF(SIMPLvolumes!AC46=0,"",SIMPLvolumes!AC46)</f>
        <v/>
      </c>
      <c r="J38" s="273" t="str">
        <f>IF(SIMPLvolumes!AD46=0,"",SIMPLvolumes!AD46)</f>
        <v/>
      </c>
      <c r="K38" s="273" t="str">
        <f>IF(SIMPLvolumes!AE46=0,"",SIMPLvolumes!AE46)</f>
        <v/>
      </c>
      <c r="L38" s="273" t="str">
        <f>IF(SIMPLvolumes!AF46=0,"",SIMPLvolumes!AF46)</f>
        <v/>
      </c>
      <c r="M38" s="273" t="str">
        <f>IF(SIMPLvolumes!AG46=0,"",SIMPLvolumes!AG46)</f>
        <v/>
      </c>
      <c r="N38" s="273" t="str">
        <f>IF(SIMPLvolumes!AH46=0,"",SIMPLvolumes!AH46)</f>
        <v/>
      </c>
      <c r="O38" s="273" t="str">
        <f>IF(SIMPLvolumes!AI46=0,"",SIMPLvolumes!AI46)</f>
        <v/>
      </c>
      <c r="P38" s="274"/>
      <c r="Q38" s="274"/>
      <c r="R38" s="274"/>
      <c r="S38" s="274"/>
      <c r="T38" s="275"/>
      <c r="U38" s="275" t="str">
        <f t="shared" si="6"/>
        <v/>
      </c>
      <c r="V38" s="276"/>
      <c r="W38" s="274">
        <f>'PRODUCTION LIST VOLUMES'!B41</f>
        <v>0</v>
      </c>
    </row>
    <row r="39" spans="1:23" ht="23" customHeight="1">
      <c r="A39" s="209"/>
      <c r="B39" s="211"/>
      <c r="C39" s="211" t="str">
        <f>SIMPLvolumes!C30</f>
        <v>3R</v>
      </c>
      <c r="D39" s="273" t="str">
        <f>IF(SIMPLvolumes!X30=0,"",SIMPLvolumes!X30)</f>
        <v/>
      </c>
      <c r="E39" s="273" t="str">
        <f>IF(SIMPLvolumes!Y30=0,"",SIMPLvolumes!Y30)</f>
        <v/>
      </c>
      <c r="F39" s="273" t="str">
        <f>IF(SIMPLvolumes!Z30=0,"",SIMPLvolumes!Z30)</f>
        <v/>
      </c>
      <c r="G39" s="273" t="str">
        <f>IF(SIMPLvolumes!AA30=0,"",SIMPLvolumes!AA30)</f>
        <v/>
      </c>
      <c r="H39" s="273" t="str">
        <f>IF(SIMPLvolumes!AB30=0,"",SIMPLvolumes!AB30)</f>
        <v/>
      </c>
      <c r="I39" s="273" t="str">
        <f>IF(SIMPLvolumes!AC30=0,"",SIMPLvolumes!AC30)</f>
        <v/>
      </c>
      <c r="J39" s="273" t="str">
        <f>IF(SIMPLvolumes!AD30=0,"",SIMPLvolumes!AD30)</f>
        <v/>
      </c>
      <c r="K39" s="273" t="str">
        <f>IF(SIMPLvolumes!AE30=0,"",SIMPLvolumes!AE30)</f>
        <v/>
      </c>
      <c r="L39" s="273" t="str">
        <f>IF(SIMPLvolumes!AF30=0,"",SIMPLvolumes!AF30)</f>
        <v/>
      </c>
      <c r="M39" s="273" t="str">
        <f>IF(SIMPLvolumes!AG30=0,"",SIMPLvolumes!AG30)</f>
        <v/>
      </c>
      <c r="N39" s="273" t="str">
        <f>IF(SIMPLvolumes!AH30=0,"",SIMPLvolumes!AH30)</f>
        <v/>
      </c>
      <c r="O39" s="273" t="str">
        <f>IF(SIMPLvolumes!AI30=0,"",SIMPLvolumes!AI30)</f>
        <v/>
      </c>
      <c r="P39" s="274"/>
      <c r="Q39" s="274"/>
      <c r="R39" s="274"/>
      <c r="S39" s="274"/>
      <c r="T39" s="275"/>
      <c r="U39" s="275" t="str">
        <f t="shared" ref="U39" si="8">IF(T39=1,REPT(""""&amp;C39&amp;".dwg""",B39),"")</f>
        <v/>
      </c>
      <c r="V39" s="276"/>
      <c r="W39" s="274">
        <f>'PRODUCTION LIST VOLUMES'!B42</f>
        <v>0</v>
      </c>
    </row>
    <row r="40" spans="1:23" ht="23" customHeight="1">
      <c r="A40" s="209">
        <f>B40*SIMPLvolumes!U54</f>
        <v>0</v>
      </c>
      <c r="B40" s="211">
        <f t="shared" si="7"/>
        <v>0</v>
      </c>
      <c r="C40" s="211">
        <f>SIMPLvolumes!C47</f>
        <v>0</v>
      </c>
      <c r="D40" s="273" t="str">
        <f>IF(SIMPLvolumes!X47=0,"",SIMPLvolumes!X47)</f>
        <v/>
      </c>
      <c r="E40" s="273" t="str">
        <f>IF(SIMPLvolumes!Y47=0,"",SIMPLvolumes!Y47)</f>
        <v/>
      </c>
      <c r="F40" s="273" t="str">
        <f>IF(SIMPLvolumes!Z47=0,"",SIMPLvolumes!Z47)</f>
        <v/>
      </c>
      <c r="G40" s="273" t="str">
        <f>IF(SIMPLvolumes!AA47=0,"",SIMPLvolumes!AA47)</f>
        <v/>
      </c>
      <c r="H40" s="273" t="str">
        <f>IF(SIMPLvolumes!AB47=0,"",SIMPLvolumes!AB47)</f>
        <v/>
      </c>
      <c r="I40" s="273" t="str">
        <f>IF(SIMPLvolumes!AC47=0,"",SIMPLvolumes!AC47)</f>
        <v/>
      </c>
      <c r="J40" s="273" t="str">
        <f>IF(SIMPLvolumes!AD47=0,"",SIMPLvolumes!AD47)</f>
        <v/>
      </c>
      <c r="K40" s="273" t="str">
        <f>IF(SIMPLvolumes!AE47=0,"",SIMPLvolumes!AE47)</f>
        <v/>
      </c>
      <c r="L40" s="273" t="str">
        <f>IF(SIMPLvolumes!AF47=0,"",SIMPLvolumes!AF47)</f>
        <v/>
      </c>
      <c r="M40" s="273" t="str">
        <f>IF(SIMPLvolumes!AG47=0,"",SIMPLvolumes!AG47)</f>
        <v/>
      </c>
      <c r="N40" s="273" t="str">
        <f>IF(SIMPLvolumes!AH47=0,"",SIMPLvolumes!AH47)</f>
        <v/>
      </c>
      <c r="O40" s="273" t="str">
        <f>IF(SIMPLvolumes!AI47=0,"",SIMPLvolumes!AI47)</f>
        <v/>
      </c>
      <c r="P40" s="274"/>
      <c r="Q40" s="274"/>
      <c r="R40" s="274"/>
      <c r="S40" s="274"/>
      <c r="T40" s="275"/>
      <c r="U40" s="275" t="str">
        <f t="shared" ref="U40:U49" si="9">IF(T40=1,REPT(""""&amp;C40&amp;".dwg""",B40),"")</f>
        <v/>
      </c>
      <c r="V40" s="276"/>
      <c r="W40" s="274">
        <f>'PRODUCTION LIST VOLUMES'!B43</f>
        <v>0</v>
      </c>
    </row>
    <row r="41" spans="1:23" ht="23" customHeight="1">
      <c r="A41" s="209">
        <f>B41*SIMPLvolumes!U57</f>
        <v>0</v>
      </c>
      <c r="B41" s="211">
        <f t="shared" si="7"/>
        <v>0</v>
      </c>
      <c r="C41" s="211" t="str">
        <f>SIMPLvolumes!C49</f>
        <v>4A</v>
      </c>
      <c r="D41" s="273" t="str">
        <f>IF(SIMPLvolumes!X49=0,"",SIMPLvolumes!X49)</f>
        <v/>
      </c>
      <c r="E41" s="273" t="str">
        <f>IF(SIMPLvolumes!Y49=0,"",SIMPLvolumes!Y49)</f>
        <v/>
      </c>
      <c r="F41" s="273" t="str">
        <f>IF(SIMPLvolumes!Z49=0,"",SIMPLvolumes!Z49)</f>
        <v/>
      </c>
      <c r="G41" s="273" t="str">
        <f>IF(SIMPLvolumes!AA49=0,"",SIMPLvolumes!AA49)</f>
        <v/>
      </c>
      <c r="H41" s="273" t="str">
        <f>IF(SIMPLvolumes!AB49=0,"",SIMPLvolumes!AB49)</f>
        <v/>
      </c>
      <c r="I41" s="273" t="str">
        <f>IF(SIMPLvolumes!AC49=0,"",SIMPLvolumes!AC49)</f>
        <v/>
      </c>
      <c r="J41" s="273" t="str">
        <f>IF(SIMPLvolumes!AD49=0,"",SIMPLvolumes!AD49)</f>
        <v/>
      </c>
      <c r="K41" s="273" t="str">
        <f>IF(SIMPLvolumes!AE49=0,"",SIMPLvolumes!AE49)</f>
        <v/>
      </c>
      <c r="L41" s="273" t="str">
        <f>IF(SIMPLvolumes!AF49=0,"",SIMPLvolumes!AF49)</f>
        <v/>
      </c>
      <c r="M41" s="273" t="str">
        <f>IF(SIMPLvolumes!AG49=0,"",SIMPLvolumes!AG49)</f>
        <v/>
      </c>
      <c r="N41" s="273" t="str">
        <f>IF(SIMPLvolumes!AH49=0,"",SIMPLvolumes!AH49)</f>
        <v/>
      </c>
      <c r="O41" s="273" t="str">
        <f>IF(SIMPLvolumes!AI49=0,"",SIMPLvolumes!AI49)</f>
        <v/>
      </c>
      <c r="P41" s="274"/>
      <c r="Q41" s="274"/>
      <c r="R41" s="274"/>
      <c r="S41" s="274"/>
      <c r="T41" s="275"/>
      <c r="U41" s="275" t="str">
        <f t="shared" si="9"/>
        <v/>
      </c>
      <c r="V41" s="276"/>
      <c r="W41" s="274">
        <f>'PRODUCTION LIST VOLUMES'!B44</f>
        <v>0</v>
      </c>
    </row>
    <row r="42" spans="1:23" ht="23" customHeight="1">
      <c r="A42" s="209">
        <f>B42*SIMPLvolumes!U150</f>
        <v>0</v>
      </c>
      <c r="B42" s="211">
        <f t="shared" si="7"/>
        <v>0</v>
      </c>
      <c r="C42" s="211" t="str">
        <f>SIMPLvolumes!C50</f>
        <v>4B</v>
      </c>
      <c r="D42" s="273" t="str">
        <f>IF(SIMPLvolumes!X50=0,"",SIMPLvolumes!X50)</f>
        <v/>
      </c>
      <c r="E42" s="273" t="str">
        <f>IF(SIMPLvolumes!Y50=0,"",SIMPLvolumes!Y50)</f>
        <v/>
      </c>
      <c r="F42" s="273" t="str">
        <f>IF(SIMPLvolumes!Z50=0,"",SIMPLvolumes!Z50)</f>
        <v/>
      </c>
      <c r="G42" s="273" t="str">
        <f>IF(SIMPLvolumes!AA50=0,"",SIMPLvolumes!AA50)</f>
        <v/>
      </c>
      <c r="H42" s="273" t="str">
        <f>IF(SIMPLvolumes!AB50=0,"",SIMPLvolumes!AB50)</f>
        <v/>
      </c>
      <c r="I42" s="273" t="str">
        <f>IF(SIMPLvolumes!AC50=0,"",SIMPLvolumes!AC50)</f>
        <v/>
      </c>
      <c r="J42" s="273" t="str">
        <f>IF(SIMPLvolumes!AD50=0,"",SIMPLvolumes!AD50)</f>
        <v/>
      </c>
      <c r="K42" s="273" t="str">
        <f>IF(SIMPLvolumes!AE50=0,"",SIMPLvolumes!AE50)</f>
        <v/>
      </c>
      <c r="L42" s="273" t="str">
        <f>IF(SIMPLvolumes!AF50=0,"",SIMPLvolumes!AF50)</f>
        <v/>
      </c>
      <c r="M42" s="273" t="str">
        <f>IF(SIMPLvolumes!AG50=0,"",SIMPLvolumes!AG50)</f>
        <v/>
      </c>
      <c r="N42" s="273" t="str">
        <f>IF(SIMPLvolumes!AH50=0,"",SIMPLvolumes!AH50)</f>
        <v/>
      </c>
      <c r="O42" s="273" t="str">
        <f>IF(SIMPLvolumes!AI50=0,"",SIMPLvolumes!AI50)</f>
        <v/>
      </c>
      <c r="P42" s="274"/>
      <c r="Q42" s="274"/>
      <c r="R42" s="274"/>
      <c r="S42" s="274"/>
      <c r="T42" s="275"/>
      <c r="U42" s="275" t="str">
        <f t="shared" si="9"/>
        <v/>
      </c>
      <c r="V42" s="276"/>
      <c r="W42" s="274">
        <f>'PRODUCTION LIST VOLUMES'!B45</f>
        <v>0</v>
      </c>
    </row>
    <row r="43" spans="1:23" ht="23" customHeight="1">
      <c r="A43" s="209">
        <f>B43*SIMPLvolumes!U148</f>
        <v>0</v>
      </c>
      <c r="B43" s="211">
        <f t="shared" si="7"/>
        <v>0</v>
      </c>
      <c r="C43" s="211" t="str">
        <f>SIMPLvolumes!C51</f>
        <v>4C</v>
      </c>
      <c r="D43" s="273" t="str">
        <f>IF(SIMPLvolumes!X51=0,"",SIMPLvolumes!X51)</f>
        <v/>
      </c>
      <c r="E43" s="273" t="str">
        <f>IF(SIMPLvolumes!Y51=0,"",SIMPLvolumes!Y51)</f>
        <v/>
      </c>
      <c r="F43" s="273" t="str">
        <f>IF(SIMPLvolumes!Z51=0,"",SIMPLvolumes!Z51)</f>
        <v/>
      </c>
      <c r="G43" s="273" t="str">
        <f>IF(SIMPLvolumes!AA51=0,"",SIMPLvolumes!AA51)</f>
        <v/>
      </c>
      <c r="H43" s="273" t="str">
        <f>IF(SIMPLvolumes!AB51=0,"",SIMPLvolumes!AB51)</f>
        <v/>
      </c>
      <c r="I43" s="273" t="str">
        <f>IF(SIMPLvolumes!AC51=0,"",SIMPLvolumes!AC51)</f>
        <v/>
      </c>
      <c r="J43" s="273" t="str">
        <f>IF(SIMPLvolumes!AD51=0,"",SIMPLvolumes!AD51)</f>
        <v/>
      </c>
      <c r="K43" s="273" t="str">
        <f>IF(SIMPLvolumes!AE51=0,"",SIMPLvolumes!AE51)</f>
        <v/>
      </c>
      <c r="L43" s="273" t="str">
        <f>IF(SIMPLvolumes!AF51=0,"",SIMPLvolumes!AF51)</f>
        <v/>
      </c>
      <c r="M43" s="273" t="str">
        <f>IF(SIMPLvolumes!AG51=0,"",SIMPLvolumes!AG51)</f>
        <v/>
      </c>
      <c r="N43" s="273" t="str">
        <f>IF(SIMPLvolumes!AH51=0,"",SIMPLvolumes!AH51)</f>
        <v/>
      </c>
      <c r="O43" s="273" t="str">
        <f>IF(SIMPLvolumes!AI51=0,"",SIMPLvolumes!AI51)</f>
        <v/>
      </c>
      <c r="P43" s="274"/>
      <c r="Q43" s="274"/>
      <c r="R43" s="274"/>
      <c r="S43" s="274"/>
      <c r="T43" s="275"/>
      <c r="U43" s="275" t="str">
        <f t="shared" si="9"/>
        <v/>
      </c>
      <c r="V43" s="276"/>
      <c r="W43" s="274">
        <f>'PRODUCTION LIST VOLUMES'!B46</f>
        <v>0</v>
      </c>
    </row>
    <row r="44" spans="1:23" ht="23" customHeight="1">
      <c r="A44" s="209">
        <f>B44*SIMPLvolumes!U48</f>
        <v>0</v>
      </c>
      <c r="B44" s="211">
        <f t="shared" si="7"/>
        <v>0</v>
      </c>
      <c r="C44" s="211" t="str">
        <f>SIMPLvolumes!C52</f>
        <v>4D</v>
      </c>
      <c r="D44" s="273" t="str">
        <f>IF(SIMPLvolumes!X52=0,"",SIMPLvolumes!X52)</f>
        <v/>
      </c>
      <c r="E44" s="273" t="str">
        <f>IF(SIMPLvolumes!Y52=0,"",SIMPLvolumes!Y52)</f>
        <v/>
      </c>
      <c r="F44" s="273" t="str">
        <f>IF(SIMPLvolumes!Z52=0,"",SIMPLvolumes!Z52)</f>
        <v/>
      </c>
      <c r="G44" s="273" t="str">
        <f>IF(SIMPLvolumes!AA52=0,"",SIMPLvolumes!AA52)</f>
        <v/>
      </c>
      <c r="H44" s="273" t="str">
        <f>IF(SIMPLvolumes!AB52=0,"",SIMPLvolumes!AB52)</f>
        <v/>
      </c>
      <c r="I44" s="273" t="str">
        <f>IF(SIMPLvolumes!AC52=0,"",SIMPLvolumes!AC52)</f>
        <v/>
      </c>
      <c r="J44" s="273" t="str">
        <f>IF(SIMPLvolumes!AD52=0,"",SIMPLvolumes!AD52)</f>
        <v/>
      </c>
      <c r="K44" s="273" t="str">
        <f>IF(SIMPLvolumes!AE52=0,"",SIMPLvolumes!AE52)</f>
        <v/>
      </c>
      <c r="L44" s="273" t="str">
        <f>IF(SIMPLvolumes!AF52=0,"",SIMPLvolumes!AF52)</f>
        <v/>
      </c>
      <c r="M44" s="273" t="str">
        <f>IF(SIMPLvolumes!AG52=0,"",SIMPLvolumes!AG52)</f>
        <v/>
      </c>
      <c r="N44" s="273" t="str">
        <f>IF(SIMPLvolumes!AH52=0,"",SIMPLvolumes!AH52)</f>
        <v/>
      </c>
      <c r="O44" s="273" t="str">
        <f>IF(SIMPLvolumes!AI52=0,"",SIMPLvolumes!AI52)</f>
        <v/>
      </c>
      <c r="P44" s="274"/>
      <c r="Q44" s="274"/>
      <c r="R44" s="274"/>
      <c r="S44" s="274"/>
      <c r="T44" s="275"/>
      <c r="U44" s="275" t="str">
        <f t="shared" si="9"/>
        <v/>
      </c>
      <c r="V44" s="276"/>
      <c r="W44" s="274">
        <f>'PRODUCTION LIST VOLUMES'!B47</f>
        <v>0</v>
      </c>
    </row>
    <row r="45" spans="1:23" ht="23" customHeight="1">
      <c r="A45" s="209">
        <f>B45*SIMPLvolumes!U58</f>
        <v>0</v>
      </c>
      <c r="B45" s="211">
        <f t="shared" si="7"/>
        <v>0</v>
      </c>
      <c r="C45" s="211" t="str">
        <f>SIMPLvolumes!C53</f>
        <v>4E</v>
      </c>
      <c r="D45" s="273" t="str">
        <f>IF(SIMPLvolumes!X53=0,"",SIMPLvolumes!X53)</f>
        <v/>
      </c>
      <c r="E45" s="273" t="str">
        <f>IF(SIMPLvolumes!Y53=0,"",SIMPLvolumes!Y53)</f>
        <v/>
      </c>
      <c r="F45" s="273" t="str">
        <f>IF(SIMPLvolumes!Z53=0,"",SIMPLvolumes!Z53)</f>
        <v/>
      </c>
      <c r="G45" s="273" t="str">
        <f>IF(SIMPLvolumes!AA53=0,"",SIMPLvolumes!AA53)</f>
        <v/>
      </c>
      <c r="H45" s="273" t="str">
        <f>IF(SIMPLvolumes!AB53=0,"",SIMPLvolumes!AB53)</f>
        <v/>
      </c>
      <c r="I45" s="273" t="str">
        <f>IF(SIMPLvolumes!AC53=0,"",SIMPLvolumes!AC53)</f>
        <v/>
      </c>
      <c r="J45" s="273" t="str">
        <f>IF(SIMPLvolumes!AD53=0,"",SIMPLvolumes!AD53)</f>
        <v/>
      </c>
      <c r="K45" s="273" t="str">
        <f>IF(SIMPLvolumes!AE53=0,"",SIMPLvolumes!AE53)</f>
        <v/>
      </c>
      <c r="L45" s="273" t="str">
        <f>IF(SIMPLvolumes!AF53=0,"",SIMPLvolumes!AF53)</f>
        <v/>
      </c>
      <c r="M45" s="273" t="str">
        <f>IF(SIMPLvolumes!AG53=0,"",SIMPLvolumes!AG53)</f>
        <v/>
      </c>
      <c r="N45" s="273" t="str">
        <f>IF(SIMPLvolumes!AH53=0,"",SIMPLvolumes!AH53)</f>
        <v/>
      </c>
      <c r="O45" s="273" t="str">
        <f>IF(SIMPLvolumes!AI53=0,"",SIMPLvolumes!AI53)</f>
        <v/>
      </c>
      <c r="P45" s="274"/>
      <c r="Q45" s="274"/>
      <c r="R45" s="274"/>
      <c r="S45" s="274"/>
      <c r="T45" s="275"/>
      <c r="U45" s="275" t="str">
        <f t="shared" si="9"/>
        <v/>
      </c>
      <c r="V45" s="276"/>
      <c r="W45" s="274">
        <f>'PRODUCTION LIST VOLUMES'!B48</f>
        <v>0</v>
      </c>
    </row>
    <row r="46" spans="1:23" ht="23" customHeight="1">
      <c r="A46" s="209">
        <f>B46*SIMPLvolumes!U55</f>
        <v>0</v>
      </c>
      <c r="B46" s="211">
        <f t="shared" si="7"/>
        <v>0</v>
      </c>
      <c r="C46" s="211" t="str">
        <f>SIMPLvolumes!C54</f>
        <v>4F</v>
      </c>
      <c r="D46" s="273" t="str">
        <f>IF(SIMPLvolumes!X54=0,"",SIMPLvolumes!X54)</f>
        <v/>
      </c>
      <c r="E46" s="273" t="str">
        <f>IF(SIMPLvolumes!Y54=0,"",SIMPLvolumes!Y54)</f>
        <v/>
      </c>
      <c r="F46" s="273" t="str">
        <f>IF(SIMPLvolumes!Z54=0,"",SIMPLvolumes!Z54)</f>
        <v/>
      </c>
      <c r="G46" s="273" t="str">
        <f>IF(SIMPLvolumes!AA54=0,"",SIMPLvolumes!AA54)</f>
        <v/>
      </c>
      <c r="H46" s="273" t="str">
        <f>IF(SIMPLvolumes!AB54=0,"",SIMPLvolumes!AB54)</f>
        <v/>
      </c>
      <c r="I46" s="273" t="str">
        <f>IF(SIMPLvolumes!AC54=0,"",SIMPLvolumes!AC54)</f>
        <v/>
      </c>
      <c r="J46" s="273" t="str">
        <f>IF(SIMPLvolumes!AD54=0,"",SIMPLvolumes!AD54)</f>
        <v/>
      </c>
      <c r="K46" s="273" t="str">
        <f>IF(SIMPLvolumes!AE54=0,"",SIMPLvolumes!AE54)</f>
        <v/>
      </c>
      <c r="L46" s="273" t="str">
        <f>IF(SIMPLvolumes!AF54=0,"",SIMPLvolumes!AF54)</f>
        <v/>
      </c>
      <c r="M46" s="273" t="str">
        <f>IF(SIMPLvolumes!AG54=0,"",SIMPLvolumes!AG54)</f>
        <v/>
      </c>
      <c r="N46" s="273" t="str">
        <f>IF(SIMPLvolumes!AH54=0,"",SIMPLvolumes!AH54)</f>
        <v/>
      </c>
      <c r="O46" s="273" t="str">
        <f>IF(SIMPLvolumes!AI54=0,"",SIMPLvolumes!AI54)</f>
        <v/>
      </c>
      <c r="P46" s="274"/>
      <c r="Q46" s="274"/>
      <c r="R46" s="274"/>
      <c r="S46" s="274"/>
      <c r="T46" s="275"/>
      <c r="U46" s="275" t="str">
        <f t="shared" si="9"/>
        <v/>
      </c>
      <c r="V46" s="276"/>
      <c r="W46" s="274">
        <f>'PRODUCTION LIST VOLUMES'!B49</f>
        <v>0</v>
      </c>
    </row>
    <row r="47" spans="1:23" ht="23" customHeight="1">
      <c r="A47" s="209">
        <f>B47*SIMPLvolumes!U69</f>
        <v>0</v>
      </c>
      <c r="B47" s="211">
        <f>SUM(C47:M47)</f>
        <v>0</v>
      </c>
      <c r="C47" s="211" t="str">
        <f>SIMPLvolumes!C55</f>
        <v>4G</v>
      </c>
      <c r="D47" s="273" t="str">
        <f>IF(SIMPLvolumes!X55=0,"",SIMPLvolumes!X55)</f>
        <v/>
      </c>
      <c r="E47" s="273" t="str">
        <f>IF(SIMPLvolumes!Y55=0,"",SIMPLvolumes!Y55)</f>
        <v/>
      </c>
      <c r="F47" s="273" t="str">
        <f>IF(SIMPLvolumes!Z55=0,"",SIMPLvolumes!Z55)</f>
        <v/>
      </c>
      <c r="G47" s="273" t="str">
        <f>IF(SIMPLvolumes!AA55=0,"",SIMPLvolumes!AA55)</f>
        <v/>
      </c>
      <c r="H47" s="273" t="str">
        <f>IF(SIMPLvolumes!AB55=0,"",SIMPLvolumes!AB55)</f>
        <v/>
      </c>
      <c r="I47" s="273" t="str">
        <f>IF(SIMPLvolumes!AC55=0,"",SIMPLvolumes!AC55)</f>
        <v/>
      </c>
      <c r="J47" s="273" t="str">
        <f>IF(SIMPLvolumes!AD55=0,"",SIMPLvolumes!AD55)</f>
        <v/>
      </c>
      <c r="K47" s="273" t="str">
        <f>IF(SIMPLvolumes!AE55=0,"",SIMPLvolumes!AE55)</f>
        <v/>
      </c>
      <c r="L47" s="273" t="str">
        <f>IF(SIMPLvolumes!AF55=0,"",SIMPLvolumes!AF55)</f>
        <v/>
      </c>
      <c r="M47" s="273" t="str">
        <f>IF(SIMPLvolumes!AG55=0,"",SIMPLvolumes!AG55)</f>
        <v/>
      </c>
      <c r="N47" s="273" t="str">
        <f>IF(SIMPLvolumes!AH55=0,"",SIMPLvolumes!AH55)</f>
        <v/>
      </c>
      <c r="O47" s="273" t="str">
        <f>IF(SIMPLvolumes!AI55=0,"",SIMPLvolumes!AI55)</f>
        <v/>
      </c>
      <c r="P47" s="274"/>
      <c r="Q47" s="274"/>
      <c r="R47" s="274"/>
      <c r="S47" s="274"/>
      <c r="T47" s="275"/>
      <c r="U47" s="275" t="str">
        <f>IF(T47=1,REPT(""""&amp;C47&amp;".dwg""",B47),"")</f>
        <v/>
      </c>
      <c r="V47" s="276"/>
      <c r="W47" s="274">
        <f>'PRODUCTION LIST VOLUMES'!B50</f>
        <v>0</v>
      </c>
    </row>
    <row r="48" spans="1:23" ht="23" customHeight="1">
      <c r="A48" s="209">
        <f>B48*SIMPLvolumes!U70</f>
        <v>0</v>
      </c>
      <c r="B48" s="211">
        <f>SUM(C48:M48)</f>
        <v>0</v>
      </c>
      <c r="C48" s="211" t="str">
        <f>SIMPLvolumes!C56</f>
        <v>4H</v>
      </c>
      <c r="D48" s="273" t="str">
        <f>IF(SIMPLvolumes!X56=0,"",SIMPLvolumes!X56)</f>
        <v/>
      </c>
      <c r="E48" s="273" t="str">
        <f>IF(SIMPLvolumes!Y56=0,"",SIMPLvolumes!Y56)</f>
        <v/>
      </c>
      <c r="F48" s="273" t="str">
        <f>IF(SIMPLvolumes!Z56=0,"",SIMPLvolumes!Z56)</f>
        <v/>
      </c>
      <c r="G48" s="273" t="str">
        <f>IF(SIMPLvolumes!AA56=0,"",SIMPLvolumes!AA56)</f>
        <v/>
      </c>
      <c r="H48" s="273" t="str">
        <f>IF(SIMPLvolumes!AB56=0,"",SIMPLvolumes!AB56)</f>
        <v/>
      </c>
      <c r="I48" s="273" t="str">
        <f>IF(SIMPLvolumes!AC56=0,"",SIMPLvolumes!AC56)</f>
        <v/>
      </c>
      <c r="J48" s="273" t="str">
        <f>IF(SIMPLvolumes!AD56=0,"",SIMPLvolumes!AD56)</f>
        <v/>
      </c>
      <c r="K48" s="273" t="str">
        <f>IF(SIMPLvolumes!AE56=0,"",SIMPLvolumes!AE56)</f>
        <v/>
      </c>
      <c r="L48" s="273" t="str">
        <f>IF(SIMPLvolumes!AF56=0,"",SIMPLvolumes!AF56)</f>
        <v/>
      </c>
      <c r="M48" s="273" t="str">
        <f>IF(SIMPLvolumes!AG56=0,"",SIMPLvolumes!AG56)</f>
        <v/>
      </c>
      <c r="N48" s="273" t="str">
        <f>IF(SIMPLvolumes!AH56=0,"",SIMPLvolumes!AH56)</f>
        <v/>
      </c>
      <c r="O48" s="273" t="str">
        <f>IF(SIMPLvolumes!AI56=0,"",SIMPLvolumes!AI56)</f>
        <v/>
      </c>
      <c r="P48" s="274"/>
      <c r="Q48" s="274"/>
      <c r="R48" s="274"/>
      <c r="S48" s="274"/>
      <c r="T48" s="275"/>
      <c r="U48" s="275" t="str">
        <f>IF(T48=1,REPT(""""&amp;C48&amp;".dwg""",B48),"")</f>
        <v/>
      </c>
      <c r="V48" s="276"/>
      <c r="W48" s="274">
        <f>'PRODUCTION LIST VOLUMES'!B51</f>
        <v>0</v>
      </c>
    </row>
    <row r="49" spans="1:24" ht="23" customHeight="1">
      <c r="A49" s="209">
        <f>B49*SIMPLvolumes!U56</f>
        <v>0</v>
      </c>
      <c r="B49" s="211">
        <f t="shared" si="7"/>
        <v>0</v>
      </c>
      <c r="C49" s="211" t="str">
        <f>SIMPLvolumes!C57</f>
        <v>4I</v>
      </c>
      <c r="D49" s="273" t="str">
        <f>IF(SIMPLvolumes!X57=0,"",SIMPLvolumes!X57)</f>
        <v/>
      </c>
      <c r="E49" s="273" t="str">
        <f>IF(SIMPLvolumes!Y57=0,"",SIMPLvolumes!Y57)</f>
        <v/>
      </c>
      <c r="F49" s="273" t="str">
        <f>IF(SIMPLvolumes!Z57=0,"",SIMPLvolumes!Z57)</f>
        <v/>
      </c>
      <c r="G49" s="273" t="str">
        <f>IF(SIMPLvolumes!AA57=0,"",SIMPLvolumes!AA57)</f>
        <v/>
      </c>
      <c r="H49" s="273" t="str">
        <f>IF(SIMPLvolumes!AB57=0,"",SIMPLvolumes!AB57)</f>
        <v/>
      </c>
      <c r="I49" s="273" t="str">
        <f>IF(SIMPLvolumes!AC57=0,"",SIMPLvolumes!AC57)</f>
        <v/>
      </c>
      <c r="J49" s="273" t="str">
        <f>IF(SIMPLvolumes!AD57=0,"",SIMPLvolumes!AD57)</f>
        <v/>
      </c>
      <c r="K49" s="273" t="str">
        <f>IF(SIMPLvolumes!AE57=0,"",SIMPLvolumes!AE57)</f>
        <v/>
      </c>
      <c r="L49" s="273" t="str">
        <f>IF(SIMPLvolumes!AF57=0,"",SIMPLvolumes!AF57)</f>
        <v/>
      </c>
      <c r="M49" s="273" t="str">
        <f>IF(SIMPLvolumes!AG57=0,"",SIMPLvolumes!AG57)</f>
        <v/>
      </c>
      <c r="N49" s="273" t="str">
        <f>IF(SIMPLvolumes!AH57=0,"",SIMPLvolumes!AH57)</f>
        <v/>
      </c>
      <c r="O49" s="273" t="str">
        <f>IF(SIMPLvolumes!AI57=0,"",SIMPLvolumes!AI57)</f>
        <v/>
      </c>
      <c r="P49" s="274"/>
      <c r="Q49" s="274"/>
      <c r="R49" s="274"/>
      <c r="S49" s="274"/>
      <c r="T49" s="275"/>
      <c r="U49" s="275" t="str">
        <f t="shared" si="9"/>
        <v/>
      </c>
      <c r="V49" s="276"/>
      <c r="W49" s="274">
        <f>'PRODUCTION LIST VOLUMES'!B52</f>
        <v>0</v>
      </c>
    </row>
    <row r="50" spans="1:24" ht="23" customHeight="1">
      <c r="A50" s="209">
        <f>B50*SIMPLvolumes!U68</f>
        <v>0</v>
      </c>
      <c r="B50" s="211">
        <f t="shared" si="7"/>
        <v>0</v>
      </c>
      <c r="C50" s="211" t="str">
        <f>SIMPLvolumes!C58</f>
        <v>4M</v>
      </c>
      <c r="D50" s="273" t="str">
        <f>IF(SIMPLvolumes!X58=0,"",SIMPLvolumes!X58)</f>
        <v/>
      </c>
      <c r="E50" s="273" t="str">
        <f>IF(SIMPLvolumes!Y58=0,"",SIMPLvolumes!Y58)</f>
        <v/>
      </c>
      <c r="F50" s="273" t="str">
        <f>IF(SIMPLvolumes!Z58=0,"",SIMPLvolumes!Z58)</f>
        <v/>
      </c>
      <c r="G50" s="273" t="str">
        <f>IF(SIMPLvolumes!AA58=0,"",SIMPLvolumes!AA58)</f>
        <v/>
      </c>
      <c r="H50" s="273" t="str">
        <f>IF(SIMPLvolumes!AB58=0,"",SIMPLvolumes!AB58)</f>
        <v/>
      </c>
      <c r="I50" s="273" t="str">
        <f>IF(SIMPLvolumes!AC58=0,"",SIMPLvolumes!AC58)</f>
        <v/>
      </c>
      <c r="J50" s="273" t="str">
        <f>IF(SIMPLvolumes!AD58=0,"",SIMPLvolumes!AD58)</f>
        <v/>
      </c>
      <c r="K50" s="273" t="str">
        <f>IF(SIMPLvolumes!AE58=0,"",SIMPLvolumes!AE58)</f>
        <v/>
      </c>
      <c r="L50" s="273" t="str">
        <f>IF(SIMPLvolumes!AF58=0,"",SIMPLvolumes!AF58)</f>
        <v/>
      </c>
      <c r="M50" s="273" t="str">
        <f>IF(SIMPLvolumes!AG58=0,"",SIMPLvolumes!AG58)</f>
        <v/>
      </c>
      <c r="N50" s="273" t="str">
        <f>IF(SIMPLvolumes!AH58=0,"",SIMPLvolumes!AH58)</f>
        <v/>
      </c>
      <c r="O50" s="273" t="str">
        <f>IF(SIMPLvolumes!AI58=0,"",SIMPLvolumes!AI58)</f>
        <v/>
      </c>
      <c r="P50" s="274"/>
      <c r="Q50" s="274"/>
      <c r="R50" s="274"/>
      <c r="S50" s="274"/>
      <c r="T50" s="275"/>
      <c r="U50" s="275" t="str">
        <f t="shared" ref="U50:U62" si="10">IF(T50=1,REPT(""""&amp;C50&amp;".dwg""",B50),"")</f>
        <v/>
      </c>
      <c r="V50" s="276"/>
      <c r="W50" s="274">
        <f>'PRODUCTION LIST VOLUMES'!B53</f>
        <v>0</v>
      </c>
    </row>
    <row r="51" spans="1:24" ht="23" customHeight="1">
      <c r="A51" s="209">
        <f>B51*SIMPLvolumes!U71</f>
        <v>0</v>
      </c>
      <c r="B51" s="211">
        <f t="shared" si="7"/>
        <v>0</v>
      </c>
      <c r="C51" s="211" t="str">
        <f>SIMPLvolumes!C59</f>
        <v>4N</v>
      </c>
      <c r="D51" s="273" t="str">
        <f>IF(SIMPLvolumes!X59=0,"",SIMPLvolumes!X59)</f>
        <v/>
      </c>
      <c r="E51" s="273" t="str">
        <f>IF(SIMPLvolumes!Y59=0,"",SIMPLvolumes!Y59)</f>
        <v/>
      </c>
      <c r="F51" s="273" t="str">
        <f>IF(SIMPLvolumes!Z59=0,"",SIMPLvolumes!Z59)</f>
        <v/>
      </c>
      <c r="G51" s="273" t="str">
        <f>IF(SIMPLvolumes!AA59=0,"",SIMPLvolumes!AA59)</f>
        <v/>
      </c>
      <c r="H51" s="273" t="str">
        <f>IF(SIMPLvolumes!AB59=0,"",SIMPLvolumes!AB59)</f>
        <v/>
      </c>
      <c r="I51" s="273" t="str">
        <f>IF(SIMPLvolumes!AC59=0,"",SIMPLvolumes!AC59)</f>
        <v/>
      </c>
      <c r="J51" s="273" t="str">
        <f>IF(SIMPLvolumes!AD59=0,"",SIMPLvolumes!AD59)</f>
        <v/>
      </c>
      <c r="K51" s="273" t="str">
        <f>IF(SIMPLvolumes!AE59=0,"",SIMPLvolumes!AE59)</f>
        <v/>
      </c>
      <c r="L51" s="273" t="str">
        <f>IF(SIMPLvolumes!AF59=0,"",SIMPLvolumes!AF59)</f>
        <v/>
      </c>
      <c r="M51" s="273" t="str">
        <f>IF(SIMPLvolumes!AG59=0,"",SIMPLvolumes!AG59)</f>
        <v/>
      </c>
      <c r="N51" s="273" t="str">
        <f>IF(SIMPLvolumes!AH59=0,"",SIMPLvolumes!AH59)</f>
        <v/>
      </c>
      <c r="O51" s="273" t="str">
        <f>IF(SIMPLvolumes!AI59=0,"",SIMPLvolumes!AI59)</f>
        <v/>
      </c>
      <c r="P51" s="274"/>
      <c r="Q51" s="274"/>
      <c r="R51" s="274"/>
      <c r="S51" s="274"/>
      <c r="T51" s="275"/>
      <c r="U51" s="275" t="str">
        <f t="shared" si="10"/>
        <v/>
      </c>
      <c r="V51" s="276"/>
      <c r="W51" s="274">
        <f>'PRODUCTION LIST VOLUMES'!B54</f>
        <v>0</v>
      </c>
    </row>
    <row r="52" spans="1:24" ht="23" customHeight="1">
      <c r="A52" s="209"/>
      <c r="B52" s="211"/>
      <c r="C52" s="211" t="str">
        <f>SIMPLvolumes!C48</f>
        <v>4O</v>
      </c>
      <c r="D52" s="273" t="str">
        <f>IF(SIMPLvolumes!X48=0,"",SIMPLvolumes!X48)</f>
        <v/>
      </c>
      <c r="E52" s="273" t="str">
        <f>IF(SIMPLvolumes!Y48=0,"",SIMPLvolumes!Y48)</f>
        <v/>
      </c>
      <c r="F52" s="273" t="str">
        <f>IF(SIMPLvolumes!Z48=0,"",SIMPLvolumes!Z48)</f>
        <v/>
      </c>
      <c r="G52" s="273" t="str">
        <f>IF(SIMPLvolumes!AA48=0,"",SIMPLvolumes!AA48)</f>
        <v/>
      </c>
      <c r="H52" s="273" t="str">
        <f>IF(SIMPLvolumes!AB48=0,"",SIMPLvolumes!AB48)</f>
        <v/>
      </c>
      <c r="I52" s="273" t="str">
        <f>IF(SIMPLvolumes!AC48=0,"",SIMPLvolumes!AC48)</f>
        <v/>
      </c>
      <c r="J52" s="273" t="str">
        <f>IF(SIMPLvolumes!AD48=0,"",SIMPLvolumes!AD48)</f>
        <v/>
      </c>
      <c r="K52" s="273" t="str">
        <f>IF(SIMPLvolumes!AE48=0,"",SIMPLvolumes!AE48)</f>
        <v/>
      </c>
      <c r="L52" s="273" t="str">
        <f>IF(SIMPLvolumes!AF48=0,"",SIMPLvolumes!AF48)</f>
        <v/>
      </c>
      <c r="M52" s="273" t="str">
        <f>IF(SIMPLvolumes!AG48=0,"",SIMPLvolumes!AG48)</f>
        <v/>
      </c>
      <c r="N52" s="273" t="str">
        <f>IF(SIMPLvolumes!AH48=0,"",SIMPLvolumes!AH48)</f>
        <v/>
      </c>
      <c r="O52" s="273" t="str">
        <f>IF(SIMPLvolumes!AI48=0,"",SIMPLvolumes!AI48)</f>
        <v/>
      </c>
      <c r="P52" s="274"/>
      <c r="Q52" s="274"/>
      <c r="R52" s="274"/>
      <c r="S52" s="274"/>
      <c r="T52" s="275"/>
      <c r="U52" s="275" t="str">
        <f t="shared" ref="U52" si="11">IF(T52=1,REPT(""""&amp;C52&amp;".dwg""",B52),"")</f>
        <v/>
      </c>
      <c r="V52" s="276"/>
      <c r="W52" s="274">
        <f>'PRODUCTION LIST VOLUMES'!B55</f>
        <v>0</v>
      </c>
    </row>
    <row r="53" spans="1:24" ht="23" customHeight="1">
      <c r="A53" s="209">
        <f>B53*SIMPLvolumes!U72</f>
        <v>0</v>
      </c>
      <c r="B53" s="211">
        <f t="shared" si="7"/>
        <v>0</v>
      </c>
      <c r="C53" s="211">
        <f>SIMPLvolumes!C60</f>
        <v>0</v>
      </c>
      <c r="D53" s="273" t="str">
        <f>IF(SIMPLvolumes!X60=0,"",SIMPLvolumes!X60)</f>
        <v/>
      </c>
      <c r="E53" s="273" t="str">
        <f>IF(SIMPLvolumes!Y60=0,"",SIMPLvolumes!Y60)</f>
        <v/>
      </c>
      <c r="F53" s="273" t="str">
        <f>IF(SIMPLvolumes!Z60=0,"",SIMPLvolumes!Z60)</f>
        <v/>
      </c>
      <c r="G53" s="273" t="str">
        <f>IF(SIMPLvolumes!AA60=0,"",SIMPLvolumes!AA60)</f>
        <v/>
      </c>
      <c r="H53" s="273" t="str">
        <f>IF(SIMPLvolumes!AB60=0,"",SIMPLvolumes!AB60)</f>
        <v/>
      </c>
      <c r="I53" s="273" t="str">
        <f>IF(SIMPLvolumes!AC60=0,"",SIMPLvolumes!AC60)</f>
        <v/>
      </c>
      <c r="J53" s="273" t="str">
        <f>IF(SIMPLvolumes!AD60=0,"",SIMPLvolumes!AD60)</f>
        <v/>
      </c>
      <c r="K53" s="273" t="str">
        <f>IF(SIMPLvolumes!AE60=0,"",SIMPLvolumes!AE60)</f>
        <v/>
      </c>
      <c r="L53" s="273" t="str">
        <f>IF(SIMPLvolumes!AF60=0,"",SIMPLvolumes!AF60)</f>
        <v/>
      </c>
      <c r="M53" s="273" t="str">
        <f>IF(SIMPLvolumes!AG60=0,"",SIMPLvolumes!AG60)</f>
        <v/>
      </c>
      <c r="N53" s="273" t="str">
        <f>IF(SIMPLvolumes!AH60=0,"",SIMPLvolumes!AH60)</f>
        <v/>
      </c>
      <c r="O53" s="273" t="str">
        <f>IF(SIMPLvolumes!AI60=0,"",SIMPLvolumes!AI60)</f>
        <v/>
      </c>
      <c r="P53" s="274"/>
      <c r="Q53" s="274"/>
      <c r="R53" s="274"/>
      <c r="S53" s="274"/>
      <c r="T53" s="275"/>
      <c r="U53" s="275" t="str">
        <f t="shared" si="10"/>
        <v/>
      </c>
      <c r="V53" s="276"/>
      <c r="W53" s="274">
        <f>'PRODUCTION LIST VOLUMES'!B56</f>
        <v>0</v>
      </c>
    </row>
    <row r="54" spans="1:24" ht="23" customHeight="1">
      <c r="A54" s="209">
        <f>B54*SIMPLvolumes!U73</f>
        <v>0</v>
      </c>
      <c r="B54" s="211">
        <f t="shared" si="7"/>
        <v>0</v>
      </c>
      <c r="C54" s="211" t="str">
        <f>SIMPLvolumes!C67</f>
        <v>5A</v>
      </c>
      <c r="D54" s="273" t="str">
        <f>IF(SIMPLvolumes!X67=0,"",SIMPLvolumes!X67)</f>
        <v/>
      </c>
      <c r="E54" s="273" t="str">
        <f>IF(SIMPLvolumes!Y67=0,"",SIMPLvolumes!Y67)</f>
        <v/>
      </c>
      <c r="F54" s="273" t="str">
        <f>IF(SIMPLvolumes!Z67=0,"",SIMPLvolumes!Z67)</f>
        <v/>
      </c>
      <c r="G54" s="273" t="str">
        <f>IF(SIMPLvolumes!AA67=0,"",SIMPLvolumes!AA67)</f>
        <v/>
      </c>
      <c r="H54" s="273" t="str">
        <f>IF(SIMPLvolumes!AB67=0,"",SIMPLvolumes!AB67)</f>
        <v/>
      </c>
      <c r="I54" s="273" t="str">
        <f>IF(SIMPLvolumes!AC67=0,"",SIMPLvolumes!AC67)</f>
        <v/>
      </c>
      <c r="J54" s="273" t="str">
        <f>IF(SIMPLvolumes!AD67=0,"",SIMPLvolumes!AD67)</f>
        <v/>
      </c>
      <c r="K54" s="273" t="str">
        <f>IF(SIMPLvolumes!AE67=0,"",SIMPLvolumes!AE67)</f>
        <v/>
      </c>
      <c r="L54" s="273" t="str">
        <f>IF(SIMPLvolumes!AF67=0,"",SIMPLvolumes!AF67)</f>
        <v/>
      </c>
      <c r="M54" s="273" t="str">
        <f>IF(SIMPLvolumes!AG67=0,"",SIMPLvolumes!AG67)</f>
        <v/>
      </c>
      <c r="N54" s="273" t="str">
        <f>IF(SIMPLvolumes!AH67=0,"",SIMPLvolumes!AH67)</f>
        <v/>
      </c>
      <c r="O54" s="273" t="str">
        <f>IF(SIMPLvolumes!AI67=0,"",SIMPLvolumes!AI67)</f>
        <v/>
      </c>
      <c r="P54" s="274"/>
      <c r="Q54" s="274"/>
      <c r="R54" s="274"/>
      <c r="S54" s="274"/>
      <c r="T54" s="275"/>
      <c r="U54" s="275" t="str">
        <f t="shared" si="10"/>
        <v/>
      </c>
      <c r="V54" s="276"/>
      <c r="W54" s="274">
        <f>'PRODUCTION LIST VOLUMES'!B57</f>
        <v>0</v>
      </c>
    </row>
    <row r="55" spans="1:24" ht="23" customHeight="1">
      <c r="A55" s="209">
        <f>B55*SIMPLvolumes!U74</f>
        <v>0</v>
      </c>
      <c r="B55" s="211">
        <f t="shared" si="7"/>
        <v>0</v>
      </c>
      <c r="C55" s="211" t="str">
        <f>SIMPLvolumes!C68</f>
        <v>5B</v>
      </c>
      <c r="D55" s="273" t="str">
        <f>IF(SIMPLvolumes!X68=0,"",SIMPLvolumes!X68)</f>
        <v/>
      </c>
      <c r="E55" s="273" t="str">
        <f>IF(SIMPLvolumes!Y68=0,"",SIMPLvolumes!Y68)</f>
        <v/>
      </c>
      <c r="F55" s="273" t="str">
        <f>IF(SIMPLvolumes!Z68=0,"",SIMPLvolumes!Z68)</f>
        <v/>
      </c>
      <c r="G55" s="273" t="str">
        <f>IF(SIMPLvolumes!AA68=0,"",SIMPLvolumes!AA68)</f>
        <v/>
      </c>
      <c r="H55" s="273" t="str">
        <f>IF(SIMPLvolumes!AB68=0,"",SIMPLvolumes!AB68)</f>
        <v/>
      </c>
      <c r="I55" s="273" t="str">
        <f>IF(SIMPLvolumes!AC68=0,"",SIMPLvolumes!AC68)</f>
        <v/>
      </c>
      <c r="J55" s="273" t="str">
        <f>IF(SIMPLvolumes!AD68=0,"",SIMPLvolumes!AD68)</f>
        <v/>
      </c>
      <c r="K55" s="273" t="str">
        <f>IF(SIMPLvolumes!AE68=0,"",SIMPLvolumes!AE68)</f>
        <v/>
      </c>
      <c r="L55" s="273" t="str">
        <f>IF(SIMPLvolumes!AF68=0,"",SIMPLvolumes!AF68)</f>
        <v/>
      </c>
      <c r="M55" s="273" t="str">
        <f>IF(SIMPLvolumes!AG68=0,"",SIMPLvolumes!AG68)</f>
        <v/>
      </c>
      <c r="N55" s="273" t="str">
        <f>IF(SIMPLvolumes!AH68=0,"",SIMPLvolumes!AH68)</f>
        <v/>
      </c>
      <c r="O55" s="273" t="str">
        <f>IF(SIMPLvolumes!AI68=0,"",SIMPLvolumes!AI68)</f>
        <v/>
      </c>
      <c r="P55" s="274"/>
      <c r="Q55" s="274"/>
      <c r="R55" s="274"/>
      <c r="S55" s="274"/>
      <c r="T55" s="275"/>
      <c r="U55" s="275" t="str">
        <f t="shared" si="10"/>
        <v/>
      </c>
      <c r="V55" s="276"/>
      <c r="W55" s="274">
        <f>'PRODUCTION LIST VOLUMES'!B58</f>
        <v>0</v>
      </c>
    </row>
    <row r="56" spans="1:24" ht="23" customHeight="1">
      <c r="A56" s="209">
        <f>B56*SIMPLvolumes!U75</f>
        <v>0</v>
      </c>
      <c r="B56" s="211">
        <f t="shared" si="7"/>
        <v>0</v>
      </c>
      <c r="C56" s="211" t="str">
        <f>SIMPLvolumes!C69</f>
        <v>5C</v>
      </c>
      <c r="D56" s="273" t="str">
        <f>IF(SIMPLvolumes!X69=0,"",SIMPLvolumes!X69)</f>
        <v/>
      </c>
      <c r="E56" s="273" t="str">
        <f>IF(SIMPLvolumes!Y69=0,"",SIMPLvolumes!Y69)</f>
        <v/>
      </c>
      <c r="F56" s="273" t="str">
        <f>IF(SIMPLvolumes!Z69=0,"",SIMPLvolumes!Z69)</f>
        <v/>
      </c>
      <c r="G56" s="273" t="str">
        <f>IF(SIMPLvolumes!AA69=0,"",SIMPLvolumes!AA69)</f>
        <v/>
      </c>
      <c r="H56" s="273" t="str">
        <f>IF(SIMPLvolumes!AB69=0,"",SIMPLvolumes!AB69)</f>
        <v/>
      </c>
      <c r="I56" s="273" t="str">
        <f>IF(SIMPLvolumes!AC69=0,"",SIMPLvolumes!AC69)</f>
        <v/>
      </c>
      <c r="J56" s="273" t="str">
        <f>IF(SIMPLvolumes!AD69=0,"",SIMPLvolumes!AD69)</f>
        <v/>
      </c>
      <c r="K56" s="273" t="str">
        <f>IF(SIMPLvolumes!AE69=0,"",SIMPLvolumes!AE69)</f>
        <v/>
      </c>
      <c r="L56" s="273" t="str">
        <f>IF(SIMPLvolumes!AF69=0,"",SIMPLvolumes!AF69)</f>
        <v/>
      </c>
      <c r="M56" s="273" t="str">
        <f>IF(SIMPLvolumes!AG69=0,"",SIMPLvolumes!AG69)</f>
        <v/>
      </c>
      <c r="N56" s="273" t="str">
        <f>IF(SIMPLvolumes!AH69=0,"",SIMPLvolumes!AH69)</f>
        <v/>
      </c>
      <c r="O56" s="273" t="str">
        <f>IF(SIMPLvolumes!AI69=0,"",SIMPLvolumes!AI69)</f>
        <v/>
      </c>
      <c r="P56" s="274"/>
      <c r="Q56" s="274"/>
      <c r="R56" s="274"/>
      <c r="S56" s="274"/>
      <c r="T56" s="275"/>
      <c r="U56" s="275" t="str">
        <f t="shared" si="10"/>
        <v/>
      </c>
      <c r="V56" s="276"/>
      <c r="W56" s="274">
        <f>'PRODUCTION LIST VOLUMES'!B59</f>
        <v>0</v>
      </c>
    </row>
    <row r="57" spans="1:24" ht="23" customHeight="1">
      <c r="A57" s="209">
        <f>B57*SIMPLvolumes!U76</f>
        <v>0</v>
      </c>
      <c r="B57" s="211">
        <f t="shared" si="7"/>
        <v>0</v>
      </c>
      <c r="C57" s="211" t="str">
        <f>SIMPLvolumes!C70</f>
        <v>5D</v>
      </c>
      <c r="D57" s="273" t="str">
        <f>IF(SIMPLvolumes!X70=0,"",SIMPLvolumes!X70)</f>
        <v/>
      </c>
      <c r="E57" s="273" t="str">
        <f>IF(SIMPLvolumes!Y70=0,"",SIMPLvolumes!Y70)</f>
        <v/>
      </c>
      <c r="F57" s="273" t="str">
        <f>IF(SIMPLvolumes!Z70=0,"",SIMPLvolumes!Z70)</f>
        <v/>
      </c>
      <c r="G57" s="273" t="str">
        <f>IF(SIMPLvolumes!AA70=0,"",SIMPLvolumes!AA70)</f>
        <v/>
      </c>
      <c r="H57" s="273" t="str">
        <f>IF(SIMPLvolumes!AB70=0,"",SIMPLvolumes!AB70)</f>
        <v/>
      </c>
      <c r="I57" s="273" t="str">
        <f>IF(SIMPLvolumes!AC70=0,"",SIMPLvolumes!AC70)</f>
        <v/>
      </c>
      <c r="J57" s="273" t="str">
        <f>IF(SIMPLvolumes!AD70=0,"",SIMPLvolumes!AD70)</f>
        <v/>
      </c>
      <c r="K57" s="273" t="str">
        <f>IF(SIMPLvolumes!AE70=0,"",SIMPLvolumes!AE70)</f>
        <v/>
      </c>
      <c r="L57" s="273" t="str">
        <f>IF(SIMPLvolumes!AF70=0,"",SIMPLvolumes!AF70)</f>
        <v/>
      </c>
      <c r="M57" s="273" t="str">
        <f>IF(SIMPLvolumes!AG70=0,"",SIMPLvolumes!AG70)</f>
        <v/>
      </c>
      <c r="N57" s="273" t="str">
        <f>IF(SIMPLvolumes!AH70=0,"",SIMPLvolumes!AH70)</f>
        <v/>
      </c>
      <c r="O57" s="273" t="str">
        <f>IF(SIMPLvolumes!AI70=0,"",SIMPLvolumes!AI70)</f>
        <v/>
      </c>
      <c r="P57" s="274"/>
      <c r="Q57" s="274"/>
      <c r="R57" s="274"/>
      <c r="S57" s="274"/>
      <c r="T57" s="275"/>
      <c r="U57" s="275" t="str">
        <f t="shared" si="10"/>
        <v/>
      </c>
      <c r="V57" s="276"/>
      <c r="W57" s="274">
        <f>'PRODUCTION LIST VOLUMES'!B60</f>
        <v>0</v>
      </c>
    </row>
    <row r="58" spans="1:24" ht="23" customHeight="1">
      <c r="A58" s="209">
        <f>B58*SIMPLvolumes!U79</f>
        <v>0</v>
      </c>
      <c r="B58" s="211">
        <f t="shared" si="7"/>
        <v>0</v>
      </c>
      <c r="C58" s="211" t="str">
        <f>SIMPLvolumes!C71</f>
        <v>5E</v>
      </c>
      <c r="D58" s="273" t="str">
        <f>IF(SIMPLvolumes!X71=0,"",SIMPLvolumes!X71)</f>
        <v/>
      </c>
      <c r="E58" s="273" t="str">
        <f>IF(SIMPLvolumes!Y71=0,"",SIMPLvolumes!Y71)</f>
        <v/>
      </c>
      <c r="F58" s="273" t="str">
        <f>IF(SIMPLvolumes!Z71=0,"",SIMPLvolumes!Z71)</f>
        <v/>
      </c>
      <c r="G58" s="273" t="str">
        <f>IF(SIMPLvolumes!AA71=0,"",SIMPLvolumes!AA71)</f>
        <v/>
      </c>
      <c r="H58" s="273" t="str">
        <f>IF(SIMPLvolumes!AB71=0,"",SIMPLvolumes!AB71)</f>
        <v/>
      </c>
      <c r="I58" s="273" t="str">
        <f>IF(SIMPLvolumes!AC71=0,"",SIMPLvolumes!AC71)</f>
        <v/>
      </c>
      <c r="J58" s="273" t="str">
        <f>IF(SIMPLvolumes!AD71=0,"",SIMPLvolumes!AD71)</f>
        <v/>
      </c>
      <c r="K58" s="273" t="str">
        <f>IF(SIMPLvolumes!AE71=0,"",SIMPLvolumes!AE71)</f>
        <v/>
      </c>
      <c r="L58" s="273" t="str">
        <f>IF(SIMPLvolumes!AF71=0,"",SIMPLvolumes!AF71)</f>
        <v/>
      </c>
      <c r="M58" s="273" t="str">
        <f>IF(SIMPLvolumes!AG71=0,"",SIMPLvolumes!AG71)</f>
        <v/>
      </c>
      <c r="N58" s="273" t="str">
        <f>IF(SIMPLvolumes!AH71=0,"",SIMPLvolumes!AH71)</f>
        <v/>
      </c>
      <c r="O58" s="273" t="str">
        <f>IF(SIMPLvolumes!AI71=0,"",SIMPLvolumes!AI71)</f>
        <v/>
      </c>
      <c r="P58" s="274"/>
      <c r="Q58" s="274"/>
      <c r="R58" s="274"/>
      <c r="S58" s="274"/>
      <c r="T58" s="275"/>
      <c r="U58" s="275" t="str">
        <f t="shared" si="10"/>
        <v/>
      </c>
      <c r="V58" s="276"/>
      <c r="W58" s="274">
        <f>'PRODUCTION LIST VOLUMES'!B61</f>
        <v>0</v>
      </c>
    </row>
    <row r="59" spans="1:24" ht="23" customHeight="1">
      <c r="A59" s="209">
        <f>B59*SIMPLvolumes!U80</f>
        <v>0</v>
      </c>
      <c r="B59" s="211">
        <f t="shared" si="7"/>
        <v>0</v>
      </c>
      <c r="C59" s="211" t="str">
        <f>SIMPLvolumes!C72</f>
        <v>5F</v>
      </c>
      <c r="D59" s="273" t="str">
        <f>IF(SIMPLvolumes!X72=0,"",SIMPLvolumes!X72)</f>
        <v/>
      </c>
      <c r="E59" s="273" t="str">
        <f>IF(SIMPLvolumes!Y72=0,"",SIMPLvolumes!Y72)</f>
        <v/>
      </c>
      <c r="F59" s="273" t="str">
        <f>IF(SIMPLvolumes!Z72=0,"",SIMPLvolumes!Z72)</f>
        <v/>
      </c>
      <c r="G59" s="273" t="str">
        <f>IF(SIMPLvolumes!AA72=0,"",SIMPLvolumes!AA72)</f>
        <v/>
      </c>
      <c r="H59" s="273" t="str">
        <f>IF(SIMPLvolumes!AB72=0,"",SIMPLvolumes!AB72)</f>
        <v/>
      </c>
      <c r="I59" s="273" t="str">
        <f>IF(SIMPLvolumes!AC72=0,"",SIMPLvolumes!AC72)</f>
        <v/>
      </c>
      <c r="J59" s="273" t="str">
        <f>IF(SIMPLvolumes!AD72=0,"",SIMPLvolumes!AD72)</f>
        <v/>
      </c>
      <c r="K59" s="273" t="str">
        <f>IF(SIMPLvolumes!AE72=0,"",SIMPLvolumes!AE72)</f>
        <v/>
      </c>
      <c r="L59" s="273" t="str">
        <f>IF(SIMPLvolumes!AF72=0,"",SIMPLvolumes!AF72)</f>
        <v/>
      </c>
      <c r="M59" s="273" t="str">
        <f>IF(SIMPLvolumes!AG72=0,"",SIMPLvolumes!AG72)</f>
        <v/>
      </c>
      <c r="N59" s="273" t="str">
        <f>IF(SIMPLvolumes!AH72=0,"",SIMPLvolumes!AH72)</f>
        <v/>
      </c>
      <c r="O59" s="273" t="str">
        <f>IF(SIMPLvolumes!AI72=0,"",SIMPLvolumes!AI72)</f>
        <v/>
      </c>
      <c r="P59" s="274"/>
      <c r="Q59" s="274"/>
      <c r="R59" s="274"/>
      <c r="S59" s="274"/>
      <c r="T59" s="275"/>
      <c r="U59" s="275" t="str">
        <f t="shared" si="10"/>
        <v/>
      </c>
      <c r="V59" s="276"/>
      <c r="W59" s="274">
        <f>'PRODUCTION LIST VOLUMES'!B62</f>
        <v>0</v>
      </c>
    </row>
    <row r="60" spans="1:24" ht="23" customHeight="1">
      <c r="A60" s="209">
        <f>B60*SIMPLvolumes!U81</f>
        <v>0</v>
      </c>
      <c r="B60" s="211">
        <f t="shared" si="7"/>
        <v>0</v>
      </c>
      <c r="C60" s="211" t="str">
        <f>SIMPLvolumes!C73</f>
        <v>5G</v>
      </c>
      <c r="D60" s="273" t="str">
        <f>IF(SIMPLvolumes!X73=0,"",SIMPLvolumes!X73)</f>
        <v/>
      </c>
      <c r="E60" s="273" t="str">
        <f>IF(SIMPLvolumes!Y73=0,"",SIMPLvolumes!Y73)</f>
        <v/>
      </c>
      <c r="F60" s="273" t="str">
        <f>IF(SIMPLvolumes!Z73=0,"",SIMPLvolumes!Z73)</f>
        <v/>
      </c>
      <c r="G60" s="273" t="str">
        <f>IF(SIMPLvolumes!AA73=0,"",SIMPLvolumes!AA73)</f>
        <v/>
      </c>
      <c r="H60" s="273" t="str">
        <f>IF(SIMPLvolumes!AB73=0,"",SIMPLvolumes!AB73)</f>
        <v/>
      </c>
      <c r="I60" s="273" t="str">
        <f>IF(SIMPLvolumes!AC73=0,"",SIMPLvolumes!AC73)</f>
        <v/>
      </c>
      <c r="J60" s="273" t="str">
        <f>IF(SIMPLvolumes!AD73=0,"",SIMPLvolumes!AD73)</f>
        <v/>
      </c>
      <c r="K60" s="273" t="str">
        <f>IF(SIMPLvolumes!AE73=0,"",SIMPLvolumes!AE73)</f>
        <v/>
      </c>
      <c r="L60" s="273" t="str">
        <f>IF(SIMPLvolumes!AF73=0,"",SIMPLvolumes!AF73)</f>
        <v/>
      </c>
      <c r="M60" s="273" t="str">
        <f>IF(SIMPLvolumes!AG73=0,"",SIMPLvolumes!AG73)</f>
        <v/>
      </c>
      <c r="N60" s="273" t="str">
        <f>IF(SIMPLvolumes!AH73=0,"",SIMPLvolumes!AH73)</f>
        <v/>
      </c>
      <c r="O60" s="273" t="str">
        <f>IF(SIMPLvolumes!AI73=0,"",SIMPLvolumes!AI73)</f>
        <v/>
      </c>
      <c r="P60" s="274"/>
      <c r="Q60" s="274"/>
      <c r="R60" s="274"/>
      <c r="S60" s="274"/>
      <c r="T60" s="275"/>
      <c r="U60" s="275" t="str">
        <f t="shared" si="10"/>
        <v/>
      </c>
      <c r="V60" s="276"/>
      <c r="W60" s="274">
        <f>'PRODUCTION LIST VOLUMES'!B63</f>
        <v>0</v>
      </c>
    </row>
    <row r="61" spans="1:24" ht="23" customHeight="1">
      <c r="A61" s="209">
        <f>B61*SIMPLvolumes!U82</f>
        <v>0</v>
      </c>
      <c r="B61" s="211">
        <f t="shared" si="7"/>
        <v>0</v>
      </c>
      <c r="C61" s="211" t="str">
        <f>SIMPLvolumes!C74</f>
        <v>5H</v>
      </c>
      <c r="D61" s="273" t="str">
        <f>IF(SIMPLvolumes!X74=0,"",SIMPLvolumes!X74)</f>
        <v/>
      </c>
      <c r="E61" s="273" t="str">
        <f>IF(SIMPLvolumes!Y74=0,"",SIMPLvolumes!Y74)</f>
        <v/>
      </c>
      <c r="F61" s="273" t="str">
        <f>IF(SIMPLvolumes!Z74=0,"",SIMPLvolumes!Z74)</f>
        <v/>
      </c>
      <c r="G61" s="273" t="str">
        <f>IF(SIMPLvolumes!AA74=0,"",SIMPLvolumes!AA74)</f>
        <v/>
      </c>
      <c r="H61" s="273" t="str">
        <f>IF(SIMPLvolumes!AB74=0,"",SIMPLvolumes!AB74)</f>
        <v/>
      </c>
      <c r="I61" s="273" t="str">
        <f>IF(SIMPLvolumes!AC74=0,"",SIMPLvolumes!AC74)</f>
        <v/>
      </c>
      <c r="J61" s="273" t="str">
        <f>IF(SIMPLvolumes!AD74=0,"",SIMPLvolumes!AD74)</f>
        <v/>
      </c>
      <c r="K61" s="273" t="str">
        <f>IF(SIMPLvolumes!AE74=0,"",SIMPLvolumes!AE74)</f>
        <v/>
      </c>
      <c r="L61" s="273" t="str">
        <f>IF(SIMPLvolumes!AF74=0,"",SIMPLvolumes!AF74)</f>
        <v/>
      </c>
      <c r="M61" s="273" t="str">
        <f>IF(SIMPLvolumes!AG74=0,"",SIMPLvolumes!AG74)</f>
        <v/>
      </c>
      <c r="N61" s="273" t="str">
        <f>IF(SIMPLvolumes!AH74=0,"",SIMPLvolumes!AH74)</f>
        <v/>
      </c>
      <c r="O61" s="273" t="str">
        <f>IF(SIMPLvolumes!AI74=0,"",SIMPLvolumes!AI74)</f>
        <v/>
      </c>
      <c r="P61" s="274"/>
      <c r="Q61" s="274"/>
      <c r="R61" s="274"/>
      <c r="S61" s="274"/>
      <c r="T61" s="275"/>
      <c r="U61" s="275" t="str">
        <f t="shared" si="10"/>
        <v/>
      </c>
      <c r="V61" s="276"/>
      <c r="W61" s="274">
        <f>'PRODUCTION LIST VOLUMES'!B64</f>
        <v>0</v>
      </c>
      <c r="X61" s="275"/>
    </row>
    <row r="62" spans="1:24" ht="23" customHeight="1">
      <c r="A62" s="209">
        <f>B62*SIMPLvolumes!U83</f>
        <v>0</v>
      </c>
      <c r="B62" s="211">
        <f t="shared" si="7"/>
        <v>0</v>
      </c>
      <c r="C62" s="211" t="str">
        <f>SIMPLvolumes!C75</f>
        <v>5I</v>
      </c>
      <c r="D62" s="273" t="str">
        <f>IF(SIMPLvolumes!X75=0,"",SIMPLvolumes!X75)</f>
        <v/>
      </c>
      <c r="E62" s="273" t="str">
        <f>IF(SIMPLvolumes!Y75=0,"",SIMPLvolumes!Y75)</f>
        <v/>
      </c>
      <c r="F62" s="273" t="str">
        <f>IF(SIMPLvolumes!Z75=0,"",SIMPLvolumes!Z75)</f>
        <v/>
      </c>
      <c r="G62" s="273" t="str">
        <f>IF(SIMPLvolumes!AA75=0,"",SIMPLvolumes!AA75)</f>
        <v/>
      </c>
      <c r="H62" s="273" t="str">
        <f>IF(SIMPLvolumes!AB75=0,"",SIMPLvolumes!AB75)</f>
        <v/>
      </c>
      <c r="I62" s="273" t="str">
        <f>IF(SIMPLvolumes!AC75=0,"",SIMPLvolumes!AC75)</f>
        <v/>
      </c>
      <c r="J62" s="273" t="str">
        <f>IF(SIMPLvolumes!AD75=0,"",SIMPLvolumes!AD75)</f>
        <v/>
      </c>
      <c r="K62" s="273" t="str">
        <f>IF(SIMPLvolumes!AE75=0,"",SIMPLvolumes!AE75)</f>
        <v/>
      </c>
      <c r="L62" s="273" t="str">
        <f>IF(SIMPLvolumes!AF75=0,"",SIMPLvolumes!AF75)</f>
        <v/>
      </c>
      <c r="M62" s="273" t="str">
        <f>IF(SIMPLvolumes!AG75=0,"",SIMPLvolumes!AG75)</f>
        <v/>
      </c>
      <c r="N62" s="273" t="str">
        <f>IF(SIMPLvolumes!AH75=0,"",SIMPLvolumes!AH75)</f>
        <v/>
      </c>
      <c r="O62" s="273" t="str">
        <f>IF(SIMPLvolumes!AI75=0,"",SIMPLvolumes!AI75)</f>
        <v/>
      </c>
      <c r="P62" s="274"/>
      <c r="Q62" s="274"/>
      <c r="R62" s="274"/>
      <c r="S62" s="274"/>
      <c r="T62" s="275"/>
      <c r="U62" s="275" t="str">
        <f t="shared" si="10"/>
        <v/>
      </c>
      <c r="V62" s="276"/>
      <c r="W62" s="274">
        <f>'PRODUCTION LIST VOLUMES'!B65</f>
        <v>0</v>
      </c>
      <c r="X62" s="275"/>
    </row>
    <row r="63" spans="1:24" ht="23" customHeight="1">
      <c r="A63" s="209"/>
      <c r="B63" s="211"/>
      <c r="C63" s="211" t="str">
        <f>SIMPLvolumes!C65</f>
        <v>5J</v>
      </c>
      <c r="D63" s="273" t="str">
        <f>IF(SIMPLvolumes!X65=0,"",SIMPLvolumes!X65)</f>
        <v/>
      </c>
      <c r="E63" s="273" t="str">
        <f>IF(SIMPLvolumes!Y65=0,"",SIMPLvolumes!Y65)</f>
        <v/>
      </c>
      <c r="F63" s="273" t="str">
        <f>IF(SIMPLvolumes!Z65=0,"",SIMPLvolumes!Z65)</f>
        <v/>
      </c>
      <c r="G63" s="273" t="str">
        <f>IF(SIMPLvolumes!AA65=0,"",SIMPLvolumes!AA65)</f>
        <v/>
      </c>
      <c r="H63" s="273" t="str">
        <f>IF(SIMPLvolumes!AB65=0,"",SIMPLvolumes!AB65)</f>
        <v/>
      </c>
      <c r="I63" s="273" t="str">
        <f>IF(SIMPLvolumes!AC65=0,"",SIMPLvolumes!AC65)</f>
        <v/>
      </c>
      <c r="J63" s="273" t="str">
        <f>IF(SIMPLvolumes!AD65=0,"",SIMPLvolumes!AD65)</f>
        <v/>
      </c>
      <c r="K63" s="273" t="str">
        <f>IF(SIMPLvolumes!AE65=0,"",SIMPLvolumes!AE65)</f>
        <v/>
      </c>
      <c r="L63" s="273" t="str">
        <f>IF(SIMPLvolumes!AF65=0,"",SIMPLvolumes!AF65)</f>
        <v/>
      </c>
      <c r="M63" s="273" t="str">
        <f>IF(SIMPLvolumes!AG65=0,"",SIMPLvolumes!AG65)</f>
        <v/>
      </c>
      <c r="N63" s="273" t="str">
        <f>IF(SIMPLvolumes!AH65=0,"",SIMPLvolumes!AH65)</f>
        <v/>
      </c>
      <c r="O63" s="273" t="str">
        <f>IF(SIMPLvolumes!AI65=0,"",SIMPLvolumes!AI65)</f>
        <v/>
      </c>
      <c r="P63" s="274"/>
      <c r="Q63" s="274"/>
      <c r="R63" s="274"/>
      <c r="S63" s="274"/>
      <c r="T63" s="275"/>
      <c r="U63" s="275" t="str">
        <f t="shared" ref="U63:U64" si="12">IF(T63=1,REPT(""""&amp;C63&amp;".dwg""",B63),"")</f>
        <v/>
      </c>
      <c r="V63" s="276"/>
      <c r="W63" s="274">
        <f>'PRODUCTION LIST VOLUMES'!B66</f>
        <v>0</v>
      </c>
      <c r="X63" s="275"/>
    </row>
    <row r="64" spans="1:24" ht="23" customHeight="1">
      <c r="A64" s="209"/>
      <c r="B64" s="211"/>
      <c r="C64" s="211" t="str">
        <f>SIMPLvolumes!C66</f>
        <v>5K</v>
      </c>
      <c r="D64" s="273" t="str">
        <f>IF(SIMPLvolumes!X66=0,"",SIMPLvolumes!X66)</f>
        <v/>
      </c>
      <c r="E64" s="273" t="str">
        <f>IF(SIMPLvolumes!Y66=0,"",SIMPLvolumes!Y66)</f>
        <v/>
      </c>
      <c r="F64" s="273" t="str">
        <f>IF(SIMPLvolumes!Z66=0,"",SIMPLvolumes!Z66)</f>
        <v/>
      </c>
      <c r="G64" s="273" t="str">
        <f>IF(SIMPLvolumes!AA66=0,"",SIMPLvolumes!AA66)</f>
        <v/>
      </c>
      <c r="H64" s="273" t="str">
        <f>IF(SIMPLvolumes!AB66=0,"",SIMPLvolumes!AB66)</f>
        <v/>
      </c>
      <c r="I64" s="273" t="str">
        <f>IF(SIMPLvolumes!AC66=0,"",SIMPLvolumes!AC66)</f>
        <v/>
      </c>
      <c r="J64" s="273" t="str">
        <f>IF(SIMPLvolumes!AD66=0,"",SIMPLvolumes!AD66)</f>
        <v/>
      </c>
      <c r="K64" s="273" t="str">
        <f>IF(SIMPLvolumes!AE66=0,"",SIMPLvolumes!AE66)</f>
        <v/>
      </c>
      <c r="L64" s="273" t="str">
        <f>IF(SIMPLvolumes!AF66=0,"",SIMPLvolumes!AF66)</f>
        <v/>
      </c>
      <c r="M64" s="273" t="str">
        <f>IF(SIMPLvolumes!AG66=0,"",SIMPLvolumes!AG66)</f>
        <v/>
      </c>
      <c r="N64" s="273" t="str">
        <f>IF(SIMPLvolumes!AH66=0,"",SIMPLvolumes!AH66)</f>
        <v/>
      </c>
      <c r="O64" s="273" t="str">
        <f>IF(SIMPLvolumes!AI66=0,"",SIMPLvolumes!AI66)</f>
        <v/>
      </c>
      <c r="P64" s="274"/>
      <c r="Q64" s="274"/>
      <c r="R64" s="274"/>
      <c r="S64" s="274"/>
      <c r="T64" s="275"/>
      <c r="U64" s="275" t="str">
        <f t="shared" si="12"/>
        <v/>
      </c>
      <c r="V64" s="276"/>
      <c r="W64" s="274">
        <f>'PRODUCTION LIST VOLUMES'!B67</f>
        <v>0</v>
      </c>
      <c r="X64" s="275"/>
    </row>
    <row r="65" spans="1:24" ht="23" customHeight="1">
      <c r="A65" s="209"/>
      <c r="B65" s="211"/>
      <c r="C65" s="211" t="str">
        <f>SIMPLvolumes!C61</f>
        <v>5L</v>
      </c>
      <c r="D65" s="273" t="str">
        <f>IF(SIMPLvolumes!X61=0,"",SIMPLvolumes!X61)</f>
        <v/>
      </c>
      <c r="E65" s="273" t="str">
        <f>IF(SIMPLvolumes!Y61=0,"",SIMPLvolumes!Y61)</f>
        <v/>
      </c>
      <c r="F65" s="273" t="str">
        <f>IF(SIMPLvolumes!Z61=0,"",SIMPLvolumes!Z61)</f>
        <v/>
      </c>
      <c r="G65" s="273" t="str">
        <f>IF(SIMPLvolumes!AA61=0,"",SIMPLvolumes!AA61)</f>
        <v/>
      </c>
      <c r="H65" s="273" t="str">
        <f>IF(SIMPLvolumes!AB61=0,"",SIMPLvolumes!AB61)</f>
        <v/>
      </c>
      <c r="I65" s="273" t="str">
        <f>IF(SIMPLvolumes!AC61=0,"",SIMPLvolumes!AC61)</f>
        <v/>
      </c>
      <c r="J65" s="273" t="str">
        <f>IF(SIMPLvolumes!AD61=0,"",SIMPLvolumes!AD61)</f>
        <v/>
      </c>
      <c r="K65" s="273" t="str">
        <f>IF(SIMPLvolumes!AE61=0,"",SIMPLvolumes!AE61)</f>
        <v/>
      </c>
      <c r="L65" s="273" t="str">
        <f>IF(SIMPLvolumes!AF61=0,"",SIMPLvolumes!AF61)</f>
        <v/>
      </c>
      <c r="M65" s="273" t="str">
        <f>IF(SIMPLvolumes!AG61=0,"",SIMPLvolumes!AG61)</f>
        <v/>
      </c>
      <c r="N65" s="273" t="str">
        <f>IF(SIMPLvolumes!AH61=0,"",SIMPLvolumes!AH61)</f>
        <v/>
      </c>
      <c r="O65" s="273" t="str">
        <f>IF(SIMPLvolumes!AI61=0,"",SIMPLvolumes!AI61)</f>
        <v/>
      </c>
      <c r="P65" s="273" t="str">
        <f>IF(SIMPLvolumes!AJ61=0,"",SIMPLvolumes!AJ61)</f>
        <v/>
      </c>
      <c r="Q65" s="273" t="str">
        <f>IF(SIMPLvolumes!AK61=0,"",SIMPLvolumes!AK61)</f>
        <v>No</v>
      </c>
      <c r="R65" s="273" t="str">
        <f>IF(SIMPLvolumes!AL61=0,"",SIMPLvolumes!AL61)</f>
        <v>Yes</v>
      </c>
      <c r="S65" s="273" t="str">
        <f>IF(SIMPLvolumes!AM61=0,"",SIMPLvolumes!AM61)</f>
        <v/>
      </c>
      <c r="T65" s="273" t="str">
        <f>IF(SIMPLvolumes!AN61=0,"",SIMPLvolumes!AN61)</f>
        <v/>
      </c>
      <c r="U65" s="273" t="str">
        <f>IF(SIMPLvolumes!AO61=0,"",SIMPLvolumes!AO61)</f>
        <v/>
      </c>
      <c r="V65" s="273" t="str">
        <f>IF(SIMPLvolumes!AP61=0,"",SIMPLvolumes!AP61)</f>
        <v/>
      </c>
      <c r="W65" s="274">
        <f>'PRODUCTION LIST VOLUMES'!B68</f>
        <v>0</v>
      </c>
      <c r="X65" s="275"/>
    </row>
    <row r="66" spans="1:24" ht="23" customHeight="1">
      <c r="A66" s="209"/>
      <c r="B66" s="211"/>
      <c r="C66" s="211" t="str">
        <f>SIMPLvolumes!C62</f>
        <v>5M</v>
      </c>
      <c r="D66" s="273" t="str">
        <f>IF(SIMPLvolumes!X62=0,"",SIMPLvolumes!X62)</f>
        <v/>
      </c>
      <c r="E66" s="273" t="str">
        <f>IF(SIMPLvolumes!Y62=0,"",SIMPLvolumes!Y62)</f>
        <v/>
      </c>
      <c r="F66" s="273" t="str">
        <f>IF(SIMPLvolumes!Z62=0,"",SIMPLvolumes!Z62)</f>
        <v/>
      </c>
      <c r="G66" s="273" t="str">
        <f>IF(SIMPLvolumes!AA62=0,"",SIMPLvolumes!AA62)</f>
        <v/>
      </c>
      <c r="H66" s="273" t="str">
        <f>IF(SIMPLvolumes!AB62=0,"",SIMPLvolumes!AB62)</f>
        <v/>
      </c>
      <c r="I66" s="273" t="str">
        <f>IF(SIMPLvolumes!AC62=0,"",SIMPLvolumes!AC62)</f>
        <v/>
      </c>
      <c r="J66" s="273" t="str">
        <f>IF(SIMPLvolumes!AD62=0,"",SIMPLvolumes!AD62)</f>
        <v/>
      </c>
      <c r="K66" s="273" t="str">
        <f>IF(SIMPLvolumes!AE62=0,"",SIMPLvolumes!AE62)</f>
        <v/>
      </c>
      <c r="L66" s="273" t="str">
        <f>IF(SIMPLvolumes!AF62=0,"",SIMPLvolumes!AF62)</f>
        <v/>
      </c>
      <c r="M66" s="273" t="str">
        <f>IF(SIMPLvolumes!AG62=0,"",SIMPLvolumes!AG62)</f>
        <v/>
      </c>
      <c r="N66" s="273" t="str">
        <f>IF(SIMPLvolumes!AH62=0,"",SIMPLvolumes!AH62)</f>
        <v/>
      </c>
      <c r="O66" s="273" t="str">
        <f>IF(SIMPLvolumes!AI62=0,"",SIMPLvolumes!AI62)</f>
        <v/>
      </c>
      <c r="P66" s="273" t="str">
        <f>IF(SIMPLvolumes!AJ62=0,"",SIMPLvolumes!AJ62)</f>
        <v/>
      </c>
      <c r="Q66" s="273" t="str">
        <f>IF(SIMPLvolumes!AK62=0,"",SIMPLvolumes!AK62)</f>
        <v>No</v>
      </c>
      <c r="R66" s="273" t="str">
        <f>IF(SIMPLvolumes!AL62=0,"",SIMPLvolumes!AL62)</f>
        <v>Yes</v>
      </c>
      <c r="S66" s="273" t="str">
        <f>IF(SIMPLvolumes!AM62=0,"",SIMPLvolumes!AM62)</f>
        <v/>
      </c>
      <c r="T66" s="273" t="str">
        <f>IF(SIMPLvolumes!AN62=0,"",SIMPLvolumes!AN62)</f>
        <v/>
      </c>
      <c r="U66" s="273" t="str">
        <f>IF(SIMPLvolumes!AO62=0,"",SIMPLvolumes!AO62)</f>
        <v/>
      </c>
      <c r="V66" s="273" t="str">
        <f>IF(SIMPLvolumes!AP62=0,"",SIMPLvolumes!AP62)</f>
        <v/>
      </c>
      <c r="W66" s="274">
        <f>'PRODUCTION LIST VOLUMES'!B69</f>
        <v>0</v>
      </c>
      <c r="X66" s="275"/>
    </row>
    <row r="67" spans="1:24" ht="23" customHeight="1">
      <c r="A67" s="209"/>
      <c r="B67" s="211"/>
      <c r="C67" s="211" t="str">
        <f>SIMPLvolumes!C63</f>
        <v>5N_</v>
      </c>
      <c r="D67" s="273" t="str">
        <f>IF(SIMPLvolumes!X63=0,"",SIMPLvolumes!X63)</f>
        <v/>
      </c>
      <c r="E67" s="273" t="str">
        <f>IF(SIMPLvolumes!Y63=0,"",SIMPLvolumes!Y63)</f>
        <v/>
      </c>
      <c r="F67" s="273" t="str">
        <f>IF(SIMPLvolumes!Z63=0,"",SIMPLvolumes!Z63)</f>
        <v/>
      </c>
      <c r="G67" s="273" t="str">
        <f>IF(SIMPLvolumes!AA63=0,"",SIMPLvolumes!AA63)</f>
        <v/>
      </c>
      <c r="H67" s="273" t="str">
        <f>IF(SIMPLvolumes!AB63=0,"",SIMPLvolumes!AB63)</f>
        <v/>
      </c>
      <c r="I67" s="273" t="str">
        <f>IF(SIMPLvolumes!AC63=0,"",SIMPLvolumes!AC63)</f>
        <v/>
      </c>
      <c r="J67" s="273" t="str">
        <f>IF(SIMPLvolumes!AD63=0,"",SIMPLvolumes!AD63)</f>
        <v/>
      </c>
      <c r="K67" s="273" t="str">
        <f>IF(SIMPLvolumes!AE63=0,"",SIMPLvolumes!AE63)</f>
        <v/>
      </c>
      <c r="L67" s="273" t="str">
        <f>IF(SIMPLvolumes!AF63=0,"",SIMPLvolumes!AF63)</f>
        <v/>
      </c>
      <c r="M67" s="273" t="str">
        <f>IF(SIMPLvolumes!AG63=0,"",SIMPLvolumes!AG63)</f>
        <v/>
      </c>
      <c r="N67" s="273" t="str">
        <f>IF(SIMPLvolumes!AH63=0,"",SIMPLvolumes!AH63)</f>
        <v/>
      </c>
      <c r="O67" s="273" t="str">
        <f>IF(SIMPLvolumes!AI63=0,"",SIMPLvolumes!AI63)</f>
        <v/>
      </c>
      <c r="P67" s="273" t="str">
        <f>IF(SIMPLvolumes!AJ63=0,"",SIMPLvolumes!AJ63)</f>
        <v/>
      </c>
      <c r="Q67" s="273" t="str">
        <f>IF(SIMPLvolumes!AK63=0,"",SIMPLvolumes!AK63)</f>
        <v>No</v>
      </c>
      <c r="R67" s="273" t="str">
        <f>IF(SIMPLvolumes!AL63=0,"",SIMPLvolumes!AL63)</f>
        <v>Yes</v>
      </c>
      <c r="S67" s="273">
        <f>IF(SIMPLvolumes!AM63=0,"",SIMPLvolumes!AM63)</f>
        <v>1</v>
      </c>
      <c r="T67" s="273" t="str">
        <f>IF(SIMPLvolumes!AN63=0,"",SIMPLvolumes!AN63)</f>
        <v/>
      </c>
      <c r="U67" s="273" t="str">
        <f>IF(SIMPLvolumes!AO63=0,"",SIMPLvolumes!AO63)</f>
        <v/>
      </c>
      <c r="V67" s="273">
        <f>IF(SIMPLvolumes!AP63=0,"",SIMPLvolumes!AP63)</f>
        <v>100</v>
      </c>
      <c r="W67" s="274">
        <f>'PRODUCTION LIST VOLUMES'!B70</f>
        <v>0</v>
      </c>
      <c r="X67" s="275"/>
    </row>
    <row r="68" spans="1:24" ht="23" customHeight="1">
      <c r="A68" s="209"/>
      <c r="B68" s="211"/>
      <c r="C68" s="211" t="str">
        <f>SIMPLvolumes!C64</f>
        <v>5O</v>
      </c>
      <c r="D68" s="273" t="str">
        <f>IF(SIMPLvolumes!X64=0,"",SIMPLvolumes!X64)</f>
        <v/>
      </c>
      <c r="E68" s="273" t="str">
        <f>IF(SIMPLvolumes!Y64=0,"",SIMPLvolumes!Y64)</f>
        <v/>
      </c>
      <c r="F68" s="273" t="str">
        <f>IF(SIMPLvolumes!Z64=0,"",SIMPLvolumes!Z64)</f>
        <v/>
      </c>
      <c r="G68" s="273" t="str">
        <f>IF(SIMPLvolumes!AA64=0,"",SIMPLvolumes!AA64)</f>
        <v/>
      </c>
      <c r="H68" s="273" t="str">
        <f>IF(SIMPLvolumes!AB64=0,"",SIMPLvolumes!AB64)</f>
        <v/>
      </c>
      <c r="I68" s="273" t="str">
        <f>IF(SIMPLvolumes!AC64=0,"",SIMPLvolumes!AC64)</f>
        <v/>
      </c>
      <c r="J68" s="273" t="str">
        <f>IF(SIMPLvolumes!AD64=0,"",SIMPLvolumes!AD64)</f>
        <v/>
      </c>
      <c r="K68" s="273" t="str">
        <f>IF(SIMPLvolumes!AE64=0,"",SIMPLvolumes!AE64)</f>
        <v/>
      </c>
      <c r="L68" s="273" t="str">
        <f>IF(SIMPLvolumes!AF64=0,"",SIMPLvolumes!AF64)</f>
        <v/>
      </c>
      <c r="M68" s="273" t="str">
        <f>IF(SIMPLvolumes!AG64=0,"",SIMPLvolumes!AG64)</f>
        <v/>
      </c>
      <c r="N68" s="273" t="str">
        <f>IF(SIMPLvolumes!AH64=0,"",SIMPLvolumes!AH64)</f>
        <v/>
      </c>
      <c r="O68" s="273" t="str">
        <f>IF(SIMPLvolumes!AI64=0,"",SIMPLvolumes!AI64)</f>
        <v/>
      </c>
      <c r="P68" s="273" t="str">
        <f>IF(SIMPLvolumes!AJ64=0,"",SIMPLvolumes!AJ64)</f>
        <v/>
      </c>
      <c r="Q68" s="273" t="str">
        <f>IF(SIMPLvolumes!AK64=0,"",SIMPLvolumes!AK64)</f>
        <v>No</v>
      </c>
      <c r="R68" s="273" t="str">
        <f>IF(SIMPLvolumes!AL64=0,"",SIMPLvolumes!AL64)</f>
        <v>Yes</v>
      </c>
      <c r="S68" s="273">
        <f>IF(SIMPLvolumes!AM64=0,"",SIMPLvolumes!AM64)</f>
        <v>1</v>
      </c>
      <c r="T68" s="273" t="str">
        <f>IF(SIMPLvolumes!AN64=0,"",SIMPLvolumes!AN64)</f>
        <v/>
      </c>
      <c r="U68" s="273" t="str">
        <f>IF(SIMPLvolumes!AO64=0,"",SIMPLvolumes!AO64)</f>
        <v/>
      </c>
      <c r="V68" s="273">
        <f>IF(SIMPLvolumes!AP64=0,"",SIMPLvolumes!AP64)</f>
        <v>120</v>
      </c>
      <c r="W68" s="274">
        <f>'PRODUCTION LIST VOLUMES'!B71</f>
        <v>0</v>
      </c>
      <c r="X68" s="275"/>
    </row>
    <row r="69" spans="1:24" ht="23" customHeight="1">
      <c r="A69" s="209">
        <f>B69*SIMPLvolumes!U84</f>
        <v>0</v>
      </c>
      <c r="B69" s="211">
        <f t="shared" si="7"/>
        <v>0</v>
      </c>
      <c r="C69" s="211">
        <f>SIMPLvolumes!C76</f>
        <v>0</v>
      </c>
      <c r="D69" s="273" t="str">
        <f>IF(SIMPLvolumes!X76=0,"",SIMPLvolumes!X76)</f>
        <v/>
      </c>
      <c r="E69" s="273" t="str">
        <f>IF(SIMPLvolumes!Y76=0,"",SIMPLvolumes!Y76)</f>
        <v/>
      </c>
      <c r="F69" s="273" t="str">
        <f>IF(SIMPLvolumes!Z76=0,"",SIMPLvolumes!Z76)</f>
        <v/>
      </c>
      <c r="G69" s="273" t="str">
        <f>IF(SIMPLvolumes!AA76=0,"",SIMPLvolumes!AA76)</f>
        <v/>
      </c>
      <c r="H69" s="273" t="str">
        <f>IF(SIMPLvolumes!AB76=0,"",SIMPLvolumes!AB76)</f>
        <v/>
      </c>
      <c r="I69" s="273" t="str">
        <f>IF(SIMPLvolumes!AC76=0,"",SIMPLvolumes!AC76)</f>
        <v/>
      </c>
      <c r="J69" s="273" t="str">
        <f>IF(SIMPLvolumes!AD76=0,"",SIMPLvolumes!AD76)</f>
        <v/>
      </c>
      <c r="K69" s="273" t="str">
        <f>IF(SIMPLvolumes!AE76=0,"",SIMPLvolumes!AE76)</f>
        <v/>
      </c>
      <c r="L69" s="273" t="str">
        <f>IF(SIMPLvolumes!AF76=0,"",SIMPLvolumes!AF76)</f>
        <v/>
      </c>
      <c r="M69" s="273" t="str">
        <f>IF(SIMPLvolumes!AG76=0,"",SIMPLvolumes!AG76)</f>
        <v/>
      </c>
      <c r="N69" s="273" t="str">
        <f>IF(SIMPLvolumes!AH76=0,"",SIMPLvolumes!AH76)</f>
        <v/>
      </c>
      <c r="O69" s="273" t="str">
        <f>IF(SIMPLvolumes!AI76=0,"",SIMPLvolumes!AI76)</f>
        <v/>
      </c>
      <c r="P69" s="274"/>
      <c r="Q69" s="274"/>
      <c r="R69" s="274"/>
      <c r="S69" s="274"/>
      <c r="T69" s="275"/>
      <c r="U69" s="275" t="str">
        <f t="shared" ref="U69:U80" si="13">IF(T69=1,REPT(""""&amp;C69&amp;".dwg""",B69),"")</f>
        <v/>
      </c>
      <c r="V69" s="276"/>
      <c r="W69" s="274">
        <f>'PRODUCTION LIST VOLUMES'!B72</f>
        <v>0</v>
      </c>
    </row>
    <row r="70" spans="1:24" ht="23" customHeight="1">
      <c r="A70" s="209">
        <f>B70*SIMPLvolumes!U85</f>
        <v>0</v>
      </c>
      <c r="B70" s="211">
        <f t="shared" si="7"/>
        <v>0</v>
      </c>
      <c r="C70" s="211" t="str">
        <f>SIMPLvolumes!C79</f>
        <v>6A</v>
      </c>
      <c r="D70" s="273" t="str">
        <f>IF(SIMPLvolumes!X79=0,"",SIMPLvolumes!X79)</f>
        <v/>
      </c>
      <c r="E70" s="273" t="str">
        <f>IF(SIMPLvolumes!Y79=0,"",SIMPLvolumes!Y79)</f>
        <v/>
      </c>
      <c r="F70" s="273" t="str">
        <f>IF(SIMPLvolumes!Z79=0,"",SIMPLvolumes!Z79)</f>
        <v/>
      </c>
      <c r="G70" s="273" t="str">
        <f>IF(SIMPLvolumes!AA79=0,"",SIMPLvolumes!AA79)</f>
        <v/>
      </c>
      <c r="H70" s="273" t="str">
        <f>IF(SIMPLvolumes!AB79=0,"",SIMPLvolumes!AB79)</f>
        <v/>
      </c>
      <c r="I70" s="273" t="str">
        <f>IF(SIMPLvolumes!AC79=0,"",SIMPLvolumes!AC79)</f>
        <v/>
      </c>
      <c r="J70" s="273" t="str">
        <f>IF(SIMPLvolumes!AD79=0,"",SIMPLvolumes!AD79)</f>
        <v/>
      </c>
      <c r="K70" s="273" t="str">
        <f>IF(SIMPLvolumes!AE79=0,"",SIMPLvolumes!AE79)</f>
        <v/>
      </c>
      <c r="L70" s="273" t="str">
        <f>IF(SIMPLvolumes!AF79=0,"",SIMPLvolumes!AF79)</f>
        <v/>
      </c>
      <c r="M70" s="273" t="str">
        <f>IF(SIMPLvolumes!AG79=0,"",SIMPLvolumes!AG79)</f>
        <v/>
      </c>
      <c r="N70" s="273" t="str">
        <f>IF(SIMPLvolumes!AH79=0,"",SIMPLvolumes!AH79)</f>
        <v/>
      </c>
      <c r="O70" s="273" t="str">
        <f>IF(SIMPLvolumes!AI79=0,"",SIMPLvolumes!AI79)</f>
        <v/>
      </c>
      <c r="P70" s="274"/>
      <c r="Q70" s="274"/>
      <c r="R70" s="274"/>
      <c r="S70" s="274"/>
      <c r="T70" s="275"/>
      <c r="U70" s="275" t="str">
        <f t="shared" si="13"/>
        <v/>
      </c>
      <c r="V70" s="276"/>
      <c r="W70" s="274">
        <f>'PRODUCTION LIST VOLUMES'!B73</f>
        <v>0</v>
      </c>
    </row>
    <row r="71" spans="1:24" ht="23" customHeight="1">
      <c r="A71" s="209">
        <f>B71*SIMPLvolumes!U86</f>
        <v>0</v>
      </c>
      <c r="B71" s="211">
        <f t="shared" si="7"/>
        <v>0</v>
      </c>
      <c r="C71" s="211" t="str">
        <f>SIMPLvolumes!C80</f>
        <v>6B</v>
      </c>
      <c r="D71" s="273" t="str">
        <f>IF(SIMPLvolumes!X80=0,"",SIMPLvolumes!X80)</f>
        <v/>
      </c>
      <c r="E71" s="273" t="str">
        <f>IF(SIMPLvolumes!Y80=0,"",SIMPLvolumes!Y80)</f>
        <v/>
      </c>
      <c r="F71" s="273" t="str">
        <f>IF(SIMPLvolumes!Z80=0,"",SIMPLvolumes!Z80)</f>
        <v/>
      </c>
      <c r="G71" s="273" t="str">
        <f>IF(SIMPLvolumes!AA80=0,"",SIMPLvolumes!AA80)</f>
        <v/>
      </c>
      <c r="H71" s="273" t="str">
        <f>IF(SIMPLvolumes!AB80=0,"",SIMPLvolumes!AB80)</f>
        <v/>
      </c>
      <c r="I71" s="273" t="str">
        <f>IF(SIMPLvolumes!AC80=0,"",SIMPLvolumes!AC80)</f>
        <v/>
      </c>
      <c r="J71" s="273" t="str">
        <f>IF(SIMPLvolumes!AD80=0,"",SIMPLvolumes!AD80)</f>
        <v/>
      </c>
      <c r="K71" s="273" t="str">
        <f>IF(SIMPLvolumes!AE80=0,"",SIMPLvolumes!AE80)</f>
        <v/>
      </c>
      <c r="L71" s="273" t="str">
        <f>IF(SIMPLvolumes!AF80=0,"",SIMPLvolumes!AF80)</f>
        <v/>
      </c>
      <c r="M71" s="273" t="str">
        <f>IF(SIMPLvolumes!AG80=0,"",SIMPLvolumes!AG80)</f>
        <v/>
      </c>
      <c r="N71" s="273" t="str">
        <f>IF(SIMPLvolumes!AH80=0,"",SIMPLvolumes!AH80)</f>
        <v/>
      </c>
      <c r="O71" s="273" t="str">
        <f>IF(SIMPLvolumes!AI80=0,"",SIMPLvolumes!AI80)</f>
        <v/>
      </c>
      <c r="P71" s="274"/>
      <c r="Q71" s="274"/>
      <c r="R71" s="274"/>
      <c r="S71" s="274"/>
      <c r="T71" s="275"/>
      <c r="U71" s="275" t="str">
        <f t="shared" si="13"/>
        <v/>
      </c>
      <c r="V71" s="276"/>
      <c r="W71" s="274">
        <f>'PRODUCTION LIST VOLUMES'!B74</f>
        <v>0</v>
      </c>
    </row>
    <row r="72" spans="1:24" ht="23" customHeight="1">
      <c r="A72" s="209">
        <f>B72*SIMPLvolumes!U87</f>
        <v>0</v>
      </c>
      <c r="B72" s="211">
        <f t="shared" ref="B72:B106" si="14">SUM(C72:M72)</f>
        <v>0</v>
      </c>
      <c r="C72" s="211" t="str">
        <f>SIMPLvolumes!C81</f>
        <v>6C</v>
      </c>
      <c r="D72" s="273" t="str">
        <f>IF(SIMPLvolumes!X81=0,"",SIMPLvolumes!X81)</f>
        <v/>
      </c>
      <c r="E72" s="273" t="str">
        <f>IF(SIMPLvolumes!Y81=0,"",SIMPLvolumes!Y81)</f>
        <v/>
      </c>
      <c r="F72" s="273" t="str">
        <f>IF(SIMPLvolumes!Z81=0,"",SIMPLvolumes!Z81)</f>
        <v/>
      </c>
      <c r="G72" s="273" t="str">
        <f>IF(SIMPLvolumes!AA81=0,"",SIMPLvolumes!AA81)</f>
        <v/>
      </c>
      <c r="H72" s="273" t="str">
        <f>IF(SIMPLvolumes!AB81=0,"",SIMPLvolumes!AB81)</f>
        <v/>
      </c>
      <c r="I72" s="273" t="str">
        <f>IF(SIMPLvolumes!AC81=0,"",SIMPLvolumes!AC81)</f>
        <v/>
      </c>
      <c r="J72" s="273" t="str">
        <f>IF(SIMPLvolumes!AD81=0,"",SIMPLvolumes!AD81)</f>
        <v/>
      </c>
      <c r="K72" s="273" t="str">
        <f>IF(SIMPLvolumes!AE81=0,"",SIMPLvolumes!AE81)</f>
        <v/>
      </c>
      <c r="L72" s="273" t="str">
        <f>IF(SIMPLvolumes!AF81=0,"",SIMPLvolumes!AF81)</f>
        <v/>
      </c>
      <c r="M72" s="273" t="str">
        <f>IF(SIMPLvolumes!AG81=0,"",SIMPLvolumes!AG81)</f>
        <v/>
      </c>
      <c r="N72" s="273" t="str">
        <f>IF(SIMPLvolumes!AH81=0,"",SIMPLvolumes!AH81)</f>
        <v/>
      </c>
      <c r="O72" s="273" t="str">
        <f>IF(SIMPLvolumes!AI81=0,"",SIMPLvolumes!AI81)</f>
        <v/>
      </c>
      <c r="P72" s="274"/>
      <c r="Q72" s="274"/>
      <c r="R72" s="274"/>
      <c r="S72" s="274"/>
      <c r="T72" s="275"/>
      <c r="U72" s="275" t="str">
        <f t="shared" si="13"/>
        <v/>
      </c>
      <c r="V72" s="276"/>
      <c r="W72" s="274">
        <f>'PRODUCTION LIST VOLUMES'!B75</f>
        <v>0</v>
      </c>
    </row>
    <row r="73" spans="1:24" ht="23" customHeight="1">
      <c r="A73" s="209">
        <f>B73*SIMPLvolumes!U88</f>
        <v>0</v>
      </c>
      <c r="B73" s="211">
        <f t="shared" si="14"/>
        <v>0</v>
      </c>
      <c r="C73" s="211" t="str">
        <f>SIMPLvolumes!C82</f>
        <v>6J</v>
      </c>
      <c r="D73" s="273" t="str">
        <f>IF(SIMPLvolumes!X82=0,"",SIMPLvolumes!X82)</f>
        <v/>
      </c>
      <c r="E73" s="273" t="str">
        <f>IF(SIMPLvolumes!Y82=0,"",SIMPLvolumes!Y82)</f>
        <v/>
      </c>
      <c r="F73" s="273" t="str">
        <f>IF(SIMPLvolumes!Z82=0,"",SIMPLvolumes!Z82)</f>
        <v/>
      </c>
      <c r="G73" s="273" t="str">
        <f>IF(SIMPLvolumes!AA82=0,"",SIMPLvolumes!AA82)</f>
        <v/>
      </c>
      <c r="H73" s="273" t="str">
        <f>IF(SIMPLvolumes!AB82=0,"",SIMPLvolumes!AB82)</f>
        <v/>
      </c>
      <c r="I73" s="273" t="str">
        <f>IF(SIMPLvolumes!AC82=0,"",SIMPLvolumes!AC82)</f>
        <v/>
      </c>
      <c r="J73" s="273" t="str">
        <f>IF(SIMPLvolumes!AD82=0,"",SIMPLvolumes!AD82)</f>
        <v/>
      </c>
      <c r="K73" s="273" t="str">
        <f>IF(SIMPLvolumes!AE82=0,"",SIMPLvolumes!AE82)</f>
        <v/>
      </c>
      <c r="L73" s="273" t="str">
        <f>IF(SIMPLvolumes!AF82=0,"",SIMPLvolumes!AF82)</f>
        <v/>
      </c>
      <c r="M73" s="273" t="str">
        <f>IF(SIMPLvolumes!AG82=0,"",SIMPLvolumes!AG82)</f>
        <v/>
      </c>
      <c r="N73" s="273" t="str">
        <f>IF(SIMPLvolumes!AH82=0,"",SIMPLvolumes!AH82)</f>
        <v/>
      </c>
      <c r="O73" s="273" t="str">
        <f>IF(SIMPLvolumes!AI82=0,"",SIMPLvolumes!AI82)</f>
        <v/>
      </c>
      <c r="P73" s="274"/>
      <c r="Q73" s="274"/>
      <c r="R73" s="274"/>
      <c r="S73" s="274"/>
      <c r="T73" s="275"/>
      <c r="U73" s="275" t="str">
        <f t="shared" si="13"/>
        <v/>
      </c>
      <c r="V73" s="276"/>
      <c r="W73" s="274">
        <f>'PRODUCTION LIST VOLUMES'!B76</f>
        <v>0</v>
      </c>
    </row>
    <row r="74" spans="1:24" ht="23" customHeight="1">
      <c r="A74" s="209">
        <f>B74*SIMPLvolumes!U89</f>
        <v>0</v>
      </c>
      <c r="B74" s="211">
        <f t="shared" si="14"/>
        <v>0</v>
      </c>
      <c r="C74" s="211" t="str">
        <f>SIMPLvolumes!C83</f>
        <v>6D</v>
      </c>
      <c r="D74" s="273" t="str">
        <f>IF(SIMPLvolumes!X83=0,"",SIMPLvolumes!X83)</f>
        <v/>
      </c>
      <c r="E74" s="273" t="str">
        <f>IF(SIMPLvolumes!Y83=0,"",SIMPLvolumes!Y83)</f>
        <v/>
      </c>
      <c r="F74" s="273" t="str">
        <f>IF(SIMPLvolumes!Z83=0,"",SIMPLvolumes!Z83)</f>
        <v/>
      </c>
      <c r="G74" s="273" t="str">
        <f>IF(SIMPLvolumes!AA83=0,"",SIMPLvolumes!AA83)</f>
        <v/>
      </c>
      <c r="H74" s="273" t="str">
        <f>IF(SIMPLvolumes!AB83=0,"",SIMPLvolumes!AB83)</f>
        <v/>
      </c>
      <c r="I74" s="273" t="str">
        <f>IF(SIMPLvolumes!AC83=0,"",SIMPLvolumes!AC83)</f>
        <v/>
      </c>
      <c r="J74" s="273" t="str">
        <f>IF(SIMPLvolumes!AD83=0,"",SIMPLvolumes!AD83)</f>
        <v/>
      </c>
      <c r="K74" s="273" t="str">
        <f>IF(SIMPLvolumes!AE83=0,"",SIMPLvolumes!AE83)</f>
        <v/>
      </c>
      <c r="L74" s="273" t="str">
        <f>IF(SIMPLvolumes!AF83=0,"",SIMPLvolumes!AF83)</f>
        <v/>
      </c>
      <c r="M74" s="273" t="str">
        <f>IF(SIMPLvolumes!AG83=0,"",SIMPLvolumes!AG83)</f>
        <v/>
      </c>
      <c r="N74" s="273" t="str">
        <f>IF(SIMPLvolumes!AH83=0,"",SIMPLvolumes!AH83)</f>
        <v/>
      </c>
      <c r="O74" s="273" t="str">
        <f>IF(SIMPLvolumes!AI83=0,"",SIMPLvolumes!AI83)</f>
        <v/>
      </c>
      <c r="P74" s="274"/>
      <c r="Q74" s="274"/>
      <c r="R74" s="274"/>
      <c r="S74" s="274"/>
      <c r="T74" s="275"/>
      <c r="U74" s="275" t="str">
        <f t="shared" si="13"/>
        <v/>
      </c>
      <c r="V74" s="276"/>
      <c r="W74" s="274">
        <f>'PRODUCTION LIST VOLUMES'!B77</f>
        <v>0</v>
      </c>
    </row>
    <row r="75" spans="1:24" ht="23" customHeight="1">
      <c r="A75" s="209">
        <f>B75*SIMPLvolumes!U90</f>
        <v>0</v>
      </c>
      <c r="B75" s="211">
        <f t="shared" si="14"/>
        <v>0</v>
      </c>
      <c r="C75" s="211" t="str">
        <f>SIMPLvolumes!C84</f>
        <v>6E</v>
      </c>
      <c r="D75" s="273" t="str">
        <f>IF(SIMPLvolumes!X84=0,"",SIMPLvolumes!X84)</f>
        <v/>
      </c>
      <c r="E75" s="273" t="str">
        <f>IF(SIMPLvolumes!Y84=0,"",SIMPLvolumes!Y84)</f>
        <v/>
      </c>
      <c r="F75" s="273" t="str">
        <f>IF(SIMPLvolumes!Z84=0,"",SIMPLvolumes!Z84)</f>
        <v/>
      </c>
      <c r="G75" s="273" t="str">
        <f>IF(SIMPLvolumes!AA84=0,"",SIMPLvolumes!AA84)</f>
        <v/>
      </c>
      <c r="H75" s="273" t="str">
        <f>IF(SIMPLvolumes!AB84=0,"",SIMPLvolumes!AB84)</f>
        <v/>
      </c>
      <c r="I75" s="273" t="str">
        <f>IF(SIMPLvolumes!AC84=0,"",SIMPLvolumes!AC84)</f>
        <v/>
      </c>
      <c r="J75" s="273" t="str">
        <f>IF(SIMPLvolumes!AD84=0,"",SIMPLvolumes!AD84)</f>
        <v/>
      </c>
      <c r="K75" s="273" t="str">
        <f>IF(SIMPLvolumes!AE84=0,"",SIMPLvolumes!AE84)</f>
        <v/>
      </c>
      <c r="L75" s="273" t="str">
        <f>IF(SIMPLvolumes!AF84=0,"",SIMPLvolumes!AF84)</f>
        <v/>
      </c>
      <c r="M75" s="273" t="str">
        <f>IF(SIMPLvolumes!AG84=0,"",SIMPLvolumes!AG84)</f>
        <v/>
      </c>
      <c r="N75" s="273" t="str">
        <f>IF(SIMPLvolumes!AH84=0,"",SIMPLvolumes!AH84)</f>
        <v/>
      </c>
      <c r="O75" s="273" t="str">
        <f>IF(SIMPLvolumes!AI84=0,"",SIMPLvolumes!AI84)</f>
        <v/>
      </c>
      <c r="P75" s="274"/>
      <c r="Q75" s="274"/>
      <c r="R75" s="274"/>
      <c r="S75" s="274"/>
      <c r="T75" s="275"/>
      <c r="U75" s="275" t="str">
        <f t="shared" si="13"/>
        <v/>
      </c>
      <c r="V75" s="276"/>
      <c r="W75" s="274">
        <f>'PRODUCTION LIST VOLUMES'!B78</f>
        <v>0</v>
      </c>
    </row>
    <row r="76" spans="1:24" ht="23" customHeight="1">
      <c r="A76" s="209">
        <f>B76*SIMPLvolumes!U92</f>
        <v>0</v>
      </c>
      <c r="B76" s="211">
        <f t="shared" si="14"/>
        <v>0</v>
      </c>
      <c r="C76" s="211" t="str">
        <f>SIMPLvolumes!C85</f>
        <v>6F</v>
      </c>
      <c r="D76" s="273" t="str">
        <f>IF(SIMPLvolumes!X85=0,"",SIMPLvolumes!X85)</f>
        <v/>
      </c>
      <c r="E76" s="273" t="str">
        <f>IF(SIMPLvolumes!Y85=0,"",SIMPLvolumes!Y85)</f>
        <v/>
      </c>
      <c r="F76" s="273" t="str">
        <f>IF(SIMPLvolumes!Z85=0,"",SIMPLvolumes!Z85)</f>
        <v/>
      </c>
      <c r="G76" s="273" t="str">
        <f>IF(SIMPLvolumes!AA85=0,"",SIMPLvolumes!AA85)</f>
        <v/>
      </c>
      <c r="H76" s="273" t="str">
        <f>IF(SIMPLvolumes!AB85=0,"",SIMPLvolumes!AB85)</f>
        <v/>
      </c>
      <c r="I76" s="273" t="str">
        <f>IF(SIMPLvolumes!AC85=0,"",SIMPLvolumes!AC85)</f>
        <v/>
      </c>
      <c r="J76" s="273" t="str">
        <f>IF(SIMPLvolumes!AD85=0,"",SIMPLvolumes!AD85)</f>
        <v/>
      </c>
      <c r="K76" s="273" t="str">
        <f>IF(SIMPLvolumes!AE85=0,"",SIMPLvolumes!AE85)</f>
        <v/>
      </c>
      <c r="L76" s="273" t="str">
        <f>IF(SIMPLvolumes!AF85=0,"",SIMPLvolumes!AF85)</f>
        <v/>
      </c>
      <c r="M76" s="273" t="str">
        <f>IF(SIMPLvolumes!AG85=0,"",SIMPLvolumes!AG85)</f>
        <v/>
      </c>
      <c r="N76" s="273" t="str">
        <f>IF(SIMPLvolumes!AH85=0,"",SIMPLvolumes!AH85)</f>
        <v/>
      </c>
      <c r="O76" s="273" t="str">
        <f>IF(SIMPLvolumes!AI85=0,"",SIMPLvolumes!AI85)</f>
        <v/>
      </c>
      <c r="P76" s="274"/>
      <c r="Q76" s="274"/>
      <c r="R76" s="274"/>
      <c r="S76" s="274"/>
      <c r="T76" s="275"/>
      <c r="U76" s="275" t="str">
        <f t="shared" si="13"/>
        <v/>
      </c>
      <c r="V76" s="276"/>
      <c r="W76" s="274">
        <f>'PRODUCTION LIST VOLUMES'!B79</f>
        <v>0</v>
      </c>
    </row>
    <row r="77" spans="1:24" ht="23" customHeight="1">
      <c r="A77" s="209">
        <f>B77*SIMPLvolumes!U93</f>
        <v>0</v>
      </c>
      <c r="B77" s="211">
        <f t="shared" si="14"/>
        <v>0</v>
      </c>
      <c r="C77" s="211" t="str">
        <f>SIMPLvolumes!C86</f>
        <v>6G</v>
      </c>
      <c r="D77" s="273" t="str">
        <f>IF(SIMPLvolumes!X86=0,"",SIMPLvolumes!X86)</f>
        <v/>
      </c>
      <c r="E77" s="273" t="str">
        <f>IF(SIMPLvolumes!Y86=0,"",SIMPLvolumes!Y86)</f>
        <v/>
      </c>
      <c r="F77" s="273" t="str">
        <f>IF(SIMPLvolumes!Z86=0,"",SIMPLvolumes!Z86)</f>
        <v/>
      </c>
      <c r="G77" s="273" t="str">
        <f>IF(SIMPLvolumes!AA86=0,"",SIMPLvolumes!AA86)</f>
        <v/>
      </c>
      <c r="H77" s="273" t="str">
        <f>IF(SIMPLvolumes!AB86=0,"",SIMPLvolumes!AB86)</f>
        <v/>
      </c>
      <c r="I77" s="273" t="str">
        <f>IF(SIMPLvolumes!AC86=0,"",SIMPLvolumes!AC86)</f>
        <v/>
      </c>
      <c r="J77" s="273" t="str">
        <f>IF(SIMPLvolumes!AD86=0,"",SIMPLvolumes!AD86)</f>
        <v/>
      </c>
      <c r="K77" s="273" t="str">
        <f>IF(SIMPLvolumes!AE86=0,"",SIMPLvolumes!AE86)</f>
        <v/>
      </c>
      <c r="L77" s="273" t="str">
        <f>IF(SIMPLvolumes!AF86=0,"",SIMPLvolumes!AF86)</f>
        <v/>
      </c>
      <c r="M77" s="273" t="str">
        <f>IF(SIMPLvolumes!AG86=0,"",SIMPLvolumes!AG86)</f>
        <v/>
      </c>
      <c r="N77" s="273" t="str">
        <f>IF(SIMPLvolumes!AH86=0,"",SIMPLvolumes!AH86)</f>
        <v/>
      </c>
      <c r="O77" s="273" t="str">
        <f>IF(SIMPLvolumes!AI86=0,"",SIMPLvolumes!AI86)</f>
        <v/>
      </c>
      <c r="P77" s="274"/>
      <c r="Q77" s="274"/>
      <c r="R77" s="274"/>
      <c r="S77" s="274"/>
      <c r="T77" s="275"/>
      <c r="U77" s="275" t="str">
        <f t="shared" si="13"/>
        <v/>
      </c>
      <c r="V77" s="276"/>
      <c r="W77" s="274">
        <f>'PRODUCTION LIST VOLUMES'!B80</f>
        <v>0</v>
      </c>
    </row>
    <row r="78" spans="1:24" ht="23" customHeight="1">
      <c r="A78" s="209">
        <f>B78*SIMPLvolumes!U94</f>
        <v>0</v>
      </c>
      <c r="B78" s="211">
        <f t="shared" si="14"/>
        <v>0</v>
      </c>
      <c r="C78" s="211" t="str">
        <f>SIMPLvolumes!C87</f>
        <v>6H</v>
      </c>
      <c r="D78" s="273" t="str">
        <f>IF(SIMPLvolumes!X87=0,"",SIMPLvolumes!X87)</f>
        <v/>
      </c>
      <c r="E78" s="273" t="str">
        <f>IF(SIMPLvolumes!Y87=0,"",SIMPLvolumes!Y87)</f>
        <v/>
      </c>
      <c r="F78" s="273" t="str">
        <f>IF(SIMPLvolumes!Z87=0,"",SIMPLvolumes!Z87)</f>
        <v/>
      </c>
      <c r="G78" s="273" t="str">
        <f>IF(SIMPLvolumes!AA87=0,"",SIMPLvolumes!AA87)</f>
        <v/>
      </c>
      <c r="H78" s="273" t="str">
        <f>IF(SIMPLvolumes!AB87=0,"",SIMPLvolumes!AB87)</f>
        <v/>
      </c>
      <c r="I78" s="273" t="str">
        <f>IF(SIMPLvolumes!AC87=0,"",SIMPLvolumes!AC87)</f>
        <v/>
      </c>
      <c r="J78" s="273" t="str">
        <f>IF(SIMPLvolumes!AD87=0,"",SIMPLvolumes!AD87)</f>
        <v/>
      </c>
      <c r="K78" s="273" t="str">
        <f>IF(SIMPLvolumes!AE87=0,"",SIMPLvolumes!AE87)</f>
        <v/>
      </c>
      <c r="L78" s="273" t="str">
        <f>IF(SIMPLvolumes!AF87=0,"",SIMPLvolumes!AF87)</f>
        <v/>
      </c>
      <c r="M78" s="273" t="str">
        <f>IF(SIMPLvolumes!AG87=0,"",SIMPLvolumes!AG87)</f>
        <v/>
      </c>
      <c r="N78" s="273" t="str">
        <f>IF(SIMPLvolumes!AH87=0,"",SIMPLvolumes!AH87)</f>
        <v/>
      </c>
      <c r="O78" s="273" t="str">
        <f>IF(SIMPLvolumes!AI87=0,"",SIMPLvolumes!AI87)</f>
        <v/>
      </c>
      <c r="P78" s="274"/>
      <c r="Q78" s="274"/>
      <c r="R78" s="274"/>
      <c r="S78" s="274"/>
      <c r="T78" s="275"/>
      <c r="U78" s="275" t="str">
        <f t="shared" si="13"/>
        <v/>
      </c>
      <c r="V78" s="276"/>
      <c r="W78" s="274">
        <f>'PRODUCTION LIST VOLUMES'!B81</f>
        <v>0</v>
      </c>
    </row>
    <row r="79" spans="1:24" ht="23" customHeight="1">
      <c r="A79" s="209">
        <f>B79*SIMPLvolumes!U95</f>
        <v>0</v>
      </c>
      <c r="B79" s="211">
        <f t="shared" si="14"/>
        <v>0</v>
      </c>
      <c r="C79" s="211" t="str">
        <f>SIMPLvolumes!C88</f>
        <v>6I</v>
      </c>
      <c r="D79" s="273" t="str">
        <f>IF(SIMPLvolumes!X88=0,"",SIMPLvolumes!X88)</f>
        <v/>
      </c>
      <c r="E79" s="273" t="str">
        <f>IF(SIMPLvolumes!Y88=0,"",SIMPLvolumes!Y88)</f>
        <v/>
      </c>
      <c r="F79" s="273" t="str">
        <f>IF(SIMPLvolumes!Z88=0,"",SIMPLvolumes!Z88)</f>
        <v/>
      </c>
      <c r="G79" s="273" t="str">
        <f>IF(SIMPLvolumes!AA88=0,"",SIMPLvolumes!AA88)</f>
        <v/>
      </c>
      <c r="H79" s="273" t="str">
        <f>IF(SIMPLvolumes!AB88=0,"",SIMPLvolumes!AB88)</f>
        <v/>
      </c>
      <c r="I79" s="273" t="str">
        <f>IF(SIMPLvolumes!AC88=0,"",SIMPLvolumes!AC88)</f>
        <v/>
      </c>
      <c r="J79" s="273" t="str">
        <f>IF(SIMPLvolumes!AD88=0,"",SIMPLvolumes!AD88)</f>
        <v/>
      </c>
      <c r="K79" s="273" t="str">
        <f>IF(SIMPLvolumes!AE88=0,"",SIMPLvolumes!AE88)</f>
        <v/>
      </c>
      <c r="L79" s="273" t="str">
        <f>IF(SIMPLvolumes!AF88=0,"",SIMPLvolumes!AF88)</f>
        <v/>
      </c>
      <c r="M79" s="273" t="str">
        <f>IF(SIMPLvolumes!AG88=0,"",SIMPLvolumes!AG88)</f>
        <v/>
      </c>
      <c r="N79" s="273" t="str">
        <f>IF(SIMPLvolumes!AH88=0,"",SIMPLvolumes!AH88)</f>
        <v/>
      </c>
      <c r="O79" s="273" t="str">
        <f>IF(SIMPLvolumes!AI88=0,"",SIMPLvolumes!AI88)</f>
        <v/>
      </c>
      <c r="P79" s="274"/>
      <c r="Q79" s="274"/>
      <c r="R79" s="274"/>
      <c r="S79" s="274"/>
      <c r="T79" s="275"/>
      <c r="U79" s="275" t="str">
        <f t="shared" si="13"/>
        <v/>
      </c>
      <c r="V79" s="276"/>
      <c r="W79" s="274">
        <f>'PRODUCTION LIST VOLUMES'!B82</f>
        <v>0</v>
      </c>
    </row>
    <row r="80" spans="1:24" ht="23" customHeight="1">
      <c r="A80" s="209">
        <f>B80*SIMPLvolumes!U96</f>
        <v>0</v>
      </c>
      <c r="B80" s="211">
        <f t="shared" si="14"/>
        <v>0</v>
      </c>
      <c r="C80" s="211" t="str">
        <f>SIMPLvolumes!C89</f>
        <v>6K</v>
      </c>
      <c r="D80" s="273" t="str">
        <f>IF(SIMPLvolumes!X89=0,"",SIMPLvolumes!X89)</f>
        <v/>
      </c>
      <c r="E80" s="273" t="str">
        <f>IF(SIMPLvolumes!Y89=0,"",SIMPLvolumes!Y89)</f>
        <v/>
      </c>
      <c r="F80" s="273" t="str">
        <f>IF(SIMPLvolumes!Z89=0,"",SIMPLvolumes!Z89)</f>
        <v/>
      </c>
      <c r="G80" s="273" t="str">
        <f>IF(SIMPLvolumes!AA89=0,"",SIMPLvolumes!AA89)</f>
        <v/>
      </c>
      <c r="H80" s="273" t="str">
        <f>IF(SIMPLvolumes!AB89=0,"",SIMPLvolumes!AB89)</f>
        <v/>
      </c>
      <c r="I80" s="273" t="str">
        <f>IF(SIMPLvolumes!AC89=0,"",SIMPLvolumes!AC89)</f>
        <v/>
      </c>
      <c r="J80" s="273" t="str">
        <f>IF(SIMPLvolumes!AD89=0,"",SIMPLvolumes!AD89)</f>
        <v/>
      </c>
      <c r="K80" s="273" t="str">
        <f>IF(SIMPLvolumes!AE89=0,"",SIMPLvolumes!AE89)</f>
        <v/>
      </c>
      <c r="L80" s="273" t="str">
        <f>IF(SIMPLvolumes!AF89=0,"",SIMPLvolumes!AF89)</f>
        <v/>
      </c>
      <c r="M80" s="273" t="str">
        <f>IF(SIMPLvolumes!AG89=0,"",SIMPLvolumes!AG89)</f>
        <v/>
      </c>
      <c r="N80" s="273" t="str">
        <f>IF(SIMPLvolumes!AH89=0,"",SIMPLvolumes!AH89)</f>
        <v/>
      </c>
      <c r="O80" s="273" t="str">
        <f>IF(SIMPLvolumes!AI89=0,"",SIMPLvolumes!AI89)</f>
        <v/>
      </c>
      <c r="P80" s="274"/>
      <c r="Q80" s="274"/>
      <c r="R80" s="274"/>
      <c r="S80" s="274"/>
      <c r="T80" s="275"/>
      <c r="U80" s="275" t="str">
        <f t="shared" si="13"/>
        <v/>
      </c>
      <c r="V80" s="276"/>
      <c r="W80" s="274">
        <f>'PRODUCTION LIST VOLUMES'!B83</f>
        <v>0</v>
      </c>
    </row>
    <row r="81" spans="1:23" ht="23" customHeight="1">
      <c r="A81" s="209"/>
      <c r="B81" s="211"/>
      <c r="C81" s="211" t="str">
        <f>SIMPLvolumes!C77</f>
        <v>6L</v>
      </c>
      <c r="D81" s="273" t="str">
        <f>IF(SIMPLvolumes!X77=0,"",SIMPLvolumes!X77)</f>
        <v/>
      </c>
      <c r="E81" s="273" t="str">
        <f>IF(SIMPLvolumes!Y77=0,"",SIMPLvolumes!Y77)</f>
        <v/>
      </c>
      <c r="F81" s="273" t="str">
        <f>IF(SIMPLvolumes!Z77=0,"",SIMPLvolumes!Z77)</f>
        <v/>
      </c>
      <c r="G81" s="273" t="str">
        <f>IF(SIMPLvolumes!AA77=0,"",SIMPLvolumes!AA77)</f>
        <v/>
      </c>
      <c r="H81" s="273" t="str">
        <f>IF(SIMPLvolumes!AB77=0,"",SIMPLvolumes!AB77)</f>
        <v/>
      </c>
      <c r="I81" s="273" t="str">
        <f>IF(SIMPLvolumes!AC77=0,"",SIMPLvolumes!AC77)</f>
        <v/>
      </c>
      <c r="J81" s="273" t="str">
        <f>IF(SIMPLvolumes!AD77=0,"",SIMPLvolumes!AD77)</f>
        <v/>
      </c>
      <c r="K81" s="273" t="str">
        <f>IF(SIMPLvolumes!AE77=0,"",SIMPLvolumes!AE77)</f>
        <v/>
      </c>
      <c r="L81" s="273" t="str">
        <f>IF(SIMPLvolumes!AF77=0,"",SIMPLvolumes!AF77)</f>
        <v/>
      </c>
      <c r="M81" s="273" t="str">
        <f>IF(SIMPLvolumes!AG77=0,"",SIMPLvolumes!AG77)</f>
        <v/>
      </c>
      <c r="N81" s="273" t="str">
        <f>IF(SIMPLvolumes!AH77=0,"",SIMPLvolumes!AH77)</f>
        <v/>
      </c>
      <c r="O81" s="273" t="str">
        <f>IF(SIMPLvolumes!AI77=0,"",SIMPLvolumes!AI77)</f>
        <v/>
      </c>
      <c r="P81" s="274"/>
      <c r="Q81" s="274"/>
      <c r="R81" s="274"/>
      <c r="S81" s="274"/>
      <c r="T81" s="275"/>
      <c r="U81" s="275" t="str">
        <f t="shared" ref="U81:U82" si="15">IF(T81=1,REPT(""""&amp;C81&amp;".dwg""",B81),"")</f>
        <v/>
      </c>
      <c r="V81" s="276"/>
      <c r="W81" s="274">
        <f>'PRODUCTION LIST VOLUMES'!B84</f>
        <v>0</v>
      </c>
    </row>
    <row r="82" spans="1:23" ht="23" customHeight="1">
      <c r="A82" s="209"/>
      <c r="B82" s="211"/>
      <c r="C82" s="211" t="str">
        <f>SIMPLvolumes!C78</f>
        <v>6M</v>
      </c>
      <c r="D82" s="273" t="str">
        <f>IF(SIMPLvolumes!X78=0,"",SIMPLvolumes!X78)</f>
        <v/>
      </c>
      <c r="E82" s="273" t="str">
        <f>IF(SIMPLvolumes!Y78=0,"",SIMPLvolumes!Y78)</f>
        <v/>
      </c>
      <c r="F82" s="273" t="str">
        <f>IF(SIMPLvolumes!Z78=0,"",SIMPLvolumes!Z78)</f>
        <v/>
      </c>
      <c r="G82" s="273" t="str">
        <f>IF(SIMPLvolumes!AA78=0,"",SIMPLvolumes!AA78)</f>
        <v/>
      </c>
      <c r="H82" s="273" t="str">
        <f>IF(SIMPLvolumes!AB78=0,"",SIMPLvolumes!AB78)</f>
        <v/>
      </c>
      <c r="I82" s="273" t="str">
        <f>IF(SIMPLvolumes!AC78=0,"",SIMPLvolumes!AC78)</f>
        <v/>
      </c>
      <c r="J82" s="273" t="str">
        <f>IF(SIMPLvolumes!AD78=0,"",SIMPLvolumes!AD78)</f>
        <v/>
      </c>
      <c r="K82" s="273" t="str">
        <f>IF(SIMPLvolumes!AE78=0,"",SIMPLvolumes!AE78)</f>
        <v/>
      </c>
      <c r="L82" s="273" t="str">
        <f>IF(SIMPLvolumes!AF78=0,"",SIMPLvolumes!AF78)</f>
        <v/>
      </c>
      <c r="M82" s="273" t="str">
        <f>IF(SIMPLvolumes!AG78=0,"",SIMPLvolumes!AG78)</f>
        <v/>
      </c>
      <c r="N82" s="273" t="str">
        <f>IF(SIMPLvolumes!AH78=0,"",SIMPLvolumes!AH78)</f>
        <v/>
      </c>
      <c r="O82" s="273" t="str">
        <f>IF(SIMPLvolumes!AI78=0,"",SIMPLvolumes!AI78)</f>
        <v/>
      </c>
      <c r="P82" s="274"/>
      <c r="Q82" s="274"/>
      <c r="R82" s="274"/>
      <c r="S82" s="274"/>
      <c r="T82" s="275"/>
      <c r="U82" s="275" t="str">
        <f t="shared" si="15"/>
        <v/>
      </c>
      <c r="V82" s="276"/>
      <c r="W82" s="274">
        <f>'PRODUCTION LIST VOLUMES'!B85</f>
        <v>0</v>
      </c>
    </row>
    <row r="83" spans="1:23" ht="23" customHeight="1">
      <c r="A83" s="209">
        <f>B83*SIMPLvolumes!U97</f>
        <v>0</v>
      </c>
      <c r="B83" s="211">
        <f t="shared" si="14"/>
        <v>0</v>
      </c>
      <c r="C83" s="211">
        <f>SIMPLvolumes!C90</f>
        <v>0</v>
      </c>
      <c r="D83" s="273" t="str">
        <f>IF(SIMPLvolumes!X90=0,"",SIMPLvolumes!X90)</f>
        <v/>
      </c>
      <c r="E83" s="273" t="str">
        <f>IF(SIMPLvolumes!Y90=0,"",SIMPLvolumes!Y90)</f>
        <v/>
      </c>
      <c r="F83" s="273" t="str">
        <f>IF(SIMPLvolumes!Z90=0,"",SIMPLvolumes!Z90)</f>
        <v/>
      </c>
      <c r="G83" s="273" t="str">
        <f>IF(SIMPLvolumes!AA90=0,"",SIMPLvolumes!AA90)</f>
        <v/>
      </c>
      <c r="H83" s="273" t="str">
        <f>IF(SIMPLvolumes!AB90=0,"",SIMPLvolumes!AB90)</f>
        <v/>
      </c>
      <c r="I83" s="273" t="str">
        <f>IF(SIMPLvolumes!AC90=0,"",SIMPLvolumes!AC90)</f>
        <v/>
      </c>
      <c r="J83" s="273" t="str">
        <f>IF(SIMPLvolumes!AD90=0,"",SIMPLvolumes!AD90)</f>
        <v/>
      </c>
      <c r="K83" s="273" t="str">
        <f>IF(SIMPLvolumes!AE90=0,"",SIMPLvolumes!AE90)</f>
        <v/>
      </c>
      <c r="L83" s="273" t="str">
        <f>IF(SIMPLvolumes!AF90=0,"",SIMPLvolumes!AF90)</f>
        <v/>
      </c>
      <c r="M83" s="273" t="str">
        <f>IF(SIMPLvolumes!AG90=0,"",SIMPLvolumes!AG90)</f>
        <v/>
      </c>
      <c r="N83" s="273" t="str">
        <f>IF(SIMPLvolumes!AH90=0,"",SIMPLvolumes!AH90)</f>
        <v/>
      </c>
      <c r="O83" s="273" t="str">
        <f>IF(SIMPLvolumes!AI90=0,"",SIMPLvolumes!AI90)</f>
        <v/>
      </c>
      <c r="P83" s="274"/>
      <c r="Q83" s="274"/>
      <c r="R83" s="274"/>
      <c r="S83" s="274"/>
      <c r="T83" s="275"/>
      <c r="U83" s="275" t="str">
        <f t="shared" ref="U83:U100" si="16">IF(T83=1,REPT(""""&amp;C83&amp;".dwg""",B83),"")</f>
        <v/>
      </c>
      <c r="V83" s="276"/>
      <c r="W83" s="274">
        <f>'PRODUCTION LIST VOLUMES'!B86</f>
        <v>0</v>
      </c>
    </row>
    <row r="84" spans="1:23" ht="23" customHeight="1">
      <c r="A84" s="209">
        <f>B84*SIMPLvolumes!U98</f>
        <v>0</v>
      </c>
      <c r="B84" s="211">
        <f t="shared" si="14"/>
        <v>0</v>
      </c>
      <c r="C84" s="211" t="str">
        <f>SIMPLvolumes!C92</f>
        <v>7A</v>
      </c>
      <c r="D84" s="273" t="str">
        <f>IF(SIMPLvolumes!X92=0,"",SIMPLvolumes!X92)</f>
        <v/>
      </c>
      <c r="E84" s="273" t="str">
        <f>IF(SIMPLvolumes!Y92=0,"",SIMPLvolumes!Y92)</f>
        <v/>
      </c>
      <c r="F84" s="273" t="str">
        <f>IF(SIMPLvolumes!Z92=0,"",SIMPLvolumes!Z92)</f>
        <v/>
      </c>
      <c r="G84" s="273" t="str">
        <f>IF(SIMPLvolumes!AA92=0,"",SIMPLvolumes!AA92)</f>
        <v/>
      </c>
      <c r="H84" s="273" t="str">
        <f>IF(SIMPLvolumes!AB92=0,"",SIMPLvolumes!AB92)</f>
        <v/>
      </c>
      <c r="I84" s="273" t="str">
        <f>IF(SIMPLvolumes!AC92=0,"",SIMPLvolumes!AC92)</f>
        <v/>
      </c>
      <c r="J84" s="273" t="str">
        <f>IF(SIMPLvolumes!AD92=0,"",SIMPLvolumes!AD92)</f>
        <v/>
      </c>
      <c r="K84" s="273" t="str">
        <f>IF(SIMPLvolumes!AE92=0,"",SIMPLvolumes!AE92)</f>
        <v/>
      </c>
      <c r="L84" s="273" t="str">
        <f>IF(SIMPLvolumes!AF92=0,"",SIMPLvolumes!AF92)</f>
        <v/>
      </c>
      <c r="M84" s="273" t="str">
        <f>IF(SIMPLvolumes!AG92=0,"",SIMPLvolumes!AG92)</f>
        <v/>
      </c>
      <c r="N84" s="273" t="str">
        <f>IF(SIMPLvolumes!AH92=0,"",SIMPLvolumes!AH92)</f>
        <v/>
      </c>
      <c r="O84" s="273" t="str">
        <f>IF(SIMPLvolumes!AI92=0,"",SIMPLvolumes!AI92)</f>
        <v/>
      </c>
      <c r="P84" s="274"/>
      <c r="Q84" s="274"/>
      <c r="R84" s="274"/>
      <c r="S84" s="274"/>
      <c r="T84" s="275"/>
      <c r="U84" s="275" t="str">
        <f t="shared" si="16"/>
        <v/>
      </c>
      <c r="V84" s="276"/>
      <c r="W84" s="274">
        <f>'PRODUCTION LIST VOLUMES'!B87</f>
        <v>0</v>
      </c>
    </row>
    <row r="85" spans="1:23" ht="23" customHeight="1">
      <c r="A85" s="209">
        <f>B85*SIMPLvolumes!U99</f>
        <v>0</v>
      </c>
      <c r="B85" s="211">
        <f t="shared" si="14"/>
        <v>0</v>
      </c>
      <c r="C85" s="211" t="str">
        <f>SIMPLvolumes!C93</f>
        <v>7B</v>
      </c>
      <c r="D85" s="273" t="str">
        <f>IF(SIMPLvolumes!X93=0,"",SIMPLvolumes!X93)</f>
        <v/>
      </c>
      <c r="E85" s="273" t="str">
        <f>IF(SIMPLvolumes!Y93=0,"",SIMPLvolumes!Y93)</f>
        <v/>
      </c>
      <c r="F85" s="273" t="str">
        <f>IF(SIMPLvolumes!Z93=0,"",SIMPLvolumes!Z93)</f>
        <v/>
      </c>
      <c r="G85" s="273" t="str">
        <f>IF(SIMPLvolumes!AA93=0,"",SIMPLvolumes!AA93)</f>
        <v/>
      </c>
      <c r="H85" s="273" t="str">
        <f>IF(SIMPLvolumes!AB93=0,"",SIMPLvolumes!AB93)</f>
        <v/>
      </c>
      <c r="I85" s="273" t="str">
        <f>IF(SIMPLvolumes!AC93=0,"",SIMPLvolumes!AC93)</f>
        <v/>
      </c>
      <c r="J85" s="273" t="str">
        <f>IF(SIMPLvolumes!AD93=0,"",SIMPLvolumes!AD93)</f>
        <v/>
      </c>
      <c r="K85" s="273" t="str">
        <f>IF(SIMPLvolumes!AE93=0,"",SIMPLvolumes!AE93)</f>
        <v/>
      </c>
      <c r="L85" s="273" t="str">
        <f>IF(SIMPLvolumes!AF93=0,"",SIMPLvolumes!AF93)</f>
        <v/>
      </c>
      <c r="M85" s="273" t="str">
        <f>IF(SIMPLvolumes!AG93=0,"",SIMPLvolumes!AG93)</f>
        <v/>
      </c>
      <c r="N85" s="273" t="str">
        <f>IF(SIMPLvolumes!AH93=0,"",SIMPLvolumes!AH93)</f>
        <v/>
      </c>
      <c r="O85" s="273" t="str">
        <f>IF(SIMPLvolumes!AI93=0,"",SIMPLvolumes!AI93)</f>
        <v/>
      </c>
      <c r="P85" s="274"/>
      <c r="Q85" s="274"/>
      <c r="R85" s="274"/>
      <c r="S85" s="274"/>
      <c r="T85" s="275"/>
      <c r="U85" s="275" t="str">
        <f t="shared" si="16"/>
        <v/>
      </c>
      <c r="V85" s="276"/>
      <c r="W85" s="274">
        <f>'PRODUCTION LIST VOLUMES'!B88</f>
        <v>0</v>
      </c>
    </row>
    <row r="86" spans="1:23" ht="23" customHeight="1">
      <c r="A86" s="209">
        <f>B86*SIMPLvolumes!U100</f>
        <v>0</v>
      </c>
      <c r="B86" s="211">
        <f t="shared" si="14"/>
        <v>0</v>
      </c>
      <c r="C86" s="211" t="str">
        <f>SIMPLvolumes!C94</f>
        <v>7C</v>
      </c>
      <c r="D86" s="273" t="str">
        <f>IF(SIMPLvolumes!X94=0,"",SIMPLvolumes!X94)</f>
        <v/>
      </c>
      <c r="E86" s="273" t="str">
        <f>IF(SIMPLvolumes!Y94=0,"",SIMPLvolumes!Y94)</f>
        <v/>
      </c>
      <c r="F86" s="273" t="str">
        <f>IF(SIMPLvolumes!Z94=0,"",SIMPLvolumes!Z94)</f>
        <v/>
      </c>
      <c r="G86" s="273" t="str">
        <f>IF(SIMPLvolumes!AA94=0,"",SIMPLvolumes!AA94)</f>
        <v/>
      </c>
      <c r="H86" s="273" t="str">
        <f>IF(SIMPLvolumes!AB94=0,"",SIMPLvolumes!AB94)</f>
        <v/>
      </c>
      <c r="I86" s="273" t="str">
        <f>IF(SIMPLvolumes!AC94=0,"",SIMPLvolumes!AC94)</f>
        <v/>
      </c>
      <c r="J86" s="273" t="str">
        <f>IF(SIMPLvolumes!AD94=0,"",SIMPLvolumes!AD94)</f>
        <v/>
      </c>
      <c r="K86" s="273" t="str">
        <f>IF(SIMPLvolumes!AE94=0,"",SIMPLvolumes!AE94)</f>
        <v/>
      </c>
      <c r="L86" s="273" t="str">
        <f>IF(SIMPLvolumes!AF94=0,"",SIMPLvolumes!AF94)</f>
        <v/>
      </c>
      <c r="M86" s="273" t="str">
        <f>IF(SIMPLvolumes!AG94=0,"",SIMPLvolumes!AG94)</f>
        <v/>
      </c>
      <c r="N86" s="273" t="str">
        <f>IF(SIMPLvolumes!AH94=0,"",SIMPLvolumes!AH94)</f>
        <v/>
      </c>
      <c r="O86" s="273" t="str">
        <f>IF(SIMPLvolumes!AI94=0,"",SIMPLvolumes!AI94)</f>
        <v/>
      </c>
      <c r="P86" s="274"/>
      <c r="Q86" s="274"/>
      <c r="R86" s="274"/>
      <c r="S86" s="274"/>
      <c r="T86" s="275"/>
      <c r="U86" s="275" t="str">
        <f t="shared" si="16"/>
        <v/>
      </c>
      <c r="V86" s="276"/>
      <c r="W86" s="274">
        <f>'PRODUCTION LIST VOLUMES'!B89</f>
        <v>0</v>
      </c>
    </row>
    <row r="87" spans="1:23" ht="23" customHeight="1">
      <c r="A87" s="209">
        <f>B87*SIMPLvolumes!U101</f>
        <v>0</v>
      </c>
      <c r="B87" s="211">
        <f t="shared" si="14"/>
        <v>0</v>
      </c>
      <c r="C87" s="211" t="str">
        <f>SIMPLvolumes!C95</f>
        <v>7D</v>
      </c>
      <c r="D87" s="273" t="str">
        <f>IF(SIMPLvolumes!X95=0,"",SIMPLvolumes!X95)</f>
        <v/>
      </c>
      <c r="E87" s="273" t="str">
        <f>IF(SIMPLvolumes!Y95=0,"",SIMPLvolumes!Y95)</f>
        <v/>
      </c>
      <c r="F87" s="273" t="str">
        <f>IF(SIMPLvolumes!Z95=0,"",SIMPLvolumes!Z95)</f>
        <v/>
      </c>
      <c r="G87" s="273" t="str">
        <f>IF(SIMPLvolumes!AA95=0,"",SIMPLvolumes!AA95)</f>
        <v/>
      </c>
      <c r="H87" s="273" t="str">
        <f>IF(SIMPLvolumes!AB95=0,"",SIMPLvolumes!AB95)</f>
        <v/>
      </c>
      <c r="I87" s="273" t="str">
        <f>IF(SIMPLvolumes!AC95=0,"",SIMPLvolumes!AC95)</f>
        <v/>
      </c>
      <c r="J87" s="273" t="str">
        <f>IF(SIMPLvolumes!AD95=0,"",SIMPLvolumes!AD95)</f>
        <v/>
      </c>
      <c r="K87" s="273" t="str">
        <f>IF(SIMPLvolumes!AE95=0,"",SIMPLvolumes!AE95)</f>
        <v/>
      </c>
      <c r="L87" s="273" t="str">
        <f>IF(SIMPLvolumes!AF95=0,"",SIMPLvolumes!AF95)</f>
        <v/>
      </c>
      <c r="M87" s="273" t="str">
        <f>IF(SIMPLvolumes!AG95=0,"",SIMPLvolumes!AG95)</f>
        <v/>
      </c>
      <c r="N87" s="273" t="str">
        <f>IF(SIMPLvolumes!AH95=0,"",SIMPLvolumes!AH95)</f>
        <v/>
      </c>
      <c r="O87" s="273" t="str">
        <f>IF(SIMPLvolumes!AI95=0,"",SIMPLvolumes!AI95)</f>
        <v/>
      </c>
      <c r="P87" s="274"/>
      <c r="Q87" s="274"/>
      <c r="R87" s="274"/>
      <c r="S87" s="274"/>
      <c r="T87" s="275"/>
      <c r="U87" s="275" t="str">
        <f t="shared" si="16"/>
        <v/>
      </c>
      <c r="V87" s="276"/>
      <c r="W87" s="274">
        <f>'PRODUCTION LIST VOLUMES'!B90</f>
        <v>0</v>
      </c>
    </row>
    <row r="88" spans="1:23" ht="23" customHeight="1">
      <c r="A88" s="209">
        <f>B88*SIMPLvolumes!U102</f>
        <v>0</v>
      </c>
      <c r="B88" s="211">
        <f t="shared" si="14"/>
        <v>0</v>
      </c>
      <c r="C88" s="211" t="str">
        <f>SIMPLvolumes!C96</f>
        <v>7E</v>
      </c>
      <c r="D88" s="273" t="str">
        <f>IF(SIMPLvolumes!X96=0,"",SIMPLvolumes!X96)</f>
        <v/>
      </c>
      <c r="E88" s="273" t="str">
        <f>IF(SIMPLvolumes!Y96=0,"",SIMPLvolumes!Y96)</f>
        <v/>
      </c>
      <c r="F88" s="273" t="str">
        <f>IF(SIMPLvolumes!Z96=0,"",SIMPLvolumes!Z96)</f>
        <v/>
      </c>
      <c r="G88" s="273" t="str">
        <f>IF(SIMPLvolumes!AA96=0,"",SIMPLvolumes!AA96)</f>
        <v/>
      </c>
      <c r="H88" s="273" t="str">
        <f>IF(SIMPLvolumes!AB96=0,"",SIMPLvolumes!AB96)</f>
        <v/>
      </c>
      <c r="I88" s="273" t="str">
        <f>IF(SIMPLvolumes!AC96=0,"",SIMPLvolumes!AC96)</f>
        <v/>
      </c>
      <c r="J88" s="273" t="str">
        <f>IF(SIMPLvolumes!AD96=0,"",SIMPLvolumes!AD96)</f>
        <v/>
      </c>
      <c r="K88" s="273" t="str">
        <f>IF(SIMPLvolumes!AE96=0,"",SIMPLvolumes!AE96)</f>
        <v/>
      </c>
      <c r="L88" s="273" t="str">
        <f>IF(SIMPLvolumes!AF96=0,"",SIMPLvolumes!AF96)</f>
        <v/>
      </c>
      <c r="M88" s="273" t="str">
        <f>IF(SIMPLvolumes!AG96=0,"",SIMPLvolumes!AG96)</f>
        <v/>
      </c>
      <c r="N88" s="273" t="str">
        <f>IF(SIMPLvolumes!AH96=0,"",SIMPLvolumes!AH96)</f>
        <v/>
      </c>
      <c r="O88" s="273" t="str">
        <f>IF(SIMPLvolumes!AI96=0,"",SIMPLvolumes!AI96)</f>
        <v/>
      </c>
      <c r="P88" s="274"/>
      <c r="Q88" s="274"/>
      <c r="R88" s="274"/>
      <c r="S88" s="274"/>
      <c r="T88" s="275"/>
      <c r="U88" s="275" t="str">
        <f t="shared" si="16"/>
        <v/>
      </c>
      <c r="V88" s="276"/>
      <c r="W88" s="274">
        <f>'PRODUCTION LIST VOLUMES'!B91</f>
        <v>0</v>
      </c>
    </row>
    <row r="89" spans="1:23" ht="23" customHeight="1">
      <c r="A89" s="209">
        <f>B89*SIMPLvolumes!U103</f>
        <v>0</v>
      </c>
      <c r="B89" s="211">
        <f t="shared" si="14"/>
        <v>0</v>
      </c>
      <c r="C89" s="211" t="str">
        <f>SIMPLvolumes!C97</f>
        <v>7F</v>
      </c>
      <c r="D89" s="273" t="str">
        <f>IF(SIMPLvolumes!X97=0,"",SIMPLvolumes!X97)</f>
        <v/>
      </c>
      <c r="E89" s="273" t="str">
        <f>IF(SIMPLvolumes!Y97=0,"",SIMPLvolumes!Y97)</f>
        <v/>
      </c>
      <c r="F89" s="273" t="str">
        <f>IF(SIMPLvolumes!Z97=0,"",SIMPLvolumes!Z97)</f>
        <v/>
      </c>
      <c r="G89" s="273" t="str">
        <f>IF(SIMPLvolumes!AA97=0,"",SIMPLvolumes!AA97)</f>
        <v/>
      </c>
      <c r="H89" s="273" t="str">
        <f>IF(SIMPLvolumes!AB97=0,"",SIMPLvolumes!AB97)</f>
        <v/>
      </c>
      <c r="I89" s="273" t="str">
        <f>IF(SIMPLvolumes!AC97=0,"",SIMPLvolumes!AC97)</f>
        <v/>
      </c>
      <c r="J89" s="273" t="str">
        <f>IF(SIMPLvolumes!AD97=0,"",SIMPLvolumes!AD97)</f>
        <v/>
      </c>
      <c r="K89" s="273" t="str">
        <f>IF(SIMPLvolumes!AE97=0,"",SIMPLvolumes!AE97)</f>
        <v/>
      </c>
      <c r="L89" s="273" t="str">
        <f>IF(SIMPLvolumes!AF97=0,"",SIMPLvolumes!AF97)</f>
        <v/>
      </c>
      <c r="M89" s="273" t="str">
        <f>IF(SIMPLvolumes!AG97=0,"",SIMPLvolumes!AG97)</f>
        <v/>
      </c>
      <c r="N89" s="273" t="str">
        <f>IF(SIMPLvolumes!AH97=0,"",SIMPLvolumes!AH97)</f>
        <v/>
      </c>
      <c r="O89" s="273" t="str">
        <f>IF(SIMPLvolumes!AI97=0,"",SIMPLvolumes!AI97)</f>
        <v/>
      </c>
      <c r="P89" s="274"/>
      <c r="Q89" s="274"/>
      <c r="R89" s="274"/>
      <c r="S89" s="274"/>
      <c r="T89" s="275"/>
      <c r="U89" s="275" t="str">
        <f t="shared" si="16"/>
        <v/>
      </c>
      <c r="V89" s="276"/>
      <c r="W89" s="274">
        <f>'PRODUCTION LIST VOLUMES'!B92</f>
        <v>0</v>
      </c>
    </row>
    <row r="90" spans="1:23" ht="23" customHeight="1">
      <c r="A90" s="209">
        <f>B90*SIMPLvolumes!U109</f>
        <v>0</v>
      </c>
      <c r="B90" s="211">
        <f t="shared" si="14"/>
        <v>0</v>
      </c>
      <c r="C90" s="211" t="str">
        <f>SIMPLvolumes!C98</f>
        <v>7G</v>
      </c>
      <c r="D90" s="273" t="str">
        <f>IF(SIMPLvolumes!X98=0,"",SIMPLvolumes!X98)</f>
        <v/>
      </c>
      <c r="E90" s="273" t="str">
        <f>IF(SIMPLvolumes!Y98=0,"",SIMPLvolumes!Y98)</f>
        <v/>
      </c>
      <c r="F90" s="273" t="str">
        <f>IF(SIMPLvolumes!Z98=0,"",SIMPLvolumes!Z98)</f>
        <v/>
      </c>
      <c r="G90" s="273" t="str">
        <f>IF(SIMPLvolumes!AA98=0,"",SIMPLvolumes!AA98)</f>
        <v/>
      </c>
      <c r="H90" s="273" t="str">
        <f>IF(SIMPLvolumes!AB98=0,"",SIMPLvolumes!AB98)</f>
        <v/>
      </c>
      <c r="I90" s="273" t="str">
        <f>IF(SIMPLvolumes!AC98=0,"",SIMPLvolumes!AC98)</f>
        <v/>
      </c>
      <c r="J90" s="273" t="str">
        <f>IF(SIMPLvolumes!AD98=0,"",SIMPLvolumes!AD98)</f>
        <v/>
      </c>
      <c r="K90" s="273" t="str">
        <f>IF(SIMPLvolumes!AE98=0,"",SIMPLvolumes!AE98)</f>
        <v/>
      </c>
      <c r="L90" s="273" t="str">
        <f>IF(SIMPLvolumes!AF98=0,"",SIMPLvolumes!AF98)</f>
        <v/>
      </c>
      <c r="M90" s="273" t="str">
        <f>IF(SIMPLvolumes!AG98=0,"",SIMPLvolumes!AG98)</f>
        <v/>
      </c>
      <c r="N90" s="273" t="str">
        <f>IF(SIMPLvolumes!AH98=0,"",SIMPLvolumes!AH98)</f>
        <v/>
      </c>
      <c r="O90" s="273" t="str">
        <f>IF(SIMPLvolumes!AI98=0,"",SIMPLvolumes!AI98)</f>
        <v/>
      </c>
      <c r="P90" s="274"/>
      <c r="Q90" s="274"/>
      <c r="R90" s="274"/>
      <c r="S90" s="274"/>
      <c r="T90" s="275"/>
      <c r="U90" s="275" t="str">
        <f t="shared" si="16"/>
        <v/>
      </c>
      <c r="V90" s="276"/>
      <c r="W90" s="274">
        <f>'PRODUCTION LIST VOLUMES'!B93</f>
        <v>0</v>
      </c>
    </row>
    <row r="91" spans="1:23" ht="23" customHeight="1">
      <c r="A91" s="209">
        <f>B91*SIMPLvolumes!U111</f>
        <v>0</v>
      </c>
      <c r="B91" s="211">
        <f t="shared" si="14"/>
        <v>0</v>
      </c>
      <c r="C91" s="211" t="str">
        <f>SIMPLvolumes!C99</f>
        <v>7H</v>
      </c>
      <c r="D91" s="273" t="str">
        <f>IF(SIMPLvolumes!X99=0,"",SIMPLvolumes!X99)</f>
        <v/>
      </c>
      <c r="E91" s="273" t="str">
        <f>IF(SIMPLvolumes!Y99=0,"",SIMPLvolumes!Y99)</f>
        <v/>
      </c>
      <c r="F91" s="273" t="str">
        <f>IF(SIMPLvolumes!Z99=0,"",SIMPLvolumes!Z99)</f>
        <v/>
      </c>
      <c r="G91" s="273" t="str">
        <f>IF(SIMPLvolumes!AA99=0,"",SIMPLvolumes!AA99)</f>
        <v/>
      </c>
      <c r="H91" s="273" t="str">
        <f>IF(SIMPLvolumes!AB99=0,"",SIMPLvolumes!AB99)</f>
        <v/>
      </c>
      <c r="I91" s="273" t="str">
        <f>IF(SIMPLvolumes!AC99=0,"",SIMPLvolumes!AC99)</f>
        <v/>
      </c>
      <c r="J91" s="273" t="str">
        <f>IF(SIMPLvolumes!AD99=0,"",SIMPLvolumes!AD99)</f>
        <v/>
      </c>
      <c r="K91" s="273" t="str">
        <f>IF(SIMPLvolumes!AE99=0,"",SIMPLvolumes!AE99)</f>
        <v/>
      </c>
      <c r="L91" s="273" t="str">
        <f>IF(SIMPLvolumes!AF99=0,"",SIMPLvolumes!AF99)</f>
        <v/>
      </c>
      <c r="M91" s="273" t="str">
        <f>IF(SIMPLvolumes!AG99=0,"",SIMPLvolumes!AG99)</f>
        <v/>
      </c>
      <c r="N91" s="273" t="str">
        <f>IF(SIMPLvolumes!AH99=0,"",SIMPLvolumes!AH99)</f>
        <v/>
      </c>
      <c r="O91" s="273" t="str">
        <f>IF(SIMPLvolumes!AI99=0,"",SIMPLvolumes!AI99)</f>
        <v/>
      </c>
      <c r="P91" s="274"/>
      <c r="Q91" s="274"/>
      <c r="R91" s="274"/>
      <c r="S91" s="274"/>
      <c r="T91" s="275"/>
      <c r="U91" s="275" t="str">
        <f t="shared" si="16"/>
        <v/>
      </c>
      <c r="V91" s="276"/>
      <c r="W91" s="274">
        <f>'PRODUCTION LIST VOLUMES'!B94</f>
        <v>0</v>
      </c>
    </row>
    <row r="92" spans="1:23" ht="23" customHeight="1">
      <c r="A92" s="209">
        <f>B92*SIMPLvolumes!U112</f>
        <v>0</v>
      </c>
      <c r="B92" s="211">
        <f t="shared" si="14"/>
        <v>0</v>
      </c>
      <c r="C92" s="211" t="str">
        <f>SIMPLvolumes!C100</f>
        <v>7I</v>
      </c>
      <c r="D92" s="273" t="str">
        <f>IF(SIMPLvolumes!X100=0,"",SIMPLvolumes!X100)</f>
        <v/>
      </c>
      <c r="E92" s="273" t="str">
        <f>IF(SIMPLvolumes!Y100=0,"",SIMPLvolumes!Y100)</f>
        <v/>
      </c>
      <c r="F92" s="273" t="str">
        <f>IF(SIMPLvolumes!Z100=0,"",SIMPLvolumes!Z100)</f>
        <v/>
      </c>
      <c r="G92" s="273" t="str">
        <f>IF(SIMPLvolumes!AA100=0,"",SIMPLvolumes!AA100)</f>
        <v/>
      </c>
      <c r="H92" s="273" t="str">
        <f>IF(SIMPLvolumes!AB100=0,"",SIMPLvolumes!AB100)</f>
        <v/>
      </c>
      <c r="I92" s="273" t="str">
        <f>IF(SIMPLvolumes!AC100=0,"",SIMPLvolumes!AC100)</f>
        <v/>
      </c>
      <c r="J92" s="273" t="str">
        <f>IF(SIMPLvolumes!AD100=0,"",SIMPLvolumes!AD100)</f>
        <v/>
      </c>
      <c r="K92" s="273" t="str">
        <f>IF(SIMPLvolumes!AE100=0,"",SIMPLvolumes!AE100)</f>
        <v/>
      </c>
      <c r="L92" s="273" t="str">
        <f>IF(SIMPLvolumes!AF100=0,"",SIMPLvolumes!AF100)</f>
        <v/>
      </c>
      <c r="M92" s="273" t="str">
        <f>IF(SIMPLvolumes!AG100=0,"",SIMPLvolumes!AG100)</f>
        <v/>
      </c>
      <c r="N92" s="273" t="str">
        <f>IF(SIMPLvolumes!AH100=0,"",SIMPLvolumes!AH100)</f>
        <v/>
      </c>
      <c r="O92" s="273" t="str">
        <f>IF(SIMPLvolumes!AI100=0,"",SIMPLvolumes!AI100)</f>
        <v/>
      </c>
      <c r="P92" s="274"/>
      <c r="Q92" s="274"/>
      <c r="R92" s="274"/>
      <c r="S92" s="274"/>
      <c r="T92" s="275"/>
      <c r="U92" s="275" t="str">
        <f t="shared" si="16"/>
        <v/>
      </c>
      <c r="V92" s="276"/>
      <c r="W92" s="274">
        <f>'PRODUCTION LIST VOLUMES'!B95</f>
        <v>0</v>
      </c>
    </row>
    <row r="93" spans="1:23" ht="23" customHeight="1">
      <c r="A93" s="209">
        <f>B93*SIMPLvolumes!U113</f>
        <v>0</v>
      </c>
      <c r="B93" s="211">
        <f t="shared" si="14"/>
        <v>0</v>
      </c>
      <c r="C93" s="211" t="str">
        <f>SIMPLvolumes!C101</f>
        <v>7J</v>
      </c>
      <c r="D93" s="273" t="str">
        <f>IF(SIMPLvolumes!X101=0,"",SIMPLvolumes!X101)</f>
        <v/>
      </c>
      <c r="E93" s="273" t="str">
        <f>IF(SIMPLvolumes!Y101=0,"",SIMPLvolumes!Y101)</f>
        <v/>
      </c>
      <c r="F93" s="273" t="str">
        <f>IF(SIMPLvolumes!Z101=0,"",SIMPLvolumes!Z101)</f>
        <v/>
      </c>
      <c r="G93" s="273" t="str">
        <f>IF(SIMPLvolumes!AA101=0,"",SIMPLvolumes!AA101)</f>
        <v/>
      </c>
      <c r="H93" s="273" t="str">
        <f>IF(SIMPLvolumes!AB101=0,"",SIMPLvolumes!AB101)</f>
        <v/>
      </c>
      <c r="I93" s="273" t="str">
        <f>IF(SIMPLvolumes!AC101=0,"",SIMPLvolumes!AC101)</f>
        <v/>
      </c>
      <c r="J93" s="273" t="str">
        <f>IF(SIMPLvolumes!AD101=0,"",SIMPLvolumes!AD101)</f>
        <v/>
      </c>
      <c r="K93" s="273" t="str">
        <f>IF(SIMPLvolumes!AE101=0,"",SIMPLvolumes!AE101)</f>
        <v/>
      </c>
      <c r="L93" s="273" t="str">
        <f>IF(SIMPLvolumes!AF101=0,"",SIMPLvolumes!AF101)</f>
        <v/>
      </c>
      <c r="M93" s="273" t="str">
        <f>IF(SIMPLvolumes!AG101=0,"",SIMPLvolumes!AG101)</f>
        <v/>
      </c>
      <c r="N93" s="273" t="str">
        <f>IF(SIMPLvolumes!AH101=0,"",SIMPLvolumes!AH101)</f>
        <v/>
      </c>
      <c r="O93" s="273" t="str">
        <f>IF(SIMPLvolumes!AI101=0,"",SIMPLvolumes!AI101)</f>
        <v/>
      </c>
      <c r="P93" s="274"/>
      <c r="Q93" s="274"/>
      <c r="R93" s="274"/>
      <c r="S93" s="274"/>
      <c r="T93" s="275"/>
      <c r="U93" s="275" t="str">
        <f t="shared" si="16"/>
        <v/>
      </c>
      <c r="V93" s="276"/>
      <c r="W93" s="274">
        <f>'PRODUCTION LIST VOLUMES'!B96</f>
        <v>0</v>
      </c>
    </row>
    <row r="94" spans="1:23" ht="23" customHeight="1">
      <c r="A94" s="209">
        <f>B94*SIMPLvolumes!U114</f>
        <v>0</v>
      </c>
      <c r="B94" s="211">
        <f t="shared" si="14"/>
        <v>0</v>
      </c>
      <c r="C94" s="211" t="str">
        <f>SIMPLvolumes!C102</f>
        <v>7K</v>
      </c>
      <c r="D94" s="273" t="str">
        <f>IF(SIMPLvolumes!X102=0,"",SIMPLvolumes!X102)</f>
        <v/>
      </c>
      <c r="E94" s="273" t="str">
        <f>IF(SIMPLvolumes!Y102=0,"",SIMPLvolumes!Y102)</f>
        <v/>
      </c>
      <c r="F94" s="273" t="str">
        <f>IF(SIMPLvolumes!Z102=0,"",SIMPLvolumes!Z102)</f>
        <v/>
      </c>
      <c r="G94" s="273" t="str">
        <f>IF(SIMPLvolumes!AA102=0,"",SIMPLvolumes!AA102)</f>
        <v/>
      </c>
      <c r="H94" s="273" t="str">
        <f>IF(SIMPLvolumes!AB102=0,"",SIMPLvolumes!AB102)</f>
        <v/>
      </c>
      <c r="I94" s="273" t="str">
        <f>IF(SIMPLvolumes!AC102=0,"",SIMPLvolumes!AC102)</f>
        <v/>
      </c>
      <c r="J94" s="273" t="str">
        <f>IF(SIMPLvolumes!AD102=0,"",SIMPLvolumes!AD102)</f>
        <v/>
      </c>
      <c r="K94" s="273" t="str">
        <f>IF(SIMPLvolumes!AE102=0,"",SIMPLvolumes!AE102)</f>
        <v/>
      </c>
      <c r="L94" s="273" t="str">
        <f>IF(SIMPLvolumes!AF102=0,"",SIMPLvolumes!AF102)</f>
        <v/>
      </c>
      <c r="M94" s="273" t="str">
        <f>IF(SIMPLvolumes!AG102=0,"",SIMPLvolumes!AG102)</f>
        <v/>
      </c>
      <c r="N94" s="273" t="str">
        <f>IF(SIMPLvolumes!AH102=0,"",SIMPLvolumes!AH102)</f>
        <v/>
      </c>
      <c r="O94" s="273" t="str">
        <f>IF(SIMPLvolumes!AI102=0,"",SIMPLvolumes!AI102)</f>
        <v/>
      </c>
      <c r="P94" s="274"/>
      <c r="Q94" s="274"/>
      <c r="R94" s="274"/>
      <c r="S94" s="274"/>
      <c r="T94" s="275"/>
      <c r="U94" s="275" t="str">
        <f t="shared" si="16"/>
        <v/>
      </c>
      <c r="V94" s="276"/>
      <c r="W94" s="274">
        <f>'PRODUCTION LIST VOLUMES'!B97</f>
        <v>0</v>
      </c>
    </row>
    <row r="95" spans="1:23" ht="23" customHeight="1">
      <c r="A95" s="209">
        <f>B95*SIMPLvolumes!U115</f>
        <v>0</v>
      </c>
      <c r="B95" s="211">
        <f t="shared" si="14"/>
        <v>0</v>
      </c>
      <c r="C95" s="211" t="str">
        <f>SIMPLvolumes!C103</f>
        <v>7L</v>
      </c>
      <c r="D95" s="273" t="str">
        <f>IF(SIMPLvolumes!X103=0,"",SIMPLvolumes!X103)</f>
        <v/>
      </c>
      <c r="E95" s="273" t="str">
        <f>IF(SIMPLvolumes!Y103=0,"",SIMPLvolumes!Y103)</f>
        <v/>
      </c>
      <c r="F95" s="273" t="str">
        <f>IF(SIMPLvolumes!Z103=0,"",SIMPLvolumes!Z103)</f>
        <v/>
      </c>
      <c r="G95" s="273" t="str">
        <f>IF(SIMPLvolumes!AA103=0,"",SIMPLvolumes!AA103)</f>
        <v/>
      </c>
      <c r="H95" s="273" t="str">
        <f>IF(SIMPLvolumes!AB103=0,"",SIMPLvolumes!AB103)</f>
        <v/>
      </c>
      <c r="I95" s="273" t="str">
        <f>IF(SIMPLvolumes!AC103=0,"",SIMPLvolumes!AC103)</f>
        <v/>
      </c>
      <c r="J95" s="273" t="str">
        <f>IF(SIMPLvolumes!AD103=0,"",SIMPLvolumes!AD103)</f>
        <v/>
      </c>
      <c r="K95" s="273" t="str">
        <f>IF(SIMPLvolumes!AE103=0,"",SIMPLvolumes!AE103)</f>
        <v/>
      </c>
      <c r="L95" s="273" t="str">
        <f>IF(SIMPLvolumes!AF103=0,"",SIMPLvolumes!AF103)</f>
        <v/>
      </c>
      <c r="M95" s="273" t="str">
        <f>IF(SIMPLvolumes!AG103=0,"",SIMPLvolumes!AG103)</f>
        <v/>
      </c>
      <c r="N95" s="273" t="str">
        <f>IF(SIMPLvolumes!AH103=0,"",SIMPLvolumes!AH103)</f>
        <v/>
      </c>
      <c r="O95" s="273" t="str">
        <f>IF(SIMPLvolumes!AI103=0,"",SIMPLvolumes!AI103)</f>
        <v/>
      </c>
      <c r="P95" s="274"/>
      <c r="Q95" s="274"/>
      <c r="R95" s="274"/>
      <c r="S95" s="274"/>
      <c r="T95" s="275"/>
      <c r="U95" s="275" t="str">
        <f t="shared" si="16"/>
        <v/>
      </c>
      <c r="V95" s="276"/>
      <c r="W95" s="274">
        <f>'PRODUCTION LIST VOLUMES'!B98</f>
        <v>0</v>
      </c>
    </row>
    <row r="96" spans="1:23" ht="23" customHeight="1">
      <c r="A96" s="209">
        <f>B96*SIMPLvolumes!U116</f>
        <v>0</v>
      </c>
      <c r="B96" s="211">
        <f t="shared" si="14"/>
        <v>0</v>
      </c>
      <c r="C96" s="211" t="str">
        <f>SIMPLvolumes!C104</f>
        <v>7M</v>
      </c>
      <c r="D96" s="273" t="str">
        <f>IF(SIMPLvolumes!X104=0,"",SIMPLvolumes!X104)</f>
        <v/>
      </c>
      <c r="E96" s="273" t="str">
        <f>IF(SIMPLvolumes!Y104=0,"",SIMPLvolumes!Y104)</f>
        <v/>
      </c>
      <c r="F96" s="273" t="str">
        <f>IF(SIMPLvolumes!Z104=0,"",SIMPLvolumes!Z104)</f>
        <v/>
      </c>
      <c r="G96" s="273" t="str">
        <f>IF(SIMPLvolumes!AA104=0,"",SIMPLvolumes!AA104)</f>
        <v/>
      </c>
      <c r="H96" s="273" t="str">
        <f>IF(SIMPLvolumes!AB104=0,"",SIMPLvolumes!AB104)</f>
        <v/>
      </c>
      <c r="I96" s="273" t="str">
        <f>IF(SIMPLvolumes!AC104=0,"",SIMPLvolumes!AC104)</f>
        <v/>
      </c>
      <c r="J96" s="273" t="str">
        <f>IF(SIMPLvolumes!AD104=0,"",SIMPLvolumes!AD104)</f>
        <v/>
      </c>
      <c r="K96" s="273" t="str">
        <f>IF(SIMPLvolumes!AE104=0,"",SIMPLvolumes!AE104)</f>
        <v/>
      </c>
      <c r="L96" s="273" t="str">
        <f>IF(SIMPLvolumes!AF104=0,"",SIMPLvolumes!AF104)</f>
        <v/>
      </c>
      <c r="M96" s="273" t="str">
        <f>IF(SIMPLvolumes!AG104=0,"",SIMPLvolumes!AG104)</f>
        <v/>
      </c>
      <c r="N96" s="273" t="str">
        <f>IF(SIMPLvolumes!AH104=0,"",SIMPLvolumes!AH104)</f>
        <v/>
      </c>
      <c r="O96" s="273" t="str">
        <f>IF(SIMPLvolumes!AI104=0,"",SIMPLvolumes!AI104)</f>
        <v/>
      </c>
      <c r="P96" s="274"/>
      <c r="Q96" s="274"/>
      <c r="R96" s="274"/>
      <c r="S96" s="274"/>
      <c r="T96" s="275"/>
      <c r="U96" s="275" t="str">
        <f t="shared" si="16"/>
        <v/>
      </c>
      <c r="V96" s="276"/>
      <c r="W96" s="274">
        <f>'PRODUCTION LIST VOLUMES'!B99</f>
        <v>0</v>
      </c>
    </row>
    <row r="97" spans="1:23" ht="23" customHeight="1">
      <c r="A97" s="209">
        <f>B97*SIMPLvolumes!U117</f>
        <v>0</v>
      </c>
      <c r="B97" s="211">
        <f t="shared" si="14"/>
        <v>0</v>
      </c>
      <c r="C97" s="211" t="str">
        <f>SIMPLvolumes!C105</f>
        <v>7N</v>
      </c>
      <c r="D97" s="273" t="str">
        <f>IF(SIMPLvolumes!X105=0,"",SIMPLvolumes!X105)</f>
        <v/>
      </c>
      <c r="E97" s="273" t="str">
        <f>IF(SIMPLvolumes!Y105=0,"",SIMPLvolumes!Y105)</f>
        <v/>
      </c>
      <c r="F97" s="273" t="str">
        <f>IF(SIMPLvolumes!Z105=0,"",SIMPLvolumes!Z105)</f>
        <v/>
      </c>
      <c r="G97" s="273" t="str">
        <f>IF(SIMPLvolumes!AA105=0,"",SIMPLvolumes!AA105)</f>
        <v/>
      </c>
      <c r="H97" s="273" t="str">
        <f>IF(SIMPLvolumes!AB105=0,"",SIMPLvolumes!AB105)</f>
        <v/>
      </c>
      <c r="I97" s="273" t="str">
        <f>IF(SIMPLvolumes!AC105=0,"",SIMPLvolumes!AC105)</f>
        <v/>
      </c>
      <c r="J97" s="273" t="str">
        <f>IF(SIMPLvolumes!AD105=0,"",SIMPLvolumes!AD105)</f>
        <v/>
      </c>
      <c r="K97" s="273" t="str">
        <f>IF(SIMPLvolumes!AE105=0,"",SIMPLvolumes!AE105)</f>
        <v/>
      </c>
      <c r="L97" s="273" t="str">
        <f>IF(SIMPLvolumes!AF105=0,"",SIMPLvolumes!AF105)</f>
        <v/>
      </c>
      <c r="M97" s="273" t="str">
        <f>IF(SIMPLvolumes!AG105=0,"",SIMPLvolumes!AG105)</f>
        <v/>
      </c>
      <c r="N97" s="273" t="str">
        <f>IF(SIMPLvolumes!AH105=0,"",SIMPLvolumes!AH105)</f>
        <v/>
      </c>
      <c r="O97" s="273" t="str">
        <f>IF(SIMPLvolumes!AI105=0,"",SIMPLvolumes!AI105)</f>
        <v/>
      </c>
      <c r="P97" s="274"/>
      <c r="Q97" s="274"/>
      <c r="R97" s="274"/>
      <c r="S97" s="274"/>
      <c r="T97" s="275"/>
      <c r="U97" s="275" t="str">
        <f t="shared" si="16"/>
        <v/>
      </c>
      <c r="V97" s="276"/>
      <c r="W97" s="274">
        <f>'PRODUCTION LIST VOLUMES'!B100</f>
        <v>0</v>
      </c>
    </row>
    <row r="98" spans="1:23" ht="23" customHeight="1">
      <c r="A98" s="209">
        <f>B98*SIMPLvolumes!U118</f>
        <v>0</v>
      </c>
      <c r="B98" s="211">
        <f t="shared" si="14"/>
        <v>0</v>
      </c>
      <c r="C98" s="211" t="str">
        <f>SIMPLvolumes!C106</f>
        <v>7O</v>
      </c>
      <c r="D98" s="273" t="str">
        <f>IF(SIMPLvolumes!X106=0,"",SIMPLvolumes!X106)</f>
        <v/>
      </c>
      <c r="E98" s="273" t="str">
        <f>IF(SIMPLvolumes!Y106=0,"",SIMPLvolumes!Y106)</f>
        <v/>
      </c>
      <c r="F98" s="273" t="str">
        <f>IF(SIMPLvolumes!Z106=0,"",SIMPLvolumes!Z106)</f>
        <v/>
      </c>
      <c r="G98" s="273" t="str">
        <f>IF(SIMPLvolumes!AA106=0,"",SIMPLvolumes!AA106)</f>
        <v/>
      </c>
      <c r="H98" s="273" t="str">
        <f>IF(SIMPLvolumes!AB106=0,"",SIMPLvolumes!AB106)</f>
        <v/>
      </c>
      <c r="I98" s="273" t="str">
        <f>IF(SIMPLvolumes!AC106=0,"",SIMPLvolumes!AC106)</f>
        <v/>
      </c>
      <c r="J98" s="273" t="str">
        <f>IF(SIMPLvolumes!AD106=0,"",SIMPLvolumes!AD106)</f>
        <v/>
      </c>
      <c r="K98" s="273" t="str">
        <f>IF(SIMPLvolumes!AE106=0,"",SIMPLvolumes!AE106)</f>
        <v/>
      </c>
      <c r="L98" s="273" t="str">
        <f>IF(SIMPLvolumes!AF106=0,"",SIMPLvolumes!AF106)</f>
        <v/>
      </c>
      <c r="M98" s="273" t="str">
        <f>IF(SIMPLvolumes!AG106=0,"",SIMPLvolumes!AG106)</f>
        <v/>
      </c>
      <c r="N98" s="273" t="str">
        <f>IF(SIMPLvolumes!AH106=0,"",SIMPLvolumes!AH106)</f>
        <v/>
      </c>
      <c r="O98" s="273" t="str">
        <f>IF(SIMPLvolumes!AI106=0,"",SIMPLvolumes!AI106)</f>
        <v/>
      </c>
      <c r="P98" s="274"/>
      <c r="Q98" s="274"/>
      <c r="R98" s="274"/>
      <c r="S98" s="274"/>
      <c r="T98" s="275"/>
      <c r="U98" s="275" t="str">
        <f t="shared" si="16"/>
        <v/>
      </c>
      <c r="V98" s="276"/>
      <c r="W98" s="274">
        <f>'PRODUCTION LIST VOLUMES'!B101</f>
        <v>0</v>
      </c>
    </row>
    <row r="99" spans="1:23" ht="23" customHeight="1">
      <c r="A99" s="209">
        <f>B99*SIMPLvolumes!U119</f>
        <v>0</v>
      </c>
      <c r="B99" s="211">
        <f t="shared" si="14"/>
        <v>0</v>
      </c>
      <c r="C99" s="211" t="str">
        <f>SIMPLvolumes!C107</f>
        <v>7P</v>
      </c>
      <c r="D99" s="273" t="str">
        <f>IF(SIMPLvolumes!X107=0,"",SIMPLvolumes!X107)</f>
        <v/>
      </c>
      <c r="E99" s="273" t="str">
        <f>IF(SIMPLvolumes!Y107=0,"",SIMPLvolumes!Y107)</f>
        <v/>
      </c>
      <c r="F99" s="273" t="str">
        <f>IF(SIMPLvolumes!Z107=0,"",SIMPLvolumes!Z107)</f>
        <v/>
      </c>
      <c r="G99" s="273" t="str">
        <f>IF(SIMPLvolumes!AA107=0,"",SIMPLvolumes!AA107)</f>
        <v/>
      </c>
      <c r="H99" s="273" t="str">
        <f>IF(SIMPLvolumes!AB107=0,"",SIMPLvolumes!AB107)</f>
        <v/>
      </c>
      <c r="I99" s="273" t="str">
        <f>IF(SIMPLvolumes!AC107=0,"",SIMPLvolumes!AC107)</f>
        <v/>
      </c>
      <c r="J99" s="273" t="str">
        <f>IF(SIMPLvolumes!AD107=0,"",SIMPLvolumes!AD107)</f>
        <v/>
      </c>
      <c r="K99" s="273" t="str">
        <f>IF(SIMPLvolumes!AE107=0,"",SIMPLvolumes!AE107)</f>
        <v/>
      </c>
      <c r="L99" s="273" t="str">
        <f>IF(SIMPLvolumes!AF107=0,"",SIMPLvolumes!AF107)</f>
        <v/>
      </c>
      <c r="M99" s="273" t="str">
        <f>IF(SIMPLvolumes!AG107=0,"",SIMPLvolumes!AG107)</f>
        <v/>
      </c>
      <c r="N99" s="273" t="str">
        <f>IF(SIMPLvolumes!AH107=0,"",SIMPLvolumes!AH107)</f>
        <v/>
      </c>
      <c r="O99" s="273" t="str">
        <f>IF(SIMPLvolumes!AI107=0,"",SIMPLvolumes!AI107)</f>
        <v/>
      </c>
      <c r="P99" s="274"/>
      <c r="Q99" s="274"/>
      <c r="R99" s="274"/>
      <c r="S99" s="274"/>
      <c r="T99" s="275"/>
      <c r="U99" s="275" t="str">
        <f t="shared" si="16"/>
        <v/>
      </c>
      <c r="V99" s="276"/>
      <c r="W99" s="274">
        <f>'PRODUCTION LIST VOLUMES'!B102</f>
        <v>0</v>
      </c>
    </row>
    <row r="100" spans="1:23" ht="23" customHeight="1">
      <c r="A100" s="209">
        <f>B100*SIMPLvolumes!U120</f>
        <v>0</v>
      </c>
      <c r="B100" s="211">
        <f t="shared" si="14"/>
        <v>0</v>
      </c>
      <c r="C100" s="211" t="str">
        <f>SIMPLvolumes!C108</f>
        <v>7R</v>
      </c>
      <c r="D100" s="273" t="str">
        <f>IF(SIMPLvolumes!X108=0,"",SIMPLvolumes!X108)</f>
        <v/>
      </c>
      <c r="E100" s="273" t="str">
        <f>IF(SIMPLvolumes!Y108=0,"",SIMPLvolumes!Y108)</f>
        <v/>
      </c>
      <c r="F100" s="273" t="str">
        <f>IF(SIMPLvolumes!Z108=0,"",SIMPLvolumes!Z108)</f>
        <v/>
      </c>
      <c r="G100" s="273" t="str">
        <f>IF(SIMPLvolumes!AA108=0,"",SIMPLvolumes!AA108)</f>
        <v/>
      </c>
      <c r="H100" s="273" t="str">
        <f>IF(SIMPLvolumes!AB108=0,"",SIMPLvolumes!AB108)</f>
        <v/>
      </c>
      <c r="I100" s="273" t="str">
        <f>IF(SIMPLvolumes!AC108=0,"",SIMPLvolumes!AC108)</f>
        <v/>
      </c>
      <c r="J100" s="273" t="str">
        <f>IF(SIMPLvolumes!AD108=0,"",SIMPLvolumes!AD108)</f>
        <v/>
      </c>
      <c r="K100" s="273" t="str">
        <f>IF(SIMPLvolumes!AE108=0,"",SIMPLvolumes!AE108)</f>
        <v/>
      </c>
      <c r="L100" s="273" t="str">
        <f>IF(SIMPLvolumes!AF108=0,"",SIMPLvolumes!AF108)</f>
        <v/>
      </c>
      <c r="M100" s="273" t="str">
        <f>IF(SIMPLvolumes!AG108=0,"",SIMPLvolumes!AG108)</f>
        <v/>
      </c>
      <c r="N100" s="273" t="str">
        <f>IF(SIMPLvolumes!AH108=0,"",SIMPLvolumes!AH108)</f>
        <v/>
      </c>
      <c r="O100" s="273" t="str">
        <f>IF(SIMPLvolumes!AI108=0,"",SIMPLvolumes!AI108)</f>
        <v/>
      </c>
      <c r="P100" s="274"/>
      <c r="Q100" s="274"/>
      <c r="R100" s="274"/>
      <c r="S100" s="274"/>
      <c r="T100" s="275"/>
      <c r="U100" s="275" t="str">
        <f t="shared" si="16"/>
        <v/>
      </c>
      <c r="V100" s="276"/>
      <c r="W100" s="274">
        <f>'PRODUCTION LIST VOLUMES'!B103</f>
        <v>0</v>
      </c>
    </row>
    <row r="101" spans="1:23" ht="23" customHeight="1">
      <c r="A101" s="209"/>
      <c r="B101" s="211"/>
      <c r="C101" s="211" t="str">
        <f>SIMPLvolumes!C91</f>
        <v>7S</v>
      </c>
      <c r="D101" s="273" t="str">
        <f>IF(SIMPLvolumes!X91=0,"",SIMPLvolumes!X91)</f>
        <v/>
      </c>
      <c r="E101" s="273" t="str">
        <f>IF(SIMPLvolumes!Y91=0,"",SIMPLvolumes!Y91)</f>
        <v/>
      </c>
      <c r="F101" s="273" t="str">
        <f>IF(SIMPLvolumes!Z91=0,"",SIMPLvolumes!Z91)</f>
        <v/>
      </c>
      <c r="G101" s="273" t="str">
        <f>IF(SIMPLvolumes!AA91=0,"",SIMPLvolumes!AA91)</f>
        <v/>
      </c>
      <c r="H101" s="273" t="str">
        <f>IF(SIMPLvolumes!AB91=0,"",SIMPLvolumes!AB91)</f>
        <v/>
      </c>
      <c r="I101" s="273" t="str">
        <f>IF(SIMPLvolumes!AC91=0,"",SIMPLvolumes!AC91)</f>
        <v/>
      </c>
      <c r="J101" s="273" t="str">
        <f>IF(SIMPLvolumes!AD91=0,"",SIMPLvolumes!AD91)</f>
        <v/>
      </c>
      <c r="K101" s="273" t="str">
        <f>IF(SIMPLvolumes!AE91=0,"",SIMPLvolumes!AE91)</f>
        <v/>
      </c>
      <c r="L101" s="273" t="str">
        <f>IF(SIMPLvolumes!AF91=0,"",SIMPLvolumes!AF91)</f>
        <v/>
      </c>
      <c r="M101" s="273" t="str">
        <f>IF(SIMPLvolumes!AG91=0,"",SIMPLvolumes!AG91)</f>
        <v/>
      </c>
      <c r="N101" s="273" t="str">
        <f>IF(SIMPLvolumes!AH91=0,"",SIMPLvolumes!AH91)</f>
        <v/>
      </c>
      <c r="O101" s="273" t="str">
        <f>IF(SIMPLvolumes!AI91=0,"",SIMPLvolumes!AI91)</f>
        <v/>
      </c>
      <c r="P101" s="274"/>
      <c r="Q101" s="274"/>
      <c r="R101" s="274"/>
      <c r="S101" s="274"/>
      <c r="T101" s="275"/>
      <c r="U101" s="275" t="str">
        <f t="shared" ref="U101" si="17">IF(T101=1,REPT(""""&amp;C101&amp;".dwg""",B101),"")</f>
        <v/>
      </c>
      <c r="V101" s="276"/>
      <c r="W101" s="274">
        <f>'PRODUCTION LIST VOLUMES'!B104</f>
        <v>0</v>
      </c>
    </row>
    <row r="102" spans="1:23" ht="23" customHeight="1">
      <c r="A102" s="209">
        <f>B102*SIMPLvolumes!U121</f>
        <v>0</v>
      </c>
      <c r="B102" s="211">
        <f t="shared" si="14"/>
        <v>0</v>
      </c>
      <c r="C102" s="211">
        <f>SIMPLvolumes!C109</f>
        <v>0</v>
      </c>
      <c r="D102" s="273" t="str">
        <f>IF(SIMPLvolumes!X109=0,"",SIMPLvolumes!X109)</f>
        <v/>
      </c>
      <c r="E102" s="273" t="str">
        <f>IF(SIMPLvolumes!Y109=0,"",SIMPLvolumes!Y109)</f>
        <v/>
      </c>
      <c r="F102" s="273" t="str">
        <f>IF(SIMPLvolumes!Z109=0,"",SIMPLvolumes!Z109)</f>
        <v/>
      </c>
      <c r="G102" s="273" t="str">
        <f>IF(SIMPLvolumes!AA109=0,"",SIMPLvolumes!AA109)</f>
        <v/>
      </c>
      <c r="H102" s="273" t="str">
        <f>IF(SIMPLvolumes!AB109=0,"",SIMPLvolumes!AB109)</f>
        <v/>
      </c>
      <c r="I102" s="273" t="str">
        <f>IF(SIMPLvolumes!AC109=0,"",SIMPLvolumes!AC109)</f>
        <v/>
      </c>
      <c r="J102" s="273" t="str">
        <f>IF(SIMPLvolumes!AD109=0,"",SIMPLvolumes!AD109)</f>
        <v/>
      </c>
      <c r="K102" s="273" t="str">
        <f>IF(SIMPLvolumes!AE109=0,"",SIMPLvolumes!AE109)</f>
        <v/>
      </c>
      <c r="L102" s="273" t="str">
        <f>IF(SIMPLvolumes!AF109=0,"",SIMPLvolumes!AF109)</f>
        <v/>
      </c>
      <c r="M102" s="273" t="str">
        <f>IF(SIMPLvolumes!AG109=0,"",SIMPLvolumes!AG109)</f>
        <v/>
      </c>
      <c r="N102" s="273" t="str">
        <f>IF(SIMPLvolumes!AH109=0,"",SIMPLvolumes!AH109)</f>
        <v/>
      </c>
      <c r="O102" s="273" t="str">
        <f>IF(SIMPLvolumes!AI109=0,"",SIMPLvolumes!AI109)</f>
        <v/>
      </c>
      <c r="P102" s="274"/>
      <c r="Q102" s="274"/>
      <c r="R102" s="274"/>
      <c r="S102" s="274"/>
      <c r="T102" s="275"/>
      <c r="U102" s="275" t="str">
        <f t="shared" ref="U102:U113" si="18">IF(T102=1,REPT(""""&amp;C102&amp;".dwg""",B102),"")</f>
        <v/>
      </c>
      <c r="V102" s="276"/>
      <c r="W102" s="274">
        <f>'PRODUCTION LIST VOLUMES'!B105</f>
        <v>0</v>
      </c>
    </row>
    <row r="103" spans="1:23" ht="23" customHeight="1">
      <c r="A103" s="209">
        <f>B103*SIMPLvolumes!U122</f>
        <v>0</v>
      </c>
      <c r="B103" s="211">
        <f t="shared" si="14"/>
        <v>0</v>
      </c>
      <c r="C103" s="211" t="str">
        <f>SIMPLvolumes!C111</f>
        <v>8A</v>
      </c>
      <c r="D103" s="273" t="str">
        <f>IF(SIMPLvolumes!X111=0,"",SIMPLvolumes!X111)</f>
        <v/>
      </c>
      <c r="E103" s="273" t="str">
        <f>IF(SIMPLvolumes!Y111=0,"",SIMPLvolumes!Y111)</f>
        <v/>
      </c>
      <c r="F103" s="273" t="str">
        <f>IF(SIMPLvolumes!Z111=0,"",SIMPLvolumes!Z111)</f>
        <v/>
      </c>
      <c r="G103" s="273" t="str">
        <f>IF(SIMPLvolumes!AA111=0,"",SIMPLvolumes!AA111)</f>
        <v/>
      </c>
      <c r="H103" s="273" t="str">
        <f>IF(SIMPLvolumes!AB111=0,"",SIMPLvolumes!AB111)</f>
        <v/>
      </c>
      <c r="I103" s="273" t="str">
        <f>IF(SIMPLvolumes!AC111=0,"",SIMPLvolumes!AC111)</f>
        <v/>
      </c>
      <c r="J103" s="273" t="str">
        <f>IF(SIMPLvolumes!AD111=0,"",SIMPLvolumes!AD111)</f>
        <v/>
      </c>
      <c r="K103" s="273" t="str">
        <f>IF(SIMPLvolumes!AE111=0,"",SIMPLvolumes!AE111)</f>
        <v/>
      </c>
      <c r="L103" s="273" t="str">
        <f>IF(SIMPLvolumes!AF111=0,"",SIMPLvolumes!AF111)</f>
        <v/>
      </c>
      <c r="M103" s="273" t="str">
        <f>IF(SIMPLvolumes!AG111=0,"",SIMPLvolumes!AG111)</f>
        <v/>
      </c>
      <c r="N103" s="273" t="str">
        <f>IF(SIMPLvolumes!AH111=0,"",SIMPLvolumes!AH111)</f>
        <v/>
      </c>
      <c r="O103" s="273" t="str">
        <f>IF(SIMPLvolumes!AI111=0,"",SIMPLvolumes!AI111)</f>
        <v/>
      </c>
      <c r="P103" s="274"/>
      <c r="Q103" s="274"/>
      <c r="R103" s="274"/>
      <c r="S103" s="274"/>
      <c r="T103" s="275"/>
      <c r="U103" s="275" t="str">
        <f t="shared" si="18"/>
        <v/>
      </c>
      <c r="V103" s="276"/>
      <c r="W103" s="274">
        <f>'PRODUCTION LIST VOLUMES'!B106</f>
        <v>0</v>
      </c>
    </row>
    <row r="104" spans="1:23" ht="23" customHeight="1">
      <c r="A104" s="209">
        <f>B104*SIMPLvolumes!U124</f>
        <v>0</v>
      </c>
      <c r="B104" s="211">
        <f t="shared" si="14"/>
        <v>0</v>
      </c>
      <c r="C104" s="211" t="str">
        <f>SIMPLvolumes!C112</f>
        <v>8B</v>
      </c>
      <c r="D104" s="273" t="str">
        <f>IF(SIMPLvolumes!X112=0,"",SIMPLvolumes!X112)</f>
        <v/>
      </c>
      <c r="E104" s="273" t="str">
        <f>IF(SIMPLvolumes!Y112=0,"",SIMPLvolumes!Y112)</f>
        <v/>
      </c>
      <c r="F104" s="273" t="str">
        <f>IF(SIMPLvolumes!Z112=0,"",SIMPLvolumes!Z112)</f>
        <v/>
      </c>
      <c r="G104" s="273" t="str">
        <f>IF(SIMPLvolumes!AA112=0,"",SIMPLvolumes!AA112)</f>
        <v/>
      </c>
      <c r="H104" s="273" t="str">
        <f>IF(SIMPLvolumes!AB112=0,"",SIMPLvolumes!AB112)</f>
        <v/>
      </c>
      <c r="I104" s="273" t="str">
        <f>IF(SIMPLvolumes!AC112=0,"",SIMPLvolumes!AC112)</f>
        <v/>
      </c>
      <c r="J104" s="273" t="str">
        <f>IF(SIMPLvolumes!AD112=0,"",SIMPLvolumes!AD112)</f>
        <v/>
      </c>
      <c r="K104" s="273" t="str">
        <f>IF(SIMPLvolumes!AE112=0,"",SIMPLvolumes!AE112)</f>
        <v/>
      </c>
      <c r="L104" s="273" t="str">
        <f>IF(SIMPLvolumes!AF112=0,"",SIMPLvolumes!AF112)</f>
        <v/>
      </c>
      <c r="M104" s="273" t="str">
        <f>IF(SIMPLvolumes!AG112=0,"",SIMPLvolumes!AG112)</f>
        <v/>
      </c>
      <c r="N104" s="273" t="str">
        <f>IF(SIMPLvolumes!AH112=0,"",SIMPLvolumes!AH112)</f>
        <v/>
      </c>
      <c r="O104" s="273" t="str">
        <f>IF(SIMPLvolumes!AI112=0,"",SIMPLvolumes!AI112)</f>
        <v/>
      </c>
      <c r="P104" s="274"/>
      <c r="Q104" s="274"/>
      <c r="R104" s="274"/>
      <c r="S104" s="274"/>
      <c r="T104" s="275"/>
      <c r="U104" s="275" t="str">
        <f t="shared" si="18"/>
        <v/>
      </c>
      <c r="V104" s="276"/>
      <c r="W104" s="274">
        <f>'PRODUCTION LIST VOLUMES'!B107</f>
        <v>0</v>
      </c>
    </row>
    <row r="105" spans="1:23" ht="23" customHeight="1">
      <c r="A105" s="209">
        <f>B105*SIMPLvolumes!U125</f>
        <v>0</v>
      </c>
      <c r="B105" s="211">
        <f t="shared" si="14"/>
        <v>0</v>
      </c>
      <c r="C105" s="211" t="str">
        <f>SIMPLvolumes!C113</f>
        <v>8C</v>
      </c>
      <c r="D105" s="273" t="str">
        <f>IF(SIMPLvolumes!X113=0,"",SIMPLvolumes!X113)</f>
        <v/>
      </c>
      <c r="E105" s="273" t="str">
        <f>IF(SIMPLvolumes!Y113=0,"",SIMPLvolumes!Y113)</f>
        <v/>
      </c>
      <c r="F105" s="273" t="str">
        <f>IF(SIMPLvolumes!Z113=0,"",SIMPLvolumes!Z113)</f>
        <v/>
      </c>
      <c r="G105" s="273" t="str">
        <f>IF(SIMPLvolumes!AA113=0,"",SIMPLvolumes!AA113)</f>
        <v/>
      </c>
      <c r="H105" s="273" t="str">
        <f>IF(SIMPLvolumes!AB113=0,"",SIMPLvolumes!AB113)</f>
        <v/>
      </c>
      <c r="I105" s="273" t="str">
        <f>IF(SIMPLvolumes!AC113=0,"",SIMPLvolumes!AC113)</f>
        <v/>
      </c>
      <c r="J105" s="273" t="str">
        <f>IF(SIMPLvolumes!AD113=0,"",SIMPLvolumes!AD113)</f>
        <v/>
      </c>
      <c r="K105" s="273" t="str">
        <f>IF(SIMPLvolumes!AE113=0,"",SIMPLvolumes!AE113)</f>
        <v/>
      </c>
      <c r="L105" s="273" t="str">
        <f>IF(SIMPLvolumes!AF113=0,"",SIMPLvolumes!AF113)</f>
        <v/>
      </c>
      <c r="M105" s="273" t="str">
        <f>IF(SIMPLvolumes!AG113=0,"",SIMPLvolumes!AG113)</f>
        <v/>
      </c>
      <c r="N105" s="273" t="str">
        <f>IF(SIMPLvolumes!AH113=0,"",SIMPLvolumes!AH113)</f>
        <v/>
      </c>
      <c r="O105" s="273" t="str">
        <f>IF(SIMPLvolumes!AI113=0,"",SIMPLvolumes!AI113)</f>
        <v/>
      </c>
      <c r="P105" s="274"/>
      <c r="Q105" s="274"/>
      <c r="R105" s="274"/>
      <c r="S105" s="274"/>
      <c r="T105" s="275"/>
      <c r="U105" s="275" t="str">
        <f t="shared" si="18"/>
        <v/>
      </c>
      <c r="V105" s="276"/>
      <c r="W105" s="274">
        <f>'PRODUCTION LIST VOLUMES'!B108</f>
        <v>0</v>
      </c>
    </row>
    <row r="106" spans="1:23" ht="23" customHeight="1">
      <c r="A106" s="209">
        <f>B106*SIMPLvolumes!U126</f>
        <v>0</v>
      </c>
      <c r="B106" s="211">
        <f t="shared" si="14"/>
        <v>0</v>
      </c>
      <c r="C106" s="211" t="str">
        <f>SIMPLvolumes!C114</f>
        <v>8D</v>
      </c>
      <c r="D106" s="273" t="str">
        <f>IF(SIMPLvolumes!X114=0,"",SIMPLvolumes!X114)</f>
        <v/>
      </c>
      <c r="E106" s="273" t="str">
        <f>IF(SIMPLvolumes!Y114=0,"",SIMPLvolumes!Y114)</f>
        <v/>
      </c>
      <c r="F106" s="273" t="str">
        <f>IF(SIMPLvolumes!Z114=0,"",SIMPLvolumes!Z114)</f>
        <v/>
      </c>
      <c r="G106" s="273" t="str">
        <f>IF(SIMPLvolumes!AA114=0,"",SIMPLvolumes!AA114)</f>
        <v/>
      </c>
      <c r="H106" s="273" t="str">
        <f>IF(SIMPLvolumes!AB114=0,"",SIMPLvolumes!AB114)</f>
        <v/>
      </c>
      <c r="I106" s="273" t="str">
        <f>IF(SIMPLvolumes!AC114=0,"",SIMPLvolumes!AC114)</f>
        <v/>
      </c>
      <c r="J106" s="273" t="str">
        <f>IF(SIMPLvolumes!AD114=0,"",SIMPLvolumes!AD114)</f>
        <v/>
      </c>
      <c r="K106" s="273" t="str">
        <f>IF(SIMPLvolumes!AE114=0,"",SIMPLvolumes!AE114)</f>
        <v/>
      </c>
      <c r="L106" s="273" t="str">
        <f>IF(SIMPLvolumes!AF114=0,"",SIMPLvolumes!AF114)</f>
        <v/>
      </c>
      <c r="M106" s="273" t="str">
        <f>IF(SIMPLvolumes!AG114=0,"",SIMPLvolumes!AG114)</f>
        <v/>
      </c>
      <c r="N106" s="273" t="str">
        <f>IF(SIMPLvolumes!AH114=0,"",SIMPLvolumes!AH114)</f>
        <v/>
      </c>
      <c r="O106" s="273" t="str">
        <f>IF(SIMPLvolumes!AI114=0,"",SIMPLvolumes!AI114)</f>
        <v/>
      </c>
      <c r="P106" s="274"/>
      <c r="Q106" s="274"/>
      <c r="R106" s="274"/>
      <c r="S106" s="274"/>
      <c r="T106" s="275"/>
      <c r="U106" s="275" t="str">
        <f t="shared" si="18"/>
        <v/>
      </c>
      <c r="V106" s="276"/>
      <c r="W106" s="274">
        <f>'PRODUCTION LIST VOLUMES'!B109</f>
        <v>0</v>
      </c>
    </row>
    <row r="107" spans="1:23" ht="23" customHeight="1">
      <c r="A107" s="209">
        <f>B107*SIMPLvolumes!U127</f>
        <v>0</v>
      </c>
      <c r="B107" s="211">
        <f t="shared" ref="B107:B134" si="19">SUM(C107:M107)</f>
        <v>0</v>
      </c>
      <c r="C107" s="211" t="str">
        <f>SIMPLvolumes!C115</f>
        <v>8E</v>
      </c>
      <c r="D107" s="273" t="str">
        <f>IF(SIMPLvolumes!X115=0,"",SIMPLvolumes!X115)</f>
        <v/>
      </c>
      <c r="E107" s="273" t="str">
        <f>IF(SIMPLvolumes!Y115=0,"",SIMPLvolumes!Y115)</f>
        <v/>
      </c>
      <c r="F107" s="273" t="str">
        <f>IF(SIMPLvolumes!Z115=0,"",SIMPLvolumes!Z115)</f>
        <v/>
      </c>
      <c r="G107" s="273" t="str">
        <f>IF(SIMPLvolumes!AA115=0,"",SIMPLvolumes!AA115)</f>
        <v/>
      </c>
      <c r="H107" s="273" t="str">
        <f>IF(SIMPLvolumes!AB115=0,"",SIMPLvolumes!AB115)</f>
        <v/>
      </c>
      <c r="I107" s="273" t="str">
        <f>IF(SIMPLvolumes!AC115=0,"",SIMPLvolumes!AC115)</f>
        <v/>
      </c>
      <c r="J107" s="273" t="str">
        <f>IF(SIMPLvolumes!AD115=0,"",SIMPLvolumes!AD115)</f>
        <v/>
      </c>
      <c r="K107" s="273" t="str">
        <f>IF(SIMPLvolumes!AE115=0,"",SIMPLvolumes!AE115)</f>
        <v/>
      </c>
      <c r="L107" s="273" t="str">
        <f>IF(SIMPLvolumes!AF115=0,"",SIMPLvolumes!AF115)</f>
        <v/>
      </c>
      <c r="M107" s="273" t="str">
        <f>IF(SIMPLvolumes!AG115=0,"",SIMPLvolumes!AG115)</f>
        <v/>
      </c>
      <c r="N107" s="273" t="str">
        <f>IF(SIMPLvolumes!AH115=0,"",SIMPLvolumes!AH115)</f>
        <v/>
      </c>
      <c r="O107" s="273" t="str">
        <f>IF(SIMPLvolumes!AI115=0,"",SIMPLvolumes!AI115)</f>
        <v/>
      </c>
      <c r="P107" s="274"/>
      <c r="Q107" s="274"/>
      <c r="R107" s="274"/>
      <c r="S107" s="274"/>
      <c r="T107" s="275"/>
      <c r="U107" s="275" t="str">
        <f t="shared" si="18"/>
        <v/>
      </c>
      <c r="V107" s="276"/>
      <c r="W107" s="274">
        <f>'PRODUCTION LIST VOLUMES'!B110</f>
        <v>0</v>
      </c>
    </row>
    <row r="108" spans="1:23" ht="23" customHeight="1">
      <c r="A108" s="209">
        <f>B108*SIMPLvolumes!U128</f>
        <v>0</v>
      </c>
      <c r="B108" s="211">
        <f t="shared" si="19"/>
        <v>0</v>
      </c>
      <c r="C108" s="211" t="str">
        <f>SIMPLvolumes!C116</f>
        <v>8F</v>
      </c>
      <c r="D108" s="273" t="str">
        <f>IF(SIMPLvolumes!X116=0,"",SIMPLvolumes!X116)</f>
        <v/>
      </c>
      <c r="E108" s="273" t="str">
        <f>IF(SIMPLvolumes!Y116=0,"",SIMPLvolumes!Y116)</f>
        <v/>
      </c>
      <c r="F108" s="273" t="str">
        <f>IF(SIMPLvolumes!Z116=0,"",SIMPLvolumes!Z116)</f>
        <v/>
      </c>
      <c r="G108" s="273" t="str">
        <f>IF(SIMPLvolumes!AA116=0,"",SIMPLvolumes!AA116)</f>
        <v/>
      </c>
      <c r="H108" s="273" t="str">
        <f>IF(SIMPLvolumes!AB116=0,"",SIMPLvolumes!AB116)</f>
        <v/>
      </c>
      <c r="I108" s="273" t="str">
        <f>IF(SIMPLvolumes!AC116=0,"",SIMPLvolumes!AC116)</f>
        <v/>
      </c>
      <c r="J108" s="273" t="str">
        <f>IF(SIMPLvolumes!AD116=0,"",SIMPLvolumes!AD116)</f>
        <v/>
      </c>
      <c r="K108" s="273" t="str">
        <f>IF(SIMPLvolumes!AE116=0,"",SIMPLvolumes!AE116)</f>
        <v/>
      </c>
      <c r="L108" s="273" t="str">
        <f>IF(SIMPLvolumes!AF116=0,"",SIMPLvolumes!AF116)</f>
        <v/>
      </c>
      <c r="M108" s="273" t="str">
        <f>IF(SIMPLvolumes!AG116=0,"",SIMPLvolumes!AG116)</f>
        <v/>
      </c>
      <c r="N108" s="273" t="str">
        <f>IF(SIMPLvolumes!AH116=0,"",SIMPLvolumes!AH116)</f>
        <v/>
      </c>
      <c r="O108" s="273" t="str">
        <f>IF(SIMPLvolumes!AI116=0,"",SIMPLvolumes!AI116)</f>
        <v/>
      </c>
      <c r="P108" s="274"/>
      <c r="Q108" s="274"/>
      <c r="R108" s="274"/>
      <c r="S108" s="274"/>
      <c r="T108" s="275"/>
      <c r="U108" s="275" t="str">
        <f t="shared" si="18"/>
        <v/>
      </c>
      <c r="V108" s="276"/>
      <c r="W108" s="274">
        <f>'PRODUCTION LIST VOLUMES'!B111</f>
        <v>0</v>
      </c>
    </row>
    <row r="109" spans="1:23" ht="23" customHeight="1">
      <c r="A109" s="209">
        <f>B109*SIMPLvolumes!U129</f>
        <v>0</v>
      </c>
      <c r="B109" s="211">
        <f t="shared" si="19"/>
        <v>0</v>
      </c>
      <c r="C109" s="211" t="str">
        <f>SIMPLvolumes!C117</f>
        <v>8G</v>
      </c>
      <c r="D109" s="273" t="str">
        <f>IF(SIMPLvolumes!X117=0,"",SIMPLvolumes!X117)</f>
        <v/>
      </c>
      <c r="E109" s="273" t="str">
        <f>IF(SIMPLvolumes!Y117=0,"",SIMPLvolumes!Y117)</f>
        <v/>
      </c>
      <c r="F109" s="273" t="str">
        <f>IF(SIMPLvolumes!Z117=0,"",SIMPLvolumes!Z117)</f>
        <v/>
      </c>
      <c r="G109" s="273" t="str">
        <f>IF(SIMPLvolumes!AA117=0,"",SIMPLvolumes!AA117)</f>
        <v/>
      </c>
      <c r="H109" s="273" t="str">
        <f>IF(SIMPLvolumes!AB117=0,"",SIMPLvolumes!AB117)</f>
        <v/>
      </c>
      <c r="I109" s="273" t="str">
        <f>IF(SIMPLvolumes!AC117=0,"",SIMPLvolumes!AC117)</f>
        <v/>
      </c>
      <c r="J109" s="273" t="str">
        <f>IF(SIMPLvolumes!AD117=0,"",SIMPLvolumes!AD117)</f>
        <v/>
      </c>
      <c r="K109" s="273" t="str">
        <f>IF(SIMPLvolumes!AE117=0,"",SIMPLvolumes!AE117)</f>
        <v/>
      </c>
      <c r="L109" s="273" t="str">
        <f>IF(SIMPLvolumes!AF117=0,"",SIMPLvolumes!AF117)</f>
        <v/>
      </c>
      <c r="M109" s="273" t="str">
        <f>IF(SIMPLvolumes!AG117=0,"",SIMPLvolumes!AG117)</f>
        <v/>
      </c>
      <c r="N109" s="273" t="str">
        <f>IF(SIMPLvolumes!AH117=0,"",SIMPLvolumes!AH117)</f>
        <v/>
      </c>
      <c r="O109" s="273" t="str">
        <f>IF(SIMPLvolumes!AI117=0,"",SIMPLvolumes!AI117)</f>
        <v/>
      </c>
      <c r="P109" s="274"/>
      <c r="Q109" s="274"/>
      <c r="R109" s="274"/>
      <c r="S109" s="274"/>
      <c r="T109" s="275"/>
      <c r="U109" s="275" t="str">
        <f t="shared" si="18"/>
        <v/>
      </c>
      <c r="V109" s="276"/>
      <c r="W109" s="274">
        <f>'PRODUCTION LIST VOLUMES'!B112</f>
        <v>0</v>
      </c>
    </row>
    <row r="110" spans="1:23" ht="23" customHeight="1">
      <c r="A110" s="209">
        <f>B110*SIMPLvolumes!U130</f>
        <v>0</v>
      </c>
      <c r="B110" s="211">
        <f t="shared" si="19"/>
        <v>0</v>
      </c>
      <c r="C110" s="211" t="str">
        <f>SIMPLvolumes!C118</f>
        <v>8H</v>
      </c>
      <c r="D110" s="273" t="str">
        <f>IF(SIMPLvolumes!X118=0,"",SIMPLvolumes!X118)</f>
        <v/>
      </c>
      <c r="E110" s="273" t="str">
        <f>IF(SIMPLvolumes!Y118=0,"",SIMPLvolumes!Y118)</f>
        <v/>
      </c>
      <c r="F110" s="273" t="str">
        <f>IF(SIMPLvolumes!Z118=0,"",SIMPLvolumes!Z118)</f>
        <v/>
      </c>
      <c r="G110" s="273" t="str">
        <f>IF(SIMPLvolumes!AA118=0,"",SIMPLvolumes!AA118)</f>
        <v/>
      </c>
      <c r="H110" s="273" t="str">
        <f>IF(SIMPLvolumes!AB118=0,"",SIMPLvolumes!AB118)</f>
        <v/>
      </c>
      <c r="I110" s="273" t="str">
        <f>IF(SIMPLvolumes!AC118=0,"",SIMPLvolumes!AC118)</f>
        <v/>
      </c>
      <c r="J110" s="273" t="str">
        <f>IF(SIMPLvolumes!AD118=0,"",SIMPLvolumes!AD118)</f>
        <v/>
      </c>
      <c r="K110" s="273" t="str">
        <f>IF(SIMPLvolumes!AE118=0,"",SIMPLvolumes!AE118)</f>
        <v/>
      </c>
      <c r="L110" s="273" t="str">
        <f>IF(SIMPLvolumes!AF118=0,"",SIMPLvolumes!AF118)</f>
        <v/>
      </c>
      <c r="M110" s="273" t="str">
        <f>IF(SIMPLvolumes!AG118=0,"",SIMPLvolumes!AG118)</f>
        <v/>
      </c>
      <c r="N110" s="273" t="str">
        <f>IF(SIMPLvolumes!AH118=0,"",SIMPLvolumes!AH118)</f>
        <v/>
      </c>
      <c r="O110" s="273" t="str">
        <f>IF(SIMPLvolumes!AI118=0,"",SIMPLvolumes!AI118)</f>
        <v/>
      </c>
      <c r="P110" s="274"/>
      <c r="Q110" s="274"/>
      <c r="R110" s="274"/>
      <c r="S110" s="274"/>
      <c r="T110" s="275"/>
      <c r="U110" s="275" t="str">
        <f t="shared" si="18"/>
        <v/>
      </c>
      <c r="V110" s="276"/>
      <c r="W110" s="274">
        <f>'PRODUCTION LIST VOLUMES'!B113</f>
        <v>0</v>
      </c>
    </row>
    <row r="111" spans="1:23" ht="23" customHeight="1">
      <c r="A111" s="209">
        <f>B111*SIMPLvolumes!U131</f>
        <v>0</v>
      </c>
      <c r="B111" s="211">
        <f t="shared" si="19"/>
        <v>0</v>
      </c>
      <c r="C111" s="211" t="str">
        <f>SIMPLvolumes!C119</f>
        <v>8I</v>
      </c>
      <c r="D111" s="273" t="str">
        <f>IF(SIMPLvolumes!X119=0,"",SIMPLvolumes!X119)</f>
        <v/>
      </c>
      <c r="E111" s="273" t="str">
        <f>IF(SIMPLvolumes!Y119=0,"",SIMPLvolumes!Y119)</f>
        <v/>
      </c>
      <c r="F111" s="273" t="str">
        <f>IF(SIMPLvolumes!Z119=0,"",SIMPLvolumes!Z119)</f>
        <v/>
      </c>
      <c r="G111" s="273" t="str">
        <f>IF(SIMPLvolumes!AA119=0,"",SIMPLvolumes!AA119)</f>
        <v/>
      </c>
      <c r="H111" s="273" t="str">
        <f>IF(SIMPLvolumes!AB119=0,"",SIMPLvolumes!AB119)</f>
        <v/>
      </c>
      <c r="I111" s="273" t="str">
        <f>IF(SIMPLvolumes!AC119=0,"",SIMPLvolumes!AC119)</f>
        <v/>
      </c>
      <c r="J111" s="273" t="str">
        <f>IF(SIMPLvolumes!AD119=0,"",SIMPLvolumes!AD119)</f>
        <v/>
      </c>
      <c r="K111" s="273" t="str">
        <f>IF(SIMPLvolumes!AE119=0,"",SIMPLvolumes!AE119)</f>
        <v/>
      </c>
      <c r="L111" s="273" t="str">
        <f>IF(SIMPLvolumes!AF119=0,"",SIMPLvolumes!AF119)</f>
        <v/>
      </c>
      <c r="M111" s="273" t="str">
        <f>IF(SIMPLvolumes!AG119=0,"",SIMPLvolumes!AG119)</f>
        <v/>
      </c>
      <c r="N111" s="273" t="str">
        <f>IF(SIMPLvolumes!AH119=0,"",SIMPLvolumes!AH119)</f>
        <v/>
      </c>
      <c r="O111" s="273" t="str">
        <f>IF(SIMPLvolumes!AI119=0,"",SIMPLvolumes!AI119)</f>
        <v/>
      </c>
      <c r="P111" s="274"/>
      <c r="Q111" s="274"/>
      <c r="R111" s="274"/>
      <c r="S111" s="274"/>
      <c r="T111" s="275"/>
      <c r="U111" s="275" t="str">
        <f t="shared" si="18"/>
        <v/>
      </c>
      <c r="V111" s="276"/>
      <c r="W111" s="274">
        <f>'PRODUCTION LIST VOLUMES'!B114</f>
        <v>0</v>
      </c>
    </row>
    <row r="112" spans="1:23" ht="23" customHeight="1">
      <c r="A112" s="209">
        <f>B112*SIMPLvolumes!U132</f>
        <v>0</v>
      </c>
      <c r="B112" s="211">
        <f t="shared" si="19"/>
        <v>0</v>
      </c>
      <c r="C112" s="211" t="str">
        <f>SIMPLvolumes!C120</f>
        <v>8J</v>
      </c>
      <c r="D112" s="273" t="str">
        <f>IF(SIMPLvolumes!X120=0,"",SIMPLvolumes!X120)</f>
        <v/>
      </c>
      <c r="E112" s="273" t="str">
        <f>IF(SIMPLvolumes!Y120=0,"",SIMPLvolumes!Y120)</f>
        <v/>
      </c>
      <c r="F112" s="273" t="str">
        <f>IF(SIMPLvolumes!Z120=0,"",SIMPLvolumes!Z120)</f>
        <v/>
      </c>
      <c r="G112" s="273" t="str">
        <f>IF(SIMPLvolumes!AA120=0,"",SIMPLvolumes!AA120)</f>
        <v/>
      </c>
      <c r="H112" s="273" t="str">
        <f>IF(SIMPLvolumes!AB120=0,"",SIMPLvolumes!AB120)</f>
        <v/>
      </c>
      <c r="I112" s="273" t="str">
        <f>IF(SIMPLvolumes!AC120=0,"",SIMPLvolumes!AC120)</f>
        <v/>
      </c>
      <c r="J112" s="273" t="str">
        <f>IF(SIMPLvolumes!AD120=0,"",SIMPLvolumes!AD120)</f>
        <v/>
      </c>
      <c r="K112" s="273" t="str">
        <f>IF(SIMPLvolumes!AE120=0,"",SIMPLvolumes!AE120)</f>
        <v/>
      </c>
      <c r="L112" s="273" t="str">
        <f>IF(SIMPLvolumes!AF120=0,"",SIMPLvolumes!AF120)</f>
        <v/>
      </c>
      <c r="M112" s="273" t="str">
        <f>IF(SIMPLvolumes!AG120=0,"",SIMPLvolumes!AG120)</f>
        <v/>
      </c>
      <c r="N112" s="273" t="str">
        <f>IF(SIMPLvolumes!AH120=0,"",SIMPLvolumes!AH120)</f>
        <v/>
      </c>
      <c r="O112" s="273" t="str">
        <f>IF(SIMPLvolumes!AI120=0,"",SIMPLvolumes!AI120)</f>
        <v/>
      </c>
      <c r="P112" s="274"/>
      <c r="Q112" s="274"/>
      <c r="R112" s="274"/>
      <c r="S112" s="274"/>
      <c r="T112" s="275"/>
      <c r="U112" s="275" t="str">
        <f t="shared" si="18"/>
        <v/>
      </c>
      <c r="V112" s="276"/>
      <c r="W112" s="274">
        <f>'PRODUCTION LIST VOLUMES'!B115</f>
        <v>0</v>
      </c>
    </row>
    <row r="113" spans="1:23" ht="23" customHeight="1">
      <c r="A113" s="209">
        <f>B113*SIMPLvolumes!U133</f>
        <v>0</v>
      </c>
      <c r="B113" s="211">
        <f t="shared" si="19"/>
        <v>0</v>
      </c>
      <c r="C113" s="211" t="str">
        <f>SIMPLvolumes!C121</f>
        <v>8K</v>
      </c>
      <c r="D113" s="273" t="str">
        <f>IF(SIMPLvolumes!X121=0,"",SIMPLvolumes!X121)</f>
        <v/>
      </c>
      <c r="E113" s="273" t="str">
        <f>IF(SIMPLvolumes!Y121=0,"",SIMPLvolumes!Y121)</f>
        <v/>
      </c>
      <c r="F113" s="273" t="str">
        <f>IF(SIMPLvolumes!Z121=0,"",SIMPLvolumes!Z121)</f>
        <v/>
      </c>
      <c r="G113" s="273" t="str">
        <f>IF(SIMPLvolumes!AA121=0,"",SIMPLvolumes!AA121)</f>
        <v/>
      </c>
      <c r="H113" s="273" t="str">
        <f>IF(SIMPLvolumes!AB121=0,"",SIMPLvolumes!AB121)</f>
        <v/>
      </c>
      <c r="I113" s="273" t="str">
        <f>IF(SIMPLvolumes!AC121=0,"",SIMPLvolumes!AC121)</f>
        <v/>
      </c>
      <c r="J113" s="273" t="str">
        <f>IF(SIMPLvolumes!AD121=0,"",SIMPLvolumes!AD121)</f>
        <v/>
      </c>
      <c r="K113" s="273" t="str">
        <f>IF(SIMPLvolumes!AE121=0,"",SIMPLvolumes!AE121)</f>
        <v/>
      </c>
      <c r="L113" s="273" t="str">
        <f>IF(SIMPLvolumes!AF121=0,"",SIMPLvolumes!AF121)</f>
        <v/>
      </c>
      <c r="M113" s="273" t="str">
        <f>IF(SIMPLvolumes!AG121=0,"",SIMPLvolumes!AG121)</f>
        <v/>
      </c>
      <c r="N113" s="273" t="str">
        <f>IF(SIMPLvolumes!AH121=0,"",SIMPLvolumes!AH121)</f>
        <v/>
      </c>
      <c r="O113" s="273" t="str">
        <f>IF(SIMPLvolumes!AI121=0,"",SIMPLvolumes!AI121)</f>
        <v/>
      </c>
      <c r="P113" s="274"/>
      <c r="Q113" s="274"/>
      <c r="R113" s="274"/>
      <c r="S113" s="274"/>
      <c r="T113" s="275"/>
      <c r="U113" s="275" t="str">
        <f t="shared" si="18"/>
        <v/>
      </c>
      <c r="V113" s="276"/>
      <c r="W113" s="274">
        <f>'PRODUCTION LIST VOLUMES'!B116</f>
        <v>0</v>
      </c>
    </row>
    <row r="114" spans="1:23" ht="23" customHeight="1">
      <c r="A114" s="209"/>
      <c r="B114" s="211"/>
      <c r="C114" s="211" t="str">
        <f>SIMPLvolumes!C110</f>
        <v>8L</v>
      </c>
      <c r="D114" s="273" t="str">
        <f>IF(SIMPLvolumes!X110=0,"",SIMPLvolumes!X110)</f>
        <v/>
      </c>
      <c r="E114" s="273" t="str">
        <f>IF(SIMPLvolumes!Y110=0,"",SIMPLvolumes!Y110)</f>
        <v/>
      </c>
      <c r="F114" s="273" t="str">
        <f>IF(SIMPLvolumes!Z110=0,"",SIMPLvolumes!Z110)</f>
        <v/>
      </c>
      <c r="G114" s="273" t="str">
        <f>IF(SIMPLvolumes!AA110=0,"",SIMPLvolumes!AA110)</f>
        <v/>
      </c>
      <c r="H114" s="273" t="str">
        <f>IF(SIMPLvolumes!AB110=0,"",SIMPLvolumes!AB110)</f>
        <v/>
      </c>
      <c r="I114" s="273" t="str">
        <f>IF(SIMPLvolumes!AC110=0,"",SIMPLvolumes!AC110)</f>
        <v/>
      </c>
      <c r="J114" s="273" t="str">
        <f>IF(SIMPLvolumes!AD110=0,"",SIMPLvolumes!AD110)</f>
        <v/>
      </c>
      <c r="K114" s="273" t="str">
        <f>IF(SIMPLvolumes!AE110=0,"",SIMPLvolumes!AE110)</f>
        <v/>
      </c>
      <c r="L114" s="273" t="str">
        <f>IF(SIMPLvolumes!AF110=0,"",SIMPLvolumes!AF110)</f>
        <v/>
      </c>
      <c r="M114" s="273" t="str">
        <f>IF(SIMPLvolumes!AG110=0,"",SIMPLvolumes!AG110)</f>
        <v/>
      </c>
      <c r="N114" s="273" t="str">
        <f>IF(SIMPLvolumes!AH110=0,"",SIMPLvolumes!AH110)</f>
        <v/>
      </c>
      <c r="O114" s="273" t="str">
        <f>IF(SIMPLvolumes!AI110=0,"",SIMPLvolumes!AI110)</f>
        <v/>
      </c>
      <c r="P114" s="274"/>
      <c r="Q114" s="274"/>
      <c r="R114" s="274"/>
      <c r="S114" s="274"/>
      <c r="T114" s="275"/>
      <c r="U114" s="275" t="str">
        <f t="shared" ref="U114" si="20">IF(T114=1,REPT(""""&amp;C114&amp;".dwg""",B114),"")</f>
        <v/>
      </c>
      <c r="V114" s="276"/>
      <c r="W114" s="274">
        <f>'PRODUCTION LIST VOLUMES'!B117</f>
        <v>0</v>
      </c>
    </row>
    <row r="115" spans="1:23" ht="23" customHeight="1">
      <c r="A115" s="209">
        <f>B115*SIMPLvolumes!U134</f>
        <v>0</v>
      </c>
      <c r="B115" s="211">
        <f t="shared" si="19"/>
        <v>0</v>
      </c>
      <c r="C115" s="211">
        <f>SIMPLvolumes!C122</f>
        <v>0</v>
      </c>
      <c r="D115" s="273" t="str">
        <f>IF(SIMPLvolumes!X122=0,"",SIMPLvolumes!X122)</f>
        <v/>
      </c>
      <c r="E115" s="273" t="str">
        <f>IF(SIMPLvolumes!Y122=0,"",SIMPLvolumes!Y122)</f>
        <v/>
      </c>
      <c r="F115" s="273" t="str">
        <f>IF(SIMPLvolumes!Z122=0,"",SIMPLvolumes!Z122)</f>
        <v/>
      </c>
      <c r="G115" s="273" t="str">
        <f>IF(SIMPLvolumes!AA122=0,"",SIMPLvolumes!AA122)</f>
        <v/>
      </c>
      <c r="H115" s="273" t="str">
        <f>IF(SIMPLvolumes!AB122=0,"",SIMPLvolumes!AB122)</f>
        <v/>
      </c>
      <c r="I115" s="273" t="str">
        <f>IF(SIMPLvolumes!AC122=0,"",SIMPLvolumes!AC122)</f>
        <v/>
      </c>
      <c r="J115" s="273" t="str">
        <f>IF(SIMPLvolumes!AD122=0,"",SIMPLvolumes!AD122)</f>
        <v/>
      </c>
      <c r="K115" s="273" t="str">
        <f>IF(SIMPLvolumes!AE122=0,"",SIMPLvolumes!AE122)</f>
        <v/>
      </c>
      <c r="L115" s="273" t="str">
        <f>IF(SIMPLvolumes!AF122=0,"",SIMPLvolumes!AF122)</f>
        <v/>
      </c>
      <c r="M115" s="273" t="str">
        <f>IF(SIMPLvolumes!AG122=0,"",SIMPLvolumes!AG122)</f>
        <v/>
      </c>
      <c r="N115" s="273" t="str">
        <f>IF(SIMPLvolumes!AH122=0,"",SIMPLvolumes!AH122)</f>
        <v/>
      </c>
      <c r="O115" s="273" t="str">
        <f>IF(SIMPLvolumes!AI122=0,"",SIMPLvolumes!AI122)</f>
        <v/>
      </c>
      <c r="P115" s="274"/>
      <c r="Q115" s="274"/>
      <c r="R115" s="274"/>
      <c r="S115" s="274"/>
      <c r="T115" s="275"/>
      <c r="U115" s="275" t="str">
        <f t="shared" ref="U115:U129" si="21">IF(T115=1,REPT(""""&amp;C115&amp;".dwg""",B115),"")</f>
        <v/>
      </c>
      <c r="V115" s="276"/>
      <c r="W115" s="274">
        <f>'PRODUCTION LIST VOLUMES'!B118</f>
        <v>0</v>
      </c>
    </row>
    <row r="116" spans="1:23" ht="23" customHeight="1">
      <c r="A116" s="209">
        <f>B116*SIMPLvolumes!U135</f>
        <v>0</v>
      </c>
      <c r="B116" s="211">
        <f t="shared" si="19"/>
        <v>0</v>
      </c>
      <c r="C116" s="211" t="str">
        <f>SIMPLvolumes!C124</f>
        <v>9A</v>
      </c>
      <c r="D116" s="273" t="str">
        <f>IF(SIMPLvolumes!X124=0,"",SIMPLvolumes!X124)</f>
        <v/>
      </c>
      <c r="E116" s="273" t="str">
        <f>IF(SIMPLvolumes!Y124=0,"",SIMPLvolumes!Y124)</f>
        <v/>
      </c>
      <c r="F116" s="273" t="str">
        <f>IF(SIMPLvolumes!Z124=0,"",SIMPLvolumes!Z124)</f>
        <v/>
      </c>
      <c r="G116" s="273" t="str">
        <f>IF(SIMPLvolumes!AA124=0,"",SIMPLvolumes!AA124)</f>
        <v/>
      </c>
      <c r="H116" s="273" t="str">
        <f>IF(SIMPLvolumes!AB124=0,"",SIMPLvolumes!AB124)</f>
        <v/>
      </c>
      <c r="I116" s="273" t="str">
        <f>IF(SIMPLvolumes!AC124=0,"",SIMPLvolumes!AC124)</f>
        <v/>
      </c>
      <c r="J116" s="273" t="str">
        <f>IF(SIMPLvolumes!AD124=0,"",SIMPLvolumes!AD124)</f>
        <v/>
      </c>
      <c r="K116" s="273" t="str">
        <f>IF(SIMPLvolumes!AE124=0,"",SIMPLvolumes!AE124)</f>
        <v/>
      </c>
      <c r="L116" s="273" t="str">
        <f>IF(SIMPLvolumes!AF124=0,"",SIMPLvolumes!AF124)</f>
        <v/>
      </c>
      <c r="M116" s="273" t="str">
        <f>IF(SIMPLvolumes!AG124=0,"",SIMPLvolumes!AG124)</f>
        <v/>
      </c>
      <c r="N116" s="273" t="str">
        <f>IF(SIMPLvolumes!AH124=0,"",SIMPLvolumes!AH124)</f>
        <v/>
      </c>
      <c r="O116" s="273" t="str">
        <f>IF(SIMPLvolumes!AI124=0,"",SIMPLvolumes!AI124)</f>
        <v/>
      </c>
      <c r="P116" s="274"/>
      <c r="Q116" s="274"/>
      <c r="R116" s="274"/>
      <c r="S116" s="274"/>
      <c r="T116" s="275"/>
      <c r="U116" s="275" t="str">
        <f t="shared" si="21"/>
        <v/>
      </c>
      <c r="V116" s="276"/>
      <c r="W116" s="274">
        <f>'PRODUCTION LIST VOLUMES'!B119</f>
        <v>0</v>
      </c>
    </row>
    <row r="117" spans="1:23" ht="23" customHeight="1">
      <c r="A117" s="209">
        <f>B117*SIMPLvolumes!U136</f>
        <v>0</v>
      </c>
      <c r="B117" s="211">
        <f t="shared" si="19"/>
        <v>0</v>
      </c>
      <c r="C117" s="211" t="str">
        <f>SIMPLvolumes!C125</f>
        <v>9B</v>
      </c>
      <c r="D117" s="273" t="str">
        <f>IF(SIMPLvolumes!X125=0,"",SIMPLvolumes!X125)</f>
        <v/>
      </c>
      <c r="E117" s="273" t="str">
        <f>IF(SIMPLvolumes!Y125=0,"",SIMPLvolumes!Y125)</f>
        <v/>
      </c>
      <c r="F117" s="273" t="str">
        <f>IF(SIMPLvolumes!Z125=0,"",SIMPLvolumes!Z125)</f>
        <v/>
      </c>
      <c r="G117" s="273" t="str">
        <f>IF(SIMPLvolumes!AA125=0,"",SIMPLvolumes!AA125)</f>
        <v/>
      </c>
      <c r="H117" s="273" t="str">
        <f>IF(SIMPLvolumes!AB125=0,"",SIMPLvolumes!AB125)</f>
        <v/>
      </c>
      <c r="I117" s="273" t="str">
        <f>IF(SIMPLvolumes!AC125=0,"",SIMPLvolumes!AC125)</f>
        <v/>
      </c>
      <c r="J117" s="273" t="str">
        <f>IF(SIMPLvolumes!AD125=0,"",SIMPLvolumes!AD125)</f>
        <v/>
      </c>
      <c r="K117" s="273" t="str">
        <f>IF(SIMPLvolumes!AE125=0,"",SIMPLvolumes!AE125)</f>
        <v/>
      </c>
      <c r="L117" s="273" t="str">
        <f>IF(SIMPLvolumes!AF125=0,"",SIMPLvolumes!AF125)</f>
        <v/>
      </c>
      <c r="M117" s="273" t="str">
        <f>IF(SIMPLvolumes!AG125=0,"",SIMPLvolumes!AG125)</f>
        <v/>
      </c>
      <c r="N117" s="273" t="str">
        <f>IF(SIMPLvolumes!AH125=0,"",SIMPLvolumes!AH125)</f>
        <v/>
      </c>
      <c r="O117" s="273" t="str">
        <f>IF(SIMPLvolumes!AI125=0,"",SIMPLvolumes!AI125)</f>
        <v/>
      </c>
      <c r="P117" s="274"/>
      <c r="Q117" s="274"/>
      <c r="R117" s="274"/>
      <c r="S117" s="274"/>
      <c r="T117" s="275"/>
      <c r="U117" s="275" t="str">
        <f t="shared" si="21"/>
        <v/>
      </c>
      <c r="V117" s="276"/>
      <c r="W117" s="274">
        <f>'PRODUCTION LIST VOLUMES'!B120</f>
        <v>0</v>
      </c>
    </row>
    <row r="118" spans="1:23" ht="23" customHeight="1">
      <c r="A118" s="209">
        <f>B118*SIMPLvolumes!U137</f>
        <v>0</v>
      </c>
      <c r="B118" s="211">
        <f t="shared" si="19"/>
        <v>0</v>
      </c>
      <c r="C118" s="211" t="str">
        <f>SIMPLvolumes!C126</f>
        <v>9C</v>
      </c>
      <c r="D118" s="273" t="str">
        <f>IF(SIMPLvolumes!X126=0,"",SIMPLvolumes!X126)</f>
        <v/>
      </c>
      <c r="E118" s="273" t="str">
        <f>IF(SIMPLvolumes!Y126=0,"",SIMPLvolumes!Y126)</f>
        <v/>
      </c>
      <c r="F118" s="273" t="str">
        <f>IF(SIMPLvolumes!Z126=0,"",SIMPLvolumes!Z126)</f>
        <v/>
      </c>
      <c r="G118" s="273" t="str">
        <f>IF(SIMPLvolumes!AA126=0,"",SIMPLvolumes!AA126)</f>
        <v/>
      </c>
      <c r="H118" s="273" t="str">
        <f>IF(SIMPLvolumes!AB126=0,"",SIMPLvolumes!AB126)</f>
        <v/>
      </c>
      <c r="I118" s="273" t="str">
        <f>IF(SIMPLvolumes!AC126=0,"",SIMPLvolumes!AC126)</f>
        <v/>
      </c>
      <c r="J118" s="273" t="str">
        <f>IF(SIMPLvolumes!AD126=0,"",SIMPLvolumes!AD126)</f>
        <v/>
      </c>
      <c r="K118" s="273" t="str">
        <f>IF(SIMPLvolumes!AE126=0,"",SIMPLvolumes!AE126)</f>
        <v/>
      </c>
      <c r="L118" s="273" t="str">
        <f>IF(SIMPLvolumes!AF126=0,"",SIMPLvolumes!AF126)</f>
        <v/>
      </c>
      <c r="M118" s="273" t="str">
        <f>IF(SIMPLvolumes!AG126=0,"",SIMPLvolumes!AG126)</f>
        <v/>
      </c>
      <c r="N118" s="273" t="str">
        <f>IF(SIMPLvolumes!AH126=0,"",SIMPLvolumes!AH126)</f>
        <v/>
      </c>
      <c r="O118" s="273" t="str">
        <f>IF(SIMPLvolumes!AI126=0,"",SIMPLvolumes!AI126)</f>
        <v/>
      </c>
      <c r="P118" s="274"/>
      <c r="Q118" s="274"/>
      <c r="R118" s="274"/>
      <c r="S118" s="274"/>
      <c r="T118" s="275"/>
      <c r="U118" s="275" t="str">
        <f t="shared" si="21"/>
        <v/>
      </c>
      <c r="V118" s="276"/>
      <c r="W118" s="274">
        <f>'PRODUCTION LIST VOLUMES'!B121</f>
        <v>0</v>
      </c>
    </row>
    <row r="119" spans="1:23" ht="23" customHeight="1">
      <c r="A119" s="209">
        <f>B119*SIMPLvolumes!U138</f>
        <v>0</v>
      </c>
      <c r="B119" s="211">
        <f t="shared" si="19"/>
        <v>0</v>
      </c>
      <c r="C119" s="211" t="str">
        <f>SIMPLvolumes!C127</f>
        <v>9D</v>
      </c>
      <c r="D119" s="273" t="str">
        <f>IF(SIMPLvolumes!X127=0,"",SIMPLvolumes!X127)</f>
        <v/>
      </c>
      <c r="E119" s="273" t="str">
        <f>IF(SIMPLvolumes!Y127=0,"",SIMPLvolumes!Y127)</f>
        <v/>
      </c>
      <c r="F119" s="273" t="str">
        <f>IF(SIMPLvolumes!Z127=0,"",SIMPLvolumes!Z127)</f>
        <v/>
      </c>
      <c r="G119" s="273" t="str">
        <f>IF(SIMPLvolumes!AA127=0,"",SIMPLvolumes!AA127)</f>
        <v/>
      </c>
      <c r="H119" s="273" t="str">
        <f>IF(SIMPLvolumes!AB127=0,"",SIMPLvolumes!AB127)</f>
        <v/>
      </c>
      <c r="I119" s="273" t="str">
        <f>IF(SIMPLvolumes!AC127=0,"",SIMPLvolumes!AC127)</f>
        <v/>
      </c>
      <c r="J119" s="273" t="str">
        <f>IF(SIMPLvolumes!AD127=0,"",SIMPLvolumes!AD127)</f>
        <v/>
      </c>
      <c r="K119" s="273" t="str">
        <f>IF(SIMPLvolumes!AE127=0,"",SIMPLvolumes!AE127)</f>
        <v/>
      </c>
      <c r="L119" s="273" t="str">
        <f>IF(SIMPLvolumes!AF127=0,"",SIMPLvolumes!AF127)</f>
        <v/>
      </c>
      <c r="M119" s="273" t="str">
        <f>IF(SIMPLvolumes!AG127=0,"",SIMPLvolumes!AG127)</f>
        <v/>
      </c>
      <c r="N119" s="273" t="str">
        <f>IF(SIMPLvolumes!AH127=0,"",SIMPLvolumes!AH127)</f>
        <v/>
      </c>
      <c r="O119" s="273" t="str">
        <f>IF(SIMPLvolumes!AI127=0,"",SIMPLvolumes!AI127)</f>
        <v/>
      </c>
      <c r="P119" s="274"/>
      <c r="Q119" s="274"/>
      <c r="R119" s="274"/>
      <c r="S119" s="274"/>
      <c r="T119" s="275"/>
      <c r="U119" s="275" t="str">
        <f t="shared" si="21"/>
        <v/>
      </c>
      <c r="V119" s="276"/>
      <c r="W119" s="274">
        <f>'PRODUCTION LIST VOLUMES'!B122</f>
        <v>0</v>
      </c>
    </row>
    <row r="120" spans="1:23" ht="23" customHeight="1">
      <c r="A120" s="209">
        <f>B120*SIMPLvolumes!U141</f>
        <v>0</v>
      </c>
      <c r="B120" s="211">
        <f t="shared" si="19"/>
        <v>0</v>
      </c>
      <c r="C120" s="211" t="str">
        <f>SIMPLvolumes!C128</f>
        <v>9E</v>
      </c>
      <c r="D120" s="273" t="str">
        <f>IF(SIMPLvolumes!X128=0,"",SIMPLvolumes!X128)</f>
        <v/>
      </c>
      <c r="E120" s="273" t="str">
        <f>IF(SIMPLvolumes!Y128=0,"",SIMPLvolumes!Y128)</f>
        <v/>
      </c>
      <c r="F120" s="273" t="str">
        <f>IF(SIMPLvolumes!Z128=0,"",SIMPLvolumes!Z128)</f>
        <v/>
      </c>
      <c r="G120" s="273" t="str">
        <f>IF(SIMPLvolumes!AA128=0,"",SIMPLvolumes!AA128)</f>
        <v/>
      </c>
      <c r="H120" s="273" t="str">
        <f>IF(SIMPLvolumes!AB128=0,"",SIMPLvolumes!AB128)</f>
        <v/>
      </c>
      <c r="I120" s="273" t="str">
        <f>IF(SIMPLvolumes!AC128=0,"",SIMPLvolumes!AC128)</f>
        <v/>
      </c>
      <c r="J120" s="273" t="str">
        <f>IF(SIMPLvolumes!AD128=0,"",SIMPLvolumes!AD128)</f>
        <v/>
      </c>
      <c r="K120" s="273" t="str">
        <f>IF(SIMPLvolumes!AE128=0,"",SIMPLvolumes!AE128)</f>
        <v/>
      </c>
      <c r="L120" s="273" t="str">
        <f>IF(SIMPLvolumes!AF128=0,"",SIMPLvolumes!AF128)</f>
        <v/>
      </c>
      <c r="M120" s="273" t="str">
        <f>IF(SIMPLvolumes!AG128=0,"",SIMPLvolumes!AG128)</f>
        <v/>
      </c>
      <c r="N120" s="273" t="str">
        <f>IF(SIMPLvolumes!AH128=0,"",SIMPLvolumes!AH128)</f>
        <v/>
      </c>
      <c r="O120" s="273" t="str">
        <f>IF(SIMPLvolumes!AI128=0,"",SIMPLvolumes!AI128)</f>
        <v/>
      </c>
      <c r="P120" s="274"/>
      <c r="Q120" s="274"/>
      <c r="R120" s="274"/>
      <c r="S120" s="274"/>
      <c r="T120" s="275"/>
      <c r="U120" s="275" t="str">
        <f t="shared" si="21"/>
        <v/>
      </c>
      <c r="V120" s="276"/>
      <c r="W120" s="274">
        <f>'PRODUCTION LIST VOLUMES'!B123</f>
        <v>0</v>
      </c>
    </row>
    <row r="121" spans="1:23" ht="23" customHeight="1">
      <c r="A121" s="209">
        <f>B121*SIMPLvolumes!U142</f>
        <v>0</v>
      </c>
      <c r="B121" s="211">
        <f t="shared" si="19"/>
        <v>0</v>
      </c>
      <c r="C121" s="211" t="str">
        <f>SIMPLvolumes!C129</f>
        <v>9F</v>
      </c>
      <c r="D121" s="273" t="str">
        <f>IF(SIMPLvolumes!X129=0,"",SIMPLvolumes!X129)</f>
        <v/>
      </c>
      <c r="E121" s="273" t="str">
        <f>IF(SIMPLvolumes!Y129=0,"",SIMPLvolumes!Y129)</f>
        <v/>
      </c>
      <c r="F121" s="273" t="str">
        <f>IF(SIMPLvolumes!Z129=0,"",SIMPLvolumes!Z129)</f>
        <v/>
      </c>
      <c r="G121" s="273" t="str">
        <f>IF(SIMPLvolumes!AA129=0,"",SIMPLvolumes!AA129)</f>
        <v/>
      </c>
      <c r="H121" s="273" t="str">
        <f>IF(SIMPLvolumes!AB129=0,"",SIMPLvolumes!AB129)</f>
        <v/>
      </c>
      <c r="I121" s="273" t="str">
        <f>IF(SIMPLvolumes!AC129=0,"",SIMPLvolumes!AC129)</f>
        <v/>
      </c>
      <c r="J121" s="273" t="str">
        <f>IF(SIMPLvolumes!AD129=0,"",SIMPLvolumes!AD129)</f>
        <v/>
      </c>
      <c r="K121" s="273" t="str">
        <f>IF(SIMPLvolumes!AE129=0,"",SIMPLvolumes!AE129)</f>
        <v/>
      </c>
      <c r="L121" s="273" t="str">
        <f>IF(SIMPLvolumes!AF129=0,"",SIMPLvolumes!AF129)</f>
        <v/>
      </c>
      <c r="M121" s="273" t="str">
        <f>IF(SIMPLvolumes!AG129=0,"",SIMPLvolumes!AG129)</f>
        <v/>
      </c>
      <c r="N121" s="273" t="str">
        <f>IF(SIMPLvolumes!AH129=0,"",SIMPLvolumes!AH129)</f>
        <v/>
      </c>
      <c r="O121" s="273" t="str">
        <f>IF(SIMPLvolumes!AI129=0,"",SIMPLvolumes!AI129)</f>
        <v/>
      </c>
      <c r="P121" s="274"/>
      <c r="Q121" s="274"/>
      <c r="R121" s="274"/>
      <c r="S121" s="274"/>
      <c r="T121" s="275"/>
      <c r="U121" s="275" t="str">
        <f t="shared" si="21"/>
        <v/>
      </c>
      <c r="V121" s="276"/>
      <c r="W121" s="274">
        <f>'PRODUCTION LIST VOLUMES'!B124</f>
        <v>0</v>
      </c>
    </row>
    <row r="122" spans="1:23" ht="23" customHeight="1">
      <c r="A122" s="209">
        <f>B122*SIMPLvolumes!U143</f>
        <v>0</v>
      </c>
      <c r="B122" s="211">
        <f t="shared" si="19"/>
        <v>0</v>
      </c>
      <c r="C122" s="211" t="str">
        <f>SIMPLvolumes!C130</f>
        <v>9G</v>
      </c>
      <c r="D122" s="273" t="str">
        <f>IF(SIMPLvolumes!X130=0,"",SIMPLvolumes!X130)</f>
        <v/>
      </c>
      <c r="E122" s="273" t="str">
        <f>IF(SIMPLvolumes!Y130=0,"",SIMPLvolumes!Y130)</f>
        <v/>
      </c>
      <c r="F122" s="273" t="str">
        <f>IF(SIMPLvolumes!Z130=0,"",SIMPLvolumes!Z130)</f>
        <v/>
      </c>
      <c r="G122" s="273" t="str">
        <f>IF(SIMPLvolumes!AA130=0,"",SIMPLvolumes!AA130)</f>
        <v/>
      </c>
      <c r="H122" s="273" t="str">
        <f>IF(SIMPLvolumes!AB130=0,"",SIMPLvolumes!AB130)</f>
        <v/>
      </c>
      <c r="I122" s="273" t="str">
        <f>IF(SIMPLvolumes!AC130=0,"",SIMPLvolumes!AC130)</f>
        <v/>
      </c>
      <c r="J122" s="273" t="str">
        <f>IF(SIMPLvolumes!AD130=0,"",SIMPLvolumes!AD130)</f>
        <v/>
      </c>
      <c r="K122" s="273" t="str">
        <f>IF(SIMPLvolumes!AE130=0,"",SIMPLvolumes!AE130)</f>
        <v/>
      </c>
      <c r="L122" s="273" t="str">
        <f>IF(SIMPLvolumes!AF130=0,"",SIMPLvolumes!AF130)</f>
        <v/>
      </c>
      <c r="M122" s="273" t="str">
        <f>IF(SIMPLvolumes!AG130=0,"",SIMPLvolumes!AG130)</f>
        <v/>
      </c>
      <c r="N122" s="273" t="str">
        <f>IF(SIMPLvolumes!AH130=0,"",SIMPLvolumes!AH130)</f>
        <v/>
      </c>
      <c r="O122" s="273" t="str">
        <f>IF(SIMPLvolumes!AI130=0,"",SIMPLvolumes!AI130)</f>
        <v/>
      </c>
      <c r="P122" s="274"/>
      <c r="Q122" s="274"/>
      <c r="R122" s="274"/>
      <c r="S122" s="274"/>
      <c r="T122" s="275"/>
      <c r="U122" s="275" t="str">
        <f t="shared" si="21"/>
        <v/>
      </c>
      <c r="V122" s="276"/>
      <c r="W122" s="274">
        <f>'PRODUCTION LIST VOLUMES'!B125</f>
        <v>0</v>
      </c>
    </row>
    <row r="123" spans="1:23" ht="23" customHeight="1">
      <c r="A123" s="209">
        <f>B123*SIMPLvolumes!U144</f>
        <v>0</v>
      </c>
      <c r="B123" s="211">
        <f t="shared" si="19"/>
        <v>0</v>
      </c>
      <c r="C123" s="211" t="str">
        <f>SIMPLvolumes!C131</f>
        <v>9H</v>
      </c>
      <c r="D123" s="273" t="str">
        <f>IF(SIMPLvolumes!X131=0,"",SIMPLvolumes!X131)</f>
        <v/>
      </c>
      <c r="E123" s="273" t="str">
        <f>IF(SIMPLvolumes!Y131=0,"",SIMPLvolumes!Y131)</f>
        <v/>
      </c>
      <c r="F123" s="273" t="str">
        <f>IF(SIMPLvolumes!Z131=0,"",SIMPLvolumes!Z131)</f>
        <v/>
      </c>
      <c r="G123" s="273" t="str">
        <f>IF(SIMPLvolumes!AA131=0,"",SIMPLvolumes!AA131)</f>
        <v/>
      </c>
      <c r="H123" s="273" t="str">
        <f>IF(SIMPLvolumes!AB131=0,"",SIMPLvolumes!AB131)</f>
        <v/>
      </c>
      <c r="I123" s="273" t="str">
        <f>IF(SIMPLvolumes!AC131=0,"",SIMPLvolumes!AC131)</f>
        <v/>
      </c>
      <c r="J123" s="273" t="str">
        <f>IF(SIMPLvolumes!AD131=0,"",SIMPLvolumes!AD131)</f>
        <v/>
      </c>
      <c r="K123" s="273" t="str">
        <f>IF(SIMPLvolumes!AE131=0,"",SIMPLvolumes!AE131)</f>
        <v/>
      </c>
      <c r="L123" s="273" t="str">
        <f>IF(SIMPLvolumes!AF131=0,"",SIMPLvolumes!AF131)</f>
        <v/>
      </c>
      <c r="M123" s="273" t="str">
        <f>IF(SIMPLvolumes!AG131=0,"",SIMPLvolumes!AG131)</f>
        <v/>
      </c>
      <c r="N123" s="273" t="str">
        <f>IF(SIMPLvolumes!AH131=0,"",SIMPLvolumes!AH131)</f>
        <v/>
      </c>
      <c r="O123" s="273" t="str">
        <f>IF(SIMPLvolumes!AI131=0,"",SIMPLvolumes!AI131)</f>
        <v/>
      </c>
      <c r="P123" s="274"/>
      <c r="Q123" s="274"/>
      <c r="R123" s="274"/>
      <c r="S123" s="274"/>
      <c r="T123" s="275"/>
      <c r="U123" s="275" t="str">
        <f t="shared" si="21"/>
        <v/>
      </c>
      <c r="V123" s="276"/>
      <c r="W123" s="274">
        <f>'PRODUCTION LIST VOLUMES'!B126</f>
        <v>0</v>
      </c>
    </row>
    <row r="124" spans="1:23" ht="23" customHeight="1">
      <c r="A124" s="209">
        <f>B124*SIMPLvolumes!U145</f>
        <v>0</v>
      </c>
      <c r="B124" s="211">
        <f t="shared" si="19"/>
        <v>0</v>
      </c>
      <c r="C124" s="211" t="str">
        <f>SIMPLvolumes!C132</f>
        <v>9I</v>
      </c>
      <c r="D124" s="273" t="str">
        <f>IF(SIMPLvolumes!X132=0,"",SIMPLvolumes!X132)</f>
        <v/>
      </c>
      <c r="E124" s="273" t="str">
        <f>IF(SIMPLvolumes!Y132=0,"",SIMPLvolumes!Y132)</f>
        <v/>
      </c>
      <c r="F124" s="273" t="str">
        <f>IF(SIMPLvolumes!Z132=0,"",SIMPLvolumes!Z132)</f>
        <v/>
      </c>
      <c r="G124" s="273" t="str">
        <f>IF(SIMPLvolumes!AA132=0,"",SIMPLvolumes!AA132)</f>
        <v/>
      </c>
      <c r="H124" s="273" t="str">
        <f>IF(SIMPLvolumes!AB132=0,"",SIMPLvolumes!AB132)</f>
        <v/>
      </c>
      <c r="I124" s="273" t="str">
        <f>IF(SIMPLvolumes!AC132=0,"",SIMPLvolumes!AC132)</f>
        <v/>
      </c>
      <c r="J124" s="273" t="str">
        <f>IF(SIMPLvolumes!AD132=0,"",SIMPLvolumes!AD132)</f>
        <v/>
      </c>
      <c r="K124" s="273" t="str">
        <f>IF(SIMPLvolumes!AE132=0,"",SIMPLvolumes!AE132)</f>
        <v/>
      </c>
      <c r="L124" s="273" t="str">
        <f>IF(SIMPLvolumes!AF132=0,"",SIMPLvolumes!AF132)</f>
        <v/>
      </c>
      <c r="M124" s="273" t="str">
        <f>IF(SIMPLvolumes!AG132=0,"",SIMPLvolumes!AG132)</f>
        <v/>
      </c>
      <c r="N124" s="273" t="str">
        <f>IF(SIMPLvolumes!AH132=0,"",SIMPLvolumes!AH132)</f>
        <v/>
      </c>
      <c r="O124" s="273" t="str">
        <f>IF(SIMPLvolumes!AI132=0,"",SIMPLvolumes!AI132)</f>
        <v/>
      </c>
      <c r="P124" s="274"/>
      <c r="Q124" s="274"/>
      <c r="R124" s="274"/>
      <c r="S124" s="274"/>
      <c r="T124" s="275"/>
      <c r="U124" s="275" t="str">
        <f t="shared" si="21"/>
        <v/>
      </c>
      <c r="V124" s="276"/>
      <c r="W124" s="274">
        <f>'PRODUCTION LIST VOLUMES'!B127</f>
        <v>0</v>
      </c>
    </row>
    <row r="125" spans="1:23" ht="23" customHeight="1">
      <c r="A125" s="209" t="e">
        <f>B125*SIMPLvolumes!#REF!</f>
        <v>#REF!</v>
      </c>
      <c r="B125" s="211">
        <f t="shared" si="19"/>
        <v>0</v>
      </c>
      <c r="C125" s="211" t="str">
        <f>SIMPLvolumes!C133</f>
        <v>9J</v>
      </c>
      <c r="D125" s="273" t="str">
        <f>IF(SIMPLvolumes!X133=0,"",SIMPLvolumes!X133)</f>
        <v/>
      </c>
      <c r="E125" s="273" t="str">
        <f>IF(SIMPLvolumes!Y133=0,"",SIMPLvolumes!Y133)</f>
        <v/>
      </c>
      <c r="F125" s="273" t="str">
        <f>IF(SIMPLvolumes!Z133=0,"",SIMPLvolumes!Z133)</f>
        <v/>
      </c>
      <c r="G125" s="273" t="str">
        <f>IF(SIMPLvolumes!AA133=0,"",SIMPLvolumes!AA133)</f>
        <v/>
      </c>
      <c r="H125" s="273" t="str">
        <f>IF(SIMPLvolumes!AB133=0,"",SIMPLvolumes!AB133)</f>
        <v/>
      </c>
      <c r="I125" s="273" t="str">
        <f>IF(SIMPLvolumes!AC133=0,"",SIMPLvolumes!AC133)</f>
        <v/>
      </c>
      <c r="J125" s="273" t="str">
        <f>IF(SIMPLvolumes!AD133=0,"",SIMPLvolumes!AD133)</f>
        <v/>
      </c>
      <c r="K125" s="273" t="str">
        <f>IF(SIMPLvolumes!AE133=0,"",SIMPLvolumes!AE133)</f>
        <v/>
      </c>
      <c r="L125" s="273" t="str">
        <f>IF(SIMPLvolumes!AF133=0,"",SIMPLvolumes!AF133)</f>
        <v/>
      </c>
      <c r="M125" s="273" t="str">
        <f>IF(SIMPLvolumes!AG133=0,"",SIMPLvolumes!AG133)</f>
        <v/>
      </c>
      <c r="N125" s="273" t="str">
        <f>IF(SIMPLvolumes!AH133=0,"",SIMPLvolumes!AH133)</f>
        <v/>
      </c>
      <c r="O125" s="273" t="str">
        <f>IF(SIMPLvolumes!AI133=0,"",SIMPLvolumes!AI133)</f>
        <v/>
      </c>
      <c r="P125" s="274"/>
      <c r="Q125" s="274"/>
      <c r="R125" s="274"/>
      <c r="S125" s="274"/>
      <c r="T125" s="275"/>
      <c r="U125" s="275" t="str">
        <f t="shared" si="21"/>
        <v/>
      </c>
      <c r="V125" s="276"/>
      <c r="W125" s="274">
        <f>'PRODUCTION LIST VOLUMES'!B128</f>
        <v>0</v>
      </c>
    </row>
    <row r="126" spans="1:23" ht="23" customHeight="1">
      <c r="A126" s="209" t="e">
        <f>B126*SIMPLvolumes!#REF!</f>
        <v>#REF!</v>
      </c>
      <c r="B126" s="211">
        <f t="shared" si="19"/>
        <v>0</v>
      </c>
      <c r="C126" s="211" t="str">
        <f>SIMPLvolumes!C134</f>
        <v>9K</v>
      </c>
      <c r="D126" s="273" t="str">
        <f>IF(SIMPLvolumes!X134=0,"",SIMPLvolumes!X134)</f>
        <v/>
      </c>
      <c r="E126" s="273" t="str">
        <f>IF(SIMPLvolumes!Y134=0,"",SIMPLvolumes!Y134)</f>
        <v/>
      </c>
      <c r="F126" s="273" t="str">
        <f>IF(SIMPLvolumes!Z134=0,"",SIMPLvolumes!Z134)</f>
        <v/>
      </c>
      <c r="G126" s="273" t="str">
        <f>IF(SIMPLvolumes!AA134=0,"",SIMPLvolumes!AA134)</f>
        <v/>
      </c>
      <c r="H126" s="273" t="str">
        <f>IF(SIMPLvolumes!AB134=0,"",SIMPLvolumes!AB134)</f>
        <v/>
      </c>
      <c r="I126" s="273" t="str">
        <f>IF(SIMPLvolumes!AC134=0,"",SIMPLvolumes!AC134)</f>
        <v/>
      </c>
      <c r="J126" s="273" t="str">
        <f>IF(SIMPLvolumes!AD134=0,"",SIMPLvolumes!AD134)</f>
        <v/>
      </c>
      <c r="K126" s="273" t="str">
        <f>IF(SIMPLvolumes!AE134=0,"",SIMPLvolumes!AE134)</f>
        <v/>
      </c>
      <c r="L126" s="273" t="str">
        <f>IF(SIMPLvolumes!AF134=0,"",SIMPLvolumes!AF134)</f>
        <v/>
      </c>
      <c r="M126" s="273" t="str">
        <f>IF(SIMPLvolumes!AG134=0,"",SIMPLvolumes!AG134)</f>
        <v/>
      </c>
      <c r="N126" s="273" t="str">
        <f>IF(SIMPLvolumes!AH134=0,"",SIMPLvolumes!AH134)</f>
        <v/>
      </c>
      <c r="O126" s="273" t="str">
        <f>IF(SIMPLvolumes!AI134=0,"",SIMPLvolumes!AI134)</f>
        <v/>
      </c>
      <c r="P126" s="274"/>
      <c r="Q126" s="274"/>
      <c r="R126" s="274"/>
      <c r="S126" s="274"/>
      <c r="T126" s="275"/>
      <c r="U126" s="275" t="str">
        <f t="shared" si="21"/>
        <v/>
      </c>
      <c r="V126" s="276"/>
      <c r="W126" s="274">
        <f>'PRODUCTION LIST VOLUMES'!B129</f>
        <v>0</v>
      </c>
    </row>
    <row r="127" spans="1:23" ht="23" customHeight="1">
      <c r="A127" s="209" t="e">
        <f>B127*SIMPLvolumes!#REF!</f>
        <v>#REF!</v>
      </c>
      <c r="B127" s="211">
        <f t="shared" si="19"/>
        <v>0</v>
      </c>
      <c r="C127" s="211" t="str">
        <f>SIMPLvolumes!C135</f>
        <v>9L</v>
      </c>
      <c r="D127" s="273" t="str">
        <f>IF(SIMPLvolumes!X135=0,"",SIMPLvolumes!X135)</f>
        <v/>
      </c>
      <c r="E127" s="273" t="str">
        <f>IF(SIMPLvolumes!Y135=0,"",SIMPLvolumes!Y135)</f>
        <v/>
      </c>
      <c r="F127" s="273" t="str">
        <f>IF(SIMPLvolumes!Z135=0,"",SIMPLvolumes!Z135)</f>
        <v/>
      </c>
      <c r="G127" s="273" t="str">
        <f>IF(SIMPLvolumes!AA135=0,"",SIMPLvolumes!AA135)</f>
        <v/>
      </c>
      <c r="H127" s="273" t="str">
        <f>IF(SIMPLvolumes!AB135=0,"",SIMPLvolumes!AB135)</f>
        <v/>
      </c>
      <c r="I127" s="273" t="str">
        <f>IF(SIMPLvolumes!AC135=0,"",SIMPLvolumes!AC135)</f>
        <v/>
      </c>
      <c r="J127" s="273" t="str">
        <f>IF(SIMPLvolumes!AD135=0,"",SIMPLvolumes!AD135)</f>
        <v/>
      </c>
      <c r="K127" s="273" t="str">
        <f>IF(SIMPLvolumes!AE135=0,"",SIMPLvolumes!AE135)</f>
        <v/>
      </c>
      <c r="L127" s="273" t="str">
        <f>IF(SIMPLvolumes!AF135=0,"",SIMPLvolumes!AF135)</f>
        <v/>
      </c>
      <c r="M127" s="273" t="str">
        <f>IF(SIMPLvolumes!AG135=0,"",SIMPLvolumes!AG135)</f>
        <v/>
      </c>
      <c r="N127" s="273" t="str">
        <f>IF(SIMPLvolumes!AH135=0,"",SIMPLvolumes!AH135)</f>
        <v/>
      </c>
      <c r="O127" s="273" t="str">
        <f>IF(SIMPLvolumes!AI135=0,"",SIMPLvolumes!AI135)</f>
        <v/>
      </c>
      <c r="P127" s="274"/>
      <c r="Q127" s="274"/>
      <c r="R127" s="274"/>
      <c r="S127" s="274"/>
      <c r="T127" s="275"/>
      <c r="U127" s="275" t="str">
        <f t="shared" si="21"/>
        <v/>
      </c>
      <c r="V127" s="276"/>
      <c r="W127" s="274">
        <f>'PRODUCTION LIST VOLUMES'!B130</f>
        <v>0</v>
      </c>
    </row>
    <row r="128" spans="1:23" ht="23" customHeight="1">
      <c r="A128" s="209">
        <f>B128*SIMPLvolumes!U149</f>
        <v>0</v>
      </c>
      <c r="B128" s="211">
        <f t="shared" si="19"/>
        <v>0</v>
      </c>
      <c r="C128" s="211" t="str">
        <f>SIMPLvolumes!C136</f>
        <v>9M</v>
      </c>
      <c r="D128" s="273" t="str">
        <f>IF(SIMPLvolumes!X136=0,"",SIMPLvolumes!X136)</f>
        <v/>
      </c>
      <c r="E128" s="273" t="str">
        <f>IF(SIMPLvolumes!Y136=0,"",SIMPLvolumes!Y136)</f>
        <v/>
      </c>
      <c r="F128" s="273" t="str">
        <f>IF(SIMPLvolumes!Z136=0,"",SIMPLvolumes!Z136)</f>
        <v/>
      </c>
      <c r="G128" s="273" t="str">
        <f>IF(SIMPLvolumes!AA136=0,"",SIMPLvolumes!AA136)</f>
        <v/>
      </c>
      <c r="H128" s="273" t="str">
        <f>IF(SIMPLvolumes!AB136=0,"",SIMPLvolumes!AB136)</f>
        <v/>
      </c>
      <c r="I128" s="273" t="str">
        <f>IF(SIMPLvolumes!AC136=0,"",SIMPLvolumes!AC136)</f>
        <v/>
      </c>
      <c r="J128" s="273" t="str">
        <f>IF(SIMPLvolumes!AD136=0,"",SIMPLvolumes!AD136)</f>
        <v/>
      </c>
      <c r="K128" s="273" t="str">
        <f>IF(SIMPLvolumes!AE136=0,"",SIMPLvolumes!AE136)</f>
        <v/>
      </c>
      <c r="L128" s="273" t="str">
        <f>IF(SIMPLvolumes!AF136=0,"",SIMPLvolumes!AF136)</f>
        <v/>
      </c>
      <c r="M128" s="273" t="str">
        <f>IF(SIMPLvolumes!AG136=0,"",SIMPLvolumes!AG136)</f>
        <v/>
      </c>
      <c r="N128" s="273" t="str">
        <f>IF(SIMPLvolumes!AH136=0,"",SIMPLvolumes!AH136)</f>
        <v/>
      </c>
      <c r="O128" s="273" t="str">
        <f>IF(SIMPLvolumes!AI136=0,"",SIMPLvolumes!AI136)</f>
        <v/>
      </c>
      <c r="P128" s="274"/>
      <c r="Q128" s="274"/>
      <c r="R128" s="274"/>
      <c r="S128" s="274"/>
      <c r="T128" s="275"/>
      <c r="U128" s="275" t="str">
        <f t="shared" si="21"/>
        <v/>
      </c>
      <c r="V128" s="276"/>
      <c r="W128" s="274">
        <f>'PRODUCTION LIST VOLUMES'!B131</f>
        <v>0</v>
      </c>
    </row>
    <row r="129" spans="1:24" ht="23" customHeight="1">
      <c r="A129" s="209">
        <f>B129*SIMPLvolumes!U151</f>
        <v>0</v>
      </c>
      <c r="B129" s="211">
        <f t="shared" si="19"/>
        <v>0</v>
      </c>
      <c r="C129" s="211" t="str">
        <f>SIMPLvolumes!C137</f>
        <v>9N</v>
      </c>
      <c r="D129" s="273" t="str">
        <f>IF(SIMPLvolumes!X137=0,"",SIMPLvolumes!X137)</f>
        <v/>
      </c>
      <c r="E129" s="273" t="str">
        <f>IF(SIMPLvolumes!Y137=0,"",SIMPLvolumes!Y137)</f>
        <v/>
      </c>
      <c r="F129" s="273" t="str">
        <f>IF(SIMPLvolumes!Z137=0,"",SIMPLvolumes!Z137)</f>
        <v/>
      </c>
      <c r="G129" s="273" t="str">
        <f>IF(SIMPLvolumes!AA137=0,"",SIMPLvolumes!AA137)</f>
        <v/>
      </c>
      <c r="H129" s="273" t="str">
        <f>IF(SIMPLvolumes!AB137=0,"",SIMPLvolumes!AB137)</f>
        <v/>
      </c>
      <c r="I129" s="273" t="str">
        <f>IF(SIMPLvolumes!AC137=0,"",SIMPLvolumes!AC137)</f>
        <v/>
      </c>
      <c r="J129" s="273" t="str">
        <f>IF(SIMPLvolumes!AD137=0,"",SIMPLvolumes!AD137)</f>
        <v/>
      </c>
      <c r="K129" s="273" t="str">
        <f>IF(SIMPLvolumes!AE137=0,"",SIMPLvolumes!AE137)</f>
        <v/>
      </c>
      <c r="L129" s="273" t="str">
        <f>IF(SIMPLvolumes!AF137=0,"",SIMPLvolumes!AF137)</f>
        <v/>
      </c>
      <c r="M129" s="273" t="str">
        <f>IF(SIMPLvolumes!AG137=0,"",SIMPLvolumes!AG137)</f>
        <v/>
      </c>
      <c r="N129" s="273" t="str">
        <f>IF(SIMPLvolumes!AH137=0,"",SIMPLvolumes!AH137)</f>
        <v/>
      </c>
      <c r="O129" s="273" t="str">
        <f>IF(SIMPLvolumes!AI137=0,"",SIMPLvolumes!AI137)</f>
        <v/>
      </c>
      <c r="P129" s="274"/>
      <c r="Q129" s="274"/>
      <c r="R129" s="274"/>
      <c r="S129" s="274"/>
      <c r="T129" s="275"/>
      <c r="U129" s="275" t="str">
        <f t="shared" si="21"/>
        <v/>
      </c>
      <c r="V129" s="276"/>
      <c r="W129" s="274">
        <f>'PRODUCTION LIST VOLUMES'!B132</f>
        <v>0</v>
      </c>
    </row>
    <row r="130" spans="1:24" ht="23" customHeight="1">
      <c r="A130" s="209"/>
      <c r="B130" s="211"/>
      <c r="C130" s="211" t="str">
        <f>SIMPLvolumes!C123</f>
        <v>9O</v>
      </c>
      <c r="D130" s="273" t="str">
        <f>IF(SIMPLvolumes!X123=0,"",SIMPLvolumes!X123)</f>
        <v/>
      </c>
      <c r="E130" s="273" t="str">
        <f>IF(SIMPLvolumes!Y123=0,"",SIMPLvolumes!Y123)</f>
        <v/>
      </c>
      <c r="F130" s="273" t="str">
        <f>IF(SIMPLvolumes!Z123=0,"",SIMPLvolumes!Z123)</f>
        <v/>
      </c>
      <c r="G130" s="273" t="str">
        <f>IF(SIMPLvolumes!AA123=0,"",SIMPLvolumes!AA123)</f>
        <v/>
      </c>
      <c r="H130" s="273" t="str">
        <f>IF(SIMPLvolumes!AB123=0,"",SIMPLvolumes!AB123)</f>
        <v/>
      </c>
      <c r="I130" s="273" t="str">
        <f>IF(SIMPLvolumes!AC123=0,"",SIMPLvolumes!AC123)</f>
        <v/>
      </c>
      <c r="J130" s="273" t="str">
        <f>IF(SIMPLvolumes!AD123=0,"",SIMPLvolumes!AD123)</f>
        <v/>
      </c>
      <c r="K130" s="273" t="str">
        <f>IF(SIMPLvolumes!AE123=0,"",SIMPLvolumes!AE123)</f>
        <v/>
      </c>
      <c r="L130" s="273" t="str">
        <f>IF(SIMPLvolumes!AF123=0,"",SIMPLvolumes!AF123)</f>
        <v/>
      </c>
      <c r="M130" s="273" t="str">
        <f>IF(SIMPLvolumes!AG123=0,"",SIMPLvolumes!AG123)</f>
        <v/>
      </c>
      <c r="N130" s="273" t="str">
        <f>IF(SIMPLvolumes!AH123=0,"",SIMPLvolumes!AH123)</f>
        <v/>
      </c>
      <c r="O130" s="273" t="str">
        <f>IF(SIMPLvolumes!AI123=0,"",SIMPLvolumes!AI123)</f>
        <v/>
      </c>
      <c r="P130" s="274"/>
      <c r="Q130" s="274"/>
      <c r="R130" s="274"/>
      <c r="S130" s="274"/>
      <c r="T130" s="275"/>
      <c r="U130" s="275" t="str">
        <f t="shared" ref="U130" si="22">IF(T130=1,REPT(""""&amp;C130&amp;".dwg""",B130),"")</f>
        <v/>
      </c>
      <c r="V130" s="276"/>
      <c r="W130" s="274">
        <f>'PRODUCTION LIST VOLUMES'!B133</f>
        <v>0</v>
      </c>
    </row>
    <row r="131" spans="1:24" ht="23" customHeight="1">
      <c r="A131" s="209">
        <f>B131*SIMPLvolumes!U152</f>
        <v>0</v>
      </c>
      <c r="B131" s="211">
        <f t="shared" si="19"/>
        <v>0</v>
      </c>
      <c r="C131" s="211">
        <f>SIMPLvolumes!C138</f>
        <v>0</v>
      </c>
      <c r="D131" s="273" t="str">
        <f>IF(SIMPLvolumes!X138=0,"",SIMPLvolumes!X138)</f>
        <v/>
      </c>
      <c r="E131" s="273" t="str">
        <f>IF(SIMPLvolumes!Y138=0,"",SIMPLvolumes!Y138)</f>
        <v/>
      </c>
      <c r="F131" s="273" t="str">
        <f>IF(SIMPLvolumes!Z138=0,"",SIMPLvolumes!Z138)</f>
        <v/>
      </c>
      <c r="G131" s="273" t="str">
        <f>IF(SIMPLvolumes!AA138=0,"",SIMPLvolumes!AA138)</f>
        <v/>
      </c>
      <c r="H131" s="273" t="str">
        <f>IF(SIMPLvolumes!AB138=0,"",SIMPLvolumes!AB138)</f>
        <v/>
      </c>
      <c r="I131" s="273" t="str">
        <f>IF(SIMPLvolumes!AC138=0,"",SIMPLvolumes!AC138)</f>
        <v/>
      </c>
      <c r="J131" s="273" t="str">
        <f>IF(SIMPLvolumes!AD138=0,"",SIMPLvolumes!AD138)</f>
        <v/>
      </c>
      <c r="K131" s="273" t="str">
        <f>IF(SIMPLvolumes!AE138=0,"",SIMPLvolumes!AE138)</f>
        <v/>
      </c>
      <c r="L131" s="273" t="str">
        <f>IF(SIMPLvolumes!AF138=0,"",SIMPLvolumes!AF138)</f>
        <v/>
      </c>
      <c r="M131" s="273" t="str">
        <f>IF(SIMPLvolumes!AG138=0,"",SIMPLvolumes!AG138)</f>
        <v/>
      </c>
      <c r="N131" s="273" t="str">
        <f>IF(SIMPLvolumes!AH138=0,"",SIMPLvolumes!AH138)</f>
        <v/>
      </c>
      <c r="O131" s="273" t="str">
        <f>IF(SIMPLvolumes!AI138=0,"",SIMPLvolumes!AI138)</f>
        <v/>
      </c>
      <c r="P131" s="274"/>
      <c r="Q131" s="274"/>
      <c r="R131" s="274"/>
      <c r="S131" s="274"/>
      <c r="T131" s="275"/>
      <c r="U131" s="275" t="str">
        <f t="shared" ref="U131:U136" si="23">IF(T131=1,REPT(""""&amp;C131&amp;".dwg""",B131),"")</f>
        <v/>
      </c>
      <c r="V131" s="276"/>
      <c r="W131" s="274">
        <f>'PRODUCTION LIST VOLUMES'!B134</f>
        <v>0</v>
      </c>
    </row>
    <row r="132" spans="1:24" ht="23" customHeight="1">
      <c r="A132" s="209">
        <f>B132*SIMPLvolumes!U153</f>
        <v>0</v>
      </c>
      <c r="B132" s="211">
        <f t="shared" si="19"/>
        <v>0</v>
      </c>
      <c r="C132" s="211" t="str">
        <f>SIMPLvolumes!C141</f>
        <v>10A</v>
      </c>
      <c r="D132" s="273" t="str">
        <f>IF(SIMPLvolumes!X141=0,"",SIMPLvolumes!X141)</f>
        <v/>
      </c>
      <c r="E132" s="273" t="str">
        <f>IF(SIMPLvolumes!Y141=0,"",SIMPLvolumes!Y141)</f>
        <v/>
      </c>
      <c r="F132" s="273" t="str">
        <f>IF(SIMPLvolumes!Z141=0,"",SIMPLvolumes!Z141)</f>
        <v/>
      </c>
      <c r="G132" s="273" t="str">
        <f>IF(SIMPLvolumes!AA141=0,"",SIMPLvolumes!AA141)</f>
        <v/>
      </c>
      <c r="H132" s="273" t="str">
        <f>IF(SIMPLvolumes!AB141=0,"",SIMPLvolumes!AB141)</f>
        <v/>
      </c>
      <c r="I132" s="273" t="str">
        <f>IF(SIMPLvolumes!AC141=0,"",SIMPLvolumes!AC141)</f>
        <v/>
      </c>
      <c r="J132" s="273" t="str">
        <f>IF(SIMPLvolumes!AD141=0,"",SIMPLvolumes!AD141)</f>
        <v/>
      </c>
      <c r="K132" s="273" t="str">
        <f>IF(SIMPLvolumes!AE141=0,"",SIMPLvolumes!AE141)</f>
        <v/>
      </c>
      <c r="L132" s="273" t="str">
        <f>IF(SIMPLvolumes!AF141=0,"",SIMPLvolumes!AF141)</f>
        <v/>
      </c>
      <c r="M132" s="273" t="str">
        <f>IF(SIMPLvolumes!AG141=0,"",SIMPLvolumes!AG141)</f>
        <v/>
      </c>
      <c r="N132" s="273" t="str">
        <f>IF(SIMPLvolumes!AH141=0,"",SIMPLvolumes!AH141)</f>
        <v/>
      </c>
      <c r="O132" s="273" t="str">
        <f>IF(SIMPLvolumes!AI141=0,"",SIMPLvolumes!AI141)</f>
        <v/>
      </c>
      <c r="P132" s="274"/>
      <c r="Q132" s="274"/>
      <c r="R132" s="274"/>
      <c r="S132" s="274"/>
      <c r="T132" s="275"/>
      <c r="U132" s="275" t="str">
        <f t="shared" si="23"/>
        <v/>
      </c>
      <c r="V132" s="276"/>
      <c r="W132" s="274">
        <f>'PRODUCTION LIST VOLUMES'!B135</f>
        <v>0</v>
      </c>
    </row>
    <row r="133" spans="1:24" ht="23" customHeight="1">
      <c r="A133" s="209">
        <f>B133*SIMPLvolumes!U154</f>
        <v>0</v>
      </c>
      <c r="B133" s="211">
        <f t="shared" si="19"/>
        <v>0</v>
      </c>
      <c r="C133" s="211" t="str">
        <f>SIMPLvolumes!C142</f>
        <v>10B</v>
      </c>
      <c r="D133" s="273" t="str">
        <f>IF(SIMPLvolumes!X142=0,"",SIMPLvolumes!X142)</f>
        <v/>
      </c>
      <c r="E133" s="273" t="str">
        <f>IF(SIMPLvolumes!Y142=0,"",SIMPLvolumes!Y142)</f>
        <v/>
      </c>
      <c r="F133" s="273" t="str">
        <f>IF(SIMPLvolumes!Z142=0,"",SIMPLvolumes!Z142)</f>
        <v/>
      </c>
      <c r="G133" s="273" t="str">
        <f>IF(SIMPLvolumes!AA142=0,"",SIMPLvolumes!AA142)</f>
        <v/>
      </c>
      <c r="H133" s="273" t="str">
        <f>IF(SIMPLvolumes!AB142=0,"",SIMPLvolumes!AB142)</f>
        <v/>
      </c>
      <c r="I133" s="273" t="str">
        <f>IF(SIMPLvolumes!AC142=0,"",SIMPLvolumes!AC142)</f>
        <v/>
      </c>
      <c r="J133" s="273" t="str">
        <f>IF(SIMPLvolumes!AD142=0,"",SIMPLvolumes!AD142)</f>
        <v/>
      </c>
      <c r="K133" s="273" t="str">
        <f>IF(SIMPLvolumes!AE142=0,"",SIMPLvolumes!AE142)</f>
        <v/>
      </c>
      <c r="L133" s="273" t="str">
        <f>IF(SIMPLvolumes!AF142=0,"",SIMPLvolumes!AF142)</f>
        <v/>
      </c>
      <c r="M133" s="273" t="str">
        <f>IF(SIMPLvolumes!AG142=0,"",SIMPLvolumes!AG142)</f>
        <v/>
      </c>
      <c r="N133" s="273" t="str">
        <f>IF(SIMPLvolumes!AH142=0,"",SIMPLvolumes!AH142)</f>
        <v/>
      </c>
      <c r="O133" s="273" t="str">
        <f>IF(SIMPLvolumes!AI142=0,"",SIMPLvolumes!AI142)</f>
        <v/>
      </c>
      <c r="P133" s="274"/>
      <c r="Q133" s="274"/>
      <c r="R133" s="274"/>
      <c r="S133" s="274"/>
      <c r="T133" s="275"/>
      <c r="U133" s="275" t="str">
        <f t="shared" si="23"/>
        <v/>
      </c>
      <c r="V133" s="276"/>
      <c r="W133" s="274">
        <f>'PRODUCTION LIST VOLUMES'!B136</f>
        <v>0</v>
      </c>
    </row>
    <row r="134" spans="1:24" s="37" customFormat="1" ht="23" customHeight="1">
      <c r="A134" s="209">
        <f>B134*SIMPLvolumes!U155</f>
        <v>0</v>
      </c>
      <c r="B134" s="211">
        <f t="shared" si="19"/>
        <v>0</v>
      </c>
      <c r="C134" s="211" t="str">
        <f>SIMPLvolumes!C143</f>
        <v>10C</v>
      </c>
      <c r="D134" s="273" t="str">
        <f>IF(SIMPLvolumes!X143=0,"",SIMPLvolumes!X143)</f>
        <v/>
      </c>
      <c r="E134" s="273" t="str">
        <f>IF(SIMPLvolumes!Y143=0,"",SIMPLvolumes!Y143)</f>
        <v/>
      </c>
      <c r="F134" s="273" t="str">
        <f>IF(SIMPLvolumes!Z143=0,"",SIMPLvolumes!Z143)</f>
        <v/>
      </c>
      <c r="G134" s="273" t="str">
        <f>IF(SIMPLvolumes!AA143=0,"",SIMPLvolumes!AA143)</f>
        <v/>
      </c>
      <c r="H134" s="273" t="str">
        <f>IF(SIMPLvolumes!AB143=0,"",SIMPLvolumes!AB143)</f>
        <v/>
      </c>
      <c r="I134" s="273" t="str">
        <f>IF(SIMPLvolumes!AC143=0,"",SIMPLvolumes!AC143)</f>
        <v/>
      </c>
      <c r="J134" s="273" t="str">
        <f>IF(SIMPLvolumes!AD143=0,"",SIMPLvolumes!AD143)</f>
        <v/>
      </c>
      <c r="K134" s="273" t="str">
        <f>IF(SIMPLvolumes!AE143=0,"",SIMPLvolumes!AE143)</f>
        <v/>
      </c>
      <c r="L134" s="273" t="str">
        <f>IF(SIMPLvolumes!AF143=0,"",SIMPLvolumes!AF143)</f>
        <v/>
      </c>
      <c r="M134" s="273" t="str">
        <f>IF(SIMPLvolumes!AG143=0,"",SIMPLvolumes!AG143)</f>
        <v/>
      </c>
      <c r="N134" s="273" t="str">
        <f>IF(SIMPLvolumes!AH143=0,"",SIMPLvolumes!AH143)</f>
        <v/>
      </c>
      <c r="O134" s="273" t="str">
        <f>IF(SIMPLvolumes!AI143=0,"",SIMPLvolumes!AI143)</f>
        <v/>
      </c>
      <c r="P134" s="274"/>
      <c r="Q134" s="274"/>
      <c r="R134" s="274"/>
      <c r="S134" s="274"/>
      <c r="T134" s="275"/>
      <c r="U134" s="275" t="str">
        <f t="shared" si="23"/>
        <v/>
      </c>
      <c r="V134" s="276"/>
      <c r="W134" s="274">
        <f>'PRODUCTION LIST VOLUMES'!B137</f>
        <v>0</v>
      </c>
      <c r="X134" s="1"/>
    </row>
    <row r="135" spans="1:24" s="37" customFormat="1" ht="23" customHeight="1">
      <c r="A135" s="214"/>
      <c r="B135" s="215"/>
      <c r="C135" s="211" t="str">
        <f>SIMPLvolumes!C144</f>
        <v>10D</v>
      </c>
      <c r="D135" s="273" t="str">
        <f>IF(SIMPLvolumes!X144=0,"",SIMPLvolumes!X144)</f>
        <v/>
      </c>
      <c r="E135" s="273" t="str">
        <f>IF(SIMPLvolumes!Y144=0,"",SIMPLvolumes!Y144)</f>
        <v/>
      </c>
      <c r="F135" s="273" t="str">
        <f>IF(SIMPLvolumes!Z144=0,"",SIMPLvolumes!Z144)</f>
        <v/>
      </c>
      <c r="G135" s="273" t="str">
        <f>IF(SIMPLvolumes!AA144=0,"",SIMPLvolumes!AA144)</f>
        <v/>
      </c>
      <c r="H135" s="273" t="str">
        <f>IF(SIMPLvolumes!AB144=0,"",SIMPLvolumes!AB144)</f>
        <v/>
      </c>
      <c r="I135" s="273" t="str">
        <f>IF(SIMPLvolumes!AC144=0,"",SIMPLvolumes!AC144)</f>
        <v/>
      </c>
      <c r="J135" s="273" t="str">
        <f>IF(SIMPLvolumes!AD144=0,"",SIMPLvolumes!AD144)</f>
        <v/>
      </c>
      <c r="K135" s="273" t="str">
        <f>IF(SIMPLvolumes!AE144=0,"",SIMPLvolumes!AE144)</f>
        <v/>
      </c>
      <c r="L135" s="273" t="str">
        <f>IF(SIMPLvolumes!AF144=0,"",SIMPLvolumes!AF144)</f>
        <v/>
      </c>
      <c r="M135" s="273" t="str">
        <f>IF(SIMPLvolumes!AG144=0,"",SIMPLvolumes!AG144)</f>
        <v/>
      </c>
      <c r="N135" s="273" t="str">
        <f>IF(SIMPLvolumes!AH144=0,"",SIMPLvolumes!AH144)</f>
        <v/>
      </c>
      <c r="O135" s="273" t="str">
        <f>IF(SIMPLvolumes!AI144=0,"",SIMPLvolumes!AI144)</f>
        <v/>
      </c>
      <c r="P135" s="274"/>
      <c r="Q135" s="274"/>
      <c r="R135" s="274"/>
      <c r="S135" s="274"/>
      <c r="T135" s="275"/>
      <c r="U135" s="275" t="str">
        <f t="shared" si="23"/>
        <v/>
      </c>
      <c r="V135" s="276"/>
      <c r="W135" s="274">
        <f>'PRODUCTION LIST VOLUMES'!B138</f>
        <v>0</v>
      </c>
      <c r="X135" s="1"/>
    </row>
    <row r="136" spans="1:24" s="37" customFormat="1" ht="23" customHeight="1">
      <c r="A136" s="214"/>
      <c r="B136" s="215"/>
      <c r="C136" s="211" t="str">
        <f>SIMPLvolumes!C145</f>
        <v>10E</v>
      </c>
      <c r="D136" s="273" t="str">
        <f>IF(SIMPLvolumes!X145=0,"",SIMPLvolumes!X145)</f>
        <v/>
      </c>
      <c r="E136" s="273" t="str">
        <f>IF(SIMPLvolumes!Y145=0,"",SIMPLvolumes!Y145)</f>
        <v/>
      </c>
      <c r="F136" s="273" t="str">
        <f>IF(SIMPLvolumes!Z145=0,"",SIMPLvolumes!Z145)</f>
        <v/>
      </c>
      <c r="G136" s="273" t="str">
        <f>IF(SIMPLvolumes!AA145=0,"",SIMPLvolumes!AA145)</f>
        <v/>
      </c>
      <c r="H136" s="273" t="str">
        <f>IF(SIMPLvolumes!AB145=0,"",SIMPLvolumes!AB145)</f>
        <v/>
      </c>
      <c r="I136" s="273" t="str">
        <f>IF(SIMPLvolumes!AC145=0,"",SIMPLvolumes!AC145)</f>
        <v/>
      </c>
      <c r="J136" s="273" t="str">
        <f>IF(SIMPLvolumes!AD145=0,"",SIMPLvolumes!AD145)</f>
        <v/>
      </c>
      <c r="K136" s="273" t="str">
        <f>IF(SIMPLvolumes!AE145=0,"",SIMPLvolumes!AE145)</f>
        <v/>
      </c>
      <c r="L136" s="273" t="str">
        <f>IF(SIMPLvolumes!AF145=0,"",SIMPLvolumes!AF145)</f>
        <v/>
      </c>
      <c r="M136" s="273" t="str">
        <f>IF(SIMPLvolumes!AG145=0,"",SIMPLvolumes!AG145)</f>
        <v/>
      </c>
      <c r="N136" s="273" t="str">
        <f>IF(SIMPLvolumes!AH145=0,"",SIMPLvolumes!AH145)</f>
        <v/>
      </c>
      <c r="O136" s="273" t="str">
        <f>IF(SIMPLvolumes!AI145=0,"",SIMPLvolumes!AI145)</f>
        <v/>
      </c>
      <c r="P136" s="274"/>
      <c r="Q136" s="274"/>
      <c r="R136" s="274"/>
      <c r="S136" s="274"/>
      <c r="T136" s="275"/>
      <c r="U136" s="275" t="str">
        <f t="shared" si="23"/>
        <v/>
      </c>
      <c r="V136" s="276"/>
      <c r="W136" s="274">
        <f>'PRODUCTION LIST VOLUMES'!B139</f>
        <v>0</v>
      </c>
      <c r="X136" s="1"/>
    </row>
    <row r="137" spans="1:24" s="37" customFormat="1" ht="23" customHeight="1">
      <c r="A137" s="214"/>
      <c r="B137" s="215"/>
      <c r="C137" s="211" t="str">
        <f>SIMPLvolumes!C139</f>
        <v>10F</v>
      </c>
      <c r="D137" s="273" t="str">
        <f>IF(SIMPLvolumes!X139=0,"",SIMPLvolumes!X139)</f>
        <v/>
      </c>
      <c r="E137" s="273" t="str">
        <f>IF(SIMPLvolumes!Y139=0,"",SIMPLvolumes!Y139)</f>
        <v/>
      </c>
      <c r="F137" s="273" t="str">
        <f>IF(SIMPLvolumes!Z139=0,"",SIMPLvolumes!Z139)</f>
        <v/>
      </c>
      <c r="G137" s="273" t="str">
        <f>IF(SIMPLvolumes!AA139=0,"",SIMPLvolumes!AA139)</f>
        <v/>
      </c>
      <c r="H137" s="273" t="str">
        <f>IF(SIMPLvolumes!AB139=0,"",SIMPLvolumes!AB139)</f>
        <v/>
      </c>
      <c r="I137" s="273" t="str">
        <f>IF(SIMPLvolumes!AC139=0,"",SIMPLvolumes!AC139)</f>
        <v/>
      </c>
      <c r="J137" s="273" t="str">
        <f>IF(SIMPLvolumes!AD139=0,"",SIMPLvolumes!AD139)</f>
        <v/>
      </c>
      <c r="K137" s="273" t="str">
        <f>IF(SIMPLvolumes!AE139=0,"",SIMPLvolumes!AE139)</f>
        <v/>
      </c>
      <c r="L137" s="273" t="str">
        <f>IF(SIMPLvolumes!AF139=0,"",SIMPLvolumes!AF139)</f>
        <v/>
      </c>
      <c r="M137" s="273" t="str">
        <f>IF(SIMPLvolumes!AG139=0,"",SIMPLvolumes!AG139)</f>
        <v/>
      </c>
      <c r="N137" s="273" t="str">
        <f>IF(SIMPLvolumes!AH139=0,"",SIMPLvolumes!AH139)</f>
        <v/>
      </c>
      <c r="O137" s="273" t="str">
        <f>IF(SIMPLvolumes!AI139=0,"",SIMPLvolumes!AI139)</f>
        <v/>
      </c>
      <c r="P137" s="274"/>
      <c r="Q137" s="274"/>
      <c r="R137" s="274"/>
      <c r="S137" s="274"/>
      <c r="T137" s="275"/>
      <c r="U137" s="275" t="str">
        <f t="shared" ref="U137:U139" si="24">IF(T137=1,REPT(""""&amp;C137&amp;".dwg""",B137),"")</f>
        <v/>
      </c>
      <c r="V137" s="276"/>
      <c r="W137" s="274">
        <f>'PRODUCTION LIST VOLUMES'!B140</f>
        <v>0</v>
      </c>
      <c r="X137" s="1"/>
    </row>
    <row r="138" spans="1:24" s="37" customFormat="1" ht="23" customHeight="1">
      <c r="A138" s="214"/>
      <c r="B138" s="215"/>
      <c r="C138" s="211" t="str">
        <f>SIMPLvolumes!C140</f>
        <v>10G</v>
      </c>
      <c r="D138" s="273" t="str">
        <f>IF(SIMPLvolumes!X140=0,"",SIMPLvolumes!X140)</f>
        <v/>
      </c>
      <c r="E138" s="273" t="str">
        <f>IF(SIMPLvolumes!Y140=0,"",SIMPLvolumes!Y140)</f>
        <v/>
      </c>
      <c r="F138" s="273" t="str">
        <f>IF(SIMPLvolumes!Z140=0,"",SIMPLvolumes!Z140)</f>
        <v/>
      </c>
      <c r="G138" s="273" t="str">
        <f>IF(SIMPLvolumes!AA140=0,"",SIMPLvolumes!AA140)</f>
        <v/>
      </c>
      <c r="H138" s="273" t="str">
        <f>IF(SIMPLvolumes!AB140=0,"",SIMPLvolumes!AB140)</f>
        <v/>
      </c>
      <c r="I138" s="273" t="str">
        <f>IF(SIMPLvolumes!AC140=0,"",SIMPLvolumes!AC140)</f>
        <v/>
      </c>
      <c r="J138" s="273" t="str">
        <f>IF(SIMPLvolumes!AD140=0,"",SIMPLvolumes!AD140)</f>
        <v/>
      </c>
      <c r="K138" s="273" t="str">
        <f>IF(SIMPLvolumes!AE140=0,"",SIMPLvolumes!AE140)</f>
        <v/>
      </c>
      <c r="L138" s="273" t="str">
        <f>IF(SIMPLvolumes!AF140=0,"",SIMPLvolumes!AF140)</f>
        <v/>
      </c>
      <c r="M138" s="273" t="str">
        <f>IF(SIMPLvolumes!AG140=0,"",SIMPLvolumes!AG140)</f>
        <v/>
      </c>
      <c r="N138" s="273" t="str">
        <f>IF(SIMPLvolumes!AH140=0,"",SIMPLvolumes!AH140)</f>
        <v/>
      </c>
      <c r="O138" s="273" t="str">
        <f>IF(SIMPLvolumes!AI140=0,"",SIMPLvolumes!AI140)</f>
        <v/>
      </c>
      <c r="P138" s="274"/>
      <c r="Q138" s="274"/>
      <c r="R138" s="274"/>
      <c r="S138" s="274"/>
      <c r="T138" s="275"/>
      <c r="U138" s="275" t="str">
        <f t="shared" si="24"/>
        <v/>
      </c>
      <c r="V138" s="276"/>
      <c r="W138" s="274">
        <f>'PRODUCTION LIST VOLUMES'!B141</f>
        <v>0</v>
      </c>
      <c r="X138" s="1"/>
    </row>
    <row r="139" spans="1:24" s="37" customFormat="1" ht="23" customHeight="1">
      <c r="A139" s="214"/>
      <c r="B139" s="215"/>
      <c r="C139" s="211">
        <f>SIMPLvolumes!C146</f>
        <v>0</v>
      </c>
      <c r="D139" s="273" t="str">
        <f>IF(SIMPLvolumes!X146=0,"",SIMPLvolumes!X146)</f>
        <v/>
      </c>
      <c r="E139" s="273" t="str">
        <f>IF(SIMPLvolumes!Y146=0,"",SIMPLvolumes!Y146)</f>
        <v/>
      </c>
      <c r="F139" s="273" t="str">
        <f>IF(SIMPLvolumes!Z146=0,"",SIMPLvolumes!Z146)</f>
        <v/>
      </c>
      <c r="G139" s="273" t="str">
        <f>IF(SIMPLvolumes!AA146=0,"",SIMPLvolumes!AA146)</f>
        <v/>
      </c>
      <c r="H139" s="273" t="str">
        <f>IF(SIMPLvolumes!AB146=0,"",SIMPLvolumes!AB146)</f>
        <v/>
      </c>
      <c r="I139" s="273" t="str">
        <f>IF(SIMPLvolumes!AC146=0,"",SIMPLvolumes!AC146)</f>
        <v/>
      </c>
      <c r="J139" s="273" t="str">
        <f>IF(SIMPLvolumes!AD146=0,"",SIMPLvolumes!AD146)</f>
        <v/>
      </c>
      <c r="K139" s="273" t="str">
        <f>IF(SIMPLvolumes!AE146=0,"",SIMPLvolumes!AE146)</f>
        <v/>
      </c>
      <c r="L139" s="273" t="str">
        <f>IF(SIMPLvolumes!AF146=0,"",SIMPLvolumes!AF146)</f>
        <v/>
      </c>
      <c r="M139" s="273" t="str">
        <f>IF(SIMPLvolumes!AG146=0,"",SIMPLvolumes!AG146)</f>
        <v/>
      </c>
      <c r="N139" s="273" t="str">
        <f>IF(SIMPLvolumes!AH146=0,"",SIMPLvolumes!AH146)</f>
        <v/>
      </c>
      <c r="O139" s="273" t="str">
        <f>IF(SIMPLvolumes!AI146=0,"",SIMPLvolumes!AI146)</f>
        <v/>
      </c>
      <c r="P139" s="274"/>
      <c r="Q139" s="274"/>
      <c r="R139" s="274"/>
      <c r="S139" s="274"/>
      <c r="T139" s="275"/>
      <c r="U139" s="275" t="str">
        <f t="shared" si="24"/>
        <v/>
      </c>
      <c r="V139" s="276"/>
      <c r="W139" s="274">
        <f>'PRODUCTION LIST VOLUMES'!B142</f>
        <v>0</v>
      </c>
      <c r="X139" s="1"/>
    </row>
    <row r="140" spans="1:24" s="37" customFormat="1" ht="23" customHeight="1">
      <c r="A140" s="214"/>
      <c r="B140" s="215"/>
      <c r="C140" s="211" t="str">
        <f>SIMPLvolumes!C147</f>
        <v>11A</v>
      </c>
      <c r="D140" s="273" t="str">
        <f>IF(SIMPLvolumes!X147=0,"",SIMPLvolumes!X147)</f>
        <v/>
      </c>
      <c r="E140" s="273" t="str">
        <f>IF(SIMPLvolumes!Y147=0,"",SIMPLvolumes!Y147)</f>
        <v/>
      </c>
      <c r="F140" s="273" t="str">
        <f>IF(SIMPLvolumes!Z147=0,"",SIMPLvolumes!Z147)</f>
        <v/>
      </c>
      <c r="G140" s="273" t="str">
        <f>IF(SIMPLvolumes!AA147=0,"",SIMPLvolumes!AA147)</f>
        <v/>
      </c>
      <c r="H140" s="273" t="str">
        <f>IF(SIMPLvolumes!AB147=0,"",SIMPLvolumes!AB147)</f>
        <v/>
      </c>
      <c r="I140" s="273" t="str">
        <f>IF(SIMPLvolumes!AC147=0,"",SIMPLvolumes!AC147)</f>
        <v/>
      </c>
      <c r="J140" s="273" t="str">
        <f>IF(SIMPLvolumes!AD147=0,"",SIMPLvolumes!AD147)</f>
        <v/>
      </c>
      <c r="K140" s="273" t="str">
        <f>IF(SIMPLvolumes!AE147=0,"",SIMPLvolumes!AE147)</f>
        <v/>
      </c>
      <c r="L140" s="273" t="str">
        <f>IF(SIMPLvolumes!AF147=0,"",SIMPLvolumes!AF147)</f>
        <v/>
      </c>
      <c r="M140" s="273" t="str">
        <f>IF(SIMPLvolumes!AG147=0,"",SIMPLvolumes!AG147)</f>
        <v/>
      </c>
      <c r="N140" s="273" t="str">
        <f>IF(SIMPLvolumes!AH147=0,"",SIMPLvolumes!AH147)</f>
        <v/>
      </c>
      <c r="O140" s="273" t="str">
        <f>IF(SIMPLvolumes!AI147=0,"",SIMPLvolumes!AI147)</f>
        <v/>
      </c>
      <c r="P140" s="274"/>
      <c r="Q140" s="274"/>
      <c r="R140" s="274"/>
      <c r="S140" s="274"/>
      <c r="T140" s="275"/>
      <c r="U140" s="275" t="str">
        <f t="shared" ref="U140:U144" si="25">IF(T140=1,REPT(""""&amp;C140&amp;".dwg""",B140),"")</f>
        <v/>
      </c>
      <c r="V140" s="276"/>
      <c r="W140" s="274">
        <f>'PRODUCTION LIST VOLUMES'!B143</f>
        <v>0</v>
      </c>
      <c r="X140" s="1"/>
    </row>
    <row r="141" spans="1:24" s="37" customFormat="1" ht="23" customHeight="1">
      <c r="A141" s="214"/>
      <c r="B141" s="215"/>
      <c r="C141" s="211" t="str">
        <f>SIMPLvolumes!C148</f>
        <v>11B</v>
      </c>
      <c r="D141" s="273" t="str">
        <f>IF(SIMPLvolumes!X148=0,"",SIMPLvolumes!X148)</f>
        <v/>
      </c>
      <c r="E141" s="273" t="str">
        <f>IF(SIMPLvolumes!Y148=0,"",SIMPLvolumes!Y148)</f>
        <v/>
      </c>
      <c r="F141" s="273" t="str">
        <f>IF(SIMPLvolumes!Z148=0,"",SIMPLvolumes!Z148)</f>
        <v/>
      </c>
      <c r="G141" s="273" t="str">
        <f>IF(SIMPLvolumes!AA148=0,"",SIMPLvolumes!AA148)</f>
        <v/>
      </c>
      <c r="H141" s="273" t="str">
        <f>IF(SIMPLvolumes!AB148=0,"",SIMPLvolumes!AB148)</f>
        <v/>
      </c>
      <c r="I141" s="273" t="str">
        <f>IF(SIMPLvolumes!AC148=0,"",SIMPLvolumes!AC148)</f>
        <v/>
      </c>
      <c r="J141" s="273" t="str">
        <f>IF(SIMPLvolumes!AD148=0,"",SIMPLvolumes!AD148)</f>
        <v/>
      </c>
      <c r="K141" s="273" t="str">
        <f>IF(SIMPLvolumes!AE148=0,"",SIMPLvolumes!AE148)</f>
        <v/>
      </c>
      <c r="L141" s="273" t="str">
        <f>IF(SIMPLvolumes!AF148=0,"",SIMPLvolumes!AF148)</f>
        <v/>
      </c>
      <c r="M141" s="273" t="str">
        <f>IF(SIMPLvolumes!AG148=0,"",SIMPLvolumes!AG148)</f>
        <v/>
      </c>
      <c r="N141" s="273" t="str">
        <f>IF(SIMPLvolumes!AH148=0,"",SIMPLvolumes!AH148)</f>
        <v/>
      </c>
      <c r="O141" s="273" t="str">
        <f>IF(SIMPLvolumes!AI148=0,"",SIMPLvolumes!AI148)</f>
        <v/>
      </c>
      <c r="P141" s="274"/>
      <c r="Q141" s="274"/>
      <c r="R141" s="274"/>
      <c r="S141" s="274"/>
      <c r="T141" s="275"/>
      <c r="U141" s="275" t="str">
        <f t="shared" si="25"/>
        <v/>
      </c>
      <c r="V141" s="276"/>
      <c r="W141" s="274">
        <f>'PRODUCTION LIST VOLUMES'!B144</f>
        <v>0</v>
      </c>
      <c r="X141" s="1"/>
    </row>
    <row r="142" spans="1:24" s="37" customFormat="1" ht="23" customHeight="1">
      <c r="A142" s="214"/>
      <c r="B142" s="215"/>
      <c r="C142" s="211" t="str">
        <f>SIMPLvolumes!C149</f>
        <v>11C</v>
      </c>
      <c r="D142" s="273" t="str">
        <f>IF(SIMPLvolumes!X149=0,"",SIMPLvolumes!X149)</f>
        <v/>
      </c>
      <c r="E142" s="273" t="str">
        <f>IF(SIMPLvolumes!Y149=0,"",SIMPLvolumes!Y149)</f>
        <v/>
      </c>
      <c r="F142" s="273" t="str">
        <f>IF(SIMPLvolumes!Z149=0,"",SIMPLvolumes!Z149)</f>
        <v/>
      </c>
      <c r="G142" s="273" t="str">
        <f>IF(SIMPLvolumes!AA149=0,"",SIMPLvolumes!AA149)</f>
        <v/>
      </c>
      <c r="H142" s="273" t="str">
        <f>IF(SIMPLvolumes!AB149=0,"",SIMPLvolumes!AB149)</f>
        <v/>
      </c>
      <c r="I142" s="273" t="str">
        <f>IF(SIMPLvolumes!AC149=0,"",SIMPLvolumes!AC149)</f>
        <v/>
      </c>
      <c r="J142" s="273" t="str">
        <f>IF(SIMPLvolumes!AD149=0,"",SIMPLvolumes!AD149)</f>
        <v/>
      </c>
      <c r="K142" s="273" t="str">
        <f>IF(SIMPLvolumes!AE149=0,"",SIMPLvolumes!AE149)</f>
        <v/>
      </c>
      <c r="L142" s="273" t="str">
        <f>IF(SIMPLvolumes!AF149=0,"",SIMPLvolumes!AF149)</f>
        <v/>
      </c>
      <c r="M142" s="273" t="str">
        <f>IF(SIMPLvolumes!AG149=0,"",SIMPLvolumes!AG149)</f>
        <v/>
      </c>
      <c r="N142" s="273" t="str">
        <f>IF(SIMPLvolumes!AH149=0,"",SIMPLvolumes!AH149)</f>
        <v/>
      </c>
      <c r="O142" s="273" t="str">
        <f>IF(SIMPLvolumes!AI149=0,"",SIMPLvolumes!AI149)</f>
        <v/>
      </c>
      <c r="P142" s="274"/>
      <c r="Q142" s="274"/>
      <c r="R142" s="274"/>
      <c r="S142" s="274"/>
      <c r="T142" s="275"/>
      <c r="U142" s="275" t="str">
        <f t="shared" si="25"/>
        <v/>
      </c>
      <c r="V142" s="276"/>
      <c r="W142" s="274">
        <f>'PRODUCTION LIST VOLUMES'!B145</f>
        <v>0</v>
      </c>
      <c r="X142" s="1"/>
    </row>
    <row r="143" spans="1:24" s="37" customFormat="1" ht="23" customHeight="1">
      <c r="A143" s="214"/>
      <c r="B143" s="215"/>
      <c r="C143" s="211" t="str">
        <f>SIMPLvolumes!C150</f>
        <v>11D</v>
      </c>
      <c r="D143" s="273" t="str">
        <f>IF(SIMPLvolumes!X150=0,"",SIMPLvolumes!X150)</f>
        <v/>
      </c>
      <c r="E143" s="273" t="str">
        <f>IF(SIMPLvolumes!Y150=0,"",SIMPLvolumes!Y150)</f>
        <v/>
      </c>
      <c r="F143" s="273" t="str">
        <f>IF(SIMPLvolumes!Z150=0,"",SIMPLvolumes!Z150)</f>
        <v/>
      </c>
      <c r="G143" s="273" t="str">
        <f>IF(SIMPLvolumes!AA150=0,"",SIMPLvolumes!AA150)</f>
        <v/>
      </c>
      <c r="H143" s="273" t="str">
        <f>IF(SIMPLvolumes!AB150=0,"",SIMPLvolumes!AB150)</f>
        <v/>
      </c>
      <c r="I143" s="273" t="str">
        <f>IF(SIMPLvolumes!AC150=0,"",SIMPLvolumes!AC150)</f>
        <v/>
      </c>
      <c r="J143" s="273" t="str">
        <f>IF(SIMPLvolumes!AD150=0,"",SIMPLvolumes!AD150)</f>
        <v/>
      </c>
      <c r="K143" s="273" t="str">
        <f>IF(SIMPLvolumes!AE150=0,"",SIMPLvolumes!AE150)</f>
        <v/>
      </c>
      <c r="L143" s="273" t="str">
        <f>IF(SIMPLvolumes!AF150=0,"",SIMPLvolumes!AF150)</f>
        <v/>
      </c>
      <c r="M143" s="273" t="str">
        <f>IF(SIMPLvolumes!AG150=0,"",SIMPLvolumes!AG150)</f>
        <v/>
      </c>
      <c r="N143" s="273" t="str">
        <f>IF(SIMPLvolumes!AH150=0,"",SIMPLvolumes!AH150)</f>
        <v/>
      </c>
      <c r="O143" s="273" t="str">
        <f>IF(SIMPLvolumes!AI150=0,"",SIMPLvolumes!AI150)</f>
        <v/>
      </c>
      <c r="P143" s="274"/>
      <c r="Q143" s="274"/>
      <c r="R143" s="274"/>
      <c r="S143" s="274"/>
      <c r="T143" s="275"/>
      <c r="U143" s="275" t="str">
        <f t="shared" si="25"/>
        <v/>
      </c>
      <c r="V143" s="276"/>
      <c r="W143" s="274">
        <f>'PRODUCTION LIST VOLUMES'!B146</f>
        <v>0</v>
      </c>
      <c r="X143" s="1"/>
    </row>
    <row r="144" spans="1:24" ht="23" customHeight="1">
      <c r="A144" s="207"/>
      <c r="B144" s="207"/>
      <c r="C144" s="211" t="str">
        <f>SIMPLvolumes!C151</f>
        <v>11E</v>
      </c>
      <c r="D144" s="273" t="str">
        <f>IF(SIMPLvolumes!X151=0,"",SIMPLvolumes!X151)</f>
        <v/>
      </c>
      <c r="E144" s="273" t="str">
        <f>IF(SIMPLvolumes!Y151=0,"",SIMPLvolumes!Y151)</f>
        <v/>
      </c>
      <c r="F144" s="273" t="str">
        <f>IF(SIMPLvolumes!Z151=0,"",SIMPLvolumes!Z151)</f>
        <v/>
      </c>
      <c r="G144" s="273" t="str">
        <f>IF(SIMPLvolumes!AA151=0,"",SIMPLvolumes!AA151)</f>
        <v/>
      </c>
      <c r="H144" s="273" t="str">
        <f>IF(SIMPLvolumes!AB151=0,"",SIMPLvolumes!AB151)</f>
        <v/>
      </c>
      <c r="I144" s="273" t="str">
        <f>IF(SIMPLvolumes!AC151=0,"",SIMPLvolumes!AC151)</f>
        <v/>
      </c>
      <c r="J144" s="273" t="str">
        <f>IF(SIMPLvolumes!AD151=0,"",SIMPLvolumes!AD151)</f>
        <v/>
      </c>
      <c r="K144" s="273" t="str">
        <f>IF(SIMPLvolumes!AE151=0,"",SIMPLvolumes!AE151)</f>
        <v/>
      </c>
      <c r="L144" s="273" t="str">
        <f>IF(SIMPLvolumes!AF151=0,"",SIMPLvolumes!AF151)</f>
        <v/>
      </c>
      <c r="M144" s="273" t="str">
        <f>IF(SIMPLvolumes!AG151=0,"",SIMPLvolumes!AG151)</f>
        <v/>
      </c>
      <c r="N144" s="273" t="str">
        <f>IF(SIMPLvolumes!AH151=0,"",SIMPLvolumes!AH151)</f>
        <v/>
      </c>
      <c r="O144" s="273" t="str">
        <f>IF(SIMPLvolumes!AI151=0,"",SIMPLvolumes!AI151)</f>
        <v/>
      </c>
      <c r="P144" s="274"/>
      <c r="Q144" s="274"/>
      <c r="R144" s="274"/>
      <c r="S144" s="274"/>
      <c r="T144" s="275"/>
      <c r="U144" s="275" t="str">
        <f t="shared" si="25"/>
        <v/>
      </c>
      <c r="V144" s="276"/>
      <c r="W144" s="274">
        <f>'PRODUCTION LIST VOLUMES'!B147</f>
        <v>0</v>
      </c>
    </row>
    <row r="145" spans="1:23" ht="23" customHeight="1">
      <c r="A145" s="207"/>
      <c r="B145" s="207"/>
      <c r="C145" s="211" t="str">
        <f>SIMPLvolumes!C152</f>
        <v>11F</v>
      </c>
      <c r="D145" s="273" t="str">
        <f>IF(SIMPLvolumes!X152=0,"",SIMPLvolumes!X152)</f>
        <v/>
      </c>
      <c r="E145" s="273" t="str">
        <f>IF(SIMPLvolumes!Y152=0,"",SIMPLvolumes!Y152)</f>
        <v/>
      </c>
      <c r="F145" s="273" t="str">
        <f>IF(SIMPLvolumes!Z152=0,"",SIMPLvolumes!Z152)</f>
        <v/>
      </c>
      <c r="G145" s="273" t="str">
        <f>IF(SIMPLvolumes!AA152=0,"",SIMPLvolumes!AA152)</f>
        <v/>
      </c>
      <c r="H145" s="273" t="str">
        <f>IF(SIMPLvolumes!AB152=0,"",SIMPLvolumes!AB152)</f>
        <v/>
      </c>
      <c r="I145" s="273" t="str">
        <f>IF(SIMPLvolumes!AC152=0,"",SIMPLvolumes!AC152)</f>
        <v/>
      </c>
      <c r="J145" s="273" t="str">
        <f>IF(SIMPLvolumes!AD152=0,"",SIMPLvolumes!AD152)</f>
        <v/>
      </c>
      <c r="K145" s="273" t="str">
        <f>IF(SIMPLvolumes!AE152=0,"",SIMPLvolumes!AE152)</f>
        <v/>
      </c>
      <c r="L145" s="273" t="str">
        <f>IF(SIMPLvolumes!AF152=0,"",SIMPLvolumes!AF152)</f>
        <v/>
      </c>
      <c r="M145" s="273" t="str">
        <f>IF(SIMPLvolumes!AG152=0,"",SIMPLvolumes!AG152)</f>
        <v/>
      </c>
      <c r="N145" s="273" t="str">
        <f>IF(SIMPLvolumes!AH152=0,"",SIMPLvolumes!AH152)</f>
        <v/>
      </c>
      <c r="O145" s="273" t="str">
        <f>IF(SIMPLvolumes!AI152=0,"",SIMPLvolumes!AI152)</f>
        <v/>
      </c>
      <c r="P145" s="274"/>
      <c r="Q145" s="274"/>
      <c r="R145" s="274"/>
      <c r="S145" s="274"/>
      <c r="T145" s="275"/>
      <c r="U145" s="275" t="str">
        <f t="shared" ref="U145:U146" si="26">IF(T145=1,REPT(""""&amp;C145&amp;".dwg""",B145),"")</f>
        <v/>
      </c>
      <c r="V145" s="276"/>
      <c r="W145" s="274">
        <f>'PRODUCTION LIST VOLUMES'!B148</f>
        <v>0</v>
      </c>
    </row>
    <row r="146" spans="1:23" ht="23" customHeight="1">
      <c r="A146" s="207"/>
      <c r="B146" s="207"/>
      <c r="C146" s="211" t="str">
        <f>SIMPLvolumes!C153</f>
        <v>11G</v>
      </c>
      <c r="D146" s="273" t="str">
        <f>IF(SIMPLvolumes!X153=0,"",SIMPLvolumes!X153)</f>
        <v/>
      </c>
      <c r="E146" s="273" t="str">
        <f>IF(SIMPLvolumes!Y153=0,"",SIMPLvolumes!Y153)</f>
        <v/>
      </c>
      <c r="F146" s="273" t="str">
        <f>IF(SIMPLvolumes!Z153=0,"",SIMPLvolumes!Z153)</f>
        <v/>
      </c>
      <c r="G146" s="273" t="str">
        <f>IF(SIMPLvolumes!AA153=0,"",SIMPLvolumes!AA153)</f>
        <v/>
      </c>
      <c r="H146" s="273" t="str">
        <f>IF(SIMPLvolumes!AB153=0,"",SIMPLvolumes!AB153)</f>
        <v/>
      </c>
      <c r="I146" s="273" t="str">
        <f>IF(SIMPLvolumes!AC153=0,"",SIMPLvolumes!AC153)</f>
        <v/>
      </c>
      <c r="J146" s="273" t="str">
        <f>IF(SIMPLvolumes!AD153=0,"",SIMPLvolumes!AD153)</f>
        <v/>
      </c>
      <c r="K146" s="273" t="str">
        <f>IF(SIMPLvolumes!AE153=0,"",SIMPLvolumes!AE153)</f>
        <v/>
      </c>
      <c r="L146" s="273" t="str">
        <f>IF(SIMPLvolumes!AF153=0,"",SIMPLvolumes!AF153)</f>
        <v/>
      </c>
      <c r="M146" s="273" t="str">
        <f>IF(SIMPLvolumes!AG153=0,"",SIMPLvolumes!AG153)</f>
        <v/>
      </c>
      <c r="N146" s="273" t="str">
        <f>IF(SIMPLvolumes!AH153=0,"",SIMPLvolumes!AH153)</f>
        <v/>
      </c>
      <c r="O146" s="273" t="str">
        <f>IF(SIMPLvolumes!AI153=0,"",SIMPLvolumes!AI153)</f>
        <v/>
      </c>
      <c r="P146" s="274"/>
      <c r="Q146" s="274"/>
      <c r="R146" s="274"/>
      <c r="S146" s="274"/>
      <c r="T146" s="275"/>
      <c r="U146" s="275" t="str">
        <f t="shared" si="26"/>
        <v/>
      </c>
      <c r="V146" s="276"/>
      <c r="W146" s="274">
        <f>'PRODUCTION LIST VOLUMES'!B149</f>
        <v>0</v>
      </c>
    </row>
    <row r="147" spans="1:23" ht="23" customHeight="1">
      <c r="A147" s="207"/>
      <c r="B147" s="207"/>
      <c r="C147" s="207"/>
      <c r="D147" s="9"/>
      <c r="E147" s="9"/>
      <c r="F147" s="207"/>
      <c r="G147" s="207"/>
      <c r="H147" s="207"/>
      <c r="I147" s="216"/>
      <c r="J147" s="216"/>
      <c r="K147" s="9"/>
      <c r="L147" s="207"/>
      <c r="M147" s="217" t="s">
        <v>175</v>
      </c>
      <c r="N147" s="217"/>
      <c r="O147" s="217"/>
      <c r="P147" s="204"/>
      <c r="Q147" s="204"/>
      <c r="R147" s="204"/>
      <c r="S147" s="207"/>
      <c r="T147" s="207"/>
      <c r="U147" s="207"/>
      <c r="V147" s="208"/>
      <c r="W147" s="207"/>
    </row>
    <row r="148" spans="1:23" ht="23" customHeight="1">
      <c r="A148" s="207"/>
      <c r="B148" s="207"/>
      <c r="C148" s="207"/>
      <c r="D148" s="218" t="s">
        <v>176</v>
      </c>
      <c r="E148" s="219"/>
      <c r="F148" s="220"/>
      <c r="G148" s="207"/>
      <c r="H148" s="221"/>
      <c r="I148" s="222" t="s">
        <v>177</v>
      </c>
      <c r="J148" s="223"/>
      <c r="K148" s="223"/>
      <c r="L148" s="220"/>
      <c r="M148" s="220"/>
      <c r="N148" s="221"/>
      <c r="O148" s="221"/>
      <c r="P148" s="204"/>
      <c r="Q148" s="204"/>
      <c r="R148" s="204"/>
      <c r="S148" s="207"/>
      <c r="T148" s="207"/>
      <c r="U148" s="207"/>
      <c r="V148" s="208"/>
      <c r="W148" s="207"/>
    </row>
    <row r="149" spans="1:23" ht="23" customHeight="1">
      <c r="A149" s="207"/>
      <c r="B149" s="207"/>
      <c r="C149" s="207"/>
      <c r="D149" s="218" t="s">
        <v>178</v>
      </c>
      <c r="E149" s="219"/>
      <c r="F149" s="220"/>
      <c r="G149" s="221"/>
      <c r="H149" s="221"/>
      <c r="I149" s="222" t="s">
        <v>179</v>
      </c>
      <c r="J149" s="224"/>
      <c r="K149" s="224"/>
      <c r="L149" s="225"/>
      <c r="M149" s="225"/>
      <c r="N149" s="221"/>
      <c r="O149" s="221"/>
      <c r="P149" s="204"/>
      <c r="Q149" s="204"/>
      <c r="R149" s="204"/>
      <c r="S149" s="207"/>
      <c r="T149" s="207"/>
      <c r="U149" s="207"/>
      <c r="V149" s="208"/>
      <c r="W149" s="207"/>
    </row>
    <row r="150" spans="1:23" ht="23" customHeight="1">
      <c r="A150" s="207"/>
      <c r="B150" s="207"/>
      <c r="C150" s="207"/>
      <c r="D150" s="9"/>
      <c r="E150" s="9"/>
      <c r="F150" s="207"/>
      <c r="G150" s="207"/>
      <c r="H150" s="221"/>
      <c r="I150" s="226" t="s">
        <v>180</v>
      </c>
      <c r="J150" s="224"/>
      <c r="K150" s="224"/>
      <c r="L150" s="225"/>
      <c r="M150" s="225"/>
      <c r="N150" s="221"/>
      <c r="O150" s="221"/>
      <c r="P150" s="204"/>
      <c r="Q150" s="204"/>
      <c r="R150" s="204"/>
      <c r="S150" s="207"/>
      <c r="T150" s="207"/>
      <c r="U150" s="207"/>
      <c r="V150" s="208"/>
      <c r="W150" s="207"/>
    </row>
  </sheetData>
  <sheetProtection selectLockedCells="1" selectUnlockedCells="1"/>
  <autoFilter ref="A2:W150" xr:uid="{12BD854A-8CFE-4C6D-9DBB-53572AFEA174}"/>
  <mergeCells count="2">
    <mergeCell ref="A1:G1"/>
    <mergeCell ref="I1:J1"/>
  </mergeCells>
  <conditionalFormatting sqref="C2:M2 P2:S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{D9AD2B36-0CB7-4578-B841-3FE38F0BBCA3}</x14:id>
        </ext>
      </extLst>
    </cfRule>
  </conditionalFormatting>
  <conditionalFormatting sqref="N2:O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{735369DA-3285-4E8A-8137-6F0FD3FA8A18}</x14:id>
        </ext>
      </extLst>
    </cfRule>
  </conditionalFormatting>
  <pageMargins left="0.74803149606299213" right="0.74803149606299213" top="0.98425196850393704" bottom="0.98425196850393704" header="0.51181102362204722" footer="0.51181102362204722"/>
  <pageSetup paperSize="9" orientation="portrait" horizontalDpi="1200" verticalDpi="1200" r:id="rId1"/>
  <headerFooter>
    <oddHeader>&amp;L&amp;"-,Krepko"&amp;14simpl volumes - packing list</oddHeader>
    <oddFooter>Stran &amp;P od &amp;N</oddFooter>
    <firstHeader>&amp;Lsimpl volumes - packing list</firstHeader>
    <firstFooter>Stran &amp;P od &amp;N</first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AD2B36-0CB7-4578-B841-3FE38F0BBC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C2:M2 P2:S2</xm:sqref>
        </x14:conditionalFormatting>
        <x14:conditionalFormatting xmlns:xm="http://schemas.microsoft.com/office/excel/2006/main">
          <x14:cfRule type="dataBar" id="{735369DA-3285-4E8A-8137-6F0FD3FA8A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N2:O2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AC508-45ED-49EE-985C-9E557B91A8A6}">
  <dimension ref="A1:T38"/>
  <sheetViews>
    <sheetView workbookViewId="0">
      <selection activeCell="A14" sqref="A14:B15"/>
    </sheetView>
  </sheetViews>
  <sheetFormatPr defaultColWidth="11" defaultRowHeight="15.5"/>
  <cols>
    <col min="2" max="2" width="7.33203125" customWidth="1"/>
    <col min="3" max="3" width="8.6640625" customWidth="1"/>
    <col min="4" max="4" width="11.1640625" customWidth="1"/>
    <col min="5" max="5" width="10.83203125" customWidth="1"/>
    <col min="6" max="6" width="9.83203125" customWidth="1"/>
    <col min="7" max="7" width="9" customWidth="1"/>
    <col min="8" max="8" width="11.33203125" customWidth="1"/>
    <col min="9" max="9" width="11" style="284"/>
    <col min="10" max="10" width="7.6640625" customWidth="1"/>
    <col min="11" max="11" width="8.33203125" customWidth="1"/>
  </cols>
  <sheetData>
    <row r="1" spans="1:20" ht="31">
      <c r="A1" s="282" t="s">
        <v>217</v>
      </c>
      <c r="B1" s="283"/>
      <c r="C1" s="283"/>
      <c r="D1" s="283"/>
      <c r="E1" s="283"/>
      <c r="F1" s="283"/>
      <c r="G1" s="283"/>
      <c r="H1" s="283"/>
      <c r="J1" s="283"/>
      <c r="K1" s="283"/>
      <c r="T1" s="283"/>
    </row>
    <row r="2" spans="1:20">
      <c r="A2" s="285" t="s">
        <v>411</v>
      </c>
      <c r="B2" s="283"/>
      <c r="C2" s="283"/>
      <c r="D2" s="283"/>
      <c r="E2" s="283"/>
      <c r="F2" s="283"/>
      <c r="H2" s="283"/>
      <c r="I2" s="285" t="s">
        <v>412</v>
      </c>
      <c r="M2" s="285"/>
      <c r="T2" s="283"/>
    </row>
    <row r="3" spans="1:20" ht="46">
      <c r="A3" s="345">
        <f>'[1]PROD.LIST GRP Tentomen'!A4:F4</f>
        <v>0</v>
      </c>
      <c r="B3" s="346"/>
      <c r="C3" s="346"/>
      <c r="D3" s="346"/>
      <c r="E3" s="346"/>
      <c r="F3" s="346"/>
      <c r="G3" s="346"/>
      <c r="H3" s="347"/>
      <c r="I3" s="348">
        <f>'[1]PROD.LIST GRP Tentomen'!G4</f>
        <v>0</v>
      </c>
      <c r="J3" s="349"/>
      <c r="K3" s="350"/>
      <c r="N3" s="286"/>
      <c r="O3" s="286"/>
      <c r="P3" s="286"/>
      <c r="Q3" s="286"/>
      <c r="R3" s="286"/>
    </row>
    <row r="4" spans="1:20" ht="13" customHeight="1">
      <c r="A4" s="285"/>
      <c r="B4" s="283"/>
      <c r="C4" s="283"/>
      <c r="D4" s="283"/>
      <c r="E4" s="13"/>
      <c r="F4" s="351"/>
      <c r="G4" s="351"/>
      <c r="H4" s="15"/>
      <c r="I4" s="287"/>
      <c r="J4" s="283"/>
      <c r="K4" s="283"/>
      <c r="P4" s="288"/>
      <c r="Q4" s="288"/>
      <c r="R4" s="289"/>
      <c r="S4" s="290"/>
      <c r="T4" s="283"/>
    </row>
    <row r="5" spans="1:20" ht="23" customHeight="1">
      <c r="A5" s="285"/>
      <c r="B5" s="283"/>
      <c r="C5" s="291" t="s">
        <v>230</v>
      </c>
      <c r="D5" s="291"/>
      <c r="E5" s="13"/>
      <c r="F5" s="15"/>
      <c r="G5" s="291" t="s">
        <v>230</v>
      </c>
      <c r="H5" s="291"/>
      <c r="I5" s="287"/>
      <c r="J5" s="283"/>
      <c r="K5" s="291" t="s">
        <v>230</v>
      </c>
      <c r="L5" s="291"/>
      <c r="P5" s="288"/>
      <c r="Q5" s="288"/>
      <c r="R5" s="289"/>
      <c r="S5" s="290"/>
      <c r="T5" s="283"/>
    </row>
    <row r="6" spans="1:20" ht="21">
      <c r="A6" s="352" t="s">
        <v>231</v>
      </c>
      <c r="B6" s="353"/>
      <c r="C6" s="292"/>
      <c r="D6" s="293"/>
      <c r="E6" s="356" t="s">
        <v>232</v>
      </c>
      <c r="F6" s="357"/>
      <c r="G6" s="294"/>
      <c r="I6" s="352" t="s">
        <v>233</v>
      </c>
      <c r="J6" s="353"/>
      <c r="K6" s="294"/>
      <c r="P6" s="10"/>
      <c r="Q6" s="10"/>
      <c r="R6" s="10"/>
      <c r="S6" s="289"/>
      <c r="T6" s="283"/>
    </row>
    <row r="7" spans="1:20" ht="21">
      <c r="A7" s="354"/>
      <c r="B7" s="355"/>
      <c r="C7" s="295"/>
      <c r="D7" s="293"/>
      <c r="E7" s="358"/>
      <c r="F7" s="359"/>
      <c r="G7" s="296"/>
      <c r="I7" s="354"/>
      <c r="J7" s="355"/>
      <c r="K7" s="296"/>
      <c r="P7" s="10"/>
      <c r="Q7" s="10"/>
      <c r="R7" s="10"/>
      <c r="S7" s="289"/>
      <c r="T7" s="283"/>
    </row>
    <row r="8" spans="1:20" ht="21">
      <c r="A8" s="352" t="s">
        <v>234</v>
      </c>
      <c r="B8" s="353"/>
      <c r="C8" s="297"/>
      <c r="D8" s="298"/>
      <c r="E8" s="360" t="s">
        <v>413</v>
      </c>
      <c r="F8" s="361"/>
      <c r="G8" s="299"/>
      <c r="I8" s="362" t="s">
        <v>236</v>
      </c>
      <c r="J8" s="363"/>
      <c r="K8" s="299"/>
      <c r="P8" s="283"/>
      <c r="Q8" s="283"/>
      <c r="R8" s="283"/>
      <c r="S8" s="283"/>
      <c r="T8" s="283"/>
    </row>
    <row r="9" spans="1:20" ht="21">
      <c r="A9" s="354"/>
      <c r="B9" s="355"/>
      <c r="C9" s="300"/>
      <c r="D9" s="298"/>
      <c r="E9" s="358"/>
      <c r="F9" s="359"/>
      <c r="G9" s="296"/>
      <c r="I9" s="354"/>
      <c r="J9" s="355"/>
      <c r="K9" s="296"/>
      <c r="P9" s="10"/>
      <c r="Q9" s="10"/>
      <c r="R9" s="10"/>
      <c r="S9" s="289"/>
      <c r="T9" s="283"/>
    </row>
    <row r="10" spans="1:20" ht="21">
      <c r="A10" s="352" t="s">
        <v>237</v>
      </c>
      <c r="B10" s="353"/>
      <c r="C10" s="292"/>
      <c r="D10" s="293"/>
      <c r="E10" s="362" t="s">
        <v>235</v>
      </c>
      <c r="F10" s="363"/>
      <c r="G10" s="301"/>
      <c r="I10" s="362" t="s">
        <v>414</v>
      </c>
      <c r="J10" s="363"/>
      <c r="K10" s="299"/>
      <c r="P10" s="10"/>
      <c r="Q10" s="10"/>
      <c r="R10" s="10"/>
      <c r="S10" s="289"/>
      <c r="T10" s="283"/>
    </row>
    <row r="11" spans="1:20" ht="21">
      <c r="A11" s="354"/>
      <c r="B11" s="355"/>
      <c r="C11" s="295"/>
      <c r="D11" s="293"/>
      <c r="E11" s="354"/>
      <c r="F11" s="355"/>
      <c r="G11" s="302"/>
      <c r="I11" s="354"/>
      <c r="J11" s="355"/>
      <c r="K11" s="296"/>
      <c r="P11" s="10"/>
      <c r="Q11" s="10"/>
      <c r="R11" s="10"/>
      <c r="S11" s="289"/>
      <c r="T11" s="283"/>
    </row>
    <row r="12" spans="1:20" ht="21">
      <c r="A12" s="352" t="s">
        <v>239</v>
      </c>
      <c r="B12" s="353"/>
      <c r="C12" s="297"/>
      <c r="D12" s="298"/>
      <c r="E12" s="303" t="s">
        <v>238</v>
      </c>
      <c r="F12" s="304"/>
      <c r="G12" s="305"/>
      <c r="I12" s="362" t="s">
        <v>241</v>
      </c>
      <c r="J12" s="363"/>
      <c r="K12" s="299"/>
      <c r="P12" s="10"/>
      <c r="Q12" s="10"/>
      <c r="R12" s="10"/>
      <c r="S12" s="289"/>
      <c r="T12" s="283"/>
    </row>
    <row r="13" spans="1:20" ht="21">
      <c r="A13" s="362"/>
      <c r="B13" s="363"/>
      <c r="C13" s="306"/>
      <c r="D13" s="298"/>
      <c r="E13" s="307"/>
      <c r="F13" s="308"/>
      <c r="G13" s="302"/>
      <c r="I13" s="354"/>
      <c r="J13" s="355"/>
      <c r="K13" s="296"/>
      <c r="P13" s="10"/>
      <c r="Q13" s="10"/>
      <c r="R13" s="10"/>
      <c r="S13" s="289"/>
      <c r="T13" s="283"/>
    </row>
    <row r="14" spans="1:20" ht="20" customHeight="1">
      <c r="A14" s="370" t="s">
        <v>242</v>
      </c>
      <c r="B14" s="371"/>
      <c r="C14" s="294"/>
      <c r="E14" s="309" t="s">
        <v>240</v>
      </c>
      <c r="F14" s="310"/>
      <c r="G14" s="301"/>
      <c r="I14" s="362" t="s">
        <v>244</v>
      </c>
      <c r="J14" s="363"/>
      <c r="K14" s="299"/>
    </row>
    <row r="15" spans="1:20" ht="20" customHeight="1">
      <c r="A15" s="372"/>
      <c r="B15" s="373"/>
      <c r="C15" s="296"/>
      <c r="E15" s="307"/>
      <c r="F15" s="308"/>
      <c r="G15" s="302"/>
      <c r="I15" s="354"/>
      <c r="J15" s="355"/>
      <c r="K15" s="296"/>
    </row>
    <row r="16" spans="1:20" ht="20" customHeight="1">
      <c r="A16" s="362" t="s">
        <v>245</v>
      </c>
      <c r="B16" s="363"/>
      <c r="C16" s="299"/>
      <c r="E16" s="303" t="s">
        <v>243</v>
      </c>
      <c r="F16" s="304"/>
      <c r="G16" s="305"/>
      <c r="I16" s="362" t="s">
        <v>247</v>
      </c>
      <c r="J16" s="363"/>
      <c r="K16" s="299"/>
    </row>
    <row r="17" spans="1:20" ht="20" customHeight="1">
      <c r="A17" s="354"/>
      <c r="B17" s="355"/>
      <c r="C17" s="296"/>
      <c r="E17" s="307"/>
      <c r="F17" s="308"/>
      <c r="G17" s="302"/>
      <c r="I17" s="354"/>
      <c r="J17" s="355"/>
      <c r="K17" s="296"/>
    </row>
    <row r="18" spans="1:20" ht="20" customHeight="1">
      <c r="A18" s="362" t="s">
        <v>248</v>
      </c>
      <c r="B18" s="363"/>
      <c r="C18" s="311"/>
      <c r="E18" s="309" t="s">
        <v>246</v>
      </c>
      <c r="F18" s="310"/>
      <c r="G18" s="311"/>
      <c r="I18" s="362" t="s">
        <v>415</v>
      </c>
      <c r="J18" s="363"/>
      <c r="K18" s="311"/>
      <c r="L18" s="283"/>
      <c r="M18" s="283"/>
    </row>
    <row r="19" spans="1:20" ht="17" customHeight="1">
      <c r="A19" s="354"/>
      <c r="B19" s="355"/>
      <c r="C19" s="312"/>
      <c r="E19" s="307"/>
      <c r="F19" s="308"/>
      <c r="G19" s="312"/>
      <c r="H19" s="283"/>
      <c r="I19" s="354"/>
      <c r="J19" s="355"/>
      <c r="K19" s="312"/>
      <c r="L19" s="283"/>
      <c r="M19" s="283"/>
    </row>
    <row r="20" spans="1:20" ht="23" customHeight="1">
      <c r="A20" s="366" t="s">
        <v>417</v>
      </c>
      <c r="B20" s="367"/>
      <c r="C20" s="311"/>
      <c r="E20" s="309" t="s">
        <v>416</v>
      </c>
      <c r="F20" s="310"/>
      <c r="G20" s="311"/>
      <c r="I20" s="309"/>
      <c r="J20" s="310"/>
      <c r="K20" s="311"/>
      <c r="T20" s="283"/>
    </row>
    <row r="21" spans="1:20" ht="23" customHeight="1">
      <c r="A21" s="368"/>
      <c r="B21" s="369"/>
      <c r="C21" s="312"/>
      <c r="E21" s="307"/>
      <c r="F21" s="308"/>
      <c r="G21" s="312"/>
      <c r="I21" s="307"/>
      <c r="J21" s="308"/>
      <c r="K21" s="312"/>
      <c r="T21" s="283"/>
    </row>
    <row r="22" spans="1:20" ht="23" customHeight="1">
      <c r="K22" s="283"/>
      <c r="T22" s="283"/>
    </row>
    <row r="23" spans="1:20" s="313" customFormat="1" ht="20" customHeight="1">
      <c r="B23" s="284" t="s">
        <v>218</v>
      </c>
      <c r="C23" s="10"/>
      <c r="D23" s="10"/>
      <c r="E23" s="10"/>
      <c r="G23" s="314"/>
      <c r="H23" s="315"/>
      <c r="I23" s="316"/>
      <c r="J23" s="315"/>
      <c r="K23" s="317"/>
      <c r="L23" s="318"/>
      <c r="M23" s="318"/>
    </row>
    <row r="24" spans="1:20" ht="20" customHeight="1">
      <c r="B24" s="319" t="s">
        <v>219</v>
      </c>
      <c r="C24" s="320"/>
      <c r="D24" s="321"/>
      <c r="E24" s="322"/>
      <c r="G24" s="364" t="s">
        <v>249</v>
      </c>
      <c r="H24" s="365"/>
      <c r="I24" s="365"/>
      <c r="J24" s="323"/>
      <c r="K24" s="324" t="s">
        <v>250</v>
      </c>
      <c r="L24" s="325"/>
      <c r="M24" s="325"/>
    </row>
    <row r="25" spans="1:20" ht="20" customHeight="1">
      <c r="B25" s="319" t="s">
        <v>220</v>
      </c>
      <c r="C25" s="321"/>
      <c r="D25" s="321"/>
      <c r="E25" s="322"/>
      <c r="G25" s="326"/>
      <c r="H25" s="327"/>
      <c r="I25" s="328"/>
      <c r="J25" s="329"/>
      <c r="K25" s="324" t="s">
        <v>251</v>
      </c>
      <c r="L25" s="325"/>
      <c r="M25" s="325"/>
    </row>
    <row r="26" spans="1:20" ht="20" customHeight="1">
      <c r="A26" s="325"/>
      <c r="B26" s="319" t="s">
        <v>221</v>
      </c>
      <c r="C26" s="321"/>
      <c r="D26" s="321"/>
      <c r="E26" s="321"/>
      <c r="F26" s="325"/>
      <c r="G26" s="330"/>
      <c r="H26" s="331"/>
      <c r="I26" s="332"/>
      <c r="J26" s="331"/>
      <c r="K26" s="333"/>
      <c r="L26" s="325"/>
      <c r="M26" s="325"/>
    </row>
    <row r="27" spans="1:20" ht="27.5">
      <c r="F27" s="325"/>
      <c r="G27" s="325"/>
      <c r="H27" s="325"/>
      <c r="I27" s="334"/>
      <c r="J27" s="325"/>
      <c r="K27" s="325"/>
      <c r="L27" s="325"/>
      <c r="M27" s="325"/>
    </row>
    <row r="28" spans="1:20" ht="27.5">
      <c r="A28" s="325"/>
      <c r="B28" s="325"/>
      <c r="C28" s="325"/>
      <c r="D28" s="325"/>
      <c r="E28" s="325"/>
      <c r="F28" s="325"/>
      <c r="G28" s="325"/>
      <c r="H28" s="325"/>
      <c r="I28" s="334"/>
      <c r="J28" s="325"/>
      <c r="K28" s="325"/>
      <c r="L28" s="325"/>
      <c r="M28" s="325"/>
    </row>
    <row r="29" spans="1:20" ht="27.5">
      <c r="A29" s="325"/>
      <c r="B29" s="325"/>
      <c r="C29" s="325"/>
      <c r="D29" s="325"/>
      <c r="E29" s="325"/>
      <c r="F29" s="325"/>
      <c r="G29" s="325"/>
      <c r="H29" s="325"/>
      <c r="I29" s="334"/>
      <c r="J29" s="325"/>
      <c r="K29" s="325"/>
      <c r="L29" s="325"/>
      <c r="M29" s="325"/>
    </row>
    <row r="30" spans="1:20" ht="27.5">
      <c r="A30" s="325"/>
      <c r="B30" s="325"/>
      <c r="C30" s="325"/>
      <c r="D30" s="325"/>
      <c r="E30" s="325"/>
      <c r="F30" s="325"/>
      <c r="G30" s="325"/>
      <c r="H30" s="325"/>
      <c r="I30" s="334"/>
      <c r="J30" s="325"/>
      <c r="K30" s="325"/>
      <c r="L30" s="325"/>
      <c r="M30" s="325"/>
    </row>
    <row r="31" spans="1:20" ht="27.5">
      <c r="A31" s="325"/>
      <c r="B31" s="325"/>
      <c r="C31" s="325"/>
      <c r="D31" s="325"/>
      <c r="E31" s="325"/>
      <c r="F31" s="325"/>
      <c r="G31" s="325"/>
      <c r="H31" s="325"/>
      <c r="I31" s="334"/>
      <c r="J31" s="325"/>
      <c r="K31" s="325"/>
      <c r="L31" s="325"/>
      <c r="M31" s="325"/>
    </row>
    <row r="32" spans="1:20" ht="27.5">
      <c r="A32" s="325"/>
      <c r="B32" s="325"/>
      <c r="C32" s="325"/>
      <c r="D32" s="325"/>
      <c r="E32" s="325"/>
      <c r="F32" s="325"/>
      <c r="G32" s="325"/>
      <c r="H32" s="325"/>
      <c r="I32" s="334"/>
      <c r="J32" s="325"/>
      <c r="K32" s="325"/>
      <c r="L32" s="325"/>
      <c r="M32" s="325"/>
    </row>
    <row r="33" spans="1:13" ht="27.5">
      <c r="A33" s="325"/>
      <c r="B33" s="325"/>
      <c r="C33" s="325"/>
      <c r="D33" s="325"/>
      <c r="E33" s="325"/>
      <c r="F33" s="325"/>
      <c r="G33" s="325"/>
      <c r="H33" s="325"/>
      <c r="I33" s="334"/>
      <c r="J33" s="325"/>
      <c r="K33" s="325"/>
      <c r="L33" s="325"/>
      <c r="M33" s="325"/>
    </row>
    <row r="34" spans="1:13" ht="27.5">
      <c r="A34" s="325"/>
      <c r="B34" s="325"/>
      <c r="C34" s="325"/>
      <c r="D34" s="325"/>
      <c r="E34" s="325"/>
      <c r="F34" s="325"/>
      <c r="G34" s="325"/>
      <c r="H34" s="325"/>
      <c r="I34" s="334"/>
      <c r="J34" s="325"/>
      <c r="K34" s="325"/>
      <c r="L34" s="325"/>
      <c r="M34" s="325"/>
    </row>
    <row r="35" spans="1:13" ht="27.5">
      <c r="A35" s="325"/>
      <c r="B35" s="325"/>
      <c r="C35" s="325"/>
      <c r="D35" s="325"/>
    </row>
    <row r="36" spans="1:13" ht="27.5">
      <c r="A36" s="325"/>
      <c r="B36" s="325"/>
      <c r="C36" s="325"/>
      <c r="D36" s="325"/>
    </row>
    <row r="37" spans="1:13" ht="27.5">
      <c r="A37" s="325"/>
      <c r="B37" s="325"/>
      <c r="C37" s="325"/>
      <c r="D37" s="325"/>
    </row>
    <row r="38" spans="1:13" ht="27.5">
      <c r="A38" s="325"/>
      <c r="B38" s="325"/>
      <c r="C38" s="325"/>
      <c r="D38" s="325"/>
    </row>
  </sheetData>
  <mergeCells count="22">
    <mergeCell ref="A18:B19"/>
    <mergeCell ref="I18:J19"/>
    <mergeCell ref="G24:I24"/>
    <mergeCell ref="A20:B21"/>
    <mergeCell ref="A12:B13"/>
    <mergeCell ref="I12:J13"/>
    <mergeCell ref="A14:B15"/>
    <mergeCell ref="I14:J15"/>
    <mergeCell ref="A16:B17"/>
    <mergeCell ref="I16:J17"/>
    <mergeCell ref="A8:B9"/>
    <mergeCell ref="E8:F9"/>
    <mergeCell ref="I8:J9"/>
    <mergeCell ref="A10:B11"/>
    <mergeCell ref="E10:F11"/>
    <mergeCell ref="I10:J11"/>
    <mergeCell ref="A3:H3"/>
    <mergeCell ref="I3:K3"/>
    <mergeCell ref="F4:G4"/>
    <mergeCell ref="A6:B7"/>
    <mergeCell ref="E6:F7"/>
    <mergeCell ref="I6:J7"/>
  </mergeCells>
  <pageMargins left="0.7" right="0.7" top="0.75" bottom="0.75" header="0.3" footer="0.3"/>
  <pageSetup paperSize="9" orientation="landscape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List5"/>
  <dimension ref="A2:K452"/>
  <sheetViews>
    <sheetView showGridLines="0" workbookViewId="0">
      <selection activeCell="F128" sqref="F128"/>
    </sheetView>
  </sheetViews>
  <sheetFormatPr defaultColWidth="11" defaultRowHeight="15.5"/>
  <cols>
    <col min="10" max="11" width="11.83203125" bestFit="1" customWidth="1"/>
  </cols>
  <sheetData>
    <row r="2" spans="1:11" ht="16" thickBot="1">
      <c r="B2" s="8" t="str">
        <f>SIMPLvolumes!AM8</f>
        <v>mali vol</v>
      </c>
      <c r="C2" s="8" t="str">
        <f>SIMPLvolumes!AN8</f>
        <v>veliki</v>
      </c>
      <c r="D2" s="8" t="str">
        <f>SIMPLvolumes!AO8</f>
        <v>noži</v>
      </c>
      <c r="E2" s="8" t="s">
        <v>95</v>
      </c>
      <c r="F2" s="8" t="s">
        <v>94</v>
      </c>
      <c r="G2" s="8" t="s">
        <v>93</v>
      </c>
      <c r="H2" s="8" t="s">
        <v>92</v>
      </c>
      <c r="I2" s="8" t="s">
        <v>96</v>
      </c>
      <c r="J2" s="8" t="s">
        <v>159</v>
      </c>
      <c r="K2" s="8" t="s">
        <v>97</v>
      </c>
    </row>
    <row r="3" spans="1:11" ht="34" customHeight="1" thickBot="1">
      <c r="A3" s="4" t="s">
        <v>91</v>
      </c>
      <c r="B3" s="6" t="e">
        <f>SUM(B4:B663)</f>
        <v>#REF!</v>
      </c>
      <c r="C3" s="6" t="e">
        <f>SUM(C4:C663)</f>
        <v>#REF!</v>
      </c>
      <c r="D3" s="6" t="e">
        <f>SUM(D4:D663)</f>
        <v>#REF!</v>
      </c>
      <c r="E3" s="6" t="e">
        <f>SUM(E4:E663)/1000</f>
        <v>#REF!</v>
      </c>
      <c r="F3" s="6" t="e">
        <f>SUM(F4:F663)/1000</f>
        <v>#REF!</v>
      </c>
      <c r="G3" s="6" t="e">
        <f>SUM(G4:G663)/1000</f>
        <v>#REF!</v>
      </c>
      <c r="H3" s="6" t="e">
        <f>SUM(H4:H663)/1000</f>
        <v>#REF!</v>
      </c>
      <c r="I3" s="6" t="e">
        <f>SUM(I4:I663)/1000</f>
        <v>#REF!</v>
      </c>
      <c r="J3" s="6" t="e">
        <f>SUM(J4:J663)</f>
        <v>#REF!</v>
      </c>
      <c r="K3" s="7" t="e">
        <f>SUM(K4:K663)</f>
        <v>#REF!</v>
      </c>
    </row>
    <row r="4" spans="1:11">
      <c r="A4" t="str">
        <f>'PRODUCTION LIST VOLUMES'!C6</f>
        <v>1A</v>
      </c>
      <c r="B4" s="5">
        <f>SIMPLvolumes!AM11*SUM(SIMPLvolumes!X11:AG11)</f>
        <v>0</v>
      </c>
      <c r="C4" s="5">
        <f>SIMPLvolumes!AN11*SUM(SIMPLvolumes!X11:AG11)</f>
        <v>0</v>
      </c>
      <c r="D4" s="5">
        <f>SIMPLvolumes!AO11*SUM(SIMPLvolumes!X11:AG11)</f>
        <v>0</v>
      </c>
      <c r="E4" s="5">
        <f>SIMPLvolumes!AP11*SUM(SIMPLvolumes!X11:AG11)</f>
        <v>0</v>
      </c>
      <c r="F4" s="5">
        <f>SIMPLvolumes!AQ11*SUM(SIMPLvolumes!X11:AG11)</f>
        <v>0</v>
      </c>
      <c r="G4" s="5">
        <f>SIMPLvolumes!AR11*SUM(SIMPLvolumes!X11:AG11)</f>
        <v>0</v>
      </c>
      <c r="H4" s="5">
        <f t="shared" ref="H4" si="0">F4/10</f>
        <v>0</v>
      </c>
      <c r="I4" s="5">
        <f>(3/100)*F4</f>
        <v>0</v>
      </c>
      <c r="J4" s="5">
        <f>SIMPLvolumes!AT11*SUM(SIMPLvolumes!X11:AG11)/3.125</f>
        <v>0</v>
      </c>
      <c r="K4" s="5">
        <f>SIMPLvolumes!AS11</f>
        <v>0</v>
      </c>
    </row>
    <row r="5" spans="1:11">
      <c r="A5" t="str">
        <f>'PRODUCTION LIST VOLUMES'!C7</f>
        <v>1B</v>
      </c>
      <c r="B5" s="5">
        <f>SIMPLvolumes!AM12*SUM(SIMPLvolumes!X12:AG12)</f>
        <v>0</v>
      </c>
      <c r="C5" s="5">
        <f>SIMPLvolumes!AN12*SUM(SIMPLvolumes!X12:AG12)</f>
        <v>0</v>
      </c>
      <c r="D5" s="5">
        <f>SIMPLvolumes!AO12*SUM(SIMPLvolumes!X12:AG12)</f>
        <v>0</v>
      </c>
      <c r="E5" s="5">
        <f>SIMPLvolumes!AP12*SUM(SIMPLvolumes!X12:AG12)</f>
        <v>0</v>
      </c>
      <c r="F5" s="5">
        <f>SIMPLvolumes!AQ12*SUM(SIMPLvolumes!X12:AG12)</f>
        <v>0</v>
      </c>
      <c r="G5" s="5">
        <f>SIMPLvolumes!AR12*SUM(SIMPLvolumes!X12:AG12)</f>
        <v>0</v>
      </c>
      <c r="H5" s="5">
        <f t="shared" ref="H5:H68" si="1">F5/10</f>
        <v>0</v>
      </c>
      <c r="I5" s="5">
        <f t="shared" ref="I5:I68" si="2">(3/100)*F5</f>
        <v>0</v>
      </c>
      <c r="J5" s="5">
        <f>SIMPLvolumes!AT12*SUM(SIMPLvolumes!X12:AG12)/3.125</f>
        <v>0</v>
      </c>
      <c r="K5" s="5">
        <f>SIMPLvolumes!AS12</f>
        <v>0</v>
      </c>
    </row>
    <row r="6" spans="1:11">
      <c r="A6" t="str">
        <f>'PRODUCTION LIST VOLUMES'!C8</f>
        <v>1C</v>
      </c>
      <c r="B6" s="5">
        <f>SIMPLvolumes!AM13*SUM(SIMPLvolumes!X13:AG13)</f>
        <v>0</v>
      </c>
      <c r="C6" s="5">
        <f>SIMPLvolumes!AN13*SUM(SIMPLvolumes!X13:AG13)</f>
        <v>0</v>
      </c>
      <c r="D6" s="5">
        <f>SIMPLvolumes!AO13*SUM(SIMPLvolumes!X13:AG13)</f>
        <v>0</v>
      </c>
      <c r="E6" s="5">
        <f>SIMPLvolumes!AP13*SUM(SIMPLvolumes!X13:AG13)</f>
        <v>0</v>
      </c>
      <c r="F6" s="5">
        <f>SIMPLvolumes!AQ13*SUM(SIMPLvolumes!X13:AG13)</f>
        <v>0</v>
      </c>
      <c r="G6" s="5">
        <f>SIMPLvolumes!AR13*SUM(SIMPLvolumes!X13:AG13)</f>
        <v>0</v>
      </c>
      <c r="H6" s="5">
        <f t="shared" si="1"/>
        <v>0</v>
      </c>
      <c r="I6" s="5">
        <f t="shared" si="2"/>
        <v>0</v>
      </c>
      <c r="J6" s="5">
        <f>SIMPLvolumes!AT13*SUM(SIMPLvolumes!X13:AG13)/3.125</f>
        <v>0</v>
      </c>
      <c r="K6" s="5">
        <f>SIMPLvolumes!AS13</f>
        <v>0</v>
      </c>
    </row>
    <row r="7" spans="1:11">
      <c r="A7" t="str">
        <f>'PRODUCTION LIST VOLUMES'!C9</f>
        <v>1D</v>
      </c>
      <c r="B7" s="5">
        <f>SIMPLvolumes!AM14*SUM(SIMPLvolumes!X14:AG14)</f>
        <v>0</v>
      </c>
      <c r="C7" s="5">
        <f>SIMPLvolumes!AN14*SUM(SIMPLvolumes!X14:AG14)</f>
        <v>0</v>
      </c>
      <c r="D7" s="5">
        <f>SIMPLvolumes!AO14*SUM(SIMPLvolumes!X14:AG14)</f>
        <v>0</v>
      </c>
      <c r="E7" s="5">
        <f>SIMPLvolumes!AP14*SUM(SIMPLvolumes!X14:AG14)</f>
        <v>0</v>
      </c>
      <c r="F7" s="5">
        <f>SIMPLvolumes!AQ14*SUM(SIMPLvolumes!X14:AG14)</f>
        <v>0</v>
      </c>
      <c r="G7" s="5">
        <f>SIMPLvolumes!AR14*SUM(SIMPLvolumes!X14:AG14)</f>
        <v>0</v>
      </c>
      <c r="H7" s="5">
        <f t="shared" si="1"/>
        <v>0</v>
      </c>
      <c r="I7" s="5">
        <f t="shared" si="2"/>
        <v>0</v>
      </c>
      <c r="J7" s="5">
        <f>SIMPLvolumes!AT14*SUM(SIMPLvolumes!X14:AG14)/3.125</f>
        <v>0</v>
      </c>
      <c r="K7" s="5">
        <f>SIMPLvolumes!AS14</f>
        <v>0</v>
      </c>
    </row>
    <row r="8" spans="1:11">
      <c r="A8" t="str">
        <f>'PRODUCTION LIST VOLUMES'!C10</f>
        <v>1E</v>
      </c>
      <c r="B8" s="5">
        <f>SIMPLvolumes!AM15*SUM(SIMPLvolumes!X15:AG15)</f>
        <v>0</v>
      </c>
      <c r="C8" s="5">
        <f>SIMPLvolumes!AN15*SUM(SIMPLvolumes!X15:AG15)</f>
        <v>0</v>
      </c>
      <c r="D8" s="5">
        <f>SIMPLvolumes!AO15*SUM(SIMPLvolumes!X15:AG15)</f>
        <v>0</v>
      </c>
      <c r="E8" s="5">
        <f>SIMPLvolumes!AP15*SUM(SIMPLvolumes!X15:AG15)</f>
        <v>0</v>
      </c>
      <c r="F8" s="5">
        <f>SIMPLvolumes!AQ15*SUM(SIMPLvolumes!X15:AG15)</f>
        <v>0</v>
      </c>
      <c r="G8" s="5">
        <f>SIMPLvolumes!AR15*SUM(SIMPLvolumes!X15:AG15)</f>
        <v>0</v>
      </c>
      <c r="H8" s="5">
        <f t="shared" si="1"/>
        <v>0</v>
      </c>
      <c r="I8" s="5">
        <f t="shared" si="2"/>
        <v>0</v>
      </c>
      <c r="J8" s="5">
        <f>SIMPLvolumes!AT15*SUM(SIMPLvolumes!X15:AG15)/3.125</f>
        <v>0</v>
      </c>
      <c r="K8" s="5">
        <f>SIMPLvolumes!AS15</f>
        <v>0</v>
      </c>
    </row>
    <row r="9" spans="1:11">
      <c r="A9" t="str">
        <f>'PRODUCTION LIST VOLUMES'!C11</f>
        <v>1F</v>
      </c>
      <c r="B9" s="5">
        <f>SIMPLvolumes!AM16*SUM(SIMPLvolumes!X16:AG16)</f>
        <v>0</v>
      </c>
      <c r="C9" s="5">
        <f>SIMPLvolumes!AN16*SUM(SIMPLvolumes!X16:AG16)</f>
        <v>0</v>
      </c>
      <c r="D9" s="5">
        <f>SIMPLvolumes!AO16*SUM(SIMPLvolumes!X16:AG16)</f>
        <v>0</v>
      </c>
      <c r="E9" s="5">
        <f>SIMPLvolumes!AP16*SUM(SIMPLvolumes!X16:AG16)</f>
        <v>0</v>
      </c>
      <c r="F9" s="5">
        <f>SIMPLvolumes!AQ16*SUM(SIMPLvolumes!X16:AG16)</f>
        <v>0</v>
      </c>
      <c r="G9" s="5">
        <f>SIMPLvolumes!AR16*SUM(SIMPLvolumes!X16:AG16)</f>
        <v>0</v>
      </c>
      <c r="H9" s="5">
        <f t="shared" si="1"/>
        <v>0</v>
      </c>
      <c r="I9" s="5">
        <f t="shared" si="2"/>
        <v>0</v>
      </c>
      <c r="J9" s="5">
        <f>SIMPLvolumes!AT16*SUM(SIMPLvolumes!X16:AG16)/3.125</f>
        <v>0</v>
      </c>
      <c r="K9" s="5">
        <f>SIMPLvolumes!AS16</f>
        <v>0</v>
      </c>
    </row>
    <row r="10" spans="1:11">
      <c r="A10" t="str">
        <f>'PRODUCTION LIST VOLUMES'!C12</f>
        <v>1G</v>
      </c>
      <c r="B10" s="5">
        <f>SIMPLvolumes!AM17*SUM(SIMPLvolumes!X17:AG17)</f>
        <v>0</v>
      </c>
      <c r="C10" s="5">
        <f>SIMPLvolumes!AN17*SUM(SIMPLvolumes!X17:AG17)</f>
        <v>0</v>
      </c>
      <c r="D10" s="5">
        <f>SIMPLvolumes!AO17*SUM(SIMPLvolumes!X17:AG17)</f>
        <v>0</v>
      </c>
      <c r="E10" s="5">
        <f>SIMPLvolumes!AP17*SUM(SIMPLvolumes!X17:AG17)</f>
        <v>0</v>
      </c>
      <c r="F10" s="5">
        <f>SIMPLvolumes!AQ17*SUM(SIMPLvolumes!X17:AG17)</f>
        <v>0</v>
      </c>
      <c r="G10" s="5">
        <f>SIMPLvolumes!AR17*SUM(SIMPLvolumes!X17:AG17)</f>
        <v>0</v>
      </c>
      <c r="H10" s="5">
        <f t="shared" si="1"/>
        <v>0</v>
      </c>
      <c r="I10" s="5">
        <f t="shared" si="2"/>
        <v>0</v>
      </c>
      <c r="J10" s="5">
        <f>SIMPLvolumes!AT17*SUM(SIMPLvolumes!X17:AG17)/3.125</f>
        <v>0</v>
      </c>
      <c r="K10" s="5">
        <f>SIMPLvolumes!AS17</f>
        <v>0</v>
      </c>
    </row>
    <row r="11" spans="1:11">
      <c r="A11" t="str">
        <f>'PRODUCTION LIST VOLUMES'!C13</f>
        <v>1H</v>
      </c>
      <c r="B11" s="5">
        <f>SIMPLvolumes!AM18*SUM(SIMPLvolumes!X18:AG18)</f>
        <v>0</v>
      </c>
      <c r="C11" s="5">
        <f>SIMPLvolumes!AN18*SUM(SIMPLvolumes!X18:AG18)</f>
        <v>0</v>
      </c>
      <c r="D11" s="5">
        <f>SIMPLvolumes!AO18*SUM(SIMPLvolumes!X18:AG18)</f>
        <v>0</v>
      </c>
      <c r="E11" s="5">
        <f>SIMPLvolumes!AP18*SUM(SIMPLvolumes!X18:AG18)</f>
        <v>0</v>
      </c>
      <c r="F11" s="5">
        <f>SIMPLvolumes!AQ18*SUM(SIMPLvolumes!X18:AG18)</f>
        <v>0</v>
      </c>
      <c r="G11" s="5">
        <f>SIMPLvolumes!AR18*SUM(SIMPLvolumes!X18:AG18)</f>
        <v>0</v>
      </c>
      <c r="H11" s="5">
        <f t="shared" si="1"/>
        <v>0</v>
      </c>
      <c r="I11" s="5">
        <f t="shared" si="2"/>
        <v>0</v>
      </c>
      <c r="J11" s="5">
        <f>SIMPLvolumes!AT18*SUM(SIMPLvolumes!X18:AG18)/3.125</f>
        <v>0</v>
      </c>
      <c r="K11" s="5">
        <f>SIMPLvolumes!AS18</f>
        <v>0</v>
      </c>
    </row>
    <row r="12" spans="1:11">
      <c r="A12" t="str">
        <f>'PRODUCTION LIST VOLUMES'!C14</f>
        <v>1I</v>
      </c>
      <c r="B12" s="5">
        <f>SIMPLvolumes!AM19*SUM(SIMPLvolumes!X19:AG19)</f>
        <v>0</v>
      </c>
      <c r="C12" s="5">
        <f>SIMPLvolumes!AN19*SUM(SIMPLvolumes!X19:AG19)</f>
        <v>0</v>
      </c>
      <c r="D12" s="5">
        <f>SIMPLvolumes!AO19*SUM(SIMPLvolumes!X19:AG19)</f>
        <v>0</v>
      </c>
      <c r="E12" s="5">
        <f>SIMPLvolumes!AP19*SUM(SIMPLvolumes!X19:AG19)</f>
        <v>0</v>
      </c>
      <c r="F12" s="5">
        <f>SIMPLvolumes!AQ19*SUM(SIMPLvolumes!X19:AG19)</f>
        <v>0</v>
      </c>
      <c r="G12" s="5">
        <f>SIMPLvolumes!AR19*SUM(SIMPLvolumes!X19:AG19)</f>
        <v>0</v>
      </c>
      <c r="H12" s="5">
        <f t="shared" si="1"/>
        <v>0</v>
      </c>
      <c r="I12" s="5">
        <f t="shared" si="2"/>
        <v>0</v>
      </c>
      <c r="J12" s="5">
        <f>SIMPLvolumes!AT19*SUM(SIMPLvolumes!X19:AG19)/3.125</f>
        <v>0</v>
      </c>
      <c r="K12" s="5">
        <f>SIMPLvolumes!AS19</f>
        <v>0</v>
      </c>
    </row>
    <row r="13" spans="1:11">
      <c r="A13">
        <f>'PRODUCTION LIST VOLUMES'!C16</f>
        <v>0</v>
      </c>
      <c r="B13" s="5">
        <f>SIMPLvolumes!AM20*SUM(SIMPLvolumes!X20:AG20)</f>
        <v>0</v>
      </c>
      <c r="C13" s="5">
        <f>SIMPLvolumes!AN20*SUM(SIMPLvolumes!X20:AG20)</f>
        <v>0</v>
      </c>
      <c r="D13" s="5">
        <f>SIMPLvolumes!AO20*SUM(SIMPLvolumes!X20:AG20)</f>
        <v>0</v>
      </c>
      <c r="E13" s="5">
        <f>SIMPLvolumes!AP20*SUM(SIMPLvolumes!X20:AG20)</f>
        <v>0</v>
      </c>
      <c r="F13" s="5">
        <f>SIMPLvolumes!AQ20*SUM(SIMPLvolumes!X20:AG20)</f>
        <v>0</v>
      </c>
      <c r="G13" s="5">
        <f>SIMPLvolumes!AR20*SUM(SIMPLvolumes!X20:AG20)</f>
        <v>0</v>
      </c>
      <c r="H13" s="5">
        <f t="shared" si="1"/>
        <v>0</v>
      </c>
      <c r="I13" s="5">
        <f t="shared" si="2"/>
        <v>0</v>
      </c>
      <c r="J13" s="5">
        <f>SIMPLvolumes!AT20*SUM(SIMPLvolumes!X20:AG20)/3.125</f>
        <v>0</v>
      </c>
      <c r="K13" s="5">
        <f>SIMPLvolumes!AS20</f>
        <v>0</v>
      </c>
    </row>
    <row r="14" spans="1:11">
      <c r="A14" t="str">
        <f>'PRODUCTION LIST VOLUMES'!C17</f>
        <v>2A</v>
      </c>
      <c r="B14" s="5">
        <f>SIMPLvolumes!AM22*SUM(SIMPLvolumes!X22:AG22)</f>
        <v>0</v>
      </c>
      <c r="C14" s="5">
        <f>SIMPLvolumes!AN22*SUM(SIMPLvolumes!X22:AG22)</f>
        <v>0</v>
      </c>
      <c r="D14" s="5">
        <f>SIMPLvolumes!AO22*SUM(SIMPLvolumes!X22:AG22)</f>
        <v>0</v>
      </c>
      <c r="E14" s="5">
        <f>SIMPLvolumes!AP22*SUM(SIMPLvolumes!X22:AG22)</f>
        <v>0</v>
      </c>
      <c r="F14" s="5">
        <f>SIMPLvolumes!AQ22*SUM(SIMPLvolumes!X22:AG22)</f>
        <v>0</v>
      </c>
      <c r="G14" s="5">
        <f>SIMPLvolumes!AR22*SUM(SIMPLvolumes!X22:AG22)</f>
        <v>0</v>
      </c>
      <c r="H14" s="5">
        <f t="shared" si="1"/>
        <v>0</v>
      </c>
      <c r="I14" s="5">
        <f t="shared" si="2"/>
        <v>0</v>
      </c>
      <c r="J14" s="5">
        <f>SIMPLvolumes!AT22*SUM(SIMPLvolumes!X22:AG22)/3.125</f>
        <v>0</v>
      </c>
      <c r="K14" s="5">
        <f>SIMPLvolumes!AS22</f>
        <v>0</v>
      </c>
    </row>
    <row r="15" spans="1:11">
      <c r="A15" t="str">
        <f>'PRODUCTION LIST VOLUMES'!C18</f>
        <v>2B</v>
      </c>
      <c r="B15" s="5">
        <f>SIMPLvolumes!AM23*SUM(SIMPLvolumes!X23:AG23)</f>
        <v>0</v>
      </c>
      <c r="C15" s="5">
        <f>SIMPLvolumes!AN23*SUM(SIMPLvolumes!X23:AG23)</f>
        <v>0</v>
      </c>
      <c r="D15" s="5">
        <f>SIMPLvolumes!AO23*SUM(SIMPLvolumes!X23:AG23)</f>
        <v>0</v>
      </c>
      <c r="E15" s="5">
        <f>SIMPLvolumes!AP23*SUM(SIMPLvolumes!X23:AG23)</f>
        <v>0</v>
      </c>
      <c r="F15" s="5">
        <f>SIMPLvolumes!AQ23*SUM(SIMPLvolumes!X23:AG23)</f>
        <v>0</v>
      </c>
      <c r="G15" s="5">
        <f>SIMPLvolumes!AR23*SUM(SIMPLvolumes!X23:AG23)</f>
        <v>0</v>
      </c>
      <c r="H15" s="5">
        <f t="shared" si="1"/>
        <v>0</v>
      </c>
      <c r="I15" s="5">
        <f t="shared" si="2"/>
        <v>0</v>
      </c>
      <c r="J15" s="5">
        <f>SIMPLvolumes!AT23*SUM(SIMPLvolumes!X23:AG23)/3.125</f>
        <v>0</v>
      </c>
      <c r="K15" s="5">
        <f>SIMPLvolumes!AS23</f>
        <v>0</v>
      </c>
    </row>
    <row r="16" spans="1:11">
      <c r="A16" t="str">
        <f>'PRODUCTION LIST VOLUMES'!C19</f>
        <v>2C</v>
      </c>
      <c r="B16" s="5">
        <f>SIMPLvolumes!AM24*SUM(SIMPLvolumes!X24:AG24)</f>
        <v>0</v>
      </c>
      <c r="C16" s="5">
        <f>SIMPLvolumes!AN24*SUM(SIMPLvolumes!X24:AG24)</f>
        <v>0</v>
      </c>
      <c r="D16" s="5">
        <f>SIMPLvolumes!AO24*SUM(SIMPLvolumes!X24:AG24)</f>
        <v>0</v>
      </c>
      <c r="E16" s="5">
        <f>SIMPLvolumes!AP24*SUM(SIMPLvolumes!X24:AG24)</f>
        <v>0</v>
      </c>
      <c r="F16" s="5">
        <f>SIMPLvolumes!AQ24*SUM(SIMPLvolumes!X24:AG24)</f>
        <v>0</v>
      </c>
      <c r="G16" s="5">
        <f>SIMPLvolumes!AR24*SUM(SIMPLvolumes!X24:AG24)</f>
        <v>0</v>
      </c>
      <c r="H16" s="5">
        <f t="shared" si="1"/>
        <v>0</v>
      </c>
      <c r="I16" s="5">
        <f t="shared" si="2"/>
        <v>0</v>
      </c>
      <c r="J16" s="5">
        <f>SIMPLvolumes!AT24*SUM(SIMPLvolumes!X24:AG24)/3.125</f>
        <v>0</v>
      </c>
      <c r="K16" s="5">
        <f>SIMPLvolumes!AS24</f>
        <v>0</v>
      </c>
    </row>
    <row r="17" spans="1:11">
      <c r="A17" t="str">
        <f>'PRODUCTION LIST VOLUMES'!C20</f>
        <v>2D</v>
      </c>
      <c r="B17" s="5">
        <f>SIMPLvolumes!AM25*SUM(SIMPLvolumes!X25:AG25)</f>
        <v>0</v>
      </c>
      <c r="C17" s="5">
        <f>SIMPLvolumes!AN25*SUM(SIMPLvolumes!X25:AG25)</f>
        <v>0</v>
      </c>
      <c r="D17" s="5">
        <f>SIMPLvolumes!AO25*SUM(SIMPLvolumes!X25:AG25)</f>
        <v>0</v>
      </c>
      <c r="E17" s="5">
        <f>SIMPLvolumes!AP25*SUM(SIMPLvolumes!X25:AG25)</f>
        <v>0</v>
      </c>
      <c r="F17" s="5">
        <f>SIMPLvolumes!AQ25*SUM(SIMPLvolumes!X25:AG25)</f>
        <v>0</v>
      </c>
      <c r="G17" s="5">
        <f>SIMPLvolumes!AR25*SUM(SIMPLvolumes!X25:AG25)</f>
        <v>0</v>
      </c>
      <c r="H17" s="5">
        <f t="shared" si="1"/>
        <v>0</v>
      </c>
      <c r="I17" s="5">
        <f t="shared" si="2"/>
        <v>0</v>
      </c>
      <c r="J17" s="5">
        <f>SIMPLvolumes!AT25*SUM(SIMPLvolumes!X25:AG25)/3.125</f>
        <v>0</v>
      </c>
      <c r="K17" s="5">
        <f>SIMPLvolumes!AS25</f>
        <v>0</v>
      </c>
    </row>
    <row r="18" spans="1:11">
      <c r="A18" t="str">
        <f>'PRODUCTION LIST VOLUMES'!C21</f>
        <v>2E</v>
      </c>
      <c r="B18" s="5">
        <f>SIMPLvolumes!AM26*SUM(SIMPLvolumes!X26:AG26)</f>
        <v>0</v>
      </c>
      <c r="C18" s="5">
        <f>SIMPLvolumes!AN26*SUM(SIMPLvolumes!X26:AG26)</f>
        <v>0</v>
      </c>
      <c r="D18" s="5">
        <f>SIMPLvolumes!AO26*SUM(SIMPLvolumes!X26:AG26)</f>
        <v>0</v>
      </c>
      <c r="E18" s="5">
        <f>SIMPLvolumes!AP26*SUM(SIMPLvolumes!X26:AG26)</f>
        <v>0</v>
      </c>
      <c r="F18" s="5">
        <f>SIMPLvolumes!AQ26*SUM(SIMPLvolumes!X26:AG26)</f>
        <v>0</v>
      </c>
      <c r="G18" s="5">
        <f>SIMPLvolumes!AR26*SUM(SIMPLvolumes!X26:AG26)</f>
        <v>0</v>
      </c>
      <c r="H18" s="5">
        <f t="shared" si="1"/>
        <v>0</v>
      </c>
      <c r="I18" s="5">
        <f t="shared" si="2"/>
        <v>0</v>
      </c>
      <c r="J18" s="5">
        <f>SIMPLvolumes!AT26*SUM(SIMPLvolumes!X26:AG26)/3.125</f>
        <v>0</v>
      </c>
      <c r="K18" s="5">
        <f>SIMPLvolumes!AS26</f>
        <v>0</v>
      </c>
    </row>
    <row r="19" spans="1:11">
      <c r="A19" t="str">
        <f>'PRODUCTION LIST VOLUMES'!C22</f>
        <v>2F</v>
      </c>
      <c r="B19" s="5">
        <f>SIMPLvolumes!AM27*SUM(SIMPLvolumes!X27:AG27)</f>
        <v>0</v>
      </c>
      <c r="C19" s="5">
        <f>SIMPLvolumes!AN27*SUM(SIMPLvolumes!X27:AG27)</f>
        <v>0</v>
      </c>
      <c r="D19" s="5">
        <f>SIMPLvolumes!AO27*SUM(SIMPLvolumes!X27:AG27)</f>
        <v>0</v>
      </c>
      <c r="E19" s="5">
        <f>SIMPLvolumes!AP27*SUM(SIMPLvolumes!X27:AG27)</f>
        <v>0</v>
      </c>
      <c r="F19" s="5">
        <f>SIMPLvolumes!AQ27*SUM(SIMPLvolumes!X27:AG27)</f>
        <v>0</v>
      </c>
      <c r="G19" s="5">
        <f>SIMPLvolumes!AR27*SUM(SIMPLvolumes!X27:AG27)</f>
        <v>0</v>
      </c>
      <c r="H19" s="5">
        <f t="shared" si="1"/>
        <v>0</v>
      </c>
      <c r="I19" s="5">
        <f t="shared" si="2"/>
        <v>0</v>
      </c>
      <c r="J19" s="5">
        <f>SIMPLvolumes!AT27*SUM(SIMPLvolumes!X27:AG27)/3.125</f>
        <v>0</v>
      </c>
      <c r="K19" s="5">
        <f>SIMPLvolumes!AS27</f>
        <v>0</v>
      </c>
    </row>
    <row r="20" spans="1:11">
      <c r="A20" t="str">
        <f>'PRODUCTION LIST VOLUMES'!C23</f>
        <v>2G</v>
      </c>
      <c r="B20" s="5">
        <f>SIMPLvolumes!AM28*SUM(SIMPLvolumes!X28:AG28)</f>
        <v>0</v>
      </c>
      <c r="C20" s="5">
        <f>SIMPLvolumes!AN28*SUM(SIMPLvolumes!X28:AG28)</f>
        <v>0</v>
      </c>
      <c r="D20" s="5">
        <f>SIMPLvolumes!AO28*SUM(SIMPLvolumes!X28:AG28)</f>
        <v>0</v>
      </c>
      <c r="E20" s="5">
        <f>SIMPLvolumes!AP28*SUM(SIMPLvolumes!X28:AG28)</f>
        <v>0</v>
      </c>
      <c r="F20" s="5">
        <f>SIMPLvolumes!AQ28*SUM(SIMPLvolumes!X28:AG28)</f>
        <v>0</v>
      </c>
      <c r="G20" s="5">
        <f>SIMPLvolumes!AR28*SUM(SIMPLvolumes!X28:AG28)</f>
        <v>0</v>
      </c>
      <c r="H20" s="5">
        <f t="shared" si="1"/>
        <v>0</v>
      </c>
      <c r="I20" s="5">
        <f t="shared" si="2"/>
        <v>0</v>
      </c>
      <c r="J20" s="5">
        <f>SIMPLvolumes!AT28*SUM(SIMPLvolumes!X28:AG28)/3.125</f>
        <v>0</v>
      </c>
      <c r="K20" s="5">
        <f>SIMPLvolumes!AS28</f>
        <v>0</v>
      </c>
    </row>
    <row r="21" spans="1:11">
      <c r="A21">
        <f>'PRODUCTION LIST VOLUMES'!C25</f>
        <v>0</v>
      </c>
      <c r="B21" s="5">
        <f>SIMPLvolumes!AM29*SUM(SIMPLvolumes!X29:AG29)</f>
        <v>0</v>
      </c>
      <c r="C21" s="5">
        <f>SIMPLvolumes!AN29*SUM(SIMPLvolumes!X29:AG29)</f>
        <v>0</v>
      </c>
      <c r="D21" s="5">
        <f>SIMPLvolumes!AO29*SUM(SIMPLvolumes!X29:AG29)</f>
        <v>0</v>
      </c>
      <c r="E21" s="5">
        <f>SIMPLvolumes!AP29*SUM(SIMPLvolumes!X29:AG29)</f>
        <v>0</v>
      </c>
      <c r="F21" s="5">
        <f>SIMPLvolumes!AQ29*SUM(SIMPLvolumes!X29:AG29)</f>
        <v>0</v>
      </c>
      <c r="G21" s="5">
        <f>SIMPLvolumes!AR29*SUM(SIMPLvolumes!X29:AG29)</f>
        <v>0</v>
      </c>
      <c r="H21" s="5">
        <f t="shared" si="1"/>
        <v>0</v>
      </c>
      <c r="I21" s="5">
        <f t="shared" si="2"/>
        <v>0</v>
      </c>
      <c r="J21" s="5">
        <f>SIMPLvolumes!AT29*SUM(SIMPLvolumes!X29:AG29)/3.125</f>
        <v>0</v>
      </c>
      <c r="K21" s="5">
        <f>SIMPLvolumes!AS29</f>
        <v>0</v>
      </c>
    </row>
    <row r="22" spans="1:11">
      <c r="A22" t="str">
        <f>'PRODUCTION LIST VOLUMES'!C26</f>
        <v>3A</v>
      </c>
      <c r="B22" s="5">
        <f>SIMPLvolumes!AM31*SUM(SIMPLvolumes!X31:AG31)</f>
        <v>0</v>
      </c>
      <c r="C22" s="5">
        <f>SIMPLvolumes!AN31*SUM(SIMPLvolumes!X31:AG31)</f>
        <v>0</v>
      </c>
      <c r="D22" s="5">
        <f>SIMPLvolumes!AO31*SUM(SIMPLvolumes!X31:AG31)</f>
        <v>0</v>
      </c>
      <c r="E22" s="5">
        <f>SIMPLvolumes!AP31*SUM(SIMPLvolumes!X31:AG31)</f>
        <v>0</v>
      </c>
      <c r="F22" s="5">
        <f>SIMPLvolumes!AQ31*SUM(SIMPLvolumes!X31:AG31)</f>
        <v>0</v>
      </c>
      <c r="G22" s="5">
        <f>SIMPLvolumes!AR31*SUM(SIMPLvolumes!X31:AG31)</f>
        <v>0</v>
      </c>
      <c r="H22" s="5">
        <f t="shared" si="1"/>
        <v>0</v>
      </c>
      <c r="I22" s="5">
        <f t="shared" si="2"/>
        <v>0</v>
      </c>
      <c r="J22" s="5">
        <f>SIMPLvolumes!AT31*SUM(SIMPLvolumes!X31:AG31)/3.125</f>
        <v>0</v>
      </c>
      <c r="K22" s="5">
        <f>SIMPLvolumes!AS31</f>
        <v>0</v>
      </c>
    </row>
    <row r="23" spans="1:11">
      <c r="A23" t="str">
        <f>'PRODUCTION LIST VOLUMES'!C27</f>
        <v>3B</v>
      </c>
      <c r="B23" s="5">
        <f>SIMPLvolumes!AM32*SUM(SIMPLvolumes!X32:AG32)</f>
        <v>0</v>
      </c>
      <c r="C23" s="5">
        <f>SIMPLvolumes!AN32*SUM(SIMPLvolumes!X32:AG32)</f>
        <v>0</v>
      </c>
      <c r="D23" s="5">
        <f>SIMPLvolumes!AO32*SUM(SIMPLvolumes!X32:AG32)</f>
        <v>0</v>
      </c>
      <c r="E23" s="5">
        <f>SIMPLvolumes!AP32*SUM(SIMPLvolumes!X32:AG32)</f>
        <v>0</v>
      </c>
      <c r="F23" s="5">
        <f>SIMPLvolumes!AQ32*SUM(SIMPLvolumes!X32:AG32)</f>
        <v>0</v>
      </c>
      <c r="G23" s="5">
        <f>SIMPLvolumes!AR32*SUM(SIMPLvolumes!X32:AG32)</f>
        <v>0</v>
      </c>
      <c r="H23" s="5">
        <f t="shared" si="1"/>
        <v>0</v>
      </c>
      <c r="I23" s="5">
        <f t="shared" si="2"/>
        <v>0</v>
      </c>
      <c r="J23" s="5">
        <f>SIMPLvolumes!AT32*SUM(SIMPLvolumes!X32:AG32)/3.125</f>
        <v>0</v>
      </c>
      <c r="K23" s="5">
        <f>SIMPLvolumes!AS32</f>
        <v>0</v>
      </c>
    </row>
    <row r="24" spans="1:11">
      <c r="A24" t="str">
        <f>'PRODUCTION LIST VOLUMES'!C28</f>
        <v>3C</v>
      </c>
      <c r="B24" s="5">
        <f>SIMPLvolumes!AM33*SUM(SIMPLvolumes!X33:AG33)</f>
        <v>0</v>
      </c>
      <c r="C24" s="5">
        <f>SIMPLvolumes!AN33*SUM(SIMPLvolumes!X33:AG33)</f>
        <v>0</v>
      </c>
      <c r="D24" s="5">
        <f>SIMPLvolumes!AO33*SUM(SIMPLvolumes!X33:AG33)</f>
        <v>0</v>
      </c>
      <c r="E24" s="5">
        <f>SIMPLvolumes!AP33*SUM(SIMPLvolumes!X33:AG33)</f>
        <v>0</v>
      </c>
      <c r="F24" s="5">
        <f>SIMPLvolumes!AQ33*SUM(SIMPLvolumes!X33:AG33)</f>
        <v>0</v>
      </c>
      <c r="G24" s="5">
        <f>SIMPLvolumes!AR33*SUM(SIMPLvolumes!X33:AG33)</f>
        <v>0</v>
      </c>
      <c r="H24" s="5">
        <f t="shared" si="1"/>
        <v>0</v>
      </c>
      <c r="I24" s="5">
        <f t="shared" si="2"/>
        <v>0</v>
      </c>
      <c r="J24" s="5">
        <f>SIMPLvolumes!AT33*SUM(SIMPLvolumes!X33:AG33)/3.125</f>
        <v>0</v>
      </c>
      <c r="K24" s="5">
        <f>SIMPLvolumes!AS33</f>
        <v>0</v>
      </c>
    </row>
    <row r="25" spans="1:11">
      <c r="A25" t="str">
        <f>'PRODUCTION LIST VOLUMES'!C29</f>
        <v>3D</v>
      </c>
      <c r="B25" s="5">
        <f>SIMPLvolumes!AM34*SUM(SIMPLvolumes!X34:AG34)</f>
        <v>0</v>
      </c>
      <c r="C25" s="5">
        <f>SIMPLvolumes!AN34*SUM(SIMPLvolumes!X34:AG34)</f>
        <v>0</v>
      </c>
      <c r="D25" s="5">
        <f>SIMPLvolumes!AO34*SUM(SIMPLvolumes!X34:AG34)</f>
        <v>0</v>
      </c>
      <c r="E25" s="5">
        <f>SIMPLvolumes!AP34*SUM(SIMPLvolumes!X34:AG34)</f>
        <v>0</v>
      </c>
      <c r="F25" s="5">
        <f>SIMPLvolumes!AQ34*SUM(SIMPLvolumes!X34:AG34)</f>
        <v>0</v>
      </c>
      <c r="G25" s="5">
        <f>SIMPLvolumes!AR34*SUM(SIMPLvolumes!X34:AG34)</f>
        <v>0</v>
      </c>
      <c r="H25" s="5">
        <f t="shared" si="1"/>
        <v>0</v>
      </c>
      <c r="I25" s="5">
        <f t="shared" si="2"/>
        <v>0</v>
      </c>
      <c r="J25" s="5">
        <f>SIMPLvolumes!AT34*SUM(SIMPLvolumes!X34:AG34)/3.125</f>
        <v>0</v>
      </c>
      <c r="K25" s="5">
        <f>SIMPLvolumes!AS34</f>
        <v>0</v>
      </c>
    </row>
    <row r="26" spans="1:11">
      <c r="A26" t="str">
        <f>'PRODUCTION LIST VOLUMES'!C30</f>
        <v>3E</v>
      </c>
      <c r="B26" s="5">
        <f>SIMPLvolumes!AM35*SUM(SIMPLvolumes!X35:AG35)</f>
        <v>0</v>
      </c>
      <c r="C26" s="5">
        <f>SIMPLvolumes!AN35*SUM(SIMPLvolumes!X35:AG35)</f>
        <v>0</v>
      </c>
      <c r="D26" s="5">
        <f>SIMPLvolumes!AO35*SUM(SIMPLvolumes!X35:AG35)</f>
        <v>0</v>
      </c>
      <c r="E26" s="5">
        <f>SIMPLvolumes!AP35*SUM(SIMPLvolumes!X35:AG35)</f>
        <v>0</v>
      </c>
      <c r="F26" s="5">
        <f>SIMPLvolumes!AQ35*SUM(SIMPLvolumes!X35:AG35)</f>
        <v>0</v>
      </c>
      <c r="G26" s="5">
        <f>SIMPLvolumes!AR35*SUM(SIMPLvolumes!X35:AG35)</f>
        <v>0</v>
      </c>
      <c r="H26" s="5">
        <f t="shared" si="1"/>
        <v>0</v>
      </c>
      <c r="I26" s="5">
        <f t="shared" si="2"/>
        <v>0</v>
      </c>
      <c r="J26" s="5">
        <f>SIMPLvolumes!AT35*SUM(SIMPLvolumes!X35:AG35)/3.125</f>
        <v>0</v>
      </c>
      <c r="K26" s="5">
        <f>SIMPLvolumes!AS35</f>
        <v>0</v>
      </c>
    </row>
    <row r="27" spans="1:11">
      <c r="A27" t="str">
        <f>'PRODUCTION LIST VOLUMES'!C31</f>
        <v>3F</v>
      </c>
      <c r="B27" s="5">
        <f>SIMPLvolumes!AM36*SUM(SIMPLvolumes!X36:AG36)</f>
        <v>0</v>
      </c>
      <c r="C27" s="5">
        <f>SIMPLvolumes!AN36*SUM(SIMPLvolumes!X36:AG36)</f>
        <v>0</v>
      </c>
      <c r="D27" s="5">
        <f>SIMPLvolumes!AO36*SUM(SIMPLvolumes!X36:AG36)</f>
        <v>0</v>
      </c>
      <c r="E27" s="5">
        <f>SIMPLvolumes!AP36*SUM(SIMPLvolumes!X36:AG36)</f>
        <v>0</v>
      </c>
      <c r="F27" s="5">
        <f>SIMPLvolumes!AQ36*SUM(SIMPLvolumes!X36:AG36)</f>
        <v>0</v>
      </c>
      <c r="G27" s="5">
        <f>SIMPLvolumes!AR36*SUM(SIMPLvolumes!X36:AG36)</f>
        <v>0</v>
      </c>
      <c r="H27" s="5">
        <f t="shared" si="1"/>
        <v>0</v>
      </c>
      <c r="I27" s="5">
        <f t="shared" si="2"/>
        <v>0</v>
      </c>
      <c r="J27" s="5">
        <f>SIMPLvolumes!AT36*SUM(SIMPLvolumes!X36:AG36)/3.125</f>
        <v>0</v>
      </c>
      <c r="K27" s="5">
        <f>SIMPLvolumes!AS36</f>
        <v>0</v>
      </c>
    </row>
    <row r="28" spans="1:11">
      <c r="A28" t="str">
        <f>'PRODUCTION LIST VOLUMES'!C32</f>
        <v>3G</v>
      </c>
      <c r="B28" s="5">
        <f>SIMPLvolumes!AM37*SUM(SIMPLvolumes!X37:AG37)</f>
        <v>0</v>
      </c>
      <c r="C28" s="5">
        <f>SIMPLvolumes!AN37*SUM(SIMPLvolumes!X37:AG37)</f>
        <v>0</v>
      </c>
      <c r="D28" s="5">
        <f>SIMPLvolumes!AO37*SUM(SIMPLvolumes!X37:AG37)</f>
        <v>0</v>
      </c>
      <c r="E28" s="5">
        <f>SIMPLvolumes!AP37*SUM(SIMPLvolumes!X37:AG37)</f>
        <v>0</v>
      </c>
      <c r="F28" s="5">
        <f>SIMPLvolumes!AQ37*SUM(SIMPLvolumes!X37:AG37)</f>
        <v>0</v>
      </c>
      <c r="G28" s="5">
        <f>SIMPLvolumes!AR37*SUM(SIMPLvolumes!X37:AG37)</f>
        <v>0</v>
      </c>
      <c r="H28" s="5">
        <f t="shared" si="1"/>
        <v>0</v>
      </c>
      <c r="I28" s="5">
        <f t="shared" si="2"/>
        <v>0</v>
      </c>
      <c r="J28" s="5">
        <f>SIMPLvolumes!AT37*SUM(SIMPLvolumes!X37:AG37)/3.125</f>
        <v>0</v>
      </c>
      <c r="K28" s="5">
        <f>SIMPLvolumes!AS37</f>
        <v>0</v>
      </c>
    </row>
    <row r="29" spans="1:11">
      <c r="A29" t="str">
        <f>'PRODUCTION LIST VOLUMES'!C33</f>
        <v>3H</v>
      </c>
      <c r="B29" s="5">
        <f>SIMPLvolumes!AM38*SUM(SIMPLvolumes!X38:AG38)</f>
        <v>0</v>
      </c>
      <c r="C29" s="5">
        <f>SIMPLvolumes!AN38*SUM(SIMPLvolumes!X38:AG38)</f>
        <v>0</v>
      </c>
      <c r="D29" s="5">
        <f>SIMPLvolumes!AO38*SUM(SIMPLvolumes!X38:AG38)</f>
        <v>0</v>
      </c>
      <c r="E29" s="5">
        <f>SIMPLvolumes!AP38*SUM(SIMPLvolumes!X38:AG38)</f>
        <v>0</v>
      </c>
      <c r="F29" s="5">
        <f>SIMPLvolumes!AQ38*SUM(SIMPLvolumes!X38:AG38)</f>
        <v>0</v>
      </c>
      <c r="G29" s="5">
        <f>SIMPLvolumes!AR38*SUM(SIMPLvolumes!X38:AG38)</f>
        <v>0</v>
      </c>
      <c r="H29" s="5">
        <f t="shared" si="1"/>
        <v>0</v>
      </c>
      <c r="I29" s="5">
        <f t="shared" si="2"/>
        <v>0</v>
      </c>
      <c r="J29" s="5">
        <f>SIMPLvolumes!AT38*SUM(SIMPLvolumes!X38:AG38)/3.125</f>
        <v>0</v>
      </c>
      <c r="K29" s="5">
        <f>SIMPLvolumes!AS38</f>
        <v>0</v>
      </c>
    </row>
    <row r="30" spans="1:11">
      <c r="A30" t="str">
        <f>'PRODUCTION LIST VOLUMES'!C34</f>
        <v>3I</v>
      </c>
      <c r="B30" s="5">
        <f>SIMPLvolumes!AM39*SUM(SIMPLvolumes!X39:AG39)</f>
        <v>0</v>
      </c>
      <c r="C30" s="5">
        <f>SIMPLvolumes!AN39*SUM(SIMPLvolumes!X39:AG39)</f>
        <v>0</v>
      </c>
      <c r="D30" s="5">
        <f>SIMPLvolumes!AO39*SUM(SIMPLvolumes!X39:AG39)</f>
        <v>0</v>
      </c>
      <c r="E30" s="5">
        <f>SIMPLvolumes!AP39*SUM(SIMPLvolumes!X39:AG39)</f>
        <v>0</v>
      </c>
      <c r="F30" s="5">
        <f>SIMPLvolumes!AQ39*SUM(SIMPLvolumes!X39:AG39)</f>
        <v>0</v>
      </c>
      <c r="G30" s="5">
        <f>SIMPLvolumes!AR39*SUM(SIMPLvolumes!X39:AG39)</f>
        <v>0</v>
      </c>
      <c r="H30" s="5">
        <f t="shared" si="1"/>
        <v>0</v>
      </c>
      <c r="I30" s="5">
        <f t="shared" si="2"/>
        <v>0</v>
      </c>
      <c r="J30" s="5">
        <f>SIMPLvolumes!AT39*SUM(SIMPLvolumes!X39:AG39)/3.125</f>
        <v>0</v>
      </c>
      <c r="K30" s="5">
        <f>SIMPLvolumes!AS39</f>
        <v>0</v>
      </c>
    </row>
    <row r="31" spans="1:11">
      <c r="A31" t="str">
        <f>'PRODUCTION LIST VOLUMES'!C35</f>
        <v>3J</v>
      </c>
      <c r="B31" s="5">
        <f>SIMPLvolumes!AM40*SUM(SIMPLvolumes!X40:AG40)</f>
        <v>0</v>
      </c>
      <c r="C31" s="5">
        <f>SIMPLvolumes!AN40*SUM(SIMPLvolumes!X40:AG40)</f>
        <v>0</v>
      </c>
      <c r="D31" s="5">
        <f>SIMPLvolumes!AO40*SUM(SIMPLvolumes!X40:AG40)</f>
        <v>0</v>
      </c>
      <c r="E31" s="5">
        <f>SIMPLvolumes!AP40*SUM(SIMPLvolumes!X40:AG40)</f>
        <v>0</v>
      </c>
      <c r="F31" s="5">
        <f>SIMPLvolumes!AQ40*SUM(SIMPLvolumes!X40:AG40)</f>
        <v>0</v>
      </c>
      <c r="G31" s="5">
        <f>SIMPLvolumes!AR40*SUM(SIMPLvolumes!X40:AG40)</f>
        <v>0</v>
      </c>
      <c r="H31" s="5">
        <f t="shared" si="1"/>
        <v>0</v>
      </c>
      <c r="I31" s="5">
        <f t="shared" si="2"/>
        <v>0</v>
      </c>
      <c r="J31" s="5">
        <f>SIMPLvolumes!AT40*SUM(SIMPLvolumes!X40:AG40)/3.125</f>
        <v>0</v>
      </c>
      <c r="K31" s="5">
        <f>SIMPLvolumes!AS40</f>
        <v>0</v>
      </c>
    </row>
    <row r="32" spans="1:11">
      <c r="A32" t="str">
        <f>'PRODUCTION LIST VOLUMES'!C36</f>
        <v>3K</v>
      </c>
      <c r="B32" s="5">
        <f>SIMPLvolumes!AM41*SUM(SIMPLvolumes!X41:AG41)</f>
        <v>0</v>
      </c>
      <c r="C32" s="5">
        <f>SIMPLvolumes!AN41*SUM(SIMPLvolumes!X41:AG41)</f>
        <v>0</v>
      </c>
      <c r="D32" s="5">
        <f>SIMPLvolumes!AO41*SUM(SIMPLvolumes!X41:AG41)</f>
        <v>0</v>
      </c>
      <c r="E32" s="5">
        <f>SIMPLvolumes!AP41*SUM(SIMPLvolumes!X41:AG41)</f>
        <v>0</v>
      </c>
      <c r="F32" s="5">
        <f>SIMPLvolumes!AQ41*SUM(SIMPLvolumes!X41:AG41)</f>
        <v>0</v>
      </c>
      <c r="G32" s="5">
        <f>SIMPLvolumes!AR41*SUM(SIMPLvolumes!X41:AG41)</f>
        <v>0</v>
      </c>
      <c r="H32" s="5">
        <f t="shared" si="1"/>
        <v>0</v>
      </c>
      <c r="I32" s="5">
        <f t="shared" si="2"/>
        <v>0</v>
      </c>
      <c r="J32" s="5">
        <f>SIMPLvolumes!AT41*SUM(SIMPLvolumes!X41:AG41)/3.125</f>
        <v>0</v>
      </c>
      <c r="K32" s="5">
        <f>SIMPLvolumes!AS41</f>
        <v>0</v>
      </c>
    </row>
    <row r="33" spans="1:11">
      <c r="A33" t="str">
        <f>'PRODUCTION LIST VOLUMES'!C37</f>
        <v>3L</v>
      </c>
      <c r="B33" s="5">
        <f>SIMPLvolumes!AM42*SUM(SIMPLvolumes!X42:AG42)</f>
        <v>0</v>
      </c>
      <c r="C33" s="5">
        <f>SIMPLvolumes!AN42*SUM(SIMPLvolumes!X42:AG42)</f>
        <v>0</v>
      </c>
      <c r="D33" s="5">
        <f>SIMPLvolumes!AO42*SUM(SIMPLvolumes!X42:AG42)</f>
        <v>0</v>
      </c>
      <c r="E33" s="5">
        <f>SIMPLvolumes!AP42*SUM(SIMPLvolumes!X42:AG42)</f>
        <v>0</v>
      </c>
      <c r="F33" s="5">
        <f>SIMPLvolumes!AQ42*SUM(SIMPLvolumes!X42:AG42)</f>
        <v>0</v>
      </c>
      <c r="G33" s="5">
        <f>SIMPLvolumes!AR42*SUM(SIMPLvolumes!X42:AG42)</f>
        <v>0</v>
      </c>
      <c r="H33" s="5">
        <f t="shared" si="1"/>
        <v>0</v>
      </c>
      <c r="I33" s="5">
        <f t="shared" si="2"/>
        <v>0</v>
      </c>
      <c r="J33" s="5">
        <f>SIMPLvolumes!AT42*SUM(SIMPLvolumes!X42:AG42)/3.125</f>
        <v>0</v>
      </c>
      <c r="K33" s="5">
        <f>SIMPLvolumes!AS42</f>
        <v>0</v>
      </c>
    </row>
    <row r="34" spans="1:11">
      <c r="A34" t="str">
        <f>'PRODUCTION LIST VOLUMES'!C38</f>
        <v>3M</v>
      </c>
      <c r="B34" s="5">
        <f>SIMPLvolumes!AM43*SUM(SIMPLvolumes!X43:AG43)</f>
        <v>0</v>
      </c>
      <c r="C34" s="5">
        <f>SIMPLvolumes!AN43*SUM(SIMPLvolumes!X43:AG43)</f>
        <v>0</v>
      </c>
      <c r="D34" s="5">
        <f>SIMPLvolumes!AO43*SUM(SIMPLvolumes!X43:AG43)</f>
        <v>0</v>
      </c>
      <c r="E34" s="5">
        <f>SIMPLvolumes!AP43*SUM(SIMPLvolumes!X43:AG43)</f>
        <v>0</v>
      </c>
      <c r="F34" s="5">
        <f>SIMPLvolumes!AQ43*SUM(SIMPLvolumes!X43:AG43)</f>
        <v>0</v>
      </c>
      <c r="G34" s="5">
        <f>SIMPLvolumes!AR43*SUM(SIMPLvolumes!X43:AG43)</f>
        <v>0</v>
      </c>
      <c r="H34" s="5">
        <f t="shared" si="1"/>
        <v>0</v>
      </c>
      <c r="I34" s="5">
        <f t="shared" si="2"/>
        <v>0</v>
      </c>
      <c r="J34" s="5">
        <f>SIMPLvolumes!AT43*SUM(SIMPLvolumes!X43:AG43)/3.125</f>
        <v>0</v>
      </c>
      <c r="K34" s="5">
        <f>SIMPLvolumes!AS43</f>
        <v>0</v>
      </c>
    </row>
    <row r="35" spans="1:11">
      <c r="A35" t="str">
        <f>'PRODUCTION LIST VOLUMES'!C39</f>
        <v>3N</v>
      </c>
      <c r="B35" s="5">
        <f>SIMPLvolumes!AM44*SUM(SIMPLvolumes!X44:AG44)</f>
        <v>0</v>
      </c>
      <c r="C35" s="5">
        <f>SIMPLvolumes!AN44*SUM(SIMPLvolumes!X44:AG44)</f>
        <v>0</v>
      </c>
      <c r="D35" s="5">
        <f>SIMPLvolumes!AO44*SUM(SIMPLvolumes!X44:AG44)</f>
        <v>0</v>
      </c>
      <c r="E35" s="5">
        <f>SIMPLvolumes!AP44*SUM(SIMPLvolumes!X44:AG44)</f>
        <v>0</v>
      </c>
      <c r="F35" s="5">
        <f>SIMPLvolumes!AQ44*SUM(SIMPLvolumes!X44:AG44)</f>
        <v>0</v>
      </c>
      <c r="G35" s="5">
        <f>SIMPLvolumes!AR44*SUM(SIMPLvolumes!X44:AG44)</f>
        <v>0</v>
      </c>
      <c r="H35" s="5">
        <f t="shared" si="1"/>
        <v>0</v>
      </c>
      <c r="I35" s="5">
        <f t="shared" si="2"/>
        <v>0</v>
      </c>
      <c r="J35" s="5">
        <f>SIMPLvolumes!AT44*SUM(SIMPLvolumes!X44:AG44)/3.125</f>
        <v>0</v>
      </c>
      <c r="K35" s="5">
        <f>SIMPLvolumes!AS44</f>
        <v>0</v>
      </c>
    </row>
    <row r="36" spans="1:11">
      <c r="A36" t="str">
        <f>'PRODUCTION LIST VOLUMES'!C40</f>
        <v>3O</v>
      </c>
      <c r="B36" s="5">
        <f>SIMPLvolumes!AM45*SUM(SIMPLvolumes!X45:AG45)</f>
        <v>0</v>
      </c>
      <c r="C36" s="5">
        <f>SIMPLvolumes!AN45*SUM(SIMPLvolumes!X45:AG45)</f>
        <v>0</v>
      </c>
      <c r="D36" s="5">
        <f>SIMPLvolumes!AO45*SUM(SIMPLvolumes!X45:AG45)</f>
        <v>0</v>
      </c>
      <c r="E36" s="5">
        <f>SIMPLvolumes!AP45*SUM(SIMPLvolumes!X45:AG45)</f>
        <v>0</v>
      </c>
      <c r="F36" s="5">
        <f>SIMPLvolumes!AQ45*SUM(SIMPLvolumes!X45:AG45)</f>
        <v>0</v>
      </c>
      <c r="G36" s="5">
        <f>SIMPLvolumes!AR45*SUM(SIMPLvolumes!X45:AG45)</f>
        <v>0</v>
      </c>
      <c r="H36" s="5">
        <f t="shared" si="1"/>
        <v>0</v>
      </c>
      <c r="I36" s="5">
        <f t="shared" si="2"/>
        <v>0</v>
      </c>
      <c r="J36" s="5">
        <f>SIMPLvolumes!AT45*SUM(SIMPLvolumes!X45:AG45)/3.125</f>
        <v>0</v>
      </c>
      <c r="K36" s="5">
        <f>SIMPLvolumes!AS45</f>
        <v>0</v>
      </c>
    </row>
    <row r="37" spans="1:11">
      <c r="A37" t="str">
        <f>'PRODUCTION LIST VOLUMES'!C41</f>
        <v>3P</v>
      </c>
      <c r="B37" s="5">
        <f>SIMPLvolumes!AM46*SUM(SIMPLvolumes!X46:AG46)</f>
        <v>0</v>
      </c>
      <c r="C37" s="5">
        <f>SIMPLvolumes!AN46*SUM(SIMPLvolumes!X46:AG46)</f>
        <v>0</v>
      </c>
      <c r="D37" s="5">
        <f>SIMPLvolumes!AO46*SUM(SIMPLvolumes!X46:AG46)</f>
        <v>0</v>
      </c>
      <c r="E37" s="5">
        <f>SIMPLvolumes!AP46*SUM(SIMPLvolumes!X46:AG46)</f>
        <v>0</v>
      </c>
      <c r="F37" s="5">
        <f>SIMPLvolumes!AQ46*SUM(SIMPLvolumes!X46:AG46)</f>
        <v>0</v>
      </c>
      <c r="G37" s="5">
        <f>SIMPLvolumes!AR46*SUM(SIMPLvolumes!X46:AG46)</f>
        <v>0</v>
      </c>
      <c r="H37" s="5">
        <f t="shared" si="1"/>
        <v>0</v>
      </c>
      <c r="I37" s="5">
        <f t="shared" si="2"/>
        <v>0</v>
      </c>
      <c r="J37" s="5">
        <f>SIMPLvolumes!AT46*SUM(SIMPLvolumes!X46:AG46)/3.125</f>
        <v>0</v>
      </c>
      <c r="K37" s="5">
        <f>SIMPLvolumes!AS46</f>
        <v>0</v>
      </c>
    </row>
    <row r="38" spans="1:11">
      <c r="A38">
        <f>'PRODUCTION LIST VOLUMES'!C43</f>
        <v>0</v>
      </c>
      <c r="B38" s="5">
        <f>SIMPLvolumes!AM47*SUM(SIMPLvolumes!X47:AG47)</f>
        <v>0</v>
      </c>
      <c r="C38" s="5">
        <f>SIMPLvolumes!AN47*SUM(SIMPLvolumes!X47:AG47)</f>
        <v>0</v>
      </c>
      <c r="D38" s="5">
        <f>SIMPLvolumes!AO47*SUM(SIMPLvolumes!X47:AG47)</f>
        <v>0</v>
      </c>
      <c r="E38" s="5">
        <f>SIMPLvolumes!AP47*SUM(SIMPLvolumes!X47:AG47)</f>
        <v>0</v>
      </c>
      <c r="F38" s="5">
        <f>SIMPLvolumes!AQ47*SUM(SIMPLvolumes!X47:AG47)</f>
        <v>0</v>
      </c>
      <c r="G38" s="5">
        <f>SIMPLvolumes!AR47*SUM(SIMPLvolumes!X47:AG47)</f>
        <v>0</v>
      </c>
      <c r="H38" s="5">
        <f t="shared" si="1"/>
        <v>0</v>
      </c>
      <c r="I38" s="5">
        <f t="shared" si="2"/>
        <v>0</v>
      </c>
      <c r="J38" s="5">
        <f>SIMPLvolumes!AT47*SUM(SIMPLvolumes!X47:AG47)/3.125</f>
        <v>0</v>
      </c>
      <c r="K38" s="5">
        <f>SIMPLvolumes!AS47</f>
        <v>0</v>
      </c>
    </row>
    <row r="39" spans="1:11">
      <c r="A39" t="str">
        <f>'PRODUCTION LIST VOLUMES'!C44</f>
        <v>4A</v>
      </c>
      <c r="B39" s="5">
        <f>SIMPLvolumes!AM49*SUM(SIMPLvolumes!X49:AG49)</f>
        <v>0</v>
      </c>
      <c r="C39" s="5">
        <f>SIMPLvolumes!AN49*SUM(SIMPLvolumes!X49:AG49)</f>
        <v>0</v>
      </c>
      <c r="D39" s="5">
        <f>SIMPLvolumes!AO49*SUM(SIMPLvolumes!X49:AG49)</f>
        <v>0</v>
      </c>
      <c r="E39" s="5">
        <f>SIMPLvolumes!AP49*SUM(SIMPLvolumes!X49:AG49)</f>
        <v>0</v>
      </c>
      <c r="F39" s="5">
        <f>SIMPLvolumes!AQ49*SUM(SIMPLvolumes!X49:AG49)</f>
        <v>0</v>
      </c>
      <c r="G39" s="5">
        <f>SIMPLvolumes!AR49*SUM(SIMPLvolumes!X49:AG49)</f>
        <v>0</v>
      </c>
      <c r="H39" s="5">
        <f t="shared" si="1"/>
        <v>0</v>
      </c>
      <c r="I39" s="5">
        <f t="shared" si="2"/>
        <v>0</v>
      </c>
      <c r="J39" s="5">
        <f>SIMPLvolumes!AT49*SUM(SIMPLvolumes!X49:AG49)/3.125</f>
        <v>0</v>
      </c>
      <c r="K39" s="5">
        <f>SIMPLvolumes!AS49</f>
        <v>0</v>
      </c>
    </row>
    <row r="40" spans="1:11">
      <c r="A40" t="str">
        <f>'PRODUCTION LIST VOLUMES'!C45</f>
        <v>4B</v>
      </c>
      <c r="B40" s="5">
        <f>SIMPLvolumes!AM50*SUM(SIMPLvolumes!X50:AG50)</f>
        <v>0</v>
      </c>
      <c r="C40" s="5">
        <f>SIMPLvolumes!AN50*SUM(SIMPLvolumes!X50:AG50)</f>
        <v>0</v>
      </c>
      <c r="D40" s="5">
        <f>SIMPLvolumes!AO50*SUM(SIMPLvolumes!X50:AG50)</f>
        <v>0</v>
      </c>
      <c r="E40" s="5">
        <f>SIMPLvolumes!AP50*SUM(SIMPLvolumes!X50:AG50)</f>
        <v>0</v>
      </c>
      <c r="F40" s="5">
        <f>SIMPLvolumes!AQ50*SUM(SIMPLvolumes!X50:AG50)</f>
        <v>0</v>
      </c>
      <c r="G40" s="5">
        <f>SIMPLvolumes!AR50*SUM(SIMPLvolumes!X50:AG50)</f>
        <v>0</v>
      </c>
      <c r="H40" s="5">
        <f t="shared" si="1"/>
        <v>0</v>
      </c>
      <c r="I40" s="5">
        <f t="shared" si="2"/>
        <v>0</v>
      </c>
      <c r="J40" s="5">
        <f>SIMPLvolumes!AT50*SUM(SIMPLvolumes!X50:AG50)/3.125</f>
        <v>0</v>
      </c>
      <c r="K40" s="5">
        <f>SIMPLvolumes!AS50</f>
        <v>0</v>
      </c>
    </row>
    <row r="41" spans="1:11">
      <c r="A41" t="str">
        <f>'PRODUCTION LIST VOLUMES'!C46</f>
        <v>4C</v>
      </c>
      <c r="B41" s="5">
        <f>SIMPLvolumes!AM51*SUM(SIMPLvolumes!X51:AG51)</f>
        <v>0</v>
      </c>
      <c r="C41" s="5">
        <f>SIMPLvolumes!AN51*SUM(SIMPLvolumes!X51:AG51)</f>
        <v>0</v>
      </c>
      <c r="D41" s="5">
        <f>SIMPLvolumes!AO51*SUM(SIMPLvolumes!X51:AG51)</f>
        <v>0</v>
      </c>
      <c r="E41" s="5">
        <f>SIMPLvolumes!AP51*SUM(SIMPLvolumes!X51:AG51)</f>
        <v>0</v>
      </c>
      <c r="F41" s="5">
        <f>SIMPLvolumes!AQ51*SUM(SIMPLvolumes!X51:AG51)</f>
        <v>0</v>
      </c>
      <c r="G41" s="5">
        <f>SIMPLvolumes!AR51*SUM(SIMPLvolumes!X51:AG51)</f>
        <v>0</v>
      </c>
      <c r="H41" s="5">
        <f t="shared" si="1"/>
        <v>0</v>
      </c>
      <c r="I41" s="5">
        <f t="shared" si="2"/>
        <v>0</v>
      </c>
      <c r="J41" s="5">
        <f>SIMPLvolumes!AT51*SUM(SIMPLvolumes!X51:AG51)/3.125</f>
        <v>0</v>
      </c>
      <c r="K41" s="5">
        <f>SIMPLvolumes!AS51</f>
        <v>0</v>
      </c>
    </row>
    <row r="42" spans="1:11">
      <c r="A42" t="str">
        <f>'PRODUCTION LIST VOLUMES'!C47</f>
        <v>4D</v>
      </c>
      <c r="B42" s="5">
        <f>SIMPLvolumes!AM52*SUM(SIMPLvolumes!X52:AG52)</f>
        <v>0</v>
      </c>
      <c r="C42" s="5">
        <f>SIMPLvolumes!AN52*SUM(SIMPLvolumes!X52:AG52)</f>
        <v>0</v>
      </c>
      <c r="D42" s="5">
        <f>SIMPLvolumes!AO52*SUM(SIMPLvolumes!X52:AG52)</f>
        <v>0</v>
      </c>
      <c r="E42" s="5">
        <f>SIMPLvolumes!AP52*SUM(SIMPLvolumes!X52:AG52)</f>
        <v>0</v>
      </c>
      <c r="F42" s="5">
        <f>SIMPLvolumes!AQ52*SUM(SIMPLvolumes!X52:AG52)</f>
        <v>0</v>
      </c>
      <c r="G42" s="5">
        <f>SIMPLvolumes!AR52*SUM(SIMPLvolumes!X52:AG52)</f>
        <v>0</v>
      </c>
      <c r="H42" s="5">
        <f t="shared" si="1"/>
        <v>0</v>
      </c>
      <c r="I42" s="5">
        <f t="shared" si="2"/>
        <v>0</v>
      </c>
      <c r="J42" s="5">
        <f>SIMPLvolumes!AT52*SUM(SIMPLvolumes!X52:AG52)/3.125</f>
        <v>0</v>
      </c>
      <c r="K42" s="5">
        <f>SIMPLvolumes!AS52</f>
        <v>0</v>
      </c>
    </row>
    <row r="43" spans="1:11">
      <c r="A43" t="str">
        <f>'PRODUCTION LIST VOLUMES'!C48</f>
        <v>4E</v>
      </c>
      <c r="B43" s="5">
        <f>SIMPLvolumes!AM53*SUM(SIMPLvolumes!X53:AG53)</f>
        <v>0</v>
      </c>
      <c r="C43" s="5">
        <f>SIMPLvolumes!AN53*SUM(SIMPLvolumes!X53:AG53)</f>
        <v>0</v>
      </c>
      <c r="D43" s="5">
        <f>SIMPLvolumes!AO53*SUM(SIMPLvolumes!X53:AG53)</f>
        <v>0</v>
      </c>
      <c r="E43" s="5">
        <f>SIMPLvolumes!AP53*SUM(SIMPLvolumes!X53:AG53)</f>
        <v>0</v>
      </c>
      <c r="F43" s="5">
        <f>SIMPLvolumes!AQ53*SUM(SIMPLvolumes!X53:AG53)</f>
        <v>0</v>
      </c>
      <c r="G43" s="5">
        <f>SIMPLvolumes!AR53*SUM(SIMPLvolumes!X53:AG53)</f>
        <v>0</v>
      </c>
      <c r="H43" s="5">
        <f t="shared" si="1"/>
        <v>0</v>
      </c>
      <c r="I43" s="5">
        <f t="shared" si="2"/>
        <v>0</v>
      </c>
      <c r="J43" s="5">
        <f>SIMPLvolumes!AT53*SUM(SIMPLvolumes!X53:AG53)/3.125</f>
        <v>0</v>
      </c>
      <c r="K43" s="5">
        <f>SIMPLvolumes!AS53</f>
        <v>0</v>
      </c>
    </row>
    <row r="44" spans="1:11">
      <c r="A44" t="str">
        <f>'PRODUCTION LIST VOLUMES'!C49</f>
        <v>4F</v>
      </c>
      <c r="B44" s="5">
        <f>SIMPLvolumes!AM54*SUM(SIMPLvolumes!X54:AG54)</f>
        <v>0</v>
      </c>
      <c r="C44" s="5">
        <f>SIMPLvolumes!AN54*SUM(SIMPLvolumes!X54:AG54)</f>
        <v>0</v>
      </c>
      <c r="D44" s="5">
        <f>SIMPLvolumes!AO54*SUM(SIMPLvolumes!X54:AG54)</f>
        <v>0</v>
      </c>
      <c r="E44" s="5">
        <f>SIMPLvolumes!AP54*SUM(SIMPLvolumes!X54:AG54)</f>
        <v>0</v>
      </c>
      <c r="F44" s="5">
        <f>SIMPLvolumes!AQ54*SUM(SIMPLvolumes!X54:AG54)</f>
        <v>0</v>
      </c>
      <c r="G44" s="5">
        <f>SIMPLvolumes!AR54*SUM(SIMPLvolumes!X54:AG54)</f>
        <v>0</v>
      </c>
      <c r="H44" s="5">
        <f t="shared" si="1"/>
        <v>0</v>
      </c>
      <c r="I44" s="5">
        <f t="shared" si="2"/>
        <v>0</v>
      </c>
      <c r="J44" s="5">
        <f>SIMPLvolumes!AT54*SUM(SIMPLvolumes!X54:AG54)/3.125</f>
        <v>0</v>
      </c>
      <c r="K44" s="5">
        <f>SIMPLvolumes!AS54</f>
        <v>0</v>
      </c>
    </row>
    <row r="45" spans="1:11">
      <c r="A45" t="str">
        <f>'PRODUCTION LIST VOLUMES'!C52</f>
        <v>4I</v>
      </c>
      <c r="B45" s="5">
        <f>SIMPLvolumes!AM57*SUM(SIMPLvolumes!X57:AG57)</f>
        <v>0</v>
      </c>
      <c r="C45" s="5">
        <f>SIMPLvolumes!AN57*SUM(SIMPLvolumes!X57:AG57)</f>
        <v>0</v>
      </c>
      <c r="D45" s="5">
        <f>SIMPLvolumes!AO57*SUM(SIMPLvolumes!X57:AG57)</f>
        <v>0</v>
      </c>
      <c r="E45" s="5">
        <f>SIMPLvolumes!AP57*SUM(SIMPLvolumes!X57:AG57)</f>
        <v>0</v>
      </c>
      <c r="F45" s="5">
        <f>SIMPLvolumes!AQ57*SUM(SIMPLvolumes!X57:AG57)</f>
        <v>0</v>
      </c>
      <c r="G45" s="5">
        <f>SIMPLvolumes!AR57*SUM(SIMPLvolumes!X57:AG57)</f>
        <v>0</v>
      </c>
      <c r="H45" s="5">
        <f t="shared" si="1"/>
        <v>0</v>
      </c>
      <c r="I45" s="5">
        <f t="shared" si="2"/>
        <v>0</v>
      </c>
      <c r="J45" s="5">
        <f>SIMPLvolumes!AT57*SUM(SIMPLvolumes!X57:AG57)/3.125</f>
        <v>0</v>
      </c>
      <c r="K45" s="5">
        <f>SIMPLvolumes!AS57</f>
        <v>0</v>
      </c>
    </row>
    <row r="46" spans="1:11">
      <c r="A46" t="e">
        <f>'PRODUCTION LIST VOLUMES'!#REF!</f>
        <v>#REF!</v>
      </c>
      <c r="B46" s="5">
        <f>SIMPLvolumes!AM150*SUM(SIMPLvolumes!X150:AG150)</f>
        <v>0</v>
      </c>
      <c r="C46" s="5">
        <f>SIMPLvolumes!AN150*SUM(SIMPLvolumes!X150:AG150)</f>
        <v>0</v>
      </c>
      <c r="D46" s="5">
        <f>SIMPLvolumes!AO150*SUM(SIMPLvolumes!X150:AG150)</f>
        <v>0</v>
      </c>
      <c r="E46" s="5">
        <f>SIMPLvolumes!AP150*SUM(SIMPLvolumes!X150:AG150)</f>
        <v>0</v>
      </c>
      <c r="F46" s="5">
        <f>SIMPLvolumes!AQ150*SUM(SIMPLvolumes!X150:AG150)</f>
        <v>0</v>
      </c>
      <c r="G46" s="5">
        <f>SIMPLvolumes!AR150*SUM(SIMPLvolumes!X150:AG150)</f>
        <v>0</v>
      </c>
      <c r="H46" s="5">
        <f t="shared" si="1"/>
        <v>0</v>
      </c>
      <c r="I46" s="5">
        <f t="shared" si="2"/>
        <v>0</v>
      </c>
      <c r="J46" s="5">
        <f>SIMPLvolumes!AT150*SUM(SIMPLvolumes!X150:AG150)/3.125</f>
        <v>0</v>
      </c>
      <c r="K46" s="5">
        <f>SIMPLvolumes!AS150</f>
        <v>0</v>
      </c>
    </row>
    <row r="47" spans="1:11">
      <c r="A47" t="e">
        <f>'PRODUCTION LIST VOLUMES'!#REF!</f>
        <v>#REF!</v>
      </c>
      <c r="B47" s="5">
        <f>SIMPLvolumes!AM148*SUM(SIMPLvolumes!X148:AG148)</f>
        <v>0</v>
      </c>
      <c r="C47" s="5">
        <f>SIMPLvolumes!AN148*SUM(SIMPLvolumes!X148:AG148)</f>
        <v>0</v>
      </c>
      <c r="D47" s="5">
        <f>SIMPLvolumes!AO148*SUM(SIMPLvolumes!X148:AG148)</f>
        <v>0</v>
      </c>
      <c r="E47" s="5">
        <f>SIMPLvolumes!AP148*SUM(SIMPLvolumes!X148:AG148)</f>
        <v>0</v>
      </c>
      <c r="F47" s="5">
        <f>SIMPLvolumes!AQ148*SUM(SIMPLvolumes!X148:AG148)</f>
        <v>0</v>
      </c>
      <c r="G47" s="5">
        <f>SIMPLvolumes!AR148*SUM(SIMPLvolumes!X148:AG148)</f>
        <v>0</v>
      </c>
      <c r="H47" s="5">
        <f t="shared" si="1"/>
        <v>0</v>
      </c>
      <c r="I47" s="5">
        <f t="shared" si="2"/>
        <v>0</v>
      </c>
      <c r="J47" s="5">
        <f>SIMPLvolumes!AT148*SUM(SIMPLvolumes!X148:AG148)/3.125</f>
        <v>0</v>
      </c>
      <c r="K47" s="5">
        <f>SIMPLvolumes!AS148</f>
        <v>0</v>
      </c>
    </row>
    <row r="48" spans="1:11">
      <c r="A48" t="e">
        <f>'PRODUCTION LIST VOLUMES'!#REF!</f>
        <v>#REF!</v>
      </c>
      <c r="B48" s="5">
        <f>SIMPLvolumes!AM48*SUM(SIMPLvolumes!X48:AG48)</f>
        <v>0</v>
      </c>
      <c r="C48" s="5">
        <f>SIMPLvolumes!AN48*SUM(SIMPLvolumes!X48:AG48)</f>
        <v>0</v>
      </c>
      <c r="D48" s="5">
        <f>SIMPLvolumes!AO48*SUM(SIMPLvolumes!X48:AG48)</f>
        <v>0</v>
      </c>
      <c r="E48" s="5">
        <f>SIMPLvolumes!AP48*SUM(SIMPLvolumes!X48:AG48)</f>
        <v>0</v>
      </c>
      <c r="F48" s="5">
        <f>SIMPLvolumes!AQ48*SUM(SIMPLvolumes!X48:AG48)</f>
        <v>0</v>
      </c>
      <c r="G48" s="5">
        <f>SIMPLvolumes!AR48*SUM(SIMPLvolumes!X48:AG48)</f>
        <v>0</v>
      </c>
      <c r="H48" s="5">
        <f t="shared" si="1"/>
        <v>0</v>
      </c>
      <c r="I48" s="5">
        <f t="shared" si="2"/>
        <v>0</v>
      </c>
      <c r="J48" s="5">
        <f>SIMPLvolumes!AT48*SUM(SIMPLvolumes!X48:AG48)/3.125</f>
        <v>0</v>
      </c>
      <c r="K48" s="5">
        <f>SIMPLvolumes!AS48</f>
        <v>0</v>
      </c>
    </row>
    <row r="49" spans="1:11">
      <c r="A49" t="str">
        <f>'PRODUCTION LIST VOLUMES'!C53</f>
        <v>4M</v>
      </c>
      <c r="B49" s="5">
        <f>SIMPLvolumes!AM58*SUM(SIMPLvolumes!X58:AG58)</f>
        <v>0</v>
      </c>
      <c r="C49" s="5">
        <f>SIMPLvolumes!AN58*SUM(SIMPLvolumes!X58:AG58)</f>
        <v>0</v>
      </c>
      <c r="D49" s="5">
        <f>SIMPLvolumes!AO58*SUM(SIMPLvolumes!X58:AG58)</f>
        <v>0</v>
      </c>
      <c r="E49" s="5">
        <f>SIMPLvolumes!AP58*SUM(SIMPLvolumes!X58:AG58)</f>
        <v>0</v>
      </c>
      <c r="F49" s="5">
        <f>SIMPLvolumes!AQ58*SUM(SIMPLvolumes!X58:AG58)</f>
        <v>0</v>
      </c>
      <c r="G49" s="5">
        <f>SIMPLvolumes!AR58*SUM(SIMPLvolumes!X58:AG58)</f>
        <v>0</v>
      </c>
      <c r="H49" s="5">
        <f t="shared" si="1"/>
        <v>0</v>
      </c>
      <c r="I49" s="5">
        <f t="shared" si="2"/>
        <v>0</v>
      </c>
      <c r="J49" s="5">
        <f>SIMPLvolumes!AT58*SUM(SIMPLvolumes!X58:AG58)/3.125</f>
        <v>0</v>
      </c>
      <c r="K49" s="5">
        <f>SIMPLvolumes!AS58</f>
        <v>0</v>
      </c>
    </row>
    <row r="50" spans="1:11">
      <c r="A50" t="str">
        <f>'PRODUCTION LIST VOLUMES'!C50</f>
        <v>4G</v>
      </c>
      <c r="B50" s="5">
        <f>SIMPLvolumes!AM55*SUM(SIMPLvolumes!X55:AG55)</f>
        <v>0</v>
      </c>
      <c r="C50" s="5">
        <f>SIMPLvolumes!AN55*SUM(SIMPLvolumes!X55:AG55)</f>
        <v>0</v>
      </c>
      <c r="D50" s="5">
        <f>SIMPLvolumes!AO55*SUM(SIMPLvolumes!X55:AG55)</f>
        <v>0</v>
      </c>
      <c r="E50" s="5">
        <f>SIMPLvolumes!AP55*SUM(SIMPLvolumes!X55:AG55)</f>
        <v>0</v>
      </c>
      <c r="F50" s="5">
        <f>SIMPLvolumes!AQ55*SUM(SIMPLvolumes!X55:AG55)</f>
        <v>0</v>
      </c>
      <c r="G50" s="5">
        <f>SIMPLvolumes!AR55*SUM(SIMPLvolumes!X55:AG55)</f>
        <v>0</v>
      </c>
      <c r="H50" s="5">
        <f t="shared" si="1"/>
        <v>0</v>
      </c>
      <c r="I50" s="5">
        <f t="shared" si="2"/>
        <v>0</v>
      </c>
      <c r="J50" s="5">
        <f>SIMPLvolumes!AT55*SUM(SIMPLvolumes!X55:AG55)/3.125</f>
        <v>0</v>
      </c>
      <c r="K50" s="5">
        <f>SIMPLvolumes!AS55</f>
        <v>0</v>
      </c>
    </row>
    <row r="51" spans="1:11">
      <c r="A51" t="str">
        <f>'PRODUCTION LIST VOLUMES'!C51</f>
        <v>4H</v>
      </c>
      <c r="B51" s="5">
        <f>SIMPLvolumes!AM56*SUM(SIMPLvolumes!X56:AG56)</f>
        <v>0</v>
      </c>
      <c r="C51" s="5">
        <f>SIMPLvolumes!AN56*SUM(SIMPLvolumes!X56:AG56)</f>
        <v>0</v>
      </c>
      <c r="D51" s="5">
        <f>SIMPLvolumes!AO56*SUM(SIMPLvolumes!X56:AG56)</f>
        <v>0</v>
      </c>
      <c r="E51" s="5">
        <f>SIMPLvolumes!AP56*SUM(SIMPLvolumes!X56:AG56)</f>
        <v>0</v>
      </c>
      <c r="F51" s="5">
        <f>SIMPLvolumes!AQ56*SUM(SIMPLvolumes!X56:AG56)</f>
        <v>0</v>
      </c>
      <c r="G51" s="5">
        <f>SIMPLvolumes!AR56*SUM(SIMPLvolumes!X56:AG56)</f>
        <v>0</v>
      </c>
      <c r="H51" s="5">
        <f t="shared" si="1"/>
        <v>0</v>
      </c>
      <c r="I51" s="5">
        <f t="shared" si="2"/>
        <v>0</v>
      </c>
      <c r="J51" s="5">
        <f>SIMPLvolumes!AT56*SUM(SIMPLvolumes!X56:AG56)/3.125</f>
        <v>0</v>
      </c>
      <c r="K51" s="5">
        <f>SIMPLvolumes!AS56</f>
        <v>0</v>
      </c>
    </row>
    <row r="52" spans="1:11">
      <c r="A52" t="str">
        <f>'PRODUCTION LIST VOLUMES'!C54</f>
        <v>4N</v>
      </c>
      <c r="B52" s="5">
        <f>SIMPLvolumes!AM59*SUM(SIMPLvolumes!X59:AG59)</f>
        <v>0</v>
      </c>
      <c r="C52" s="5">
        <f>SIMPLvolumes!AN59*SUM(SIMPLvolumes!X59:AG59)</f>
        <v>0</v>
      </c>
      <c r="D52" s="5">
        <f>SIMPLvolumes!AO59*SUM(SIMPLvolumes!X59:AG59)</f>
        <v>0</v>
      </c>
      <c r="E52" s="5">
        <f>SIMPLvolumes!AP59*SUM(SIMPLvolumes!X59:AG59)</f>
        <v>0</v>
      </c>
      <c r="F52" s="5">
        <f>SIMPLvolumes!AQ59*SUM(SIMPLvolumes!X59:AG59)</f>
        <v>0</v>
      </c>
      <c r="G52" s="5">
        <f>SIMPLvolumes!AR59*SUM(SIMPLvolumes!X59:AG59)</f>
        <v>0</v>
      </c>
      <c r="H52" s="5">
        <f t="shared" si="1"/>
        <v>0</v>
      </c>
      <c r="I52" s="5">
        <f t="shared" si="2"/>
        <v>0</v>
      </c>
      <c r="J52" s="5">
        <f>SIMPLvolumes!AT59*SUM(SIMPLvolumes!X59:AG59)/3.125</f>
        <v>0</v>
      </c>
      <c r="K52" s="5">
        <f>SIMPLvolumes!AS59</f>
        <v>0</v>
      </c>
    </row>
    <row r="53" spans="1:11">
      <c r="A53">
        <f>'PRODUCTION LIST VOLUMES'!C56</f>
        <v>0</v>
      </c>
      <c r="B53" s="5">
        <f>SIMPLvolumes!AM60*SUM(SIMPLvolumes!X60:AG60)</f>
        <v>0</v>
      </c>
      <c r="C53" s="5">
        <f>SIMPLvolumes!AN60*SUM(SIMPLvolumes!X60:AG60)</f>
        <v>0</v>
      </c>
      <c r="D53" s="5">
        <f>SIMPLvolumes!AO60*SUM(SIMPLvolumes!X60:AG60)</f>
        <v>0</v>
      </c>
      <c r="E53" s="5">
        <f>SIMPLvolumes!AP60*SUM(SIMPLvolumes!X60:AG60)</f>
        <v>0</v>
      </c>
      <c r="F53" s="5">
        <f>SIMPLvolumes!AQ60*SUM(SIMPLvolumes!X60:AG60)</f>
        <v>0</v>
      </c>
      <c r="G53" s="5">
        <f>SIMPLvolumes!AR60*SUM(SIMPLvolumes!X60:AG60)</f>
        <v>0</v>
      </c>
      <c r="H53" s="5">
        <f t="shared" si="1"/>
        <v>0</v>
      </c>
      <c r="I53" s="5">
        <f t="shared" si="2"/>
        <v>0</v>
      </c>
      <c r="J53" s="5">
        <f>SIMPLvolumes!AT60*SUM(SIMPLvolumes!X60:AG60)/3.125</f>
        <v>0</v>
      </c>
      <c r="K53" s="5">
        <f>SIMPLvolumes!AS60</f>
        <v>0</v>
      </c>
    </row>
    <row r="54" spans="1:11">
      <c r="A54" t="str">
        <f>'PRODUCTION LIST VOLUMES'!C57</f>
        <v>5A</v>
      </c>
      <c r="B54" s="5">
        <f>SIMPLvolumes!AM67*SUM(SIMPLvolumes!X67:AG67)</f>
        <v>0</v>
      </c>
      <c r="C54" s="5">
        <f>SIMPLvolumes!AN67*SUM(SIMPLvolumes!X67:AG67)</f>
        <v>0</v>
      </c>
      <c r="D54" s="5">
        <f>SIMPLvolumes!AO67*SUM(SIMPLvolumes!X67:AG67)</f>
        <v>0</v>
      </c>
      <c r="E54" s="5">
        <f>SIMPLvolumes!AP67*SUM(SIMPLvolumes!X67:AG67)</f>
        <v>0</v>
      </c>
      <c r="F54" s="5">
        <f>SIMPLvolumes!AQ67*SUM(SIMPLvolumes!X67:AG67)</f>
        <v>0</v>
      </c>
      <c r="G54" s="5">
        <f>SIMPLvolumes!AR67*SUM(SIMPLvolumes!X67:AG67)</f>
        <v>0</v>
      </c>
      <c r="H54" s="5">
        <f t="shared" si="1"/>
        <v>0</v>
      </c>
      <c r="I54" s="5">
        <f t="shared" si="2"/>
        <v>0</v>
      </c>
      <c r="J54" s="5">
        <f>SIMPLvolumes!AT67*SUM(SIMPLvolumes!X67:AG67)/3.125</f>
        <v>0</v>
      </c>
      <c r="K54" s="5">
        <f>SIMPLvolumes!AS67</f>
        <v>0</v>
      </c>
    </row>
    <row r="55" spans="1:11">
      <c r="A55" t="str">
        <f>'PRODUCTION LIST VOLUMES'!C58</f>
        <v>5B</v>
      </c>
      <c r="B55" s="5">
        <f>SIMPLvolumes!AM68*SUM(SIMPLvolumes!X68:AG68)</f>
        <v>0</v>
      </c>
      <c r="C55" s="5">
        <f>SIMPLvolumes!AN68*SUM(SIMPLvolumes!X68:AG68)</f>
        <v>0</v>
      </c>
      <c r="D55" s="5">
        <f>SIMPLvolumes!AO68*SUM(SIMPLvolumes!X68:AG68)</f>
        <v>0</v>
      </c>
      <c r="E55" s="5">
        <f>SIMPLvolumes!AP68*SUM(SIMPLvolumes!X68:AG68)</f>
        <v>0</v>
      </c>
      <c r="F55" s="5">
        <f>SIMPLvolumes!AQ68*SUM(SIMPLvolumes!X68:AG68)</f>
        <v>0</v>
      </c>
      <c r="G55" s="5">
        <f>SIMPLvolumes!AR68*SUM(SIMPLvolumes!X68:AG68)</f>
        <v>0</v>
      </c>
      <c r="H55" s="5">
        <f t="shared" si="1"/>
        <v>0</v>
      </c>
      <c r="I55" s="5">
        <f t="shared" si="2"/>
        <v>0</v>
      </c>
      <c r="J55" s="5">
        <f>SIMPLvolumes!AT68*SUM(SIMPLvolumes!X68:AG68)/3.125</f>
        <v>0</v>
      </c>
      <c r="K55" s="5">
        <f>SIMPLvolumes!AS68</f>
        <v>0</v>
      </c>
    </row>
    <row r="56" spans="1:11">
      <c r="A56" t="str">
        <f>'PRODUCTION LIST VOLUMES'!C59</f>
        <v>5C</v>
      </c>
      <c r="B56" s="5">
        <f>SIMPLvolumes!AM69*SUM(SIMPLvolumes!X69:AG69)</f>
        <v>0</v>
      </c>
      <c r="C56" s="5">
        <f>SIMPLvolumes!AN69*SUM(SIMPLvolumes!X69:AG69)</f>
        <v>0</v>
      </c>
      <c r="D56" s="5">
        <f>SIMPLvolumes!AO69*SUM(SIMPLvolumes!X69:AG69)</f>
        <v>0</v>
      </c>
      <c r="E56" s="5">
        <f>SIMPLvolumes!AP69*SUM(SIMPLvolumes!X69:AG69)</f>
        <v>0</v>
      </c>
      <c r="F56" s="5">
        <f>SIMPLvolumes!AQ69*SUM(SIMPLvolumes!X69:AG69)</f>
        <v>0</v>
      </c>
      <c r="G56" s="5">
        <f>SIMPLvolumes!AR69*SUM(SIMPLvolumes!X69:AG69)</f>
        <v>0</v>
      </c>
      <c r="H56" s="5">
        <f t="shared" si="1"/>
        <v>0</v>
      </c>
      <c r="I56" s="5">
        <f t="shared" si="2"/>
        <v>0</v>
      </c>
      <c r="J56" s="5">
        <f>SIMPLvolumes!AT69*SUM(SIMPLvolumes!X69:AG69)/3.125</f>
        <v>0</v>
      </c>
      <c r="K56" s="5">
        <f>SIMPLvolumes!AS69</f>
        <v>0</v>
      </c>
    </row>
    <row r="57" spans="1:11">
      <c r="A57" t="str">
        <f>'PRODUCTION LIST VOLUMES'!C60</f>
        <v>5D</v>
      </c>
      <c r="B57" s="5">
        <f>SIMPLvolumes!AM70*SUM(SIMPLvolumes!X70:AG70)</f>
        <v>0</v>
      </c>
      <c r="C57" s="5">
        <f>SIMPLvolumes!AN70*SUM(SIMPLvolumes!X70:AG70)</f>
        <v>0</v>
      </c>
      <c r="D57" s="5">
        <f>SIMPLvolumes!AO70*SUM(SIMPLvolumes!X70:AG70)</f>
        <v>0</v>
      </c>
      <c r="E57" s="5">
        <f>SIMPLvolumes!AP70*SUM(SIMPLvolumes!X70:AG70)</f>
        <v>0</v>
      </c>
      <c r="F57" s="5">
        <f>SIMPLvolumes!AQ70*SUM(SIMPLvolumes!X70:AG70)</f>
        <v>0</v>
      </c>
      <c r="G57" s="5">
        <f>SIMPLvolumes!AR70*SUM(SIMPLvolumes!X70:AG70)</f>
        <v>0</v>
      </c>
      <c r="H57" s="5">
        <f t="shared" si="1"/>
        <v>0</v>
      </c>
      <c r="I57" s="5">
        <f t="shared" si="2"/>
        <v>0</v>
      </c>
      <c r="J57" s="5">
        <f>SIMPLvolumes!AT70*SUM(SIMPLvolumes!X70:AG70)/3.125</f>
        <v>0</v>
      </c>
      <c r="K57" s="5">
        <f>SIMPLvolumes!AS70</f>
        <v>0</v>
      </c>
    </row>
    <row r="58" spans="1:11">
      <c r="A58" t="str">
        <f>'PRODUCTION LIST VOLUMES'!C61</f>
        <v>5E</v>
      </c>
      <c r="B58" s="5">
        <f>SIMPLvolumes!AM71*SUM(SIMPLvolumes!X71:AG71)</f>
        <v>0</v>
      </c>
      <c r="C58" s="5">
        <f>SIMPLvolumes!AN71*SUM(SIMPLvolumes!X71:AG71)</f>
        <v>0</v>
      </c>
      <c r="D58" s="5">
        <f>SIMPLvolumes!AO71*SUM(SIMPLvolumes!X71:AG71)</f>
        <v>0</v>
      </c>
      <c r="E58" s="5">
        <f>SIMPLvolumes!AP71*SUM(SIMPLvolumes!X71:AG71)</f>
        <v>0</v>
      </c>
      <c r="F58" s="5">
        <f>SIMPLvolumes!AQ71*SUM(SIMPLvolumes!X71:AG71)</f>
        <v>0</v>
      </c>
      <c r="G58" s="5">
        <f>SIMPLvolumes!AR71*SUM(SIMPLvolumes!X71:AG71)</f>
        <v>0</v>
      </c>
      <c r="H58" s="5">
        <f t="shared" si="1"/>
        <v>0</v>
      </c>
      <c r="I58" s="5">
        <f t="shared" si="2"/>
        <v>0</v>
      </c>
      <c r="J58" s="5">
        <f>SIMPLvolumes!AT71*SUM(SIMPLvolumes!X71:AG71)/3.125</f>
        <v>0</v>
      </c>
      <c r="K58" s="5">
        <f>SIMPLvolumes!AS71</f>
        <v>0</v>
      </c>
    </row>
    <row r="59" spans="1:11">
      <c r="A59" t="str">
        <f>'PRODUCTION LIST VOLUMES'!C62</f>
        <v>5F</v>
      </c>
      <c r="B59" s="5">
        <f>SIMPLvolumes!AM72*SUM(SIMPLvolumes!X72:AG72)</f>
        <v>0</v>
      </c>
      <c r="C59" s="5">
        <f>SIMPLvolumes!AN72*SUM(SIMPLvolumes!X72:AG72)</f>
        <v>0</v>
      </c>
      <c r="D59" s="5">
        <f>SIMPLvolumes!AO72*SUM(SIMPLvolumes!X72:AG72)</f>
        <v>0</v>
      </c>
      <c r="E59" s="5">
        <f>SIMPLvolumes!AP72*SUM(SIMPLvolumes!X72:AG72)</f>
        <v>0</v>
      </c>
      <c r="F59" s="5">
        <f>SIMPLvolumes!AQ72*SUM(SIMPLvolumes!X72:AG72)</f>
        <v>0</v>
      </c>
      <c r="G59" s="5">
        <f>SIMPLvolumes!AR72*SUM(SIMPLvolumes!X72:AG72)</f>
        <v>0</v>
      </c>
      <c r="H59" s="5">
        <f t="shared" si="1"/>
        <v>0</v>
      </c>
      <c r="I59" s="5">
        <f t="shared" si="2"/>
        <v>0</v>
      </c>
      <c r="J59" s="5">
        <f>SIMPLvolumes!AT72*SUM(SIMPLvolumes!X72:AG72)/3.125</f>
        <v>0</v>
      </c>
      <c r="K59" s="5">
        <f>SIMPLvolumes!AS72</f>
        <v>0</v>
      </c>
    </row>
    <row r="60" spans="1:11">
      <c r="A60" t="str">
        <f>'PRODUCTION LIST VOLUMES'!C63</f>
        <v>5G</v>
      </c>
      <c r="B60" s="5">
        <f>SIMPLvolumes!AM73*SUM(SIMPLvolumes!X73:AG73)</f>
        <v>0</v>
      </c>
      <c r="C60" s="5">
        <f>SIMPLvolumes!AN73*SUM(SIMPLvolumes!X73:AG73)</f>
        <v>0</v>
      </c>
      <c r="D60" s="5">
        <f>SIMPLvolumes!AO73*SUM(SIMPLvolumes!X73:AG73)</f>
        <v>0</v>
      </c>
      <c r="E60" s="5">
        <f>SIMPLvolumes!AP73*SUM(SIMPLvolumes!X73:AG73)</f>
        <v>0</v>
      </c>
      <c r="F60" s="5">
        <f>SIMPLvolumes!AQ73*SUM(SIMPLvolumes!X73:AG73)</f>
        <v>0</v>
      </c>
      <c r="G60" s="5">
        <f>SIMPLvolumes!AR73*SUM(SIMPLvolumes!X73:AG73)</f>
        <v>0</v>
      </c>
      <c r="H60" s="5">
        <f t="shared" si="1"/>
        <v>0</v>
      </c>
      <c r="I60" s="5">
        <f t="shared" si="2"/>
        <v>0</v>
      </c>
      <c r="J60" s="5">
        <f>SIMPLvolumes!AT73*SUM(SIMPLvolumes!X73:AG73)/3.125</f>
        <v>0</v>
      </c>
      <c r="K60" s="5">
        <f>SIMPLvolumes!AS73</f>
        <v>0</v>
      </c>
    </row>
    <row r="61" spans="1:11">
      <c r="A61" t="str">
        <f>'PRODUCTION LIST VOLUMES'!C64</f>
        <v>5H</v>
      </c>
      <c r="B61" s="5">
        <f>SIMPLvolumes!AM74*SUM(SIMPLvolumes!X74:AG74)</f>
        <v>0</v>
      </c>
      <c r="C61" s="5">
        <f>SIMPLvolumes!AN74*SUM(SIMPLvolumes!X74:AG74)</f>
        <v>0</v>
      </c>
      <c r="D61" s="5">
        <f>SIMPLvolumes!AO74*SUM(SIMPLvolumes!X74:AG74)</f>
        <v>0</v>
      </c>
      <c r="E61" s="5">
        <f>SIMPLvolumes!AP74*SUM(SIMPLvolumes!X74:AG74)</f>
        <v>0</v>
      </c>
      <c r="F61" s="5">
        <f>SIMPLvolumes!AQ74*SUM(SIMPLvolumes!X74:AG74)</f>
        <v>0</v>
      </c>
      <c r="G61" s="5">
        <f>SIMPLvolumes!AR74*SUM(SIMPLvolumes!X74:AG74)</f>
        <v>0</v>
      </c>
      <c r="H61" s="5">
        <f t="shared" si="1"/>
        <v>0</v>
      </c>
      <c r="I61" s="5">
        <f t="shared" si="2"/>
        <v>0</v>
      </c>
      <c r="J61" s="5">
        <f>SIMPLvolumes!AT74*SUM(SIMPLvolumes!X74:AG74)/3.125</f>
        <v>0</v>
      </c>
      <c r="K61" s="5">
        <f>SIMPLvolumes!AS74</f>
        <v>0</v>
      </c>
    </row>
    <row r="62" spans="1:11">
      <c r="A62" t="str">
        <f>'PRODUCTION LIST VOLUMES'!C65</f>
        <v>5I</v>
      </c>
      <c r="B62" s="5">
        <f>SIMPLvolumes!AM75*SUM(SIMPLvolumes!X75:AG75)</f>
        <v>0</v>
      </c>
      <c r="C62" s="5">
        <f>SIMPLvolumes!AN75*SUM(SIMPLvolumes!X75:AG75)</f>
        <v>0</v>
      </c>
      <c r="D62" s="5">
        <f>SIMPLvolumes!AO75*SUM(SIMPLvolumes!X75:AG75)</f>
        <v>0</v>
      </c>
      <c r="E62" s="5">
        <f>SIMPLvolumes!AP75*SUM(SIMPLvolumes!X75:AG75)</f>
        <v>0</v>
      </c>
      <c r="F62" s="5">
        <f>SIMPLvolumes!AQ75*SUM(SIMPLvolumes!X75:AG75)</f>
        <v>0</v>
      </c>
      <c r="G62" s="5">
        <f>SIMPLvolumes!AR75*SUM(SIMPLvolumes!X75:AG75)</f>
        <v>0</v>
      </c>
      <c r="H62" s="5">
        <f t="shared" si="1"/>
        <v>0</v>
      </c>
      <c r="I62" s="5">
        <f t="shared" si="2"/>
        <v>0</v>
      </c>
      <c r="J62" s="5">
        <f>SIMPLvolumes!AT75*SUM(SIMPLvolumes!X75:AG75)/3.125</f>
        <v>0</v>
      </c>
      <c r="K62" s="5">
        <f>SIMPLvolumes!AS75</f>
        <v>0</v>
      </c>
    </row>
    <row r="63" spans="1:11">
      <c r="A63">
        <f>'PRODUCTION LIST VOLUMES'!C72</f>
        <v>0</v>
      </c>
      <c r="B63" s="5">
        <f>SIMPLvolumes!AM76*SUM(SIMPLvolumes!X76:AG76)</f>
        <v>0</v>
      </c>
      <c r="C63" s="5">
        <f>SIMPLvolumes!AN76*SUM(SIMPLvolumes!X76:AG76)</f>
        <v>0</v>
      </c>
      <c r="D63" s="5">
        <f>SIMPLvolumes!AO76*SUM(SIMPLvolumes!X76:AG76)</f>
        <v>0</v>
      </c>
      <c r="E63" s="5">
        <f>SIMPLvolumes!AP76*SUM(SIMPLvolumes!X76:AG76)</f>
        <v>0</v>
      </c>
      <c r="F63" s="5">
        <f>SIMPLvolumes!AQ76*SUM(SIMPLvolumes!X76:AG76)</f>
        <v>0</v>
      </c>
      <c r="G63" s="5">
        <f>SIMPLvolumes!AR76*SUM(SIMPLvolumes!X76:AG76)</f>
        <v>0</v>
      </c>
      <c r="H63" s="5">
        <f t="shared" si="1"/>
        <v>0</v>
      </c>
      <c r="I63" s="5">
        <f t="shared" si="2"/>
        <v>0</v>
      </c>
      <c r="J63" s="5">
        <f>SIMPLvolumes!AT76*SUM(SIMPLvolumes!X76:AG76)/3.125</f>
        <v>0</v>
      </c>
      <c r="K63" s="5">
        <f>SIMPLvolumes!AS76</f>
        <v>0</v>
      </c>
    </row>
    <row r="64" spans="1:11">
      <c r="A64" t="str">
        <f>'PRODUCTION LIST VOLUMES'!C73</f>
        <v>6A</v>
      </c>
      <c r="B64" s="5">
        <f>SIMPLvolumes!AM79*SUM(SIMPLvolumes!X79:AG79)</f>
        <v>0</v>
      </c>
      <c r="C64" s="5">
        <f>SIMPLvolumes!AN79*SUM(SIMPLvolumes!X79:AG79)</f>
        <v>0</v>
      </c>
      <c r="D64" s="5">
        <f>SIMPLvolumes!AO79*SUM(SIMPLvolumes!X79:AG79)</f>
        <v>0</v>
      </c>
      <c r="E64" s="5">
        <f>SIMPLvolumes!AP79*SUM(SIMPLvolumes!X79:AG79)</f>
        <v>0</v>
      </c>
      <c r="F64" s="5">
        <f>SIMPLvolumes!AQ79*SUM(SIMPLvolumes!X79:AG79)</f>
        <v>0</v>
      </c>
      <c r="G64" s="5">
        <f>SIMPLvolumes!AR79*SUM(SIMPLvolumes!X79:AG79)</f>
        <v>0</v>
      </c>
      <c r="H64" s="5">
        <f t="shared" si="1"/>
        <v>0</v>
      </c>
      <c r="I64" s="5">
        <f t="shared" si="2"/>
        <v>0</v>
      </c>
      <c r="J64" s="5">
        <f>SIMPLvolumes!AT79*SUM(SIMPLvolumes!X79:AG79)/3.125</f>
        <v>0</v>
      </c>
      <c r="K64" s="5">
        <f>SIMPLvolumes!AS79</f>
        <v>0</v>
      </c>
    </row>
    <row r="65" spans="1:11">
      <c r="A65" t="str">
        <f>'PRODUCTION LIST VOLUMES'!C74</f>
        <v>6B</v>
      </c>
      <c r="B65" s="5">
        <f>SIMPLvolumes!AM80*SUM(SIMPLvolumes!X80:AG80)</f>
        <v>0</v>
      </c>
      <c r="C65" s="5">
        <f>SIMPLvolumes!AN80*SUM(SIMPLvolumes!X80:AG80)</f>
        <v>0</v>
      </c>
      <c r="D65" s="5">
        <f>SIMPLvolumes!AO80*SUM(SIMPLvolumes!X80:AG80)</f>
        <v>0</v>
      </c>
      <c r="E65" s="5">
        <f>SIMPLvolumes!AP80*SUM(SIMPLvolumes!X80:AG80)</f>
        <v>0</v>
      </c>
      <c r="F65" s="5">
        <f>SIMPLvolumes!AQ80*SUM(SIMPLvolumes!X80:AG80)</f>
        <v>0</v>
      </c>
      <c r="G65" s="5">
        <f>SIMPLvolumes!AR80*SUM(SIMPLvolumes!X80:AG80)</f>
        <v>0</v>
      </c>
      <c r="H65" s="5">
        <f t="shared" si="1"/>
        <v>0</v>
      </c>
      <c r="I65" s="5">
        <f t="shared" si="2"/>
        <v>0</v>
      </c>
      <c r="J65" s="5">
        <f>SIMPLvolumes!AT80*SUM(SIMPLvolumes!X80:AG80)/3.125</f>
        <v>0</v>
      </c>
      <c r="K65" s="5">
        <f>SIMPLvolumes!AS80</f>
        <v>0</v>
      </c>
    </row>
    <row r="66" spans="1:11">
      <c r="A66" t="str">
        <f>'PRODUCTION LIST VOLUMES'!C75</f>
        <v>6C</v>
      </c>
      <c r="B66" s="5">
        <f>SIMPLvolumes!AM81*SUM(SIMPLvolumes!X81:AG81)</f>
        <v>0</v>
      </c>
      <c r="C66" s="5">
        <f>SIMPLvolumes!AN81*SUM(SIMPLvolumes!X81:AG81)</f>
        <v>0</v>
      </c>
      <c r="D66" s="5">
        <f>SIMPLvolumes!AO81*SUM(SIMPLvolumes!X81:AG81)</f>
        <v>0</v>
      </c>
      <c r="E66" s="5">
        <f>SIMPLvolumes!AP81*SUM(SIMPLvolumes!X81:AG81)</f>
        <v>0</v>
      </c>
      <c r="F66" s="5">
        <f>SIMPLvolumes!AQ81*SUM(SIMPLvolumes!X81:AG81)</f>
        <v>0</v>
      </c>
      <c r="G66" s="5">
        <f>SIMPLvolumes!AR81*SUM(SIMPLvolumes!X81:AG81)</f>
        <v>0</v>
      </c>
      <c r="H66" s="5">
        <f t="shared" si="1"/>
        <v>0</v>
      </c>
      <c r="I66" s="5">
        <f t="shared" si="2"/>
        <v>0</v>
      </c>
      <c r="J66" s="5">
        <f>SIMPLvolumes!AT81*SUM(SIMPLvolumes!X81:AG81)/3.125</f>
        <v>0</v>
      </c>
      <c r="K66" s="5">
        <f>SIMPLvolumes!AS81</f>
        <v>0</v>
      </c>
    </row>
    <row r="67" spans="1:11">
      <c r="A67" t="str">
        <f>'PRODUCTION LIST VOLUMES'!C76</f>
        <v>6J</v>
      </c>
      <c r="B67" s="5">
        <f>SIMPLvolumes!AM82*SUM(SIMPLvolumes!X82:AG82)</f>
        <v>0</v>
      </c>
      <c r="C67" s="5">
        <f>SIMPLvolumes!AN82*SUM(SIMPLvolumes!X82:AG82)</f>
        <v>0</v>
      </c>
      <c r="D67" s="5">
        <f>SIMPLvolumes!AO82*SUM(SIMPLvolumes!X82:AG82)</f>
        <v>0</v>
      </c>
      <c r="E67" s="5">
        <f>SIMPLvolumes!AP82*SUM(SIMPLvolumes!X82:AG82)</f>
        <v>0</v>
      </c>
      <c r="F67" s="5">
        <f>SIMPLvolumes!AQ82*SUM(SIMPLvolumes!X82:AG82)</f>
        <v>0</v>
      </c>
      <c r="G67" s="5">
        <f>SIMPLvolumes!AR82*SUM(SIMPLvolumes!X82:AG82)</f>
        <v>0</v>
      </c>
      <c r="H67" s="5">
        <f t="shared" si="1"/>
        <v>0</v>
      </c>
      <c r="I67" s="5">
        <f t="shared" si="2"/>
        <v>0</v>
      </c>
      <c r="J67" s="5">
        <f>SIMPLvolumes!AT82*SUM(SIMPLvolumes!X82:AG82)/3.125</f>
        <v>0</v>
      </c>
      <c r="K67" s="5">
        <f>SIMPLvolumes!AS82</f>
        <v>0</v>
      </c>
    </row>
    <row r="68" spans="1:11">
      <c r="A68" t="str">
        <f>'PRODUCTION LIST VOLUMES'!C77</f>
        <v>6D</v>
      </c>
      <c r="B68" s="5">
        <f>SIMPLvolumes!AM83*SUM(SIMPLvolumes!X83:AG83)</f>
        <v>0</v>
      </c>
      <c r="C68" s="5">
        <f>SIMPLvolumes!AN83*SUM(SIMPLvolumes!X83:AG83)</f>
        <v>0</v>
      </c>
      <c r="D68" s="5">
        <f>SIMPLvolumes!AO83*SUM(SIMPLvolumes!X83:AG83)</f>
        <v>0</v>
      </c>
      <c r="E68" s="5">
        <f>SIMPLvolumes!AP83*SUM(SIMPLvolumes!X83:AG83)</f>
        <v>0</v>
      </c>
      <c r="F68" s="5">
        <f>SIMPLvolumes!AQ83*SUM(SIMPLvolumes!X83:AG83)</f>
        <v>0</v>
      </c>
      <c r="G68" s="5">
        <f>SIMPLvolumes!AR83*SUM(SIMPLvolumes!X83:AG83)</f>
        <v>0</v>
      </c>
      <c r="H68" s="5">
        <f t="shared" si="1"/>
        <v>0</v>
      </c>
      <c r="I68" s="5">
        <f t="shared" si="2"/>
        <v>0</v>
      </c>
      <c r="J68" s="5">
        <f>SIMPLvolumes!AT83*SUM(SIMPLvolumes!X83:AG83)/3.125</f>
        <v>0</v>
      </c>
      <c r="K68" s="5">
        <f>SIMPLvolumes!AS83</f>
        <v>0</v>
      </c>
    </row>
    <row r="69" spans="1:11">
      <c r="A69" t="str">
        <f>'PRODUCTION LIST VOLUMES'!C78</f>
        <v>6E</v>
      </c>
      <c r="B69" s="5">
        <f>SIMPLvolumes!AM84*SUM(SIMPLvolumes!X84:AG84)</f>
        <v>0</v>
      </c>
      <c r="C69" s="5">
        <f>SIMPLvolumes!AN84*SUM(SIMPLvolumes!X84:AG84)</f>
        <v>0</v>
      </c>
      <c r="D69" s="5">
        <f>SIMPLvolumes!AO84*SUM(SIMPLvolumes!X84:AG84)</f>
        <v>0</v>
      </c>
      <c r="E69" s="5">
        <f>SIMPLvolumes!AP84*SUM(SIMPLvolumes!X84:AG84)</f>
        <v>0</v>
      </c>
      <c r="F69" s="5">
        <f>SIMPLvolumes!AQ84*SUM(SIMPLvolumes!X84:AG84)</f>
        <v>0</v>
      </c>
      <c r="G69" s="5">
        <f>SIMPLvolumes!AR84*SUM(SIMPLvolumes!X84:AG84)</f>
        <v>0</v>
      </c>
      <c r="H69" s="5">
        <f t="shared" ref="H69:H132" si="3">F69/10</f>
        <v>0</v>
      </c>
      <c r="I69" s="5">
        <f t="shared" ref="I69:I132" si="4">(3/100)*F69</f>
        <v>0</v>
      </c>
      <c r="J69" s="5">
        <f>SIMPLvolumes!AT84*SUM(SIMPLvolumes!X84:AG84)/3.125</f>
        <v>0</v>
      </c>
      <c r="K69" s="5">
        <f>SIMPLvolumes!AS84</f>
        <v>0</v>
      </c>
    </row>
    <row r="70" spans="1:11">
      <c r="A70" t="str">
        <f>'PRODUCTION LIST VOLUMES'!C79</f>
        <v>6F</v>
      </c>
      <c r="B70" s="5">
        <f>SIMPLvolumes!AM85*SUM(SIMPLvolumes!X85:AG85)</f>
        <v>0</v>
      </c>
      <c r="C70" s="5">
        <f>SIMPLvolumes!AN85*SUM(SIMPLvolumes!X85:AG85)</f>
        <v>0</v>
      </c>
      <c r="D70" s="5">
        <f>SIMPLvolumes!AO85*SUM(SIMPLvolumes!X85:AG85)</f>
        <v>0</v>
      </c>
      <c r="E70" s="5">
        <f>SIMPLvolumes!AP85*SUM(SIMPLvolumes!X85:AG85)</f>
        <v>0</v>
      </c>
      <c r="F70" s="5">
        <f>SIMPLvolumes!AQ85*SUM(SIMPLvolumes!X85:AG85)</f>
        <v>0</v>
      </c>
      <c r="G70" s="5">
        <f>SIMPLvolumes!AR85*SUM(SIMPLvolumes!X85:AG85)</f>
        <v>0</v>
      </c>
      <c r="H70" s="5">
        <f t="shared" si="3"/>
        <v>0</v>
      </c>
      <c r="I70" s="5">
        <f t="shared" si="4"/>
        <v>0</v>
      </c>
      <c r="J70" s="5">
        <f>SIMPLvolumes!AT85*SUM(SIMPLvolumes!X85:AG85)/3.125</f>
        <v>0</v>
      </c>
      <c r="K70" s="5">
        <f>SIMPLvolumes!AS85</f>
        <v>0</v>
      </c>
    </row>
    <row r="71" spans="1:11">
      <c r="A71" t="str">
        <f>'PRODUCTION LIST VOLUMES'!C80</f>
        <v>6G</v>
      </c>
      <c r="B71" s="5">
        <f>SIMPLvolumes!AM86*SUM(SIMPLvolumes!X86:AG86)</f>
        <v>0</v>
      </c>
      <c r="C71" s="5">
        <f>SIMPLvolumes!AN86*SUM(SIMPLvolumes!X86:AG86)</f>
        <v>0</v>
      </c>
      <c r="D71" s="5">
        <f>SIMPLvolumes!AO86*SUM(SIMPLvolumes!X86:AG86)</f>
        <v>0</v>
      </c>
      <c r="E71" s="5">
        <f>SIMPLvolumes!AP86*SUM(SIMPLvolumes!X86:AG86)</f>
        <v>0</v>
      </c>
      <c r="F71" s="5">
        <f>SIMPLvolumes!AQ86*SUM(SIMPLvolumes!X86:AG86)</f>
        <v>0</v>
      </c>
      <c r="G71" s="5">
        <f>SIMPLvolumes!AR86*SUM(SIMPLvolumes!X86:AG86)</f>
        <v>0</v>
      </c>
      <c r="H71" s="5">
        <f t="shared" si="3"/>
        <v>0</v>
      </c>
      <c r="I71" s="5">
        <f t="shared" si="4"/>
        <v>0</v>
      </c>
      <c r="J71" s="5">
        <f>SIMPLvolumes!AT86*SUM(SIMPLvolumes!X86:AG86)/3.125</f>
        <v>0</v>
      </c>
      <c r="K71" s="5">
        <f>SIMPLvolumes!AS86</f>
        <v>0</v>
      </c>
    </row>
    <row r="72" spans="1:11">
      <c r="A72" t="str">
        <f>'PRODUCTION LIST VOLUMES'!C81</f>
        <v>6H</v>
      </c>
      <c r="B72" s="5">
        <f>SIMPLvolumes!AM87*SUM(SIMPLvolumes!X87:AG87)</f>
        <v>0</v>
      </c>
      <c r="C72" s="5">
        <f>SIMPLvolumes!AN87*SUM(SIMPLvolumes!X87:AG87)</f>
        <v>0</v>
      </c>
      <c r="D72" s="5">
        <f>SIMPLvolumes!AO87*SUM(SIMPLvolumes!X87:AG87)</f>
        <v>0</v>
      </c>
      <c r="E72" s="5">
        <f>SIMPLvolumes!AP87*SUM(SIMPLvolumes!X87:AG87)</f>
        <v>0</v>
      </c>
      <c r="F72" s="5">
        <f>SIMPLvolumes!AQ87*SUM(SIMPLvolumes!X87:AG87)</f>
        <v>0</v>
      </c>
      <c r="G72" s="5">
        <f>SIMPLvolumes!AR87*SUM(SIMPLvolumes!X87:AG87)</f>
        <v>0</v>
      </c>
      <c r="H72" s="5">
        <f t="shared" si="3"/>
        <v>0</v>
      </c>
      <c r="I72" s="5">
        <f t="shared" si="4"/>
        <v>0</v>
      </c>
      <c r="J72" s="5">
        <f>SIMPLvolumes!AT87*SUM(SIMPLvolumes!X87:AG87)/3.125</f>
        <v>0</v>
      </c>
      <c r="K72" s="5">
        <f>SIMPLvolumes!AS87</f>
        <v>0</v>
      </c>
    </row>
    <row r="73" spans="1:11">
      <c r="A73" t="str">
        <f>'PRODUCTION LIST VOLUMES'!C82</f>
        <v>6I</v>
      </c>
      <c r="B73" s="5">
        <f>SIMPLvolumes!AM88*SUM(SIMPLvolumes!X88:AG88)</f>
        <v>0</v>
      </c>
      <c r="C73" s="5">
        <f>SIMPLvolumes!AN88*SUM(SIMPLvolumes!X88:AG88)</f>
        <v>0</v>
      </c>
      <c r="D73" s="5">
        <f>SIMPLvolumes!AO88*SUM(SIMPLvolumes!X88:AG88)</f>
        <v>0</v>
      </c>
      <c r="E73" s="5">
        <f>SIMPLvolumes!AP88*SUM(SIMPLvolumes!X88:AG88)</f>
        <v>0</v>
      </c>
      <c r="F73" s="5">
        <f>SIMPLvolumes!AQ88*SUM(SIMPLvolumes!X88:AG88)</f>
        <v>0</v>
      </c>
      <c r="G73" s="5">
        <f>SIMPLvolumes!AR88*SUM(SIMPLvolumes!X88:AG88)</f>
        <v>0</v>
      </c>
      <c r="H73" s="5">
        <f t="shared" si="3"/>
        <v>0</v>
      </c>
      <c r="I73" s="5">
        <f t="shared" si="4"/>
        <v>0</v>
      </c>
      <c r="J73" s="5">
        <f>SIMPLvolumes!AT88*SUM(SIMPLvolumes!X88:AG88)/3.125</f>
        <v>0</v>
      </c>
      <c r="K73" s="5">
        <f>SIMPLvolumes!AS88</f>
        <v>0</v>
      </c>
    </row>
    <row r="74" spans="1:11">
      <c r="A74" t="str">
        <f>'PRODUCTION LIST VOLUMES'!C83</f>
        <v>6K</v>
      </c>
      <c r="B74" s="5">
        <f>SIMPLvolumes!AM89*SUM(SIMPLvolumes!X89:AG89)</f>
        <v>0</v>
      </c>
      <c r="C74" s="5">
        <f>SIMPLvolumes!AN89*SUM(SIMPLvolumes!X89:AG89)</f>
        <v>0</v>
      </c>
      <c r="D74" s="5">
        <f>SIMPLvolumes!AO89*SUM(SIMPLvolumes!X89:AG89)</f>
        <v>0</v>
      </c>
      <c r="E74" s="5">
        <f>SIMPLvolumes!AP89*SUM(SIMPLvolumes!X89:AG89)</f>
        <v>0</v>
      </c>
      <c r="F74" s="5">
        <f>SIMPLvolumes!AQ89*SUM(SIMPLvolumes!X89:AG89)</f>
        <v>0</v>
      </c>
      <c r="G74" s="5">
        <f>SIMPLvolumes!AR89*SUM(SIMPLvolumes!X89:AG89)</f>
        <v>0</v>
      </c>
      <c r="H74" s="5">
        <f t="shared" si="3"/>
        <v>0</v>
      </c>
      <c r="I74" s="5">
        <f t="shared" si="4"/>
        <v>0</v>
      </c>
      <c r="J74" s="5">
        <f>SIMPLvolumes!AT89*SUM(SIMPLvolumes!X89:AG89)/3.125</f>
        <v>0</v>
      </c>
      <c r="K74" s="5">
        <f>SIMPLvolumes!AS89</f>
        <v>0</v>
      </c>
    </row>
    <row r="75" spans="1:11">
      <c r="A75">
        <f>'PRODUCTION LIST VOLUMES'!C86</f>
        <v>0</v>
      </c>
      <c r="B75" s="5">
        <f>SIMPLvolumes!AM90*SUM(SIMPLvolumes!X90:AG90)</f>
        <v>0</v>
      </c>
      <c r="C75" s="5">
        <f>SIMPLvolumes!AN90*SUM(SIMPLvolumes!X90:AG90)</f>
        <v>0</v>
      </c>
      <c r="D75" s="5">
        <f>SIMPLvolumes!AO90*SUM(SIMPLvolumes!X90:AG90)</f>
        <v>0</v>
      </c>
      <c r="E75" s="5">
        <f>SIMPLvolumes!AP90*SUM(SIMPLvolumes!X90:AG90)</f>
        <v>0</v>
      </c>
      <c r="F75" s="5">
        <f>SIMPLvolumes!AQ90*SUM(SIMPLvolumes!X90:AG90)</f>
        <v>0</v>
      </c>
      <c r="G75" s="5">
        <f>SIMPLvolumes!AR90*SUM(SIMPLvolumes!X90:AG90)</f>
        <v>0</v>
      </c>
      <c r="H75" s="5">
        <f t="shared" si="3"/>
        <v>0</v>
      </c>
      <c r="I75" s="5">
        <f t="shared" si="4"/>
        <v>0</v>
      </c>
      <c r="J75" s="5">
        <f>SIMPLvolumes!AT90*SUM(SIMPLvolumes!X90:AG90)/3.125</f>
        <v>0</v>
      </c>
      <c r="K75" s="5">
        <f>SIMPLvolumes!AS90</f>
        <v>0</v>
      </c>
    </row>
    <row r="76" spans="1:11">
      <c r="A76" t="str">
        <f>'PRODUCTION LIST VOLUMES'!C87</f>
        <v>7A</v>
      </c>
      <c r="B76" s="5">
        <f>SIMPLvolumes!AM92*SUM(SIMPLvolumes!X92:AG92)</f>
        <v>0</v>
      </c>
      <c r="C76" s="5">
        <f>SIMPLvolumes!AN92*SUM(SIMPLvolumes!X92:AG92)</f>
        <v>0</v>
      </c>
      <c r="D76" s="5">
        <f>SIMPLvolumes!AO92*SUM(SIMPLvolumes!X92:AG92)</f>
        <v>0</v>
      </c>
      <c r="E76" s="5">
        <f>SIMPLvolumes!AP92*SUM(SIMPLvolumes!X92:AG92)</f>
        <v>0</v>
      </c>
      <c r="F76" s="5">
        <f>SIMPLvolumes!AQ92*SUM(SIMPLvolumes!X92:AG92)</f>
        <v>0</v>
      </c>
      <c r="G76" s="5">
        <f>SIMPLvolumes!AR92*SUM(SIMPLvolumes!X92:AG92)</f>
        <v>0</v>
      </c>
      <c r="H76" s="5">
        <f t="shared" si="3"/>
        <v>0</v>
      </c>
      <c r="I76" s="5">
        <f t="shared" si="4"/>
        <v>0</v>
      </c>
      <c r="J76" s="5">
        <f>SIMPLvolumes!AT92*SUM(SIMPLvolumes!X92:AG92)/3.125</f>
        <v>0</v>
      </c>
      <c r="K76" s="5">
        <f>SIMPLvolumes!AS92</f>
        <v>0</v>
      </c>
    </row>
    <row r="77" spans="1:11">
      <c r="A77" t="str">
        <f>'PRODUCTION LIST VOLUMES'!C88</f>
        <v>7B</v>
      </c>
      <c r="B77" s="5">
        <f>SIMPLvolumes!AM93*SUM(SIMPLvolumes!X93:AG93)</f>
        <v>0</v>
      </c>
      <c r="C77" s="5">
        <f>SIMPLvolumes!AN93*SUM(SIMPLvolumes!X93:AG93)</f>
        <v>0</v>
      </c>
      <c r="D77" s="5">
        <f>SIMPLvolumes!AO93*SUM(SIMPLvolumes!X93:AG93)</f>
        <v>0</v>
      </c>
      <c r="E77" s="5">
        <f>SIMPLvolumes!AP93*SUM(SIMPLvolumes!X93:AG93)</f>
        <v>0</v>
      </c>
      <c r="F77" s="5">
        <f>SIMPLvolumes!AQ93*SUM(SIMPLvolumes!X93:AG93)</f>
        <v>0</v>
      </c>
      <c r="G77" s="5">
        <f>SIMPLvolumes!AR93*SUM(SIMPLvolumes!X93:AG93)</f>
        <v>0</v>
      </c>
      <c r="H77" s="5">
        <f t="shared" si="3"/>
        <v>0</v>
      </c>
      <c r="I77" s="5">
        <f t="shared" si="4"/>
        <v>0</v>
      </c>
      <c r="J77" s="5">
        <f>SIMPLvolumes!AT93*SUM(SIMPLvolumes!X93:AG93)/3.125</f>
        <v>0</v>
      </c>
      <c r="K77" s="5">
        <f>SIMPLvolumes!AS93</f>
        <v>0</v>
      </c>
    </row>
    <row r="78" spans="1:11">
      <c r="A78" t="str">
        <f>'PRODUCTION LIST VOLUMES'!C89</f>
        <v>7C</v>
      </c>
      <c r="B78" s="5">
        <f>SIMPLvolumes!AM94*SUM(SIMPLvolumes!X94:AG94)</f>
        <v>0</v>
      </c>
      <c r="C78" s="5">
        <f>SIMPLvolumes!AN94*SUM(SIMPLvolumes!X94:AG94)</f>
        <v>0</v>
      </c>
      <c r="D78" s="5">
        <f>SIMPLvolumes!AO94*SUM(SIMPLvolumes!X94:AG94)</f>
        <v>0</v>
      </c>
      <c r="E78" s="5">
        <f>SIMPLvolumes!AP94*SUM(SIMPLvolumes!X94:AG94)</f>
        <v>0</v>
      </c>
      <c r="F78" s="5">
        <f>SIMPLvolumes!AQ94*SUM(SIMPLvolumes!X94:AG94)</f>
        <v>0</v>
      </c>
      <c r="G78" s="5">
        <f>SIMPLvolumes!AR94*SUM(SIMPLvolumes!X94:AG94)</f>
        <v>0</v>
      </c>
      <c r="H78" s="5">
        <f t="shared" si="3"/>
        <v>0</v>
      </c>
      <c r="I78" s="5">
        <f t="shared" si="4"/>
        <v>0</v>
      </c>
      <c r="J78" s="5">
        <f>SIMPLvolumes!AT94*SUM(SIMPLvolumes!X94:AG94)/3.125</f>
        <v>0</v>
      </c>
      <c r="K78" s="5">
        <f>SIMPLvolumes!AS94</f>
        <v>0</v>
      </c>
    </row>
    <row r="79" spans="1:11">
      <c r="A79" t="str">
        <f>'PRODUCTION LIST VOLUMES'!C90</f>
        <v>7D</v>
      </c>
      <c r="B79" s="5">
        <f>SIMPLvolumes!AM95*SUM(SIMPLvolumes!X95:AG95)</f>
        <v>0</v>
      </c>
      <c r="C79" s="5">
        <f>SIMPLvolumes!AN95*SUM(SIMPLvolumes!X95:AG95)</f>
        <v>0</v>
      </c>
      <c r="D79" s="5">
        <f>SIMPLvolumes!AO95*SUM(SIMPLvolumes!X95:AG95)</f>
        <v>0</v>
      </c>
      <c r="E79" s="5">
        <f>SIMPLvolumes!AP95*SUM(SIMPLvolumes!X95:AG95)</f>
        <v>0</v>
      </c>
      <c r="F79" s="5">
        <f>SIMPLvolumes!AQ95*SUM(SIMPLvolumes!X95:AG95)</f>
        <v>0</v>
      </c>
      <c r="G79" s="5">
        <f>SIMPLvolumes!AR95*SUM(SIMPLvolumes!X95:AG95)</f>
        <v>0</v>
      </c>
      <c r="H79" s="5">
        <f t="shared" si="3"/>
        <v>0</v>
      </c>
      <c r="I79" s="5">
        <f t="shared" si="4"/>
        <v>0</v>
      </c>
      <c r="J79" s="5">
        <f>SIMPLvolumes!AT95*SUM(SIMPLvolumes!X95:AG95)/3.125</f>
        <v>0</v>
      </c>
      <c r="K79" s="5">
        <f>SIMPLvolumes!AS95</f>
        <v>0</v>
      </c>
    </row>
    <row r="80" spans="1:11">
      <c r="A80" t="str">
        <f>'PRODUCTION LIST VOLUMES'!C91</f>
        <v>7E</v>
      </c>
      <c r="B80" s="5">
        <f>SIMPLvolumes!AM96*SUM(SIMPLvolumes!X96:AG96)</f>
        <v>0</v>
      </c>
      <c r="C80" s="5">
        <f>SIMPLvolumes!AN96*SUM(SIMPLvolumes!X96:AG96)</f>
        <v>0</v>
      </c>
      <c r="D80" s="5">
        <f>SIMPLvolumes!AO96*SUM(SIMPLvolumes!X96:AG96)</f>
        <v>0</v>
      </c>
      <c r="E80" s="5">
        <f>SIMPLvolumes!AP96*SUM(SIMPLvolumes!X96:AG96)</f>
        <v>0</v>
      </c>
      <c r="F80" s="5">
        <f>SIMPLvolumes!AQ96*SUM(SIMPLvolumes!X96:AG96)</f>
        <v>0</v>
      </c>
      <c r="G80" s="5">
        <f>SIMPLvolumes!AR96*SUM(SIMPLvolumes!X96:AG96)</f>
        <v>0</v>
      </c>
      <c r="H80" s="5">
        <f t="shared" si="3"/>
        <v>0</v>
      </c>
      <c r="I80" s="5">
        <f t="shared" si="4"/>
        <v>0</v>
      </c>
      <c r="J80" s="5">
        <f>SIMPLvolumes!AT96*SUM(SIMPLvolumes!X96:AG96)/3.125</f>
        <v>0</v>
      </c>
      <c r="K80" s="5">
        <f>SIMPLvolumes!AS96</f>
        <v>0</v>
      </c>
    </row>
    <row r="81" spans="1:11">
      <c r="A81" t="str">
        <f>'PRODUCTION LIST VOLUMES'!C92</f>
        <v>7F</v>
      </c>
      <c r="B81" s="5">
        <f>SIMPLvolumes!AM97*SUM(SIMPLvolumes!X97:AG97)</f>
        <v>0</v>
      </c>
      <c r="C81" s="5">
        <f>SIMPLvolumes!AN97*SUM(SIMPLvolumes!X97:AG97)</f>
        <v>0</v>
      </c>
      <c r="D81" s="5">
        <f>SIMPLvolumes!AO97*SUM(SIMPLvolumes!X97:AG97)</f>
        <v>0</v>
      </c>
      <c r="E81" s="5">
        <f>SIMPLvolumes!AP97*SUM(SIMPLvolumes!X97:AG97)</f>
        <v>0</v>
      </c>
      <c r="F81" s="5">
        <f>SIMPLvolumes!AQ97*SUM(SIMPLvolumes!X97:AG97)</f>
        <v>0</v>
      </c>
      <c r="G81" s="5">
        <f>SIMPLvolumes!AR97*SUM(SIMPLvolumes!X97:AG97)</f>
        <v>0</v>
      </c>
      <c r="H81" s="5">
        <f t="shared" si="3"/>
        <v>0</v>
      </c>
      <c r="I81" s="5">
        <f t="shared" si="4"/>
        <v>0</v>
      </c>
      <c r="J81" s="5">
        <f>SIMPLvolumes!AT97*SUM(SIMPLvolumes!X97:AG97)/3.125</f>
        <v>0</v>
      </c>
      <c r="K81" s="5">
        <f>SIMPLvolumes!AS97</f>
        <v>0</v>
      </c>
    </row>
    <row r="82" spans="1:11">
      <c r="A82" t="str">
        <f>'PRODUCTION LIST VOLUMES'!C93</f>
        <v>7G</v>
      </c>
      <c r="B82" s="5">
        <f>SIMPLvolumes!AM98*SUM(SIMPLvolumes!X98:AG98)</f>
        <v>0</v>
      </c>
      <c r="C82" s="5">
        <f>SIMPLvolumes!AN98*SUM(SIMPLvolumes!X98:AG98)</f>
        <v>0</v>
      </c>
      <c r="D82" s="5">
        <f>SIMPLvolumes!AO98*SUM(SIMPLvolumes!X98:AG98)</f>
        <v>0</v>
      </c>
      <c r="E82" s="5">
        <f>SIMPLvolumes!AP98*SUM(SIMPLvolumes!X98:AG98)</f>
        <v>0</v>
      </c>
      <c r="F82" s="5">
        <f>SIMPLvolumes!AQ98*SUM(SIMPLvolumes!X98:AG98)</f>
        <v>0</v>
      </c>
      <c r="G82" s="5">
        <f>SIMPLvolumes!AR98*SUM(SIMPLvolumes!X98:AG98)</f>
        <v>0</v>
      </c>
      <c r="H82" s="5">
        <f t="shared" si="3"/>
        <v>0</v>
      </c>
      <c r="I82" s="5">
        <f t="shared" si="4"/>
        <v>0</v>
      </c>
      <c r="J82" s="5">
        <f>SIMPLvolumes!AT98*SUM(SIMPLvolumes!X98:AG98)/3.125</f>
        <v>0</v>
      </c>
      <c r="K82" s="5">
        <f>SIMPLvolumes!AS98</f>
        <v>0</v>
      </c>
    </row>
    <row r="83" spans="1:11">
      <c r="A83" t="str">
        <f>'PRODUCTION LIST VOLUMES'!C94</f>
        <v>7H</v>
      </c>
      <c r="B83" s="5">
        <f>SIMPLvolumes!AM99*SUM(SIMPLvolumes!X99:AG99)</f>
        <v>0</v>
      </c>
      <c r="C83" s="5">
        <f>SIMPLvolumes!AN99*SUM(SIMPLvolumes!X99:AG99)</f>
        <v>0</v>
      </c>
      <c r="D83" s="5">
        <f>SIMPLvolumes!AO99*SUM(SIMPLvolumes!X99:AG99)</f>
        <v>0</v>
      </c>
      <c r="E83" s="5">
        <f>SIMPLvolumes!AP99*SUM(SIMPLvolumes!X99:AG99)</f>
        <v>0</v>
      </c>
      <c r="F83" s="5">
        <f>SIMPLvolumes!AQ99*SUM(SIMPLvolumes!X99:AG99)</f>
        <v>0</v>
      </c>
      <c r="G83" s="5">
        <f>SIMPLvolumes!AR99*SUM(SIMPLvolumes!X99:AG99)</f>
        <v>0</v>
      </c>
      <c r="H83" s="5">
        <f t="shared" si="3"/>
        <v>0</v>
      </c>
      <c r="I83" s="5">
        <f t="shared" si="4"/>
        <v>0</v>
      </c>
      <c r="J83" s="5">
        <f>SIMPLvolumes!AT99*SUM(SIMPLvolumes!X99:AG99)/3.125</f>
        <v>0</v>
      </c>
      <c r="K83" s="5">
        <f>SIMPLvolumes!AS99</f>
        <v>0</v>
      </c>
    </row>
    <row r="84" spans="1:11">
      <c r="A84" t="str">
        <f>'PRODUCTION LIST VOLUMES'!C95</f>
        <v>7I</v>
      </c>
      <c r="B84" s="5">
        <f>SIMPLvolumes!AM100*SUM(SIMPLvolumes!X100:AG100)</f>
        <v>0</v>
      </c>
      <c r="C84" s="5">
        <f>SIMPLvolumes!AN100*SUM(SIMPLvolumes!X100:AG100)</f>
        <v>0</v>
      </c>
      <c r="D84" s="5">
        <f>SIMPLvolumes!AO100*SUM(SIMPLvolumes!X100:AG100)</f>
        <v>0</v>
      </c>
      <c r="E84" s="5">
        <f>SIMPLvolumes!AP100*SUM(SIMPLvolumes!X100:AG100)</f>
        <v>0</v>
      </c>
      <c r="F84" s="5">
        <f>SIMPLvolumes!AQ100*SUM(SIMPLvolumes!X100:AG100)</f>
        <v>0</v>
      </c>
      <c r="G84" s="5">
        <f>SIMPLvolumes!AR100*SUM(SIMPLvolumes!X100:AG100)</f>
        <v>0</v>
      </c>
      <c r="H84" s="5">
        <f t="shared" si="3"/>
        <v>0</v>
      </c>
      <c r="I84" s="5">
        <f t="shared" si="4"/>
        <v>0</v>
      </c>
      <c r="J84" s="5">
        <f>SIMPLvolumes!AT100*SUM(SIMPLvolumes!X100:AG100)/3.125</f>
        <v>0</v>
      </c>
      <c r="K84" s="5">
        <f>SIMPLvolumes!AS100</f>
        <v>0</v>
      </c>
    </row>
    <row r="85" spans="1:11">
      <c r="A85" t="str">
        <f>'PRODUCTION LIST VOLUMES'!C96</f>
        <v>7J</v>
      </c>
      <c r="B85" s="5">
        <f>SIMPLvolumes!AM101*SUM(SIMPLvolumes!X101:AG101)</f>
        <v>0</v>
      </c>
      <c r="C85" s="5">
        <f>SIMPLvolumes!AN101*SUM(SIMPLvolumes!X101:AG101)</f>
        <v>0</v>
      </c>
      <c r="D85" s="5">
        <f>SIMPLvolumes!AO101*SUM(SIMPLvolumes!X101:AG101)</f>
        <v>0</v>
      </c>
      <c r="E85" s="5">
        <f>SIMPLvolumes!AP101*SUM(SIMPLvolumes!X101:AG101)</f>
        <v>0</v>
      </c>
      <c r="F85" s="5">
        <f>SIMPLvolumes!AQ101*SUM(SIMPLvolumes!X101:AG101)</f>
        <v>0</v>
      </c>
      <c r="G85" s="5">
        <f>SIMPLvolumes!AR101*SUM(SIMPLvolumes!X101:AG101)</f>
        <v>0</v>
      </c>
      <c r="H85" s="5">
        <f t="shared" si="3"/>
        <v>0</v>
      </c>
      <c r="I85" s="5">
        <f t="shared" si="4"/>
        <v>0</v>
      </c>
      <c r="J85" s="5">
        <f>SIMPLvolumes!AT101*SUM(SIMPLvolumes!X101:AG101)/3.125</f>
        <v>0</v>
      </c>
      <c r="K85" s="5">
        <f>SIMPLvolumes!AS101</f>
        <v>0</v>
      </c>
    </row>
    <row r="86" spans="1:11">
      <c r="A86" t="str">
        <f>'PRODUCTION LIST VOLUMES'!C97</f>
        <v>7K</v>
      </c>
      <c r="B86" s="5">
        <f>SIMPLvolumes!AM102*SUM(SIMPLvolumes!X102:AG102)</f>
        <v>0</v>
      </c>
      <c r="C86" s="5">
        <f>SIMPLvolumes!AN102*SUM(SIMPLvolumes!X102:AG102)</f>
        <v>0</v>
      </c>
      <c r="D86" s="5">
        <f>SIMPLvolumes!AO102*SUM(SIMPLvolumes!X102:AG102)</f>
        <v>0</v>
      </c>
      <c r="E86" s="5">
        <f>SIMPLvolumes!AP102*SUM(SIMPLvolumes!X102:AG102)</f>
        <v>0</v>
      </c>
      <c r="F86" s="5">
        <f>SIMPLvolumes!AQ102*SUM(SIMPLvolumes!X102:AG102)</f>
        <v>0</v>
      </c>
      <c r="G86" s="5">
        <f>SIMPLvolumes!AR102*SUM(SIMPLvolumes!X102:AG102)</f>
        <v>0</v>
      </c>
      <c r="H86" s="5">
        <f t="shared" si="3"/>
        <v>0</v>
      </c>
      <c r="I86" s="5">
        <f t="shared" si="4"/>
        <v>0</v>
      </c>
      <c r="J86" s="5">
        <f>SIMPLvolumes!AT102*SUM(SIMPLvolumes!X102:AG102)/3.125</f>
        <v>0</v>
      </c>
      <c r="K86" s="5">
        <f>SIMPLvolumes!AS102</f>
        <v>0</v>
      </c>
    </row>
    <row r="87" spans="1:11">
      <c r="A87" t="str">
        <f>'PRODUCTION LIST VOLUMES'!C98</f>
        <v>7L</v>
      </c>
      <c r="B87" s="5">
        <f>SIMPLvolumes!AM103*SUM(SIMPLvolumes!X103:AG103)</f>
        <v>0</v>
      </c>
      <c r="C87" s="5">
        <f>SIMPLvolumes!AN103*SUM(SIMPLvolumes!X103:AG103)</f>
        <v>0</v>
      </c>
      <c r="D87" s="5">
        <f>SIMPLvolumes!AO103*SUM(SIMPLvolumes!X103:AG103)</f>
        <v>0</v>
      </c>
      <c r="E87" s="5">
        <f>SIMPLvolumes!AP103*SUM(SIMPLvolumes!X103:AG103)</f>
        <v>0</v>
      </c>
      <c r="F87" s="5">
        <f>SIMPLvolumes!AQ103*SUM(SIMPLvolumes!X103:AG103)</f>
        <v>0</v>
      </c>
      <c r="G87" s="5">
        <f>SIMPLvolumes!AR103*SUM(SIMPLvolumes!X103:AG103)</f>
        <v>0</v>
      </c>
      <c r="H87" s="5">
        <f t="shared" si="3"/>
        <v>0</v>
      </c>
      <c r="I87" s="5">
        <f t="shared" si="4"/>
        <v>0</v>
      </c>
      <c r="J87" s="5">
        <f>SIMPLvolumes!AT103*SUM(SIMPLvolumes!X103:AG103)/3.125</f>
        <v>0</v>
      </c>
      <c r="K87" s="5">
        <f>SIMPLvolumes!AS103</f>
        <v>0</v>
      </c>
    </row>
    <row r="88" spans="1:11">
      <c r="A88" t="str">
        <f>'PRODUCTION LIST VOLUMES'!C99</f>
        <v>7M</v>
      </c>
      <c r="B88" s="5">
        <f>SIMPLvolumes!AM104*SUM(SIMPLvolumes!X104:AG104)</f>
        <v>0</v>
      </c>
      <c r="C88" s="5">
        <f>SIMPLvolumes!AN104*SUM(SIMPLvolumes!X104:AG104)</f>
        <v>0</v>
      </c>
      <c r="D88" s="5">
        <f>SIMPLvolumes!AO104*SUM(SIMPLvolumes!X104:AG104)</f>
        <v>0</v>
      </c>
      <c r="E88" s="5">
        <f>SIMPLvolumes!AP104*SUM(SIMPLvolumes!X104:AG104)</f>
        <v>0</v>
      </c>
      <c r="F88" s="5">
        <f>SIMPLvolumes!AQ104*SUM(SIMPLvolumes!X104:AG104)</f>
        <v>0</v>
      </c>
      <c r="G88" s="5">
        <f>SIMPLvolumes!AR104*SUM(SIMPLvolumes!X104:AG104)</f>
        <v>0</v>
      </c>
      <c r="H88" s="5">
        <f t="shared" si="3"/>
        <v>0</v>
      </c>
      <c r="I88" s="5">
        <f t="shared" si="4"/>
        <v>0</v>
      </c>
      <c r="J88" s="5">
        <f>SIMPLvolumes!AT104*SUM(SIMPLvolumes!X104:AG104)/3.125</f>
        <v>0</v>
      </c>
      <c r="K88" s="5">
        <f>SIMPLvolumes!AS104</f>
        <v>0</v>
      </c>
    </row>
    <row r="89" spans="1:11">
      <c r="A89" t="str">
        <f>'PRODUCTION LIST VOLUMES'!C100</f>
        <v>7N</v>
      </c>
      <c r="B89" s="5">
        <f>SIMPLvolumes!AM105*SUM(SIMPLvolumes!X105:AG105)</f>
        <v>0</v>
      </c>
      <c r="C89" s="5">
        <f>SIMPLvolumes!AN105*SUM(SIMPLvolumes!X105:AG105)</f>
        <v>0</v>
      </c>
      <c r="D89" s="5">
        <f>SIMPLvolumes!AO105*SUM(SIMPLvolumes!X105:AG105)</f>
        <v>0</v>
      </c>
      <c r="E89" s="5">
        <f>SIMPLvolumes!AP105*SUM(SIMPLvolumes!X105:AG105)</f>
        <v>0</v>
      </c>
      <c r="F89" s="5">
        <f>SIMPLvolumes!AQ105*SUM(SIMPLvolumes!X105:AG105)</f>
        <v>0</v>
      </c>
      <c r="G89" s="5">
        <f>SIMPLvolumes!AR105*SUM(SIMPLvolumes!X105:AG105)</f>
        <v>0</v>
      </c>
      <c r="H89" s="5">
        <f t="shared" si="3"/>
        <v>0</v>
      </c>
      <c r="I89" s="5">
        <f t="shared" si="4"/>
        <v>0</v>
      </c>
      <c r="J89" s="5">
        <f>SIMPLvolumes!AT105*SUM(SIMPLvolumes!X105:AG105)/3.125</f>
        <v>0</v>
      </c>
      <c r="K89" s="5">
        <f>SIMPLvolumes!AS105</f>
        <v>0</v>
      </c>
    </row>
    <row r="90" spans="1:11">
      <c r="A90" t="str">
        <f>'PRODUCTION LIST VOLUMES'!C101</f>
        <v>7O</v>
      </c>
      <c r="B90" s="5">
        <f>SIMPLvolumes!AM106*SUM(SIMPLvolumes!X106:AG106)</f>
        <v>0</v>
      </c>
      <c r="C90" s="5">
        <f>SIMPLvolumes!AN106*SUM(SIMPLvolumes!X106:AG106)</f>
        <v>0</v>
      </c>
      <c r="D90" s="5">
        <f>SIMPLvolumes!AO106*SUM(SIMPLvolumes!X106:AG106)</f>
        <v>0</v>
      </c>
      <c r="E90" s="5">
        <f>SIMPLvolumes!AP106*SUM(SIMPLvolumes!X106:AG106)</f>
        <v>0</v>
      </c>
      <c r="F90" s="5">
        <f>SIMPLvolumes!AQ106*SUM(SIMPLvolumes!X106:AG106)</f>
        <v>0</v>
      </c>
      <c r="G90" s="5">
        <f>SIMPLvolumes!AR106*SUM(SIMPLvolumes!X106:AG106)</f>
        <v>0</v>
      </c>
      <c r="H90" s="5">
        <f t="shared" si="3"/>
        <v>0</v>
      </c>
      <c r="I90" s="5">
        <f t="shared" si="4"/>
        <v>0</v>
      </c>
      <c r="J90" s="5">
        <f>SIMPLvolumes!AT106*SUM(SIMPLvolumes!X106:AG106)/3.125</f>
        <v>0</v>
      </c>
      <c r="K90" s="5">
        <f>SIMPLvolumes!AS106</f>
        <v>0</v>
      </c>
    </row>
    <row r="91" spans="1:11">
      <c r="A91" t="str">
        <f>'PRODUCTION LIST VOLUMES'!C102</f>
        <v>7P</v>
      </c>
      <c r="B91" s="5">
        <f>SIMPLvolumes!AM107*SUM(SIMPLvolumes!X107:AG107)</f>
        <v>0</v>
      </c>
      <c r="C91" s="5">
        <f>SIMPLvolumes!AN107*SUM(SIMPLvolumes!X107:AG107)</f>
        <v>0</v>
      </c>
      <c r="D91" s="5">
        <f>SIMPLvolumes!AO107*SUM(SIMPLvolumes!X107:AG107)</f>
        <v>0</v>
      </c>
      <c r="E91" s="5">
        <f>SIMPLvolumes!AP107*SUM(SIMPLvolumes!X107:AG107)</f>
        <v>0</v>
      </c>
      <c r="F91" s="5">
        <f>SIMPLvolumes!AQ107*SUM(SIMPLvolumes!X107:AG107)</f>
        <v>0</v>
      </c>
      <c r="G91" s="5">
        <f>SIMPLvolumes!AR107*SUM(SIMPLvolumes!X107:AG107)</f>
        <v>0</v>
      </c>
      <c r="H91" s="5">
        <f t="shared" si="3"/>
        <v>0</v>
      </c>
      <c r="I91" s="5">
        <f t="shared" si="4"/>
        <v>0</v>
      </c>
      <c r="J91" s="5">
        <f>SIMPLvolumes!AT107*SUM(SIMPLvolumes!X107:AG107)/3.125</f>
        <v>0</v>
      </c>
      <c r="K91" s="5">
        <f>SIMPLvolumes!AS107</f>
        <v>0</v>
      </c>
    </row>
    <row r="92" spans="1:11">
      <c r="A92" t="str">
        <f>'PRODUCTION LIST VOLUMES'!C103</f>
        <v>7R</v>
      </c>
      <c r="B92" s="5">
        <f>SIMPLvolumes!AM108*SUM(SIMPLvolumes!X108:AG108)</f>
        <v>0</v>
      </c>
      <c r="C92" s="5">
        <f>SIMPLvolumes!AN108*SUM(SIMPLvolumes!X108:AG108)</f>
        <v>0</v>
      </c>
      <c r="D92" s="5">
        <f>SIMPLvolumes!AO108*SUM(SIMPLvolumes!X108:AG108)</f>
        <v>0</v>
      </c>
      <c r="E92" s="5">
        <f>SIMPLvolumes!AP108*SUM(SIMPLvolumes!X108:AG108)</f>
        <v>0</v>
      </c>
      <c r="F92" s="5">
        <f>SIMPLvolumes!AQ108*SUM(SIMPLvolumes!X108:AG108)</f>
        <v>0</v>
      </c>
      <c r="G92" s="5">
        <f>SIMPLvolumes!AR108*SUM(SIMPLvolumes!X108:AG108)</f>
        <v>0</v>
      </c>
      <c r="H92" s="5">
        <f t="shared" si="3"/>
        <v>0</v>
      </c>
      <c r="I92" s="5">
        <f t="shared" si="4"/>
        <v>0</v>
      </c>
      <c r="J92" s="5">
        <f>SIMPLvolumes!AT108*SUM(SIMPLvolumes!X108:AG108)/3.125</f>
        <v>0</v>
      </c>
      <c r="K92" s="5">
        <f>SIMPLvolumes!AS108</f>
        <v>0</v>
      </c>
    </row>
    <row r="93" spans="1:11">
      <c r="A93">
        <f>'PRODUCTION LIST VOLUMES'!C105</f>
        <v>0</v>
      </c>
      <c r="B93" s="5">
        <f>SIMPLvolumes!AM109*SUM(SIMPLvolumes!X109:AG109)</f>
        <v>0</v>
      </c>
      <c r="C93" s="5">
        <f>SIMPLvolumes!AN109*SUM(SIMPLvolumes!X109:AG109)</f>
        <v>0</v>
      </c>
      <c r="D93" s="5">
        <f>SIMPLvolumes!AO109*SUM(SIMPLvolumes!X109:AG109)</f>
        <v>0</v>
      </c>
      <c r="E93" s="5">
        <f>SIMPLvolumes!AP109*SUM(SIMPLvolumes!X109:AG109)</f>
        <v>0</v>
      </c>
      <c r="F93" s="5">
        <f>SIMPLvolumes!AQ109*SUM(SIMPLvolumes!X109:AG109)</f>
        <v>0</v>
      </c>
      <c r="G93" s="5">
        <f>SIMPLvolumes!AR109*SUM(SIMPLvolumes!X109:AG109)</f>
        <v>0</v>
      </c>
      <c r="H93" s="5">
        <f t="shared" si="3"/>
        <v>0</v>
      </c>
      <c r="I93" s="5">
        <f t="shared" si="4"/>
        <v>0</v>
      </c>
      <c r="J93" s="5">
        <f>SIMPLvolumes!AT109*SUM(SIMPLvolumes!X109:AG109)/3.125</f>
        <v>0</v>
      </c>
      <c r="K93" s="5">
        <f>SIMPLvolumes!AS109</f>
        <v>0</v>
      </c>
    </row>
    <row r="94" spans="1:11">
      <c r="A94" t="str">
        <f>'PRODUCTION LIST VOLUMES'!C106</f>
        <v>8A</v>
      </c>
      <c r="B94" s="5">
        <f>SIMPLvolumes!AM111*SUM(SIMPLvolumes!X111:AG111)</f>
        <v>0</v>
      </c>
      <c r="C94" s="5">
        <f>SIMPLvolumes!AN111*SUM(SIMPLvolumes!X111:AG111)</f>
        <v>0</v>
      </c>
      <c r="D94" s="5">
        <f>SIMPLvolumes!AO111*SUM(SIMPLvolumes!X111:AG111)</f>
        <v>0</v>
      </c>
      <c r="E94" s="5">
        <f>SIMPLvolumes!AP111*SUM(SIMPLvolumes!X111:AG111)</f>
        <v>0</v>
      </c>
      <c r="F94" s="5">
        <f>SIMPLvolumes!AQ111*SUM(SIMPLvolumes!X111:AG111)</f>
        <v>0</v>
      </c>
      <c r="G94" s="5">
        <f>SIMPLvolumes!AR111*SUM(SIMPLvolumes!X111:AG111)</f>
        <v>0</v>
      </c>
      <c r="H94" s="5">
        <f t="shared" si="3"/>
        <v>0</v>
      </c>
      <c r="I94" s="5">
        <f t="shared" si="4"/>
        <v>0</v>
      </c>
      <c r="J94" s="5">
        <f>SIMPLvolumes!AT111*SUM(SIMPLvolumes!X111:AG111)/3.125</f>
        <v>0</v>
      </c>
      <c r="K94" s="5">
        <f>SIMPLvolumes!AS111</f>
        <v>0</v>
      </c>
    </row>
    <row r="95" spans="1:11">
      <c r="A95" t="str">
        <f>'PRODUCTION LIST VOLUMES'!C107</f>
        <v>8B</v>
      </c>
      <c r="B95" s="5">
        <f>SIMPLvolumes!AM112*SUM(SIMPLvolumes!X112:AG112)</f>
        <v>0</v>
      </c>
      <c r="C95" s="5">
        <f>SIMPLvolumes!AN112*SUM(SIMPLvolumes!X112:AG112)</f>
        <v>0</v>
      </c>
      <c r="D95" s="5">
        <f>SIMPLvolumes!AO112*SUM(SIMPLvolumes!X112:AG112)</f>
        <v>0</v>
      </c>
      <c r="E95" s="5">
        <f>SIMPLvolumes!AP112*SUM(SIMPLvolumes!X112:AG112)</f>
        <v>0</v>
      </c>
      <c r="F95" s="5">
        <f>SIMPLvolumes!AQ112*SUM(SIMPLvolumes!X112:AG112)</f>
        <v>0</v>
      </c>
      <c r="G95" s="5">
        <f>SIMPLvolumes!AR112*SUM(SIMPLvolumes!X112:AG112)</f>
        <v>0</v>
      </c>
      <c r="H95" s="5">
        <f t="shared" si="3"/>
        <v>0</v>
      </c>
      <c r="I95" s="5">
        <f t="shared" si="4"/>
        <v>0</v>
      </c>
      <c r="J95" s="5">
        <f>SIMPLvolumes!AT112*SUM(SIMPLvolumes!X112:AG112)/3.125</f>
        <v>0</v>
      </c>
      <c r="K95" s="5">
        <f>SIMPLvolumes!AS112</f>
        <v>0</v>
      </c>
    </row>
    <row r="96" spans="1:11">
      <c r="A96" t="str">
        <f>'PRODUCTION LIST VOLUMES'!C108</f>
        <v>8C</v>
      </c>
      <c r="B96" s="5">
        <f>SIMPLvolumes!AM113*SUM(SIMPLvolumes!X113:AG113)</f>
        <v>0</v>
      </c>
      <c r="C96" s="5">
        <f>SIMPLvolumes!AN113*SUM(SIMPLvolumes!X113:AG113)</f>
        <v>0</v>
      </c>
      <c r="D96" s="5">
        <f>SIMPLvolumes!AO113*SUM(SIMPLvolumes!X113:AG113)</f>
        <v>0</v>
      </c>
      <c r="E96" s="5">
        <f>SIMPLvolumes!AP113*SUM(SIMPLvolumes!X113:AG113)</f>
        <v>0</v>
      </c>
      <c r="F96" s="5">
        <f>SIMPLvolumes!AQ113*SUM(SIMPLvolumes!X113:AG113)</f>
        <v>0</v>
      </c>
      <c r="G96" s="5">
        <f>SIMPLvolumes!AR113*SUM(SIMPLvolumes!X113:AG113)</f>
        <v>0</v>
      </c>
      <c r="H96" s="5">
        <f t="shared" si="3"/>
        <v>0</v>
      </c>
      <c r="I96" s="5">
        <f t="shared" si="4"/>
        <v>0</v>
      </c>
      <c r="J96" s="5">
        <f>SIMPLvolumes!AT113*SUM(SIMPLvolumes!X113:AG113)/3.125</f>
        <v>0</v>
      </c>
      <c r="K96" s="5">
        <f>SIMPLvolumes!AS113</f>
        <v>0</v>
      </c>
    </row>
    <row r="97" spans="1:11">
      <c r="A97" t="str">
        <f>'PRODUCTION LIST VOLUMES'!C109</f>
        <v>8D</v>
      </c>
      <c r="B97" s="5">
        <f>SIMPLvolumes!AM114*SUM(SIMPLvolumes!X114:AG114)</f>
        <v>0</v>
      </c>
      <c r="C97" s="5">
        <f>SIMPLvolumes!AN114*SUM(SIMPLvolumes!X114:AG114)</f>
        <v>0</v>
      </c>
      <c r="D97" s="5">
        <f>SIMPLvolumes!AO114*SUM(SIMPLvolumes!X114:AG114)</f>
        <v>0</v>
      </c>
      <c r="E97" s="5">
        <f>SIMPLvolumes!AP114*SUM(SIMPLvolumes!X114:AG114)</f>
        <v>0</v>
      </c>
      <c r="F97" s="5">
        <f>SIMPLvolumes!AQ114*SUM(SIMPLvolumes!X114:AG114)</f>
        <v>0</v>
      </c>
      <c r="G97" s="5">
        <f>SIMPLvolumes!AR114*SUM(SIMPLvolumes!X114:AG114)</f>
        <v>0</v>
      </c>
      <c r="H97" s="5">
        <f t="shared" si="3"/>
        <v>0</v>
      </c>
      <c r="I97" s="5">
        <f t="shared" si="4"/>
        <v>0</v>
      </c>
      <c r="J97" s="5">
        <f>SIMPLvolumes!AT114*SUM(SIMPLvolumes!X114:AG114)/3.125</f>
        <v>0</v>
      </c>
      <c r="K97" s="5">
        <f>SIMPLvolumes!AS114</f>
        <v>0</v>
      </c>
    </row>
    <row r="98" spans="1:11">
      <c r="A98" t="str">
        <f>'PRODUCTION LIST VOLUMES'!C110</f>
        <v>8E</v>
      </c>
      <c r="B98" s="5">
        <f>SIMPLvolumes!AM115*SUM(SIMPLvolumes!X115:AG115)</f>
        <v>0</v>
      </c>
      <c r="C98" s="5">
        <f>SIMPLvolumes!AN115*SUM(SIMPLvolumes!X115:AG115)</f>
        <v>0</v>
      </c>
      <c r="D98" s="5">
        <f>SIMPLvolumes!AO115*SUM(SIMPLvolumes!X115:AG115)</f>
        <v>0</v>
      </c>
      <c r="E98" s="5">
        <f>SIMPLvolumes!AP115*SUM(SIMPLvolumes!X115:AG115)</f>
        <v>0</v>
      </c>
      <c r="F98" s="5">
        <f>SIMPLvolumes!AQ115*SUM(SIMPLvolumes!X115:AG115)</f>
        <v>0</v>
      </c>
      <c r="G98" s="5">
        <f>SIMPLvolumes!AR115*SUM(SIMPLvolumes!X115:AG115)</f>
        <v>0</v>
      </c>
      <c r="H98" s="5">
        <f t="shared" si="3"/>
        <v>0</v>
      </c>
      <c r="I98" s="5">
        <f t="shared" si="4"/>
        <v>0</v>
      </c>
      <c r="J98" s="5">
        <f>SIMPLvolumes!AT115*SUM(SIMPLvolumes!X115:AG115)/3.125</f>
        <v>0</v>
      </c>
      <c r="K98" s="5">
        <f>SIMPLvolumes!AS115</f>
        <v>0</v>
      </c>
    </row>
    <row r="99" spans="1:11">
      <c r="A99" t="str">
        <f>'PRODUCTION LIST VOLUMES'!C111</f>
        <v>8F</v>
      </c>
      <c r="B99" s="5">
        <f>SIMPLvolumes!AM116*SUM(SIMPLvolumes!X116:AG116)</f>
        <v>0</v>
      </c>
      <c r="C99" s="5">
        <f>SIMPLvolumes!AN116*SUM(SIMPLvolumes!X116:AG116)</f>
        <v>0</v>
      </c>
      <c r="D99" s="5">
        <f>SIMPLvolumes!AO116*SUM(SIMPLvolumes!X116:AG116)</f>
        <v>0</v>
      </c>
      <c r="E99" s="5">
        <f>SIMPLvolumes!AP116*SUM(SIMPLvolumes!X116:AG116)</f>
        <v>0</v>
      </c>
      <c r="F99" s="5">
        <f>SIMPLvolumes!AQ116*SUM(SIMPLvolumes!X116:AG116)</f>
        <v>0</v>
      </c>
      <c r="G99" s="5">
        <f>SIMPLvolumes!AR116*SUM(SIMPLvolumes!X116:AG116)</f>
        <v>0</v>
      </c>
      <c r="H99" s="5">
        <f t="shared" si="3"/>
        <v>0</v>
      </c>
      <c r="I99" s="5">
        <f t="shared" si="4"/>
        <v>0</v>
      </c>
      <c r="J99" s="5">
        <f>SIMPLvolumes!AT116*SUM(SIMPLvolumes!X116:AG116)/3.125</f>
        <v>0</v>
      </c>
      <c r="K99" s="5">
        <f>SIMPLvolumes!AS116</f>
        <v>0</v>
      </c>
    </row>
    <row r="100" spans="1:11">
      <c r="A100" t="str">
        <f>'PRODUCTION LIST VOLUMES'!C112</f>
        <v>8G</v>
      </c>
      <c r="B100" s="5">
        <f>SIMPLvolumes!AM117*SUM(SIMPLvolumes!X117:AG117)</f>
        <v>0</v>
      </c>
      <c r="C100" s="5">
        <f>SIMPLvolumes!AN117*SUM(SIMPLvolumes!X117:AG117)</f>
        <v>0</v>
      </c>
      <c r="D100" s="5">
        <f>SIMPLvolumes!AO117*SUM(SIMPLvolumes!X117:AG117)</f>
        <v>0</v>
      </c>
      <c r="E100" s="5">
        <f>SIMPLvolumes!AP117*SUM(SIMPLvolumes!X117:AG117)</f>
        <v>0</v>
      </c>
      <c r="F100" s="5">
        <f>SIMPLvolumes!AQ117*SUM(SIMPLvolumes!X117:AG117)</f>
        <v>0</v>
      </c>
      <c r="G100" s="5">
        <f>SIMPLvolumes!AR117*SUM(SIMPLvolumes!X117:AG117)</f>
        <v>0</v>
      </c>
      <c r="H100" s="5">
        <f t="shared" si="3"/>
        <v>0</v>
      </c>
      <c r="I100" s="5">
        <f t="shared" si="4"/>
        <v>0</v>
      </c>
      <c r="J100" s="5">
        <f>SIMPLvolumes!AT117*SUM(SIMPLvolumes!X117:AG117)/3.125</f>
        <v>0</v>
      </c>
      <c r="K100" s="5">
        <f>SIMPLvolumes!AS117</f>
        <v>0</v>
      </c>
    </row>
    <row r="101" spans="1:11">
      <c r="A101" t="str">
        <f>'PRODUCTION LIST VOLUMES'!C113</f>
        <v>8H</v>
      </c>
      <c r="B101" s="5">
        <f>SIMPLvolumes!AM118*SUM(SIMPLvolumes!X118:AG118)</f>
        <v>0</v>
      </c>
      <c r="C101" s="5">
        <f>SIMPLvolumes!AN118*SUM(SIMPLvolumes!X118:AG118)</f>
        <v>0</v>
      </c>
      <c r="D101" s="5">
        <f>SIMPLvolumes!AO118*SUM(SIMPLvolumes!X118:AG118)</f>
        <v>0</v>
      </c>
      <c r="E101" s="5">
        <f>SIMPLvolumes!AP118*SUM(SIMPLvolumes!X118:AG118)</f>
        <v>0</v>
      </c>
      <c r="F101" s="5">
        <f>SIMPLvolumes!AQ118*SUM(SIMPLvolumes!X118:AG118)</f>
        <v>0</v>
      </c>
      <c r="G101" s="5">
        <f>SIMPLvolumes!AR118*SUM(SIMPLvolumes!X118:AG118)</f>
        <v>0</v>
      </c>
      <c r="H101" s="5">
        <f t="shared" si="3"/>
        <v>0</v>
      </c>
      <c r="I101" s="5">
        <f t="shared" si="4"/>
        <v>0</v>
      </c>
      <c r="J101" s="5">
        <f>SIMPLvolumes!AT118*SUM(SIMPLvolumes!X118:AG118)/3.125</f>
        <v>0</v>
      </c>
      <c r="K101" s="5">
        <f>SIMPLvolumes!AS118</f>
        <v>0</v>
      </c>
    </row>
    <row r="102" spans="1:11">
      <c r="A102" t="str">
        <f>'PRODUCTION LIST VOLUMES'!C114</f>
        <v>8I</v>
      </c>
      <c r="B102" s="5">
        <f>SIMPLvolumes!AM119*SUM(SIMPLvolumes!X119:AG119)</f>
        <v>0</v>
      </c>
      <c r="C102" s="5">
        <f>SIMPLvolumes!AN119*SUM(SIMPLvolumes!X119:AG119)</f>
        <v>0</v>
      </c>
      <c r="D102" s="5">
        <f>SIMPLvolumes!AO119*SUM(SIMPLvolumes!X119:AG119)</f>
        <v>0</v>
      </c>
      <c r="E102" s="5">
        <f>SIMPLvolumes!AP119*SUM(SIMPLvolumes!X119:AG119)</f>
        <v>0</v>
      </c>
      <c r="F102" s="5">
        <f>SIMPLvolumes!AQ119*SUM(SIMPLvolumes!X119:AG119)</f>
        <v>0</v>
      </c>
      <c r="G102" s="5">
        <f>SIMPLvolumes!AR119*SUM(SIMPLvolumes!X119:AG119)</f>
        <v>0</v>
      </c>
      <c r="H102" s="5">
        <f t="shared" si="3"/>
        <v>0</v>
      </c>
      <c r="I102" s="5">
        <f t="shared" si="4"/>
        <v>0</v>
      </c>
      <c r="J102" s="5">
        <f>SIMPLvolumes!AT119*SUM(SIMPLvolumes!X119:AG119)/3.125</f>
        <v>0</v>
      </c>
      <c r="K102" s="5">
        <f>SIMPLvolumes!AS119</f>
        <v>0</v>
      </c>
    </row>
    <row r="103" spans="1:11">
      <c r="A103" t="str">
        <f>'PRODUCTION LIST VOLUMES'!C115</f>
        <v>8J</v>
      </c>
      <c r="B103" s="5">
        <f>SIMPLvolumes!AM120*SUM(SIMPLvolumes!X120:AG120)</f>
        <v>0</v>
      </c>
      <c r="C103" s="5">
        <f>SIMPLvolumes!AN120*SUM(SIMPLvolumes!X120:AG120)</f>
        <v>0</v>
      </c>
      <c r="D103" s="5">
        <f>SIMPLvolumes!AO120*SUM(SIMPLvolumes!X120:AG120)</f>
        <v>0</v>
      </c>
      <c r="E103" s="5">
        <f>SIMPLvolumes!AP120*SUM(SIMPLvolumes!X120:AG120)</f>
        <v>0</v>
      </c>
      <c r="F103" s="5">
        <f>SIMPLvolumes!AQ120*SUM(SIMPLvolumes!X120:AG120)</f>
        <v>0</v>
      </c>
      <c r="G103" s="5">
        <f>SIMPLvolumes!AR120*SUM(SIMPLvolumes!X120:AG120)</f>
        <v>0</v>
      </c>
      <c r="H103" s="5">
        <f t="shared" si="3"/>
        <v>0</v>
      </c>
      <c r="I103" s="5">
        <f t="shared" si="4"/>
        <v>0</v>
      </c>
      <c r="J103" s="5">
        <f>SIMPLvolumes!AT120*SUM(SIMPLvolumes!X120:AG120)/3.125</f>
        <v>0</v>
      </c>
      <c r="K103" s="5">
        <f>SIMPLvolumes!AS120</f>
        <v>0</v>
      </c>
    </row>
    <row r="104" spans="1:11">
      <c r="A104" t="str">
        <f>'PRODUCTION LIST VOLUMES'!C116</f>
        <v>8K</v>
      </c>
      <c r="B104" s="5">
        <f>SIMPLvolumes!AM121*SUM(SIMPLvolumes!X121:AG121)</f>
        <v>0</v>
      </c>
      <c r="C104" s="5">
        <f>SIMPLvolumes!AN121*SUM(SIMPLvolumes!X121:AG121)</f>
        <v>0</v>
      </c>
      <c r="D104" s="5">
        <f>SIMPLvolumes!AO121*SUM(SIMPLvolumes!X121:AG121)</f>
        <v>0</v>
      </c>
      <c r="E104" s="5">
        <f>SIMPLvolumes!AP121*SUM(SIMPLvolumes!X121:AG121)</f>
        <v>0</v>
      </c>
      <c r="F104" s="5">
        <f>SIMPLvolumes!AQ121*SUM(SIMPLvolumes!X121:AG121)</f>
        <v>0</v>
      </c>
      <c r="G104" s="5">
        <f>SIMPLvolumes!AR121*SUM(SIMPLvolumes!X121:AG121)</f>
        <v>0</v>
      </c>
      <c r="H104" s="5">
        <f t="shared" si="3"/>
        <v>0</v>
      </c>
      <c r="I104" s="5">
        <f t="shared" si="4"/>
        <v>0</v>
      </c>
      <c r="J104" s="5">
        <f>SIMPLvolumes!AT121*SUM(SIMPLvolumes!X121:AG121)/3.125</f>
        <v>0</v>
      </c>
      <c r="K104" s="5">
        <f>SIMPLvolumes!AS121</f>
        <v>0</v>
      </c>
    </row>
    <row r="105" spans="1:11">
      <c r="A105">
        <f>'PRODUCTION LIST VOLUMES'!C118</f>
        <v>0</v>
      </c>
      <c r="B105" s="5">
        <f>SIMPLvolumes!AM122*SUM(SIMPLvolumes!X122:AG122)</f>
        <v>0</v>
      </c>
      <c r="C105" s="5">
        <f>SIMPLvolumes!AN122*SUM(SIMPLvolumes!X122:AG122)</f>
        <v>0</v>
      </c>
      <c r="D105" s="5">
        <f>SIMPLvolumes!AO122*SUM(SIMPLvolumes!X122:AG122)</f>
        <v>0</v>
      </c>
      <c r="E105" s="5">
        <f>SIMPLvolumes!AP122*SUM(SIMPLvolumes!X122:AG122)</f>
        <v>0</v>
      </c>
      <c r="F105" s="5">
        <f>SIMPLvolumes!AQ122*SUM(SIMPLvolumes!X122:AG122)</f>
        <v>0</v>
      </c>
      <c r="G105" s="5">
        <f>SIMPLvolumes!AR122*SUM(SIMPLvolumes!X122:AG122)</f>
        <v>0</v>
      </c>
      <c r="H105" s="5">
        <f t="shared" si="3"/>
        <v>0</v>
      </c>
      <c r="I105" s="5">
        <f t="shared" si="4"/>
        <v>0</v>
      </c>
      <c r="J105" s="5">
        <f>SIMPLvolumes!AT122*SUM(SIMPLvolumes!X122:AG122)/3.125</f>
        <v>0</v>
      </c>
      <c r="K105" s="5">
        <f>SIMPLvolumes!AS122</f>
        <v>0</v>
      </c>
    </row>
    <row r="106" spans="1:11">
      <c r="A106" t="str">
        <f>'PRODUCTION LIST VOLUMES'!C119</f>
        <v>9A</v>
      </c>
      <c r="B106" s="5">
        <f>SIMPLvolumes!AM124*SUM(SIMPLvolumes!X124:AG124)</f>
        <v>0</v>
      </c>
      <c r="C106" s="5">
        <f>SIMPLvolumes!AN124*SUM(SIMPLvolumes!X124:AG124)</f>
        <v>0</v>
      </c>
      <c r="D106" s="5">
        <f>SIMPLvolumes!AO124*SUM(SIMPLvolumes!X124:AG124)</f>
        <v>0</v>
      </c>
      <c r="E106" s="5">
        <f>SIMPLvolumes!AP124*SUM(SIMPLvolumes!X124:AG124)</f>
        <v>0</v>
      </c>
      <c r="F106" s="5">
        <f>SIMPLvolumes!AQ124*SUM(SIMPLvolumes!X124:AG124)</f>
        <v>0</v>
      </c>
      <c r="G106" s="5">
        <f>SIMPLvolumes!AR124*SUM(SIMPLvolumes!X124:AG124)</f>
        <v>0</v>
      </c>
      <c r="H106" s="5">
        <f t="shared" si="3"/>
        <v>0</v>
      </c>
      <c r="I106" s="5">
        <f t="shared" si="4"/>
        <v>0</v>
      </c>
      <c r="J106" s="5">
        <f>SIMPLvolumes!AT124*SUM(SIMPLvolumes!X124:AG124)/3.125</f>
        <v>0</v>
      </c>
      <c r="K106" s="5">
        <f>SIMPLvolumes!AS124</f>
        <v>0</v>
      </c>
    </row>
    <row r="107" spans="1:11">
      <c r="A107" t="str">
        <f>'PRODUCTION LIST VOLUMES'!C120</f>
        <v>9B</v>
      </c>
      <c r="B107" s="5">
        <f>SIMPLvolumes!AM125*SUM(SIMPLvolumes!X125:AG125)</f>
        <v>0</v>
      </c>
      <c r="C107" s="5">
        <f>SIMPLvolumes!AN125*SUM(SIMPLvolumes!X125:AG125)</f>
        <v>0</v>
      </c>
      <c r="D107" s="5">
        <f>SIMPLvolumes!AO125*SUM(SIMPLvolumes!X125:AG125)</f>
        <v>0</v>
      </c>
      <c r="E107" s="5">
        <f>SIMPLvolumes!AP125*SUM(SIMPLvolumes!X125:AG125)</f>
        <v>0</v>
      </c>
      <c r="F107" s="5">
        <f>SIMPLvolumes!AQ125*SUM(SIMPLvolumes!X125:AG125)</f>
        <v>0</v>
      </c>
      <c r="G107" s="5">
        <f>SIMPLvolumes!AR125*SUM(SIMPLvolumes!X125:AG125)</f>
        <v>0</v>
      </c>
      <c r="H107" s="5">
        <f t="shared" si="3"/>
        <v>0</v>
      </c>
      <c r="I107" s="5">
        <f t="shared" si="4"/>
        <v>0</v>
      </c>
      <c r="J107" s="5">
        <f>SIMPLvolumes!AT125*SUM(SIMPLvolumes!X125:AG125)/3.125</f>
        <v>0</v>
      </c>
      <c r="K107" s="5">
        <f>SIMPLvolumes!AS125</f>
        <v>0</v>
      </c>
    </row>
    <row r="108" spans="1:11">
      <c r="A108" t="str">
        <f>'PRODUCTION LIST VOLUMES'!C121</f>
        <v>9C</v>
      </c>
      <c r="B108" s="5">
        <f>SIMPLvolumes!AM126*SUM(SIMPLvolumes!X126:AG126)</f>
        <v>0</v>
      </c>
      <c r="C108" s="5">
        <f>SIMPLvolumes!AN126*SUM(SIMPLvolumes!X126:AG126)</f>
        <v>0</v>
      </c>
      <c r="D108" s="5">
        <f>SIMPLvolumes!AO126*SUM(SIMPLvolumes!X126:AG126)</f>
        <v>0</v>
      </c>
      <c r="E108" s="5">
        <f>SIMPLvolumes!AP126*SUM(SIMPLvolumes!X126:AG126)</f>
        <v>0</v>
      </c>
      <c r="F108" s="5">
        <f>SIMPLvolumes!AQ126*SUM(SIMPLvolumes!X126:AG126)</f>
        <v>0</v>
      </c>
      <c r="G108" s="5">
        <f>SIMPLvolumes!AR126*SUM(SIMPLvolumes!X126:AG126)</f>
        <v>0</v>
      </c>
      <c r="H108" s="5">
        <f t="shared" si="3"/>
        <v>0</v>
      </c>
      <c r="I108" s="5">
        <f t="shared" si="4"/>
        <v>0</v>
      </c>
      <c r="J108" s="5">
        <f>SIMPLvolumes!AT126*SUM(SIMPLvolumes!X126:AG126)/3.125</f>
        <v>0</v>
      </c>
      <c r="K108" s="5">
        <f>SIMPLvolumes!AS126</f>
        <v>0</v>
      </c>
    </row>
    <row r="109" spans="1:11">
      <c r="A109" t="str">
        <f>'PRODUCTION LIST VOLUMES'!C122</f>
        <v>9D</v>
      </c>
      <c r="B109" s="5">
        <f>SIMPLvolumes!AM127*SUM(SIMPLvolumes!X127:AG127)</f>
        <v>0</v>
      </c>
      <c r="C109" s="5">
        <f>SIMPLvolumes!AN127*SUM(SIMPLvolumes!X127:AG127)</f>
        <v>0</v>
      </c>
      <c r="D109" s="5">
        <f>SIMPLvolumes!AO127*SUM(SIMPLvolumes!X127:AG127)</f>
        <v>0</v>
      </c>
      <c r="E109" s="5">
        <f>SIMPLvolumes!AP127*SUM(SIMPLvolumes!X127:AG127)</f>
        <v>0</v>
      </c>
      <c r="F109" s="5">
        <f>SIMPLvolumes!AQ127*SUM(SIMPLvolumes!X127:AG127)</f>
        <v>0</v>
      </c>
      <c r="G109" s="5">
        <f>SIMPLvolumes!AR127*SUM(SIMPLvolumes!X127:AG127)</f>
        <v>0</v>
      </c>
      <c r="H109" s="5">
        <f t="shared" si="3"/>
        <v>0</v>
      </c>
      <c r="I109" s="5">
        <f t="shared" si="4"/>
        <v>0</v>
      </c>
      <c r="J109" s="5">
        <f>SIMPLvolumes!AT127*SUM(SIMPLvolumes!X127:AG127)/3.125</f>
        <v>0</v>
      </c>
      <c r="K109" s="5">
        <f>SIMPLvolumes!AS127</f>
        <v>0</v>
      </c>
    </row>
    <row r="110" spans="1:11">
      <c r="A110" t="str">
        <f>'PRODUCTION LIST VOLUMES'!C123</f>
        <v>9E</v>
      </c>
      <c r="B110" s="5">
        <f>SIMPLvolumes!AM128*SUM(SIMPLvolumes!X128:AG128)</f>
        <v>0</v>
      </c>
      <c r="C110" s="5">
        <f>SIMPLvolumes!AN128*SUM(SIMPLvolumes!X128:AG128)</f>
        <v>0</v>
      </c>
      <c r="D110" s="5">
        <f>SIMPLvolumes!AO128*SUM(SIMPLvolumes!X128:AG128)</f>
        <v>0</v>
      </c>
      <c r="E110" s="5">
        <f>SIMPLvolumes!AP128*SUM(SIMPLvolumes!X128:AG128)</f>
        <v>0</v>
      </c>
      <c r="F110" s="5">
        <f>SIMPLvolumes!AQ128*SUM(SIMPLvolumes!X128:AG128)</f>
        <v>0</v>
      </c>
      <c r="G110" s="5">
        <f>SIMPLvolumes!AR128*SUM(SIMPLvolumes!X128:AG128)</f>
        <v>0</v>
      </c>
      <c r="H110" s="5">
        <f t="shared" si="3"/>
        <v>0</v>
      </c>
      <c r="I110" s="5">
        <f t="shared" si="4"/>
        <v>0</v>
      </c>
      <c r="J110" s="5">
        <f>SIMPLvolumes!AT128*SUM(SIMPLvolumes!X128:AG128)/3.125</f>
        <v>0</v>
      </c>
      <c r="K110" s="5">
        <f>SIMPLvolumes!AS128</f>
        <v>0</v>
      </c>
    </row>
    <row r="111" spans="1:11">
      <c r="A111" t="str">
        <f>'PRODUCTION LIST VOLUMES'!C124</f>
        <v>9F</v>
      </c>
      <c r="B111" s="5">
        <f>SIMPLvolumes!AM129*SUM(SIMPLvolumes!X129:AG129)</f>
        <v>0</v>
      </c>
      <c r="C111" s="5">
        <f>SIMPLvolumes!AN129*SUM(SIMPLvolumes!X129:AG129)</f>
        <v>0</v>
      </c>
      <c r="D111" s="5">
        <f>SIMPLvolumes!AO129*SUM(SIMPLvolumes!X129:AG129)</f>
        <v>0</v>
      </c>
      <c r="E111" s="5">
        <f>SIMPLvolumes!AP129*SUM(SIMPLvolumes!X129:AG129)</f>
        <v>0</v>
      </c>
      <c r="F111" s="5">
        <f>SIMPLvolumes!AQ129*SUM(SIMPLvolumes!X129:AG129)</f>
        <v>0</v>
      </c>
      <c r="G111" s="5">
        <f>SIMPLvolumes!AR129*SUM(SIMPLvolumes!X129:AG129)</f>
        <v>0</v>
      </c>
      <c r="H111" s="5">
        <f t="shared" si="3"/>
        <v>0</v>
      </c>
      <c r="I111" s="5">
        <f t="shared" si="4"/>
        <v>0</v>
      </c>
      <c r="J111" s="5">
        <f>SIMPLvolumes!AT129*SUM(SIMPLvolumes!X129:AG129)/3.125</f>
        <v>0</v>
      </c>
      <c r="K111" s="5">
        <f>SIMPLvolumes!AS129</f>
        <v>0</v>
      </c>
    </row>
    <row r="112" spans="1:11">
      <c r="A112" t="str">
        <f>'PRODUCTION LIST VOLUMES'!C125</f>
        <v>9G</v>
      </c>
      <c r="B112" s="5">
        <f>SIMPLvolumes!AM130*SUM(SIMPLvolumes!X130:AG130)</f>
        <v>0</v>
      </c>
      <c r="C112" s="5">
        <f>SIMPLvolumes!AN130*SUM(SIMPLvolumes!X130:AG130)</f>
        <v>0</v>
      </c>
      <c r="D112" s="5">
        <f>SIMPLvolumes!AO130*SUM(SIMPLvolumes!X130:AG130)</f>
        <v>0</v>
      </c>
      <c r="E112" s="5">
        <f>SIMPLvolumes!AP130*SUM(SIMPLvolumes!X130:AG130)</f>
        <v>0</v>
      </c>
      <c r="F112" s="5">
        <f>SIMPLvolumes!AQ130*SUM(SIMPLvolumes!X130:AG130)</f>
        <v>0</v>
      </c>
      <c r="G112" s="5">
        <f>SIMPLvolumes!AR130*SUM(SIMPLvolumes!X130:AG130)</f>
        <v>0</v>
      </c>
      <c r="H112" s="5">
        <f t="shared" si="3"/>
        <v>0</v>
      </c>
      <c r="I112" s="5">
        <f t="shared" si="4"/>
        <v>0</v>
      </c>
      <c r="J112" s="5">
        <f>SIMPLvolumes!AT130*SUM(SIMPLvolumes!X130:AG130)/3.125</f>
        <v>0</v>
      </c>
      <c r="K112" s="5">
        <f>SIMPLvolumes!AS130</f>
        <v>0</v>
      </c>
    </row>
    <row r="113" spans="1:11">
      <c r="A113" t="str">
        <f>'PRODUCTION LIST VOLUMES'!C126</f>
        <v>9H</v>
      </c>
      <c r="B113" s="5">
        <f>SIMPLvolumes!AM131*SUM(SIMPLvolumes!X131:AG131)</f>
        <v>0</v>
      </c>
      <c r="C113" s="5">
        <f>SIMPLvolumes!AN131*SUM(SIMPLvolumes!X131:AG131)</f>
        <v>0</v>
      </c>
      <c r="D113" s="5">
        <f>SIMPLvolumes!AO131*SUM(SIMPLvolumes!X131:AG131)</f>
        <v>0</v>
      </c>
      <c r="E113" s="5">
        <f>SIMPLvolumes!AP131*SUM(SIMPLvolumes!X131:AG131)</f>
        <v>0</v>
      </c>
      <c r="F113" s="5">
        <f>SIMPLvolumes!AQ131*SUM(SIMPLvolumes!X131:AG131)</f>
        <v>0</v>
      </c>
      <c r="G113" s="5">
        <f>SIMPLvolumes!AR131*SUM(SIMPLvolumes!X131:AG131)</f>
        <v>0</v>
      </c>
      <c r="H113" s="5">
        <f t="shared" si="3"/>
        <v>0</v>
      </c>
      <c r="I113" s="5">
        <f t="shared" si="4"/>
        <v>0</v>
      </c>
      <c r="J113" s="5">
        <f>SIMPLvolumes!AT131*SUM(SIMPLvolumes!X131:AG131)/3.125</f>
        <v>0</v>
      </c>
      <c r="K113" s="5">
        <f>SIMPLvolumes!AS131</f>
        <v>0</v>
      </c>
    </row>
    <row r="114" spans="1:11">
      <c r="A114" t="str">
        <f>'PRODUCTION LIST VOLUMES'!C127</f>
        <v>9I</v>
      </c>
      <c r="B114" s="5">
        <f>SIMPLvolumes!AM132*SUM(SIMPLvolumes!X132:AG132)</f>
        <v>0</v>
      </c>
      <c r="C114" s="5">
        <f>SIMPLvolumes!AN132*SUM(SIMPLvolumes!X132:AG132)</f>
        <v>0</v>
      </c>
      <c r="D114" s="5">
        <f>SIMPLvolumes!AO132*SUM(SIMPLvolumes!X132:AG132)</f>
        <v>0</v>
      </c>
      <c r="E114" s="5">
        <f>SIMPLvolumes!AP132*SUM(SIMPLvolumes!X132:AG132)</f>
        <v>0</v>
      </c>
      <c r="F114" s="5">
        <f>SIMPLvolumes!AQ132*SUM(SIMPLvolumes!X132:AG132)</f>
        <v>0</v>
      </c>
      <c r="G114" s="5">
        <f>SIMPLvolumes!AR132*SUM(SIMPLvolumes!X132:AG132)</f>
        <v>0</v>
      </c>
      <c r="H114" s="5">
        <f t="shared" si="3"/>
        <v>0</v>
      </c>
      <c r="I114" s="5">
        <f t="shared" si="4"/>
        <v>0</v>
      </c>
      <c r="J114" s="5">
        <f>SIMPLvolumes!AT132*SUM(SIMPLvolumes!X132:AG132)/3.125</f>
        <v>0</v>
      </c>
      <c r="K114" s="5">
        <f>SIMPLvolumes!AS132</f>
        <v>0</v>
      </c>
    </row>
    <row r="115" spans="1:11">
      <c r="A115" t="str">
        <f>'PRODUCTION LIST VOLUMES'!C128</f>
        <v>9J</v>
      </c>
      <c r="B115" s="5">
        <f>SIMPLvolumes!AM133*SUM(SIMPLvolumes!X133:AG133)</f>
        <v>0</v>
      </c>
      <c r="C115" s="5">
        <f>SIMPLvolumes!AN133*SUM(SIMPLvolumes!X133:AG133)</f>
        <v>0</v>
      </c>
      <c r="D115" s="5">
        <f>SIMPLvolumes!AO133*SUM(SIMPLvolumes!X133:AG133)</f>
        <v>0</v>
      </c>
      <c r="E115" s="5">
        <f>SIMPLvolumes!AP133*SUM(SIMPLvolumes!X133:AG133)</f>
        <v>0</v>
      </c>
      <c r="F115" s="5">
        <f>SIMPLvolumes!AQ133*SUM(SIMPLvolumes!X133:AG133)</f>
        <v>0</v>
      </c>
      <c r="G115" s="5">
        <f>SIMPLvolumes!AR133*SUM(SIMPLvolumes!X133:AG133)</f>
        <v>0</v>
      </c>
      <c r="H115" s="5">
        <f t="shared" si="3"/>
        <v>0</v>
      </c>
      <c r="I115" s="5">
        <f t="shared" si="4"/>
        <v>0</v>
      </c>
      <c r="J115" s="5">
        <f>SIMPLvolumes!AT133*SUM(SIMPLvolumes!X133:AG133)/3.125</f>
        <v>0</v>
      </c>
      <c r="K115" s="5">
        <f>SIMPLvolumes!AS133</f>
        <v>0</v>
      </c>
    </row>
    <row r="116" spans="1:11">
      <c r="A116" t="str">
        <f>'PRODUCTION LIST VOLUMES'!C129</f>
        <v>9K</v>
      </c>
      <c r="B116" s="5">
        <f>SIMPLvolumes!AM134*SUM(SIMPLvolumes!X134:AG134)</f>
        <v>0</v>
      </c>
      <c r="C116" s="5">
        <f>SIMPLvolumes!AN134*SUM(SIMPLvolumes!X134:AG134)</f>
        <v>0</v>
      </c>
      <c r="D116" s="5">
        <f>SIMPLvolumes!AO134*SUM(SIMPLvolumes!X134:AG134)</f>
        <v>0</v>
      </c>
      <c r="E116" s="5">
        <f>SIMPLvolumes!AP134*SUM(SIMPLvolumes!X134:AG134)</f>
        <v>0</v>
      </c>
      <c r="F116" s="5">
        <f>SIMPLvolumes!AQ134*SUM(SIMPLvolumes!X134:AG134)</f>
        <v>0</v>
      </c>
      <c r="G116" s="5">
        <f>SIMPLvolumes!AR134*SUM(SIMPLvolumes!X134:AG134)</f>
        <v>0</v>
      </c>
      <c r="H116" s="5">
        <f t="shared" si="3"/>
        <v>0</v>
      </c>
      <c r="I116" s="5">
        <f t="shared" si="4"/>
        <v>0</v>
      </c>
      <c r="J116" s="5">
        <f>SIMPLvolumes!AT134*SUM(SIMPLvolumes!X134:AG134)/3.125</f>
        <v>0</v>
      </c>
      <c r="K116" s="5">
        <f>SIMPLvolumes!AS134</f>
        <v>0</v>
      </c>
    </row>
    <row r="117" spans="1:11">
      <c r="A117" t="str">
        <f>'PRODUCTION LIST VOLUMES'!C130</f>
        <v>9L</v>
      </c>
      <c r="B117" s="5">
        <f>SIMPLvolumes!AM135*SUM(SIMPLvolumes!X135:AG135)</f>
        <v>0</v>
      </c>
      <c r="C117" s="5">
        <f>SIMPLvolumes!AN135*SUM(SIMPLvolumes!X135:AG135)</f>
        <v>0</v>
      </c>
      <c r="D117" s="5">
        <f>SIMPLvolumes!AO135*SUM(SIMPLvolumes!X135:AG135)</f>
        <v>0</v>
      </c>
      <c r="E117" s="5">
        <f>SIMPLvolumes!AP135*SUM(SIMPLvolumes!X135:AG135)</f>
        <v>0</v>
      </c>
      <c r="F117" s="5">
        <f>SIMPLvolumes!AQ135*SUM(SIMPLvolumes!X135:AG135)</f>
        <v>0</v>
      </c>
      <c r="G117" s="5">
        <f>SIMPLvolumes!AR135*SUM(SIMPLvolumes!X135:AG135)</f>
        <v>0</v>
      </c>
      <c r="H117" s="5">
        <f t="shared" si="3"/>
        <v>0</v>
      </c>
      <c r="I117" s="5">
        <f t="shared" si="4"/>
        <v>0</v>
      </c>
      <c r="J117" s="5">
        <f>SIMPLvolumes!AT135*SUM(SIMPLvolumes!X135:AG135)/3.125</f>
        <v>0</v>
      </c>
      <c r="K117" s="5">
        <f>SIMPLvolumes!AS135</f>
        <v>0</v>
      </c>
    </row>
    <row r="118" spans="1:11">
      <c r="A118" t="str">
        <f>'PRODUCTION LIST VOLUMES'!C131</f>
        <v>9M</v>
      </c>
      <c r="B118" s="5">
        <f>SIMPLvolumes!AM136*SUM(SIMPLvolumes!X136:AG136)</f>
        <v>0</v>
      </c>
      <c r="C118" s="5">
        <f>SIMPLvolumes!AN136*SUM(SIMPLvolumes!X136:AG136)</f>
        <v>0</v>
      </c>
      <c r="D118" s="5">
        <f>SIMPLvolumes!AO136*SUM(SIMPLvolumes!X136:AG136)</f>
        <v>0</v>
      </c>
      <c r="E118" s="5">
        <f>SIMPLvolumes!AP136*SUM(SIMPLvolumes!X136:AG136)</f>
        <v>0</v>
      </c>
      <c r="F118" s="5">
        <f>SIMPLvolumes!AQ136*SUM(SIMPLvolumes!X136:AG136)</f>
        <v>0</v>
      </c>
      <c r="G118" s="5">
        <f>SIMPLvolumes!AR136*SUM(SIMPLvolumes!X136:AG136)</f>
        <v>0</v>
      </c>
      <c r="H118" s="5">
        <f t="shared" si="3"/>
        <v>0</v>
      </c>
      <c r="I118" s="5">
        <f t="shared" si="4"/>
        <v>0</v>
      </c>
      <c r="J118" s="5">
        <f>SIMPLvolumes!AT136*SUM(SIMPLvolumes!X136:AG136)/3.125</f>
        <v>0</v>
      </c>
      <c r="K118" s="5">
        <f>SIMPLvolumes!AS136</f>
        <v>0</v>
      </c>
    </row>
    <row r="119" spans="1:11">
      <c r="A119" t="str">
        <f>'PRODUCTION LIST VOLUMES'!C132</f>
        <v>9N</v>
      </c>
      <c r="B119" s="5">
        <f>SIMPLvolumes!AM137*SUM(SIMPLvolumes!X137:AG137)</f>
        <v>0</v>
      </c>
      <c r="C119" s="5">
        <f>SIMPLvolumes!AN137*SUM(SIMPLvolumes!X137:AG137)</f>
        <v>0</v>
      </c>
      <c r="D119" s="5">
        <f>SIMPLvolumes!AO137*SUM(SIMPLvolumes!X137:AG137)</f>
        <v>0</v>
      </c>
      <c r="E119" s="5">
        <f>SIMPLvolumes!AP137*SUM(SIMPLvolumes!X137:AG137)</f>
        <v>0</v>
      </c>
      <c r="F119" s="5">
        <f>SIMPLvolumes!AQ137*SUM(SIMPLvolumes!X137:AG137)</f>
        <v>0</v>
      </c>
      <c r="G119" s="5">
        <f>SIMPLvolumes!AR137*SUM(SIMPLvolumes!X137:AG137)</f>
        <v>0</v>
      </c>
      <c r="H119" s="5">
        <f t="shared" si="3"/>
        <v>0</v>
      </c>
      <c r="I119" s="5">
        <f t="shared" si="4"/>
        <v>0</v>
      </c>
      <c r="J119" s="5">
        <f>SIMPLvolumes!AT137*SUM(SIMPLvolumes!X137:AG137)/3.125</f>
        <v>0</v>
      </c>
      <c r="K119" s="5">
        <f>SIMPLvolumes!AS137</f>
        <v>0</v>
      </c>
    </row>
    <row r="120" spans="1:11">
      <c r="A120">
        <f>'PRODUCTION LIST VOLUMES'!C134</f>
        <v>0</v>
      </c>
      <c r="B120" s="5">
        <f>SIMPLvolumes!AM138*SUM(SIMPLvolumes!X138:AG138)</f>
        <v>0</v>
      </c>
      <c r="C120" s="5">
        <f>SIMPLvolumes!AN138*SUM(SIMPLvolumes!X138:AG138)</f>
        <v>0</v>
      </c>
      <c r="D120" s="5">
        <f>SIMPLvolumes!AO138*SUM(SIMPLvolumes!X138:AG138)</f>
        <v>0</v>
      </c>
      <c r="E120" s="5">
        <f>SIMPLvolumes!AP138*SUM(SIMPLvolumes!X138:AG138)</f>
        <v>0</v>
      </c>
      <c r="F120" s="5">
        <f>SIMPLvolumes!AQ138*SUM(SIMPLvolumes!X138:AG138)</f>
        <v>0</v>
      </c>
      <c r="G120" s="5">
        <f>SIMPLvolumes!AR138*SUM(SIMPLvolumes!X138:AG138)</f>
        <v>0</v>
      </c>
      <c r="H120" s="5">
        <f t="shared" si="3"/>
        <v>0</v>
      </c>
      <c r="I120" s="5">
        <f t="shared" si="4"/>
        <v>0</v>
      </c>
      <c r="J120" s="5">
        <f>SIMPLvolumes!AT138*SUM(SIMPLvolumes!X138:AG138)/3.125</f>
        <v>0</v>
      </c>
      <c r="K120" s="5">
        <f>SIMPLvolumes!AS138</f>
        <v>0</v>
      </c>
    </row>
    <row r="121" spans="1:11">
      <c r="A121" t="str">
        <f>'PRODUCTION LIST VOLUMES'!C135</f>
        <v>10A</v>
      </c>
      <c r="B121" s="5">
        <f>SIMPLvolumes!AM141*SUM(SIMPLvolumes!X141:AG141)</f>
        <v>0</v>
      </c>
      <c r="C121" s="5">
        <f>SIMPLvolumes!AN141*SUM(SIMPLvolumes!X141:AG141)</f>
        <v>0</v>
      </c>
      <c r="D121" s="5">
        <f>SIMPLvolumes!AO141*SUM(SIMPLvolumes!X141:AG141)</f>
        <v>0</v>
      </c>
      <c r="E121" s="5">
        <f>SIMPLvolumes!AP141*SUM(SIMPLvolumes!X141:AG141)</f>
        <v>0</v>
      </c>
      <c r="F121" s="5">
        <f>SIMPLvolumes!AQ141*SUM(SIMPLvolumes!X141:AG141)</f>
        <v>0</v>
      </c>
      <c r="G121" s="5">
        <f>SIMPLvolumes!AR141*SUM(SIMPLvolumes!X141:AG141)</f>
        <v>0</v>
      </c>
      <c r="H121" s="5">
        <f t="shared" si="3"/>
        <v>0</v>
      </c>
      <c r="I121" s="5">
        <f t="shared" si="4"/>
        <v>0</v>
      </c>
      <c r="J121" s="5">
        <f>SIMPLvolumes!AT141*SUM(SIMPLvolumes!X141:AG141)/3.125</f>
        <v>0</v>
      </c>
      <c r="K121" s="5">
        <f>SIMPLvolumes!AS141</f>
        <v>0</v>
      </c>
    </row>
    <row r="122" spans="1:11">
      <c r="A122" t="str">
        <f>'PRODUCTION LIST VOLUMES'!C136</f>
        <v>10B</v>
      </c>
      <c r="B122" s="5">
        <f>SIMPLvolumes!AM142*SUM(SIMPLvolumes!X142:AG142)</f>
        <v>0</v>
      </c>
      <c r="C122" s="5">
        <f>SIMPLvolumes!AN142*SUM(SIMPLvolumes!X142:AG142)</f>
        <v>0</v>
      </c>
      <c r="D122" s="5">
        <f>SIMPLvolumes!AO142*SUM(SIMPLvolumes!X142:AG142)</f>
        <v>0</v>
      </c>
      <c r="E122" s="5">
        <f>SIMPLvolumes!AP142*SUM(SIMPLvolumes!X142:AG142)</f>
        <v>0</v>
      </c>
      <c r="F122" s="5">
        <f>SIMPLvolumes!AQ142*SUM(SIMPLvolumes!X142:AG142)</f>
        <v>0</v>
      </c>
      <c r="G122" s="5">
        <f>SIMPLvolumes!AR142*SUM(SIMPLvolumes!X142:AG142)</f>
        <v>0</v>
      </c>
      <c r="H122" s="5">
        <f t="shared" si="3"/>
        <v>0</v>
      </c>
      <c r="I122" s="5">
        <f t="shared" si="4"/>
        <v>0</v>
      </c>
      <c r="J122" s="5">
        <f>SIMPLvolumes!AT142*SUM(SIMPLvolumes!X142:AG142)/3.125</f>
        <v>0</v>
      </c>
      <c r="K122" s="5">
        <f>SIMPLvolumes!AS142</f>
        <v>0</v>
      </c>
    </row>
    <row r="123" spans="1:11">
      <c r="A123" t="str">
        <f>'PRODUCTION LIST VOLUMES'!C137</f>
        <v>10C</v>
      </c>
      <c r="B123" s="5">
        <f>SIMPLvolumes!AM143*SUM(SIMPLvolumes!X143:AG143)</f>
        <v>0</v>
      </c>
      <c r="C123" s="5">
        <f>SIMPLvolumes!AN143*SUM(SIMPLvolumes!X143:AG143)</f>
        <v>0</v>
      </c>
      <c r="D123" s="5">
        <f>SIMPLvolumes!AO143*SUM(SIMPLvolumes!X143:AG143)</f>
        <v>0</v>
      </c>
      <c r="E123" s="5">
        <f>SIMPLvolumes!AP143*SUM(SIMPLvolumes!X143:AG143)</f>
        <v>0</v>
      </c>
      <c r="F123" s="5">
        <f>SIMPLvolumes!AQ143*SUM(SIMPLvolumes!X143:AG143)</f>
        <v>0</v>
      </c>
      <c r="G123" s="5">
        <f>SIMPLvolumes!AR143*SUM(SIMPLvolumes!X143:AG143)</f>
        <v>0</v>
      </c>
      <c r="H123" s="5">
        <f t="shared" si="3"/>
        <v>0</v>
      </c>
      <c r="I123" s="5">
        <f t="shared" si="4"/>
        <v>0</v>
      </c>
      <c r="J123" s="5">
        <f>SIMPLvolumes!AT143*SUM(SIMPLvolumes!X143:AG143)/3.125</f>
        <v>0</v>
      </c>
      <c r="K123" s="5">
        <f>SIMPLvolumes!AS143</f>
        <v>0</v>
      </c>
    </row>
    <row r="124" spans="1:11">
      <c r="A124" t="str">
        <f>'PRODUCTION LIST VOLUMES'!C138</f>
        <v>10D</v>
      </c>
      <c r="B124" s="5">
        <f>SIMPLvolumes!AM144*SUM(SIMPLvolumes!X144:AG144)</f>
        <v>0</v>
      </c>
      <c r="C124" s="5">
        <f>SIMPLvolumes!AN144*SUM(SIMPLvolumes!X144:AG144)</f>
        <v>0</v>
      </c>
      <c r="D124" s="5">
        <f>SIMPLvolumes!AO144*SUM(SIMPLvolumes!X144:AG144)</f>
        <v>0</v>
      </c>
      <c r="E124" s="5">
        <f>SIMPLvolumes!AP144*SUM(SIMPLvolumes!X144:AG144)</f>
        <v>0</v>
      </c>
      <c r="F124" s="5">
        <f>SIMPLvolumes!AQ144*SUM(SIMPLvolumes!X144:AG144)</f>
        <v>0</v>
      </c>
      <c r="G124" s="5">
        <f>SIMPLvolumes!AR144*SUM(SIMPLvolumes!X144:AG144)</f>
        <v>0</v>
      </c>
      <c r="H124" s="5">
        <f t="shared" si="3"/>
        <v>0</v>
      </c>
      <c r="I124" s="5">
        <f t="shared" si="4"/>
        <v>0</v>
      </c>
      <c r="J124" s="5">
        <f>SIMPLvolumes!AT144*SUM(SIMPLvolumes!X144:AG144)/3.125</f>
        <v>0</v>
      </c>
      <c r="K124" s="5">
        <f>SIMPLvolumes!AS144</f>
        <v>0</v>
      </c>
    </row>
    <row r="125" spans="1:11">
      <c r="A125" t="str">
        <f>'PRODUCTION LIST VOLUMES'!C139</f>
        <v>10E</v>
      </c>
      <c r="B125" s="5">
        <f>SIMPLvolumes!AM145*SUM(SIMPLvolumes!X145:AG145)</f>
        <v>0</v>
      </c>
      <c r="C125" s="5">
        <f>SIMPLvolumes!AN145*SUM(SIMPLvolumes!X145:AG145)</f>
        <v>0</v>
      </c>
      <c r="D125" s="5">
        <f>SIMPLvolumes!AO145*SUM(SIMPLvolumes!X145:AG145)</f>
        <v>0</v>
      </c>
      <c r="E125" s="5">
        <f>SIMPLvolumes!AP145*SUM(SIMPLvolumes!X145:AG145)</f>
        <v>0</v>
      </c>
      <c r="F125" s="5">
        <f>SIMPLvolumes!AQ145*SUM(SIMPLvolumes!X145:AG145)</f>
        <v>0</v>
      </c>
      <c r="G125" s="5">
        <f>SIMPLvolumes!AR145*SUM(SIMPLvolumes!X145:AG145)</f>
        <v>0</v>
      </c>
      <c r="H125" s="5">
        <f t="shared" si="3"/>
        <v>0</v>
      </c>
      <c r="I125" s="5">
        <f t="shared" si="4"/>
        <v>0</v>
      </c>
      <c r="J125" s="5">
        <f>SIMPLvolumes!AT145*SUM(SIMPLvolumes!X145:AG145)/3.125</f>
        <v>0</v>
      </c>
      <c r="K125" s="5">
        <f>SIMPLvolumes!AS145</f>
        <v>0</v>
      </c>
    </row>
    <row r="126" spans="1:11">
      <c r="A126" t="e">
        <f>'PRODUCTION LIST VOLUMES'!#REF!</f>
        <v>#REF!</v>
      </c>
      <c r="B126" s="5" t="e">
        <f>SIMPLvolumes!#REF!*SUM(SIMPLvolumes!#REF!)</f>
        <v>#REF!</v>
      </c>
      <c r="C126" s="5" t="e">
        <f>SIMPLvolumes!#REF!*SUM(SIMPLvolumes!#REF!)</f>
        <v>#REF!</v>
      </c>
      <c r="D126" s="5" t="e">
        <f>SIMPLvolumes!#REF!*SUM(SIMPLvolumes!#REF!)</f>
        <v>#REF!</v>
      </c>
      <c r="E126" s="5" t="e">
        <f>SIMPLvolumes!#REF!*SUM(SIMPLvolumes!#REF!)</f>
        <v>#REF!</v>
      </c>
      <c r="F126" s="5" t="e">
        <f>SIMPLvolumes!#REF!*SUM(SIMPLvolumes!#REF!)</f>
        <v>#REF!</v>
      </c>
      <c r="G126" s="5" t="e">
        <f>SIMPLvolumes!#REF!*SUM(SIMPLvolumes!#REF!)</f>
        <v>#REF!</v>
      </c>
      <c r="H126" s="5" t="e">
        <f t="shared" si="3"/>
        <v>#REF!</v>
      </c>
      <c r="I126" s="5" t="e">
        <f t="shared" si="4"/>
        <v>#REF!</v>
      </c>
      <c r="J126" s="5" t="e">
        <f>SIMPLvolumes!#REF!*SUM(SIMPLvolumes!#REF!)/3.125</f>
        <v>#REF!</v>
      </c>
      <c r="K126" s="5" t="e">
        <f>SIMPLvolumes!#REF!</f>
        <v>#REF!</v>
      </c>
    </row>
    <row r="127" spans="1:11">
      <c r="A127" t="e">
        <f>'PRODUCTION LIST VOLUMES'!#REF!</f>
        <v>#REF!</v>
      </c>
      <c r="B127" s="5" t="e">
        <f>SIMPLvolumes!#REF!*SUM(SIMPLvolumes!#REF!)</f>
        <v>#REF!</v>
      </c>
      <c r="C127" s="5" t="e">
        <f>SIMPLvolumes!#REF!*SUM(SIMPLvolumes!#REF!)</f>
        <v>#REF!</v>
      </c>
      <c r="D127" s="5" t="e">
        <f>SIMPLvolumes!#REF!*SUM(SIMPLvolumes!#REF!)</f>
        <v>#REF!</v>
      </c>
      <c r="E127" s="5" t="e">
        <f>SIMPLvolumes!#REF!*SUM(SIMPLvolumes!#REF!)</f>
        <v>#REF!</v>
      </c>
      <c r="F127" s="5" t="e">
        <f>SIMPLvolumes!#REF!*SUM(SIMPLvolumes!#REF!)</f>
        <v>#REF!</v>
      </c>
      <c r="G127" s="5" t="e">
        <f>SIMPLvolumes!#REF!*SUM(SIMPLvolumes!#REF!)</f>
        <v>#REF!</v>
      </c>
      <c r="H127" s="5" t="e">
        <f t="shared" si="3"/>
        <v>#REF!</v>
      </c>
      <c r="I127" s="5" t="e">
        <f t="shared" si="4"/>
        <v>#REF!</v>
      </c>
      <c r="J127" s="5" t="e">
        <f>SIMPLvolumes!#REF!*SUM(SIMPLvolumes!#REF!)/3.125</f>
        <v>#REF!</v>
      </c>
      <c r="K127" s="5" t="e">
        <f>SIMPLvolumes!#REF!</f>
        <v>#REF!</v>
      </c>
    </row>
    <row r="128" spans="1:11">
      <c r="A128" t="e">
        <f>'PRODUCTION LIST VOLUMES'!#REF!</f>
        <v>#REF!</v>
      </c>
      <c r="B128" s="5" t="e">
        <f>SIMPLvolumes!#REF!*SUM(SIMPLvolumes!#REF!)</f>
        <v>#REF!</v>
      </c>
      <c r="C128" s="5" t="e">
        <f>SIMPLvolumes!#REF!*SUM(SIMPLvolumes!#REF!)</f>
        <v>#REF!</v>
      </c>
      <c r="D128" s="5" t="e">
        <f>SIMPLvolumes!#REF!*SUM(SIMPLvolumes!#REF!)</f>
        <v>#REF!</v>
      </c>
      <c r="E128" s="5" t="e">
        <f>SIMPLvolumes!#REF!*SUM(SIMPLvolumes!#REF!)</f>
        <v>#REF!</v>
      </c>
      <c r="F128" s="5" t="e">
        <f>SIMPLvolumes!#REF!*SUM(SIMPLvolumes!#REF!)</f>
        <v>#REF!</v>
      </c>
      <c r="G128" s="5" t="e">
        <f>SIMPLvolumes!#REF!*SUM(SIMPLvolumes!#REF!)</f>
        <v>#REF!</v>
      </c>
      <c r="H128" s="5" t="e">
        <f t="shared" si="3"/>
        <v>#REF!</v>
      </c>
      <c r="I128" s="5" t="e">
        <f t="shared" si="4"/>
        <v>#REF!</v>
      </c>
      <c r="J128" s="5" t="e">
        <f>SIMPLvolumes!#REF!*SUM(SIMPLvolumes!#REF!)/3.125</f>
        <v>#REF!</v>
      </c>
      <c r="K128" s="5" t="e">
        <f>SIMPLvolumes!#REF!</f>
        <v>#REF!</v>
      </c>
    </row>
    <row r="129" spans="1:11">
      <c r="A129" t="str">
        <f>'PRODUCTION LIST VOLUMES'!C147</f>
        <v>11E</v>
      </c>
      <c r="B129" s="5">
        <f>SIMPLvolumes!AM149*SUM(SIMPLvolumes!X149:AG149)</f>
        <v>0</v>
      </c>
      <c r="C129" s="5">
        <f>SIMPLvolumes!AN149*SUM(SIMPLvolumes!X149:AG149)</f>
        <v>0</v>
      </c>
      <c r="D129" s="5">
        <f>SIMPLvolumes!AO149*SUM(SIMPLvolumes!X149:AG149)</f>
        <v>0</v>
      </c>
      <c r="E129" s="5">
        <f>SIMPLvolumes!AP149*SUM(SIMPLvolumes!X149:AG149)</f>
        <v>0</v>
      </c>
      <c r="F129" s="5">
        <f>SIMPLvolumes!AQ149*SUM(SIMPLvolumes!X149:AG149)</f>
        <v>0</v>
      </c>
      <c r="G129" s="5">
        <f>SIMPLvolumes!AR149*SUM(SIMPLvolumes!X149:AG149)</f>
        <v>0</v>
      </c>
      <c r="H129" s="5">
        <f t="shared" si="3"/>
        <v>0</v>
      </c>
      <c r="I129" s="5">
        <f t="shared" si="4"/>
        <v>0</v>
      </c>
      <c r="J129" s="5">
        <f>SIMPLvolumes!AT149*SUM(SIMPLvolumes!X149:AG149)/3.125</f>
        <v>0</v>
      </c>
      <c r="K129" s="5">
        <f>SIMPLvolumes!AS149</f>
        <v>0</v>
      </c>
    </row>
    <row r="130" spans="1:11">
      <c r="A130" t="str">
        <f>'PRODUCTION LIST VOLUMES'!C148</f>
        <v>11F</v>
      </c>
      <c r="B130" s="5">
        <f>SIMPLvolumes!AM151*SUM(SIMPLvolumes!X151:AG151)</f>
        <v>0</v>
      </c>
      <c r="C130" s="5">
        <f>SIMPLvolumes!AN151*SUM(SIMPLvolumes!X151:AG151)</f>
        <v>0</v>
      </c>
      <c r="D130" s="5">
        <f>SIMPLvolumes!AO151*SUM(SIMPLvolumes!X151:AG151)</f>
        <v>0</v>
      </c>
      <c r="E130" s="5">
        <f>SIMPLvolumes!AP151*SUM(SIMPLvolumes!X151:AG151)</f>
        <v>0</v>
      </c>
      <c r="F130" s="5">
        <f>SIMPLvolumes!AQ151*SUM(SIMPLvolumes!X151:AG151)</f>
        <v>0</v>
      </c>
      <c r="G130" s="5">
        <f>SIMPLvolumes!AR151*SUM(SIMPLvolumes!X151:AG151)</f>
        <v>0</v>
      </c>
      <c r="H130" s="5">
        <f t="shared" si="3"/>
        <v>0</v>
      </c>
      <c r="I130" s="5">
        <f t="shared" si="4"/>
        <v>0</v>
      </c>
      <c r="J130" s="5">
        <f>SIMPLvolumes!AT151*SUM(SIMPLvolumes!X151:AG151)/3.125</f>
        <v>0</v>
      </c>
      <c r="K130" s="5">
        <f>SIMPLvolumes!AS151</f>
        <v>0</v>
      </c>
    </row>
    <row r="131" spans="1:11">
      <c r="A131" t="str">
        <f>'PRODUCTION LIST VOLUMES'!C149</f>
        <v>11G</v>
      </c>
      <c r="B131" s="5">
        <f>SIMPLvolumes!AM152*SUM(SIMPLvolumes!X152:AG152)</f>
        <v>0</v>
      </c>
      <c r="C131" s="5">
        <f>SIMPLvolumes!AN152*SUM(SIMPLvolumes!X152:AG152)</f>
        <v>0</v>
      </c>
      <c r="D131" s="5">
        <f>SIMPLvolumes!AO152*SUM(SIMPLvolumes!X152:AG152)</f>
        <v>0</v>
      </c>
      <c r="E131" s="5">
        <f>SIMPLvolumes!AP152*SUM(SIMPLvolumes!X152:AG152)</f>
        <v>0</v>
      </c>
      <c r="F131" s="5">
        <f>SIMPLvolumes!AQ152*SUM(SIMPLvolumes!X152:AG152)</f>
        <v>0</v>
      </c>
      <c r="G131" s="5">
        <f>SIMPLvolumes!AR152*SUM(SIMPLvolumes!X152:AG152)</f>
        <v>0</v>
      </c>
      <c r="H131" s="5">
        <f t="shared" si="3"/>
        <v>0</v>
      </c>
      <c r="I131" s="5">
        <f t="shared" si="4"/>
        <v>0</v>
      </c>
      <c r="J131" s="5">
        <f>SIMPLvolumes!AT152*SUM(SIMPLvolumes!X152:AG152)/3.125</f>
        <v>0</v>
      </c>
      <c r="K131" s="5">
        <f>SIMPLvolumes!AS152</f>
        <v>0</v>
      </c>
    </row>
    <row r="132" spans="1:11">
      <c r="A132">
        <f>'PRODUCTION LIST VOLUMES'!C150</f>
        <v>0</v>
      </c>
      <c r="B132" s="5">
        <f>SIMPLvolumes!AM153*SUM(SIMPLvolumes!X153:AG153)</f>
        <v>0</v>
      </c>
      <c r="C132" s="5">
        <f>SIMPLvolumes!AN153*SUM(SIMPLvolumes!X153:AG153)</f>
        <v>0</v>
      </c>
      <c r="D132" s="5">
        <f>SIMPLvolumes!AO153*SUM(SIMPLvolumes!X153:AG153)</f>
        <v>0</v>
      </c>
      <c r="E132" s="5">
        <f>SIMPLvolumes!AP153*SUM(SIMPLvolumes!X153:AG153)</f>
        <v>0</v>
      </c>
      <c r="F132" s="5">
        <f>SIMPLvolumes!AQ153*SUM(SIMPLvolumes!X153:AG153)</f>
        <v>0</v>
      </c>
      <c r="G132" s="5">
        <f>SIMPLvolumes!AR153*SUM(SIMPLvolumes!X153:AG153)</f>
        <v>0</v>
      </c>
      <c r="H132" s="5">
        <f t="shared" si="3"/>
        <v>0</v>
      </c>
      <c r="I132" s="5">
        <f t="shared" si="4"/>
        <v>0</v>
      </c>
      <c r="J132" s="5">
        <f>SIMPLvolumes!AT153*SUM(SIMPLvolumes!X153:AG153)/3.125</f>
        <v>0</v>
      </c>
      <c r="K132" s="5">
        <f>SIMPLvolumes!AS153</f>
        <v>0</v>
      </c>
    </row>
    <row r="133" spans="1:11">
      <c r="A133">
        <f>'PRODUCTION LIST VOLUMES'!C151</f>
        <v>0</v>
      </c>
      <c r="B133" s="5">
        <f>SIMPLvolumes!AM154*SUM(SIMPLvolumes!X154:AG154)</f>
        <v>0</v>
      </c>
      <c r="C133" s="5">
        <f>SIMPLvolumes!AN154*SUM(SIMPLvolumes!X154:AG154)</f>
        <v>0</v>
      </c>
      <c r="D133" s="5">
        <f>SIMPLvolumes!AO154*SUM(SIMPLvolumes!X154:AG154)</f>
        <v>0</v>
      </c>
      <c r="E133" s="5">
        <f>SIMPLvolumes!AP154*SUM(SIMPLvolumes!X154:AG154)</f>
        <v>0</v>
      </c>
      <c r="F133" s="5">
        <f>SIMPLvolumes!AQ154*SUM(SIMPLvolumes!X154:AG154)</f>
        <v>0</v>
      </c>
      <c r="G133" s="5">
        <f>SIMPLvolumes!AR154*SUM(SIMPLvolumes!X154:AG154)</f>
        <v>0</v>
      </c>
      <c r="H133" s="5">
        <f t="shared" ref="H133:H142" si="5">F133/10</f>
        <v>0</v>
      </c>
      <c r="I133" s="5">
        <f t="shared" ref="I133:I142" si="6">(3/100)*F133</f>
        <v>0</v>
      </c>
      <c r="J133" s="5">
        <f>SIMPLvolumes!AT154*SUM(SIMPLvolumes!X154:AG154)/3.125</f>
        <v>0</v>
      </c>
      <c r="K133" s="5">
        <f>SIMPLvolumes!AS154</f>
        <v>0</v>
      </c>
    </row>
    <row r="134" spans="1:11">
      <c r="A134">
        <f>'PRODUCTION LIST VOLUMES'!C152</f>
        <v>0</v>
      </c>
      <c r="B134" s="5">
        <f>SIMPLvolumes!AM155*SUM(SIMPLvolumes!X155:AG155)</f>
        <v>0</v>
      </c>
      <c r="C134" s="5">
        <f>SIMPLvolumes!AN155*SUM(SIMPLvolumes!X155:AG155)</f>
        <v>0</v>
      </c>
      <c r="D134" s="5">
        <f>SIMPLvolumes!AO155*SUM(SIMPLvolumes!X155:AG155)</f>
        <v>0</v>
      </c>
      <c r="E134" s="5">
        <f>SIMPLvolumes!AP155*SUM(SIMPLvolumes!X155:AG155)</f>
        <v>0</v>
      </c>
      <c r="F134" s="5">
        <f>SIMPLvolumes!AQ155*SUM(SIMPLvolumes!X155:AG155)</f>
        <v>0</v>
      </c>
      <c r="G134" s="5">
        <f>SIMPLvolumes!AR155*SUM(SIMPLvolumes!X155:AG155)</f>
        <v>0</v>
      </c>
      <c r="H134" s="5">
        <f t="shared" si="5"/>
        <v>0</v>
      </c>
      <c r="I134" s="5">
        <f t="shared" si="6"/>
        <v>0</v>
      </c>
      <c r="J134" s="5">
        <f>SIMPLvolumes!AT155*SUM(SIMPLvolumes!X155:AG155)/3.125</f>
        <v>0</v>
      </c>
      <c r="K134" s="5">
        <f>SIMPLvolumes!AS155</f>
        <v>0</v>
      </c>
    </row>
    <row r="135" spans="1:11">
      <c r="A135">
        <f>'PRODUCTION LIST VOLUMES'!C153</f>
        <v>0</v>
      </c>
      <c r="B135" s="5">
        <f>SIMPLvolumes!AM156*SUM(SIMPLvolumes!X156:AG156)</f>
        <v>0</v>
      </c>
      <c r="C135" s="5">
        <f>SIMPLvolumes!AN156*SUM(SIMPLvolumes!X156:AG156)</f>
        <v>0</v>
      </c>
      <c r="D135" s="5">
        <f>SIMPLvolumes!AO156*SUM(SIMPLvolumes!X156:AG156)</f>
        <v>0</v>
      </c>
      <c r="E135" s="5">
        <f>SIMPLvolumes!AP156*SUM(SIMPLvolumes!X156:AG156)</f>
        <v>0</v>
      </c>
      <c r="F135" s="5">
        <f>SIMPLvolumes!AQ156*SUM(SIMPLvolumes!X156:AG156)</f>
        <v>0</v>
      </c>
      <c r="G135" s="5">
        <f>SIMPLvolumes!AR156*SUM(SIMPLvolumes!X156:AG156)</f>
        <v>0</v>
      </c>
      <c r="H135" s="5">
        <f t="shared" si="5"/>
        <v>0</v>
      </c>
      <c r="I135" s="5">
        <f t="shared" si="6"/>
        <v>0</v>
      </c>
      <c r="J135" s="5">
        <f>SIMPLvolumes!AT156*SUM(SIMPLvolumes!X156:AG156)/3.125</f>
        <v>0</v>
      </c>
      <c r="K135" s="5">
        <f>SIMPLvolumes!AS156</f>
        <v>0</v>
      </c>
    </row>
    <row r="136" spans="1:11">
      <c r="A136">
        <f>'PRODUCTION LIST VOLUMES'!C154</f>
        <v>0</v>
      </c>
      <c r="B136" s="5">
        <f>SIMPLvolumes!AM157*SUM(SIMPLvolumes!X157:AG157)</f>
        <v>0</v>
      </c>
      <c r="C136" s="5">
        <f>SIMPLvolumes!AN157*SUM(SIMPLvolumes!X157:AG157)</f>
        <v>0</v>
      </c>
      <c r="D136" s="5">
        <f>SIMPLvolumes!AO157*SUM(SIMPLvolumes!X157:AG157)</f>
        <v>0</v>
      </c>
      <c r="E136" s="5">
        <f>SIMPLvolumes!AP157*SUM(SIMPLvolumes!X157:AG157)</f>
        <v>0</v>
      </c>
      <c r="F136" s="5">
        <f>SIMPLvolumes!AQ157*SUM(SIMPLvolumes!X157:AG157)</f>
        <v>0</v>
      </c>
      <c r="G136" s="5">
        <f>SIMPLvolumes!AR157*SUM(SIMPLvolumes!X157:AG157)</f>
        <v>0</v>
      </c>
      <c r="H136" s="5">
        <f t="shared" si="5"/>
        <v>0</v>
      </c>
      <c r="I136" s="5">
        <f t="shared" si="6"/>
        <v>0</v>
      </c>
      <c r="J136" s="5">
        <f>SIMPLvolumes!AT157*SUM(SIMPLvolumes!X157:AG157)/3.125</f>
        <v>0</v>
      </c>
      <c r="K136" s="5">
        <f>SIMPLvolumes!AS157</f>
        <v>0</v>
      </c>
    </row>
    <row r="137" spans="1:11">
      <c r="A137">
        <f>'PRODUCTION LIST VOLUMES'!C155</f>
        <v>0</v>
      </c>
      <c r="B137" s="5">
        <f>SIMPLvolumes!AM158*SUM(SIMPLvolumes!X158:AG158)</f>
        <v>0</v>
      </c>
      <c r="C137" s="5">
        <f>SIMPLvolumes!AN158*SUM(SIMPLvolumes!X158:AG158)</f>
        <v>0</v>
      </c>
      <c r="D137" s="5">
        <f>SIMPLvolumes!AO158*SUM(SIMPLvolumes!X158:AG158)</f>
        <v>0</v>
      </c>
      <c r="E137" s="5">
        <f>SIMPLvolumes!AP158*SUM(SIMPLvolumes!X158:AG158)</f>
        <v>0</v>
      </c>
      <c r="F137" s="5">
        <f>SIMPLvolumes!AQ158*SUM(SIMPLvolumes!X158:AG158)</f>
        <v>0</v>
      </c>
      <c r="G137" s="5">
        <f>SIMPLvolumes!AR158*SUM(SIMPLvolumes!X158:AG158)</f>
        <v>0</v>
      </c>
      <c r="H137" s="5">
        <f t="shared" si="5"/>
        <v>0</v>
      </c>
      <c r="I137" s="5">
        <f t="shared" si="6"/>
        <v>0</v>
      </c>
      <c r="J137" s="5">
        <f>SIMPLvolumes!AT158*SUM(SIMPLvolumes!X158:AG158)/3.125</f>
        <v>0</v>
      </c>
      <c r="K137" s="5">
        <f>SIMPLvolumes!AS158</f>
        <v>0</v>
      </c>
    </row>
    <row r="138" spans="1:11">
      <c r="A138">
        <f>'PRODUCTION LIST VOLUMES'!C156</f>
        <v>0</v>
      </c>
      <c r="B138" s="5">
        <f>SIMPLvolumes!AM159*SUM(SIMPLvolumes!X159:AG159)</f>
        <v>0</v>
      </c>
      <c r="C138" s="5">
        <f>SIMPLvolumes!AN159*SUM(SIMPLvolumes!X159:AG159)</f>
        <v>0</v>
      </c>
      <c r="D138" s="5">
        <f>SIMPLvolumes!AO159*SUM(SIMPLvolumes!X159:AG159)</f>
        <v>0</v>
      </c>
      <c r="E138" s="5">
        <f>SIMPLvolumes!AP159*SUM(SIMPLvolumes!X159:AG159)</f>
        <v>0</v>
      </c>
      <c r="F138" s="5">
        <f>SIMPLvolumes!AQ159*SUM(SIMPLvolumes!X159:AG159)</f>
        <v>0</v>
      </c>
      <c r="G138" s="5">
        <f>SIMPLvolumes!AR159*SUM(SIMPLvolumes!X159:AG159)</f>
        <v>0</v>
      </c>
      <c r="H138" s="5">
        <f t="shared" si="5"/>
        <v>0</v>
      </c>
      <c r="I138" s="5">
        <f t="shared" si="6"/>
        <v>0</v>
      </c>
      <c r="J138" s="5">
        <f>SIMPLvolumes!AT159*SUM(SIMPLvolumes!X159:AG159)/3.125</f>
        <v>0</v>
      </c>
      <c r="K138" s="5">
        <f>SIMPLvolumes!AS159</f>
        <v>0</v>
      </c>
    </row>
    <row r="139" spans="1:11">
      <c r="A139">
        <f>'PRODUCTION LIST VOLUMES'!C157</f>
        <v>0</v>
      </c>
      <c r="B139" s="5">
        <f>SIMPLvolumes!AM160*SUM(SIMPLvolumes!X160:AG160)</f>
        <v>0</v>
      </c>
      <c r="C139" s="5">
        <f>SIMPLvolumes!AN160*SUM(SIMPLvolumes!X160:AG160)</f>
        <v>0</v>
      </c>
      <c r="D139" s="5">
        <f>SIMPLvolumes!AO160*SUM(SIMPLvolumes!X160:AG160)</f>
        <v>0</v>
      </c>
      <c r="E139" s="5">
        <f>SIMPLvolumes!AP160*SUM(SIMPLvolumes!X160:AG160)</f>
        <v>0</v>
      </c>
      <c r="F139" s="5">
        <f>SIMPLvolumes!AQ160*SUM(SIMPLvolumes!X160:AG160)</f>
        <v>0</v>
      </c>
      <c r="G139" s="5">
        <f>SIMPLvolumes!AR160*SUM(SIMPLvolumes!X160:AG160)</f>
        <v>0</v>
      </c>
      <c r="H139" s="5">
        <f t="shared" si="5"/>
        <v>0</v>
      </c>
      <c r="I139" s="5">
        <f t="shared" si="6"/>
        <v>0</v>
      </c>
      <c r="J139" s="5">
        <f>SIMPLvolumes!AT160*SUM(SIMPLvolumes!X160:AG160)/3.125</f>
        <v>0</v>
      </c>
      <c r="K139" s="5">
        <f>SIMPLvolumes!AS160</f>
        <v>0</v>
      </c>
    </row>
    <row r="140" spans="1:11">
      <c r="A140">
        <f>'PRODUCTION LIST VOLUMES'!C158</f>
        <v>0</v>
      </c>
      <c r="B140" s="5">
        <f>SIMPLvolumes!AM161*SUM(SIMPLvolumes!X161:AG161)</f>
        <v>0</v>
      </c>
      <c r="C140" s="5">
        <f>SIMPLvolumes!AN161*SUM(SIMPLvolumes!X161:AG161)</f>
        <v>0</v>
      </c>
      <c r="D140" s="5">
        <f>SIMPLvolumes!AO161*SUM(SIMPLvolumes!X161:AG161)</f>
        <v>0</v>
      </c>
      <c r="E140" s="5">
        <f>SIMPLvolumes!AP161*SUM(SIMPLvolumes!X161:AG161)</f>
        <v>0</v>
      </c>
      <c r="F140" s="5">
        <f>SIMPLvolumes!AQ161*SUM(SIMPLvolumes!X161:AG161)</f>
        <v>0</v>
      </c>
      <c r="G140" s="5">
        <f>SIMPLvolumes!AR161*SUM(SIMPLvolumes!X161:AG161)</f>
        <v>0</v>
      </c>
      <c r="H140" s="5">
        <f t="shared" si="5"/>
        <v>0</v>
      </c>
      <c r="I140" s="5">
        <f t="shared" si="6"/>
        <v>0</v>
      </c>
      <c r="J140" s="5">
        <f>SIMPLvolumes!AT161*SUM(SIMPLvolumes!X161:AG161)/3.125</f>
        <v>0</v>
      </c>
      <c r="K140" s="5">
        <f>SIMPLvolumes!AS161</f>
        <v>0</v>
      </c>
    </row>
    <row r="141" spans="1:11">
      <c r="A141">
        <f>'PRODUCTION LIST VOLUMES'!C159</f>
        <v>0</v>
      </c>
      <c r="B141" s="5">
        <f>SIMPLvolumes!AM162*SUM(SIMPLvolumes!X162:AG162)</f>
        <v>0</v>
      </c>
      <c r="C141" s="5">
        <f>SIMPLvolumes!AN162*SUM(SIMPLvolumes!X162:AG162)</f>
        <v>0</v>
      </c>
      <c r="D141" s="5">
        <f>SIMPLvolumes!AO162*SUM(SIMPLvolumes!X162:AG162)</f>
        <v>0</v>
      </c>
      <c r="E141" s="5">
        <f>SIMPLvolumes!AP162*SUM(SIMPLvolumes!X162:AG162)</f>
        <v>0</v>
      </c>
      <c r="F141" s="5">
        <f>SIMPLvolumes!AQ162*SUM(SIMPLvolumes!X162:AG162)</f>
        <v>0</v>
      </c>
      <c r="G141" s="5">
        <f>SIMPLvolumes!AR162*SUM(SIMPLvolumes!X162:AG162)</f>
        <v>0</v>
      </c>
      <c r="H141" s="5">
        <f t="shared" si="5"/>
        <v>0</v>
      </c>
      <c r="I141" s="5">
        <f t="shared" si="6"/>
        <v>0</v>
      </c>
      <c r="J141" s="5">
        <f>SIMPLvolumes!AT162*SUM(SIMPLvolumes!X162:AG162)/3.125</f>
        <v>0</v>
      </c>
      <c r="K141" s="5">
        <f>SIMPLvolumes!AS162</f>
        <v>0</v>
      </c>
    </row>
    <row r="142" spans="1:11">
      <c r="A142">
        <f>'PRODUCTION LIST VOLUMES'!C160</f>
        <v>0</v>
      </c>
      <c r="B142" s="5">
        <f>SIMPLvolumes!AM163*SUM(SIMPLvolumes!X163:AG163)</f>
        <v>0</v>
      </c>
      <c r="C142" s="5">
        <f>SIMPLvolumes!AN163*SUM(SIMPLvolumes!X163:AG163)</f>
        <v>0</v>
      </c>
      <c r="D142" s="5">
        <f>SIMPLvolumes!AO163*SUM(SIMPLvolumes!X163:AG163)</f>
        <v>0</v>
      </c>
      <c r="E142" s="5">
        <f>SIMPLvolumes!AP163*SUM(SIMPLvolumes!X163:AG163)</f>
        <v>0</v>
      </c>
      <c r="F142" s="5">
        <f>SIMPLvolumes!AQ163*SUM(SIMPLvolumes!X163:AG163)</f>
        <v>0</v>
      </c>
      <c r="G142" s="5">
        <f>SIMPLvolumes!AR163*SUM(SIMPLvolumes!X163:AG163)</f>
        <v>0</v>
      </c>
      <c r="H142" s="5">
        <f t="shared" si="5"/>
        <v>0</v>
      </c>
      <c r="I142" s="5">
        <f t="shared" si="6"/>
        <v>0</v>
      </c>
      <c r="J142" s="5">
        <f>SIMPLvolumes!AT163*SUM(SIMPLvolumes!X163:AG163)/3.125</f>
        <v>0</v>
      </c>
      <c r="K142" s="5">
        <f>SIMPLvolumes!AS163</f>
        <v>0</v>
      </c>
    </row>
    <row r="143" spans="1:11">
      <c r="B143" s="5">
        <f>SIMPLvolumes!AM175*SUM(SIMPLvolumes!X175:AG175)</f>
        <v>0</v>
      </c>
      <c r="C143" s="5">
        <f>SIMPLvolumes!AN175*SUM(SIMPLvolumes!X175:AG175)</f>
        <v>0</v>
      </c>
      <c r="D143" s="5">
        <f>SIMPLvolumes!AO175*SUM(SIMPLvolumes!X175:AG175)</f>
        <v>0</v>
      </c>
      <c r="E143" s="5">
        <f>SIMPLvolumes!AP175*SUM(SIMPLvolumes!X175:AG175)</f>
        <v>0</v>
      </c>
      <c r="F143" s="5">
        <f>SIMPLvolumes!AQ175*SUM(SIMPLvolumes!X175:AG175)</f>
        <v>0</v>
      </c>
      <c r="G143" s="5">
        <f>SIMPLvolumes!AR175*SUM(SIMPLvolumes!X175:AG175)</f>
        <v>0</v>
      </c>
      <c r="H143" s="5">
        <f t="shared" ref="H143:H194" si="7">F143/10</f>
        <v>0</v>
      </c>
      <c r="I143" s="5">
        <f t="shared" ref="I143:I194" si="8">(3/100)*F143</f>
        <v>0</v>
      </c>
      <c r="J143" s="5">
        <f>SIMPLvolumes!AT175*SUM(SIMPLvolumes!X175:AG175)/3.125</f>
        <v>0</v>
      </c>
      <c r="K143" s="5">
        <f>SIMPLvolumes!AS175</f>
        <v>0</v>
      </c>
    </row>
    <row r="144" spans="1:11">
      <c r="B144" s="5">
        <f>SIMPLvolumes!AM176*SUM(SIMPLvolumes!X176:AG176)</f>
        <v>0</v>
      </c>
      <c r="C144" s="5">
        <f>SIMPLvolumes!AN176*SUM(SIMPLvolumes!X176:AG176)</f>
        <v>0</v>
      </c>
      <c r="D144" s="5">
        <f>SIMPLvolumes!AO176*SUM(SIMPLvolumes!X176:AG176)</f>
        <v>0</v>
      </c>
      <c r="E144" s="5">
        <f>SIMPLvolumes!AP176*SUM(SIMPLvolumes!X176:AG176)</f>
        <v>0</v>
      </c>
      <c r="F144" s="5">
        <f>SIMPLvolumes!AQ176*SUM(SIMPLvolumes!X176:AG176)</f>
        <v>0</v>
      </c>
      <c r="G144" s="5">
        <f>SIMPLvolumes!AR176*SUM(SIMPLvolumes!X176:AG176)</f>
        <v>0</v>
      </c>
      <c r="H144" s="5">
        <f t="shared" si="7"/>
        <v>0</v>
      </c>
      <c r="I144" s="5">
        <f t="shared" si="8"/>
        <v>0</v>
      </c>
      <c r="J144" s="5">
        <f>SIMPLvolumes!AT176*SUM(SIMPLvolumes!X176:AG176)/3.125</f>
        <v>0</v>
      </c>
      <c r="K144" s="5">
        <f>SIMPLvolumes!AS176</f>
        <v>0</v>
      </c>
    </row>
    <row r="145" spans="2:11">
      <c r="B145" s="5">
        <f>SIMPLvolumes!AM177*SUM(SIMPLvolumes!X177:AG177)</f>
        <v>0</v>
      </c>
      <c r="C145" s="5">
        <f>SIMPLvolumes!AN177*SUM(SIMPLvolumes!X177:AG177)</f>
        <v>0</v>
      </c>
      <c r="D145" s="5">
        <f>SIMPLvolumes!AO177*SUM(SIMPLvolumes!X177:AG177)</f>
        <v>0</v>
      </c>
      <c r="E145" s="5">
        <f>SIMPLvolumes!AP177*SUM(SIMPLvolumes!X177:AG177)</f>
        <v>0</v>
      </c>
      <c r="F145" s="5">
        <f>SIMPLvolumes!AQ177*SUM(SIMPLvolumes!X177:AG177)</f>
        <v>0</v>
      </c>
      <c r="G145" s="5">
        <f>SIMPLvolumes!AR177*SUM(SIMPLvolumes!X177:AG177)</f>
        <v>0</v>
      </c>
      <c r="H145" s="5">
        <f t="shared" si="7"/>
        <v>0</v>
      </c>
      <c r="I145" s="5">
        <f t="shared" si="8"/>
        <v>0</v>
      </c>
      <c r="J145" s="5">
        <f>SIMPLvolumes!AT177*SUM(SIMPLvolumes!X177:AG177)/3.125</f>
        <v>0</v>
      </c>
      <c r="K145" s="5">
        <f>SIMPLvolumes!AS177</f>
        <v>0</v>
      </c>
    </row>
    <row r="146" spans="2:11">
      <c r="B146" s="5">
        <f>SIMPLvolumes!AM178*SUM(SIMPLvolumes!X178:AG178)</f>
        <v>0</v>
      </c>
      <c r="C146" s="5">
        <f>SIMPLvolumes!AN178*SUM(SIMPLvolumes!X178:AG178)</f>
        <v>0</v>
      </c>
      <c r="D146" s="5">
        <f>SIMPLvolumes!AO178*SUM(SIMPLvolumes!X178:AG178)</f>
        <v>0</v>
      </c>
      <c r="E146" s="5">
        <f>SIMPLvolumes!AP178*SUM(SIMPLvolumes!X178:AG178)</f>
        <v>0</v>
      </c>
      <c r="F146" s="5">
        <f>SIMPLvolumes!AQ178*SUM(SIMPLvolumes!X178:AG178)</f>
        <v>0</v>
      </c>
      <c r="G146" s="5">
        <f>SIMPLvolumes!AR178*SUM(SIMPLvolumes!X178:AG178)</f>
        <v>0</v>
      </c>
      <c r="H146" s="5">
        <f t="shared" si="7"/>
        <v>0</v>
      </c>
      <c r="I146" s="5">
        <f t="shared" si="8"/>
        <v>0</v>
      </c>
      <c r="J146" s="5">
        <f>SIMPLvolumes!AT178*SUM(SIMPLvolumes!X178:AG178)/3.125</f>
        <v>0</v>
      </c>
      <c r="K146" s="5">
        <f>SIMPLvolumes!AS178</f>
        <v>0</v>
      </c>
    </row>
    <row r="147" spans="2:11">
      <c r="B147" s="5">
        <f>SIMPLvolumes!AM179*SUM(SIMPLvolumes!X179:AG179)</f>
        <v>0</v>
      </c>
      <c r="C147" s="5">
        <f>SIMPLvolumes!AN179*SUM(SIMPLvolumes!X179:AG179)</f>
        <v>0</v>
      </c>
      <c r="D147" s="5">
        <f>SIMPLvolumes!AO179*SUM(SIMPLvolumes!X179:AG179)</f>
        <v>0</v>
      </c>
      <c r="E147" s="5">
        <f>SIMPLvolumes!AP179*SUM(SIMPLvolumes!X179:AG179)</f>
        <v>0</v>
      </c>
      <c r="F147" s="5">
        <f>SIMPLvolumes!AQ179*SUM(SIMPLvolumes!X179:AG179)</f>
        <v>0</v>
      </c>
      <c r="G147" s="5">
        <f>SIMPLvolumes!AR179*SUM(SIMPLvolumes!X179:AG179)</f>
        <v>0</v>
      </c>
      <c r="H147" s="5">
        <f t="shared" si="7"/>
        <v>0</v>
      </c>
      <c r="I147" s="5">
        <f t="shared" si="8"/>
        <v>0</v>
      </c>
      <c r="J147" s="5">
        <f>SIMPLvolumes!AT179*SUM(SIMPLvolumes!X179:AG179)/3.125</f>
        <v>0</v>
      </c>
      <c r="K147" s="5">
        <f>SIMPLvolumes!AS179</f>
        <v>0</v>
      </c>
    </row>
    <row r="148" spans="2:11">
      <c r="B148" s="5">
        <f>SIMPLvolumes!AM180*SUM(SIMPLvolumes!X180:AG180)</f>
        <v>0</v>
      </c>
      <c r="C148" s="5">
        <f>SIMPLvolumes!AN180*SUM(SIMPLvolumes!X180:AG180)</f>
        <v>0</v>
      </c>
      <c r="D148" s="5">
        <f>SIMPLvolumes!AO180*SUM(SIMPLvolumes!X180:AG180)</f>
        <v>0</v>
      </c>
      <c r="E148" s="5">
        <f>SIMPLvolumes!AP180*SUM(SIMPLvolumes!X180:AG180)</f>
        <v>0</v>
      </c>
      <c r="F148" s="5">
        <f>SIMPLvolumes!AQ180*SUM(SIMPLvolumes!X180:AG180)</f>
        <v>0</v>
      </c>
      <c r="G148" s="5">
        <f>SIMPLvolumes!AR180*SUM(SIMPLvolumes!X180:AG180)</f>
        <v>0</v>
      </c>
      <c r="H148" s="5">
        <f t="shared" si="7"/>
        <v>0</v>
      </c>
      <c r="I148" s="5">
        <f t="shared" si="8"/>
        <v>0</v>
      </c>
      <c r="J148" s="5">
        <f>SIMPLvolumes!AT180*SUM(SIMPLvolumes!X180:AG180)/3.125</f>
        <v>0</v>
      </c>
      <c r="K148" s="5">
        <f>SIMPLvolumes!AS180</f>
        <v>0</v>
      </c>
    </row>
    <row r="149" spans="2:11">
      <c r="B149" s="5">
        <f>SIMPLvolumes!AM181*SUM(SIMPLvolumes!X181:AG181)</f>
        <v>0</v>
      </c>
      <c r="C149" s="5">
        <f>SIMPLvolumes!AN181*SUM(SIMPLvolumes!X181:AG181)</f>
        <v>0</v>
      </c>
      <c r="D149" s="5">
        <f>SIMPLvolumes!AO181*SUM(SIMPLvolumes!X181:AG181)</f>
        <v>0</v>
      </c>
      <c r="E149" s="5">
        <f>SIMPLvolumes!AP181*SUM(SIMPLvolumes!X181:AG181)</f>
        <v>0</v>
      </c>
      <c r="F149" s="5">
        <f>SIMPLvolumes!AQ181*SUM(SIMPLvolumes!X181:AG181)</f>
        <v>0</v>
      </c>
      <c r="G149" s="5">
        <f>SIMPLvolumes!AR181*SUM(SIMPLvolumes!X181:AG181)</f>
        <v>0</v>
      </c>
      <c r="H149" s="5">
        <f t="shared" si="7"/>
        <v>0</v>
      </c>
      <c r="I149" s="5">
        <f t="shared" si="8"/>
        <v>0</v>
      </c>
      <c r="J149" s="5">
        <f>SIMPLvolumes!AT181*SUM(SIMPLvolumes!X181:AG181)/3.125</f>
        <v>0</v>
      </c>
      <c r="K149" s="5">
        <f>SIMPLvolumes!AS181</f>
        <v>0</v>
      </c>
    </row>
    <row r="150" spans="2:11">
      <c r="B150" s="5">
        <f>SIMPLvolumes!AM182*SUM(SIMPLvolumes!X182:AG182)</f>
        <v>0</v>
      </c>
      <c r="C150" s="5">
        <f>SIMPLvolumes!AN182*SUM(SIMPLvolumes!X182:AG182)</f>
        <v>0</v>
      </c>
      <c r="D150" s="5">
        <f>SIMPLvolumes!AO182*SUM(SIMPLvolumes!X182:AG182)</f>
        <v>0</v>
      </c>
      <c r="E150" s="5">
        <f>SIMPLvolumes!AP182*SUM(SIMPLvolumes!X182:AG182)</f>
        <v>0</v>
      </c>
      <c r="F150" s="5">
        <f>SIMPLvolumes!AQ182*SUM(SIMPLvolumes!X182:AG182)</f>
        <v>0</v>
      </c>
      <c r="G150" s="5">
        <f>SIMPLvolumes!AR182*SUM(SIMPLvolumes!X182:AG182)</f>
        <v>0</v>
      </c>
      <c r="H150" s="5">
        <f t="shared" si="7"/>
        <v>0</v>
      </c>
      <c r="I150" s="5">
        <f t="shared" si="8"/>
        <v>0</v>
      </c>
      <c r="J150" s="5">
        <f>SIMPLvolumes!AT182*SUM(SIMPLvolumes!X182:AG182)/3.125</f>
        <v>0</v>
      </c>
      <c r="K150" s="5">
        <f>SIMPLvolumes!AS182</f>
        <v>0</v>
      </c>
    </row>
    <row r="151" spans="2:11">
      <c r="B151" s="5">
        <f>SIMPLvolumes!AM183*SUM(SIMPLvolumes!X183:AG183)</f>
        <v>0</v>
      </c>
      <c r="C151" s="5">
        <f>SIMPLvolumes!AN183*SUM(SIMPLvolumes!X183:AG183)</f>
        <v>0</v>
      </c>
      <c r="D151" s="5">
        <f>SIMPLvolumes!AO183*SUM(SIMPLvolumes!X183:AG183)</f>
        <v>0</v>
      </c>
      <c r="E151" s="5">
        <f>SIMPLvolumes!AP183*SUM(SIMPLvolumes!X183:AG183)</f>
        <v>0</v>
      </c>
      <c r="F151" s="5">
        <f>SIMPLvolumes!AQ183*SUM(SIMPLvolumes!X183:AG183)</f>
        <v>0</v>
      </c>
      <c r="G151" s="5">
        <f>SIMPLvolumes!AR183*SUM(SIMPLvolumes!X183:AG183)</f>
        <v>0</v>
      </c>
      <c r="H151" s="5">
        <f t="shared" si="7"/>
        <v>0</v>
      </c>
      <c r="I151" s="5">
        <f t="shared" si="8"/>
        <v>0</v>
      </c>
      <c r="J151" s="5">
        <f>SIMPLvolumes!AT183*SUM(SIMPLvolumes!X183:AG183)/3.125</f>
        <v>0</v>
      </c>
      <c r="K151" s="5">
        <f>SIMPLvolumes!AS183</f>
        <v>0</v>
      </c>
    </row>
    <row r="152" spans="2:11">
      <c r="B152" s="5">
        <f>SIMPLvolumes!AM184*SUM(SIMPLvolumes!X184:AG184)</f>
        <v>0</v>
      </c>
      <c r="C152" s="5">
        <f>SIMPLvolumes!AN184*SUM(SIMPLvolumes!X184:AG184)</f>
        <v>0</v>
      </c>
      <c r="D152" s="5">
        <f>SIMPLvolumes!AO184*SUM(SIMPLvolumes!X184:AG184)</f>
        <v>0</v>
      </c>
      <c r="E152" s="5">
        <f>SIMPLvolumes!AP184*SUM(SIMPLvolumes!X184:AG184)</f>
        <v>0</v>
      </c>
      <c r="F152" s="5">
        <f>SIMPLvolumes!AQ184*SUM(SIMPLvolumes!X184:AG184)</f>
        <v>0</v>
      </c>
      <c r="G152" s="5">
        <f>SIMPLvolumes!AR184*SUM(SIMPLvolumes!X184:AG184)</f>
        <v>0</v>
      </c>
      <c r="H152" s="5">
        <f t="shared" si="7"/>
        <v>0</v>
      </c>
      <c r="I152" s="5">
        <f t="shared" si="8"/>
        <v>0</v>
      </c>
      <c r="J152" s="5">
        <f>SIMPLvolumes!AT184*SUM(SIMPLvolumes!X184:AG184)/3.125</f>
        <v>0</v>
      </c>
      <c r="K152" s="5">
        <f>SIMPLvolumes!AS184</f>
        <v>0</v>
      </c>
    </row>
    <row r="153" spans="2:11">
      <c r="B153" s="5">
        <f>SIMPLvolumes!AM185*SUM(SIMPLvolumes!X185:AG185)</f>
        <v>0</v>
      </c>
      <c r="C153" s="5">
        <f>SIMPLvolumes!AN185*SUM(SIMPLvolumes!X185:AG185)</f>
        <v>0</v>
      </c>
      <c r="D153" s="5">
        <f>SIMPLvolumes!AO185*SUM(SIMPLvolumes!X185:AG185)</f>
        <v>0</v>
      </c>
      <c r="E153" s="5">
        <f>SIMPLvolumes!AP185*SUM(SIMPLvolumes!X185:AG185)</f>
        <v>0</v>
      </c>
      <c r="F153" s="5">
        <f>SIMPLvolumes!AQ185*SUM(SIMPLvolumes!X185:AG185)</f>
        <v>0</v>
      </c>
      <c r="G153" s="5">
        <f>SIMPLvolumes!AR185*SUM(SIMPLvolumes!X185:AG185)</f>
        <v>0</v>
      </c>
      <c r="H153" s="5">
        <f t="shared" si="7"/>
        <v>0</v>
      </c>
      <c r="I153" s="5">
        <f t="shared" si="8"/>
        <v>0</v>
      </c>
      <c r="J153" s="5">
        <f>SIMPLvolumes!AT185*SUM(SIMPLvolumes!X185:AG185)/3.125</f>
        <v>0</v>
      </c>
      <c r="K153" s="5">
        <f>SIMPLvolumes!AS185</f>
        <v>0</v>
      </c>
    </row>
    <row r="154" spans="2:11">
      <c r="B154" s="5">
        <f>SIMPLvolumes!AM186*SUM(SIMPLvolumes!X186:AG186)</f>
        <v>0</v>
      </c>
      <c r="C154" s="5">
        <f>SIMPLvolumes!AN186*SUM(SIMPLvolumes!X186:AG186)</f>
        <v>0</v>
      </c>
      <c r="D154" s="5">
        <f>SIMPLvolumes!AO186*SUM(SIMPLvolumes!X186:AG186)</f>
        <v>0</v>
      </c>
      <c r="E154" s="5">
        <f>SIMPLvolumes!AP186*SUM(SIMPLvolumes!X186:AG186)</f>
        <v>0</v>
      </c>
      <c r="F154" s="5">
        <f>SIMPLvolumes!AQ186*SUM(SIMPLvolumes!X186:AG186)</f>
        <v>0</v>
      </c>
      <c r="G154" s="5">
        <f>SIMPLvolumes!AR186*SUM(SIMPLvolumes!X186:AG186)</f>
        <v>0</v>
      </c>
      <c r="H154" s="5">
        <f t="shared" si="7"/>
        <v>0</v>
      </c>
      <c r="I154" s="5">
        <f t="shared" si="8"/>
        <v>0</v>
      </c>
      <c r="J154" s="5">
        <f>SIMPLvolumes!AT186*SUM(SIMPLvolumes!X186:AG186)/3.125</f>
        <v>0</v>
      </c>
      <c r="K154" s="5">
        <f>SIMPLvolumes!AS186</f>
        <v>0</v>
      </c>
    </row>
    <row r="155" spans="2:11">
      <c r="B155" s="5">
        <f>SIMPLvolumes!AM187*SUM(SIMPLvolumes!X187:AG187)</f>
        <v>0</v>
      </c>
      <c r="C155" s="5">
        <f>SIMPLvolumes!AN187*SUM(SIMPLvolumes!X187:AG187)</f>
        <v>0</v>
      </c>
      <c r="D155" s="5">
        <f>SIMPLvolumes!AO187*SUM(SIMPLvolumes!X187:AG187)</f>
        <v>0</v>
      </c>
      <c r="E155" s="5">
        <f>SIMPLvolumes!AP187*SUM(SIMPLvolumes!X187:AG187)</f>
        <v>0</v>
      </c>
      <c r="F155" s="5">
        <f>SIMPLvolumes!AQ187*SUM(SIMPLvolumes!X187:AG187)</f>
        <v>0</v>
      </c>
      <c r="G155" s="5">
        <f>SIMPLvolumes!AR187*SUM(SIMPLvolumes!X187:AG187)</f>
        <v>0</v>
      </c>
      <c r="H155" s="5">
        <f t="shared" si="7"/>
        <v>0</v>
      </c>
      <c r="I155" s="5">
        <f t="shared" si="8"/>
        <v>0</v>
      </c>
      <c r="J155" s="5">
        <f>SIMPLvolumes!AT187*SUM(SIMPLvolumes!X187:AG187)/3.125</f>
        <v>0</v>
      </c>
      <c r="K155" s="5">
        <f>SIMPLvolumes!AS187</f>
        <v>0</v>
      </c>
    </row>
    <row r="156" spans="2:11">
      <c r="B156" s="5">
        <f>SIMPLvolumes!AM188*SUM(SIMPLvolumes!X188:AG188)</f>
        <v>0</v>
      </c>
      <c r="C156" s="5">
        <f>SIMPLvolumes!AN188*SUM(SIMPLvolumes!X188:AG188)</f>
        <v>0</v>
      </c>
      <c r="D156" s="5">
        <f>SIMPLvolumes!AO188*SUM(SIMPLvolumes!X188:AG188)</f>
        <v>0</v>
      </c>
      <c r="E156" s="5">
        <f>SIMPLvolumes!AP188*SUM(SIMPLvolumes!X188:AG188)</f>
        <v>0</v>
      </c>
      <c r="F156" s="5">
        <f>SIMPLvolumes!AQ188*SUM(SIMPLvolumes!X188:AG188)</f>
        <v>0</v>
      </c>
      <c r="G156" s="5">
        <f>SIMPLvolumes!AR188*SUM(SIMPLvolumes!X188:AG188)</f>
        <v>0</v>
      </c>
      <c r="H156" s="5">
        <f t="shared" si="7"/>
        <v>0</v>
      </c>
      <c r="I156" s="5">
        <f t="shared" si="8"/>
        <v>0</v>
      </c>
      <c r="J156" s="5">
        <f>SIMPLvolumes!AT188*SUM(SIMPLvolumes!X188:AG188)/3.125</f>
        <v>0</v>
      </c>
      <c r="K156" s="5">
        <f>SIMPLvolumes!AS188</f>
        <v>0</v>
      </c>
    </row>
    <row r="157" spans="2:11">
      <c r="B157" s="5">
        <f>SIMPLvolumes!AM189*SUM(SIMPLvolumes!X189:AG189)</f>
        <v>0</v>
      </c>
      <c r="C157" s="5">
        <f>SIMPLvolumes!AN189*SUM(SIMPLvolumes!X189:AG189)</f>
        <v>0</v>
      </c>
      <c r="D157" s="5">
        <f>SIMPLvolumes!AO189*SUM(SIMPLvolumes!X189:AG189)</f>
        <v>0</v>
      </c>
      <c r="E157" s="5">
        <f>SIMPLvolumes!AP189*SUM(SIMPLvolumes!X189:AG189)</f>
        <v>0</v>
      </c>
      <c r="F157" s="5">
        <f>SIMPLvolumes!AQ189*SUM(SIMPLvolumes!X189:AG189)</f>
        <v>0</v>
      </c>
      <c r="G157" s="5">
        <f>SIMPLvolumes!AR189*SUM(SIMPLvolumes!X189:AG189)</f>
        <v>0</v>
      </c>
      <c r="H157" s="5">
        <f t="shared" si="7"/>
        <v>0</v>
      </c>
      <c r="I157" s="5">
        <f t="shared" si="8"/>
        <v>0</v>
      </c>
      <c r="J157" s="5">
        <f>SIMPLvolumes!AT189*SUM(SIMPLvolumes!X189:AG189)/3.125</f>
        <v>0</v>
      </c>
      <c r="K157" s="5">
        <f>SIMPLvolumes!AS189</f>
        <v>0</v>
      </c>
    </row>
    <row r="158" spans="2:11">
      <c r="B158" s="5">
        <f>SIMPLvolumes!AM190*SUM(SIMPLvolumes!X190:AG190)</f>
        <v>0</v>
      </c>
      <c r="C158" s="5">
        <f>SIMPLvolumes!AN190*SUM(SIMPLvolumes!X190:AG190)</f>
        <v>0</v>
      </c>
      <c r="D158" s="5">
        <f>SIMPLvolumes!AO190*SUM(SIMPLvolumes!X190:AG190)</f>
        <v>0</v>
      </c>
      <c r="E158" s="5">
        <f>SIMPLvolumes!AP190*SUM(SIMPLvolumes!X190:AG190)</f>
        <v>0</v>
      </c>
      <c r="F158" s="5">
        <f>SIMPLvolumes!AQ190*SUM(SIMPLvolumes!X190:AG190)</f>
        <v>0</v>
      </c>
      <c r="G158" s="5">
        <f>SIMPLvolumes!AR190*SUM(SIMPLvolumes!X190:AG190)</f>
        <v>0</v>
      </c>
      <c r="H158" s="5">
        <f t="shared" si="7"/>
        <v>0</v>
      </c>
      <c r="I158" s="5">
        <f t="shared" si="8"/>
        <v>0</v>
      </c>
      <c r="J158" s="5">
        <f>SIMPLvolumes!AT190*SUM(SIMPLvolumes!X190:AG190)/3.125</f>
        <v>0</v>
      </c>
      <c r="K158" s="5">
        <f>SIMPLvolumes!AS190</f>
        <v>0</v>
      </c>
    </row>
    <row r="159" spans="2:11">
      <c r="B159" s="5">
        <f>SIMPLvolumes!AM191*SUM(SIMPLvolumes!X191:AG191)</f>
        <v>0</v>
      </c>
      <c r="C159" s="5">
        <f>SIMPLvolumes!AN191*SUM(SIMPLvolumes!X191:AG191)</f>
        <v>0</v>
      </c>
      <c r="D159" s="5">
        <f>SIMPLvolumes!AO191*SUM(SIMPLvolumes!X191:AG191)</f>
        <v>0</v>
      </c>
      <c r="E159" s="5">
        <f>SIMPLvolumes!AP191*SUM(SIMPLvolumes!X191:AG191)</f>
        <v>0</v>
      </c>
      <c r="F159" s="5">
        <f>SIMPLvolumes!AQ191*SUM(SIMPLvolumes!X191:AG191)</f>
        <v>0</v>
      </c>
      <c r="G159" s="5">
        <f>SIMPLvolumes!AR191*SUM(SIMPLvolumes!X191:AG191)</f>
        <v>0</v>
      </c>
      <c r="H159" s="5">
        <f t="shared" si="7"/>
        <v>0</v>
      </c>
      <c r="I159" s="5">
        <f t="shared" si="8"/>
        <v>0</v>
      </c>
      <c r="J159" s="5">
        <f>SIMPLvolumes!AT191*SUM(SIMPLvolumes!X191:AG191)/3.125</f>
        <v>0</v>
      </c>
      <c r="K159" s="5">
        <f>SIMPLvolumes!AS191</f>
        <v>0</v>
      </c>
    </row>
    <row r="160" spans="2:11">
      <c r="B160" s="5">
        <f>SIMPLvolumes!AM192*SUM(SIMPLvolumes!X192:AG192)</f>
        <v>0</v>
      </c>
      <c r="C160" s="5">
        <f>SIMPLvolumes!AN192*SUM(SIMPLvolumes!X192:AG192)</f>
        <v>0</v>
      </c>
      <c r="D160" s="5">
        <f>SIMPLvolumes!AO192*SUM(SIMPLvolumes!X192:AG192)</f>
        <v>0</v>
      </c>
      <c r="E160" s="5">
        <f>SIMPLvolumes!AP192*SUM(SIMPLvolumes!X192:AG192)</f>
        <v>0</v>
      </c>
      <c r="F160" s="5">
        <f>SIMPLvolumes!AQ192*SUM(SIMPLvolumes!X192:AG192)</f>
        <v>0</v>
      </c>
      <c r="G160" s="5">
        <f>SIMPLvolumes!AR192*SUM(SIMPLvolumes!X192:AG192)</f>
        <v>0</v>
      </c>
      <c r="H160" s="5">
        <f t="shared" si="7"/>
        <v>0</v>
      </c>
      <c r="I160" s="5">
        <f t="shared" si="8"/>
        <v>0</v>
      </c>
      <c r="J160" s="5">
        <f>SIMPLvolumes!AT192*SUM(SIMPLvolumes!X192:AG192)/3.125</f>
        <v>0</v>
      </c>
      <c r="K160" s="5">
        <f>SIMPLvolumes!AS192</f>
        <v>0</v>
      </c>
    </row>
    <row r="161" spans="2:11">
      <c r="B161" s="5">
        <f>SIMPLvolumes!AM193*SUM(SIMPLvolumes!X193:AG193)</f>
        <v>0</v>
      </c>
      <c r="C161" s="5">
        <f>SIMPLvolumes!AN193*SUM(SIMPLvolumes!X193:AG193)</f>
        <v>0</v>
      </c>
      <c r="D161" s="5">
        <f>SIMPLvolumes!AO193*SUM(SIMPLvolumes!X193:AG193)</f>
        <v>0</v>
      </c>
      <c r="E161" s="5">
        <f>SIMPLvolumes!AP193*SUM(SIMPLvolumes!X193:AG193)</f>
        <v>0</v>
      </c>
      <c r="F161" s="5">
        <f>SIMPLvolumes!AQ193*SUM(SIMPLvolumes!X193:AG193)</f>
        <v>0</v>
      </c>
      <c r="G161" s="5">
        <f>SIMPLvolumes!AR193*SUM(SIMPLvolumes!X193:AG193)</f>
        <v>0</v>
      </c>
      <c r="H161" s="5">
        <f t="shared" si="7"/>
        <v>0</v>
      </c>
      <c r="I161" s="5">
        <f t="shared" si="8"/>
        <v>0</v>
      </c>
      <c r="J161" s="5">
        <f>SIMPLvolumes!AT193*SUM(SIMPLvolumes!X193:AG193)/3.125</f>
        <v>0</v>
      </c>
      <c r="K161" s="5">
        <f>SIMPLvolumes!AS193</f>
        <v>0</v>
      </c>
    </row>
    <row r="162" spans="2:11">
      <c r="B162" s="5">
        <f>SIMPLvolumes!AM194*SUM(SIMPLvolumes!X194:AG194)</f>
        <v>0</v>
      </c>
      <c r="C162" s="5">
        <f>SIMPLvolumes!AN194*SUM(SIMPLvolumes!X194:AG194)</f>
        <v>0</v>
      </c>
      <c r="D162" s="5">
        <f>SIMPLvolumes!AO194*SUM(SIMPLvolumes!X194:AG194)</f>
        <v>0</v>
      </c>
      <c r="E162" s="5">
        <f>SIMPLvolumes!AP194*SUM(SIMPLvolumes!X194:AG194)</f>
        <v>0</v>
      </c>
      <c r="F162" s="5">
        <f>SIMPLvolumes!AQ194*SUM(SIMPLvolumes!X194:AG194)</f>
        <v>0</v>
      </c>
      <c r="G162" s="5">
        <f>SIMPLvolumes!AR194*SUM(SIMPLvolumes!X194:AG194)</f>
        <v>0</v>
      </c>
      <c r="H162" s="5">
        <f t="shared" si="7"/>
        <v>0</v>
      </c>
      <c r="I162" s="5">
        <f t="shared" si="8"/>
        <v>0</v>
      </c>
      <c r="J162" s="5">
        <f>SIMPLvolumes!AT194*SUM(SIMPLvolumes!X194:AG194)/3.125</f>
        <v>0</v>
      </c>
      <c r="K162" s="5">
        <f>SIMPLvolumes!AS194</f>
        <v>0</v>
      </c>
    </row>
    <row r="163" spans="2:11">
      <c r="B163" s="5">
        <f>SIMPLvolumes!AM195*SUM(SIMPLvolumes!X195:AG195)</f>
        <v>0</v>
      </c>
      <c r="C163" s="5">
        <f>SIMPLvolumes!AN195*SUM(SIMPLvolumes!X195:AG195)</f>
        <v>0</v>
      </c>
      <c r="D163" s="5">
        <f>SIMPLvolumes!AO195*SUM(SIMPLvolumes!X195:AG195)</f>
        <v>0</v>
      </c>
      <c r="E163" s="5">
        <f>SIMPLvolumes!AP195*SUM(SIMPLvolumes!X195:AG195)</f>
        <v>0</v>
      </c>
      <c r="F163" s="5">
        <f>SIMPLvolumes!AQ195*SUM(SIMPLvolumes!X195:AG195)</f>
        <v>0</v>
      </c>
      <c r="G163" s="5">
        <f>SIMPLvolumes!AR195*SUM(SIMPLvolumes!X195:AG195)</f>
        <v>0</v>
      </c>
      <c r="H163" s="5">
        <f t="shared" si="7"/>
        <v>0</v>
      </c>
      <c r="I163" s="5">
        <f t="shared" si="8"/>
        <v>0</v>
      </c>
      <c r="J163" s="5">
        <f>SIMPLvolumes!AT195*SUM(SIMPLvolumes!X195:AG195)/3.125</f>
        <v>0</v>
      </c>
      <c r="K163" s="5">
        <f>SIMPLvolumes!AS195</f>
        <v>0</v>
      </c>
    </row>
    <row r="164" spans="2:11">
      <c r="B164" s="5">
        <f>SIMPLvolumes!AM196*SUM(SIMPLvolumes!X196:AG196)</f>
        <v>0</v>
      </c>
      <c r="C164" s="5">
        <f>SIMPLvolumes!AN196*SUM(SIMPLvolumes!X196:AG196)</f>
        <v>0</v>
      </c>
      <c r="D164" s="5">
        <f>SIMPLvolumes!AO196*SUM(SIMPLvolumes!X196:AG196)</f>
        <v>0</v>
      </c>
      <c r="E164" s="5">
        <f>SIMPLvolumes!AP196*SUM(SIMPLvolumes!X196:AG196)</f>
        <v>0</v>
      </c>
      <c r="F164" s="5">
        <f>SIMPLvolumes!AQ196*SUM(SIMPLvolumes!X196:AG196)</f>
        <v>0</v>
      </c>
      <c r="G164" s="5">
        <f>SIMPLvolumes!AR196*SUM(SIMPLvolumes!X196:AG196)</f>
        <v>0</v>
      </c>
      <c r="H164" s="5">
        <f t="shared" si="7"/>
        <v>0</v>
      </c>
      <c r="I164" s="5">
        <f t="shared" si="8"/>
        <v>0</v>
      </c>
      <c r="J164" s="5">
        <f>SIMPLvolumes!AT196*SUM(SIMPLvolumes!X196:AG196)/3.125</f>
        <v>0</v>
      </c>
      <c r="K164" s="5">
        <f>SIMPLvolumes!AS196</f>
        <v>0</v>
      </c>
    </row>
    <row r="165" spans="2:11">
      <c r="B165" s="5">
        <f>SIMPLvolumes!AM197*SUM(SIMPLvolumes!X197:AG197)</f>
        <v>0</v>
      </c>
      <c r="C165" s="5">
        <f>SIMPLvolumes!AN197*SUM(SIMPLvolumes!X197:AG197)</f>
        <v>0</v>
      </c>
      <c r="D165" s="5">
        <f>SIMPLvolumes!AO197*SUM(SIMPLvolumes!X197:AG197)</f>
        <v>0</v>
      </c>
      <c r="E165" s="5">
        <f>SIMPLvolumes!AP197*SUM(SIMPLvolumes!X197:AG197)</f>
        <v>0</v>
      </c>
      <c r="F165" s="5">
        <f>SIMPLvolumes!AQ197*SUM(SIMPLvolumes!X197:AG197)</f>
        <v>0</v>
      </c>
      <c r="G165" s="5">
        <f>SIMPLvolumes!AR197*SUM(SIMPLvolumes!X197:AG197)</f>
        <v>0</v>
      </c>
      <c r="H165" s="5">
        <f t="shared" si="7"/>
        <v>0</v>
      </c>
      <c r="I165" s="5">
        <f t="shared" si="8"/>
        <v>0</v>
      </c>
      <c r="J165" s="5">
        <f>SIMPLvolumes!AT197*SUM(SIMPLvolumes!X197:AG197)/3.125</f>
        <v>0</v>
      </c>
      <c r="K165" s="5">
        <f>SIMPLvolumes!AS197</f>
        <v>0</v>
      </c>
    </row>
    <row r="166" spans="2:11">
      <c r="B166" s="5">
        <f>SIMPLvolumes!AM198*SUM(SIMPLvolumes!X198:AG198)</f>
        <v>0</v>
      </c>
      <c r="C166" s="5">
        <f>SIMPLvolumes!AN198*SUM(SIMPLvolumes!X198:AG198)</f>
        <v>0</v>
      </c>
      <c r="D166" s="5">
        <f>SIMPLvolumes!AO198*SUM(SIMPLvolumes!X198:AG198)</f>
        <v>0</v>
      </c>
      <c r="E166" s="5">
        <f>SIMPLvolumes!AP198*SUM(SIMPLvolumes!X198:AG198)</f>
        <v>0</v>
      </c>
      <c r="F166" s="5">
        <f>SIMPLvolumes!AQ198*SUM(SIMPLvolumes!X198:AG198)</f>
        <v>0</v>
      </c>
      <c r="G166" s="5">
        <f>SIMPLvolumes!AR198*SUM(SIMPLvolumes!X198:AG198)</f>
        <v>0</v>
      </c>
      <c r="H166" s="5">
        <f t="shared" si="7"/>
        <v>0</v>
      </c>
      <c r="I166" s="5">
        <f t="shared" si="8"/>
        <v>0</v>
      </c>
      <c r="J166" s="5">
        <f>SIMPLvolumes!AT198*SUM(SIMPLvolumes!X198:AG198)/3.125</f>
        <v>0</v>
      </c>
      <c r="K166" s="5">
        <f>SIMPLvolumes!AS198</f>
        <v>0</v>
      </c>
    </row>
    <row r="167" spans="2:11">
      <c r="B167" s="5">
        <f>SIMPLvolumes!AM199*SUM(SIMPLvolumes!X199:AG199)</f>
        <v>0</v>
      </c>
      <c r="C167" s="5">
        <f>SIMPLvolumes!AN199*SUM(SIMPLvolumes!X199:AG199)</f>
        <v>0</v>
      </c>
      <c r="D167" s="5">
        <f>SIMPLvolumes!AO199*SUM(SIMPLvolumes!X199:AG199)</f>
        <v>0</v>
      </c>
      <c r="E167" s="5">
        <f>SIMPLvolumes!AP199*SUM(SIMPLvolumes!X199:AG199)</f>
        <v>0</v>
      </c>
      <c r="F167" s="5">
        <f>SIMPLvolumes!AQ199*SUM(SIMPLvolumes!X199:AG199)</f>
        <v>0</v>
      </c>
      <c r="G167" s="5">
        <f>SIMPLvolumes!AR199*SUM(SIMPLvolumes!X199:AG199)</f>
        <v>0</v>
      </c>
      <c r="H167" s="5">
        <f t="shared" si="7"/>
        <v>0</v>
      </c>
      <c r="I167" s="5">
        <f t="shared" si="8"/>
        <v>0</v>
      </c>
      <c r="J167" s="5">
        <f>SIMPLvolumes!AT199*SUM(SIMPLvolumes!X199:AG199)/3.125</f>
        <v>0</v>
      </c>
      <c r="K167" s="5">
        <f>SIMPLvolumes!AS199</f>
        <v>0</v>
      </c>
    </row>
    <row r="168" spans="2:11">
      <c r="B168" s="5">
        <f>SIMPLvolumes!AM200*SUM(SIMPLvolumes!X200:AG200)</f>
        <v>0</v>
      </c>
      <c r="C168" s="5">
        <f>SIMPLvolumes!AN200*SUM(SIMPLvolumes!X200:AG200)</f>
        <v>0</v>
      </c>
      <c r="D168" s="5">
        <f>SIMPLvolumes!AO200*SUM(SIMPLvolumes!X200:AG200)</f>
        <v>0</v>
      </c>
      <c r="E168" s="5">
        <f>SIMPLvolumes!AP200*SUM(SIMPLvolumes!X200:AG200)</f>
        <v>0</v>
      </c>
      <c r="F168" s="5">
        <f>SIMPLvolumes!AQ200*SUM(SIMPLvolumes!X200:AG200)</f>
        <v>0</v>
      </c>
      <c r="G168" s="5">
        <f>SIMPLvolumes!AR200*SUM(SIMPLvolumes!X200:AG200)</f>
        <v>0</v>
      </c>
      <c r="H168" s="5">
        <f t="shared" si="7"/>
        <v>0</v>
      </c>
      <c r="I168" s="5">
        <f t="shared" si="8"/>
        <v>0</v>
      </c>
      <c r="J168" s="5">
        <f>SIMPLvolumes!AT200*SUM(SIMPLvolumes!X200:AG200)/3.125</f>
        <v>0</v>
      </c>
      <c r="K168" s="5">
        <f>SIMPLvolumes!AS200</f>
        <v>0</v>
      </c>
    </row>
    <row r="169" spans="2:11">
      <c r="B169" s="5">
        <f>SIMPLvolumes!AM201*SUM(SIMPLvolumes!X201:AG201)</f>
        <v>0</v>
      </c>
      <c r="C169" s="5">
        <f>SIMPLvolumes!AN201*SUM(SIMPLvolumes!X201:AG201)</f>
        <v>0</v>
      </c>
      <c r="D169" s="5">
        <f>SIMPLvolumes!AO201*SUM(SIMPLvolumes!X201:AG201)</f>
        <v>0</v>
      </c>
      <c r="E169" s="5">
        <f>SIMPLvolumes!AP201*SUM(SIMPLvolumes!X201:AG201)</f>
        <v>0</v>
      </c>
      <c r="F169" s="5">
        <f>SIMPLvolumes!AQ201*SUM(SIMPLvolumes!X201:AG201)</f>
        <v>0</v>
      </c>
      <c r="G169" s="5">
        <f>SIMPLvolumes!AR201*SUM(SIMPLvolumes!X201:AG201)</f>
        <v>0</v>
      </c>
      <c r="H169" s="5">
        <f t="shared" si="7"/>
        <v>0</v>
      </c>
      <c r="I169" s="5">
        <f t="shared" si="8"/>
        <v>0</v>
      </c>
      <c r="J169" s="5">
        <f>SIMPLvolumes!AT201*SUM(SIMPLvolumes!X201:AG201)/3.125</f>
        <v>0</v>
      </c>
      <c r="K169" s="5">
        <f>SIMPLvolumes!AS201</f>
        <v>0</v>
      </c>
    </row>
    <row r="170" spans="2:11">
      <c r="B170" s="5">
        <f>SIMPLvolumes!AM202*SUM(SIMPLvolumes!X202:AG202)</f>
        <v>0</v>
      </c>
      <c r="C170" s="5">
        <f>SIMPLvolumes!AN202*SUM(SIMPLvolumes!X202:AG202)</f>
        <v>0</v>
      </c>
      <c r="D170" s="5">
        <f>SIMPLvolumes!AO202*SUM(SIMPLvolumes!X202:AG202)</f>
        <v>0</v>
      </c>
      <c r="E170" s="5">
        <f>SIMPLvolumes!AP202*SUM(SIMPLvolumes!X202:AG202)</f>
        <v>0</v>
      </c>
      <c r="F170" s="5">
        <f>SIMPLvolumes!AQ202*SUM(SIMPLvolumes!X202:AG202)</f>
        <v>0</v>
      </c>
      <c r="G170" s="5">
        <f>SIMPLvolumes!AR202*SUM(SIMPLvolumes!X202:AG202)</f>
        <v>0</v>
      </c>
      <c r="H170" s="5">
        <f t="shared" si="7"/>
        <v>0</v>
      </c>
      <c r="I170" s="5">
        <f t="shared" si="8"/>
        <v>0</v>
      </c>
      <c r="J170" s="5">
        <f>SIMPLvolumes!AT202*SUM(SIMPLvolumes!X202:AG202)/3.125</f>
        <v>0</v>
      </c>
      <c r="K170" s="5">
        <f>SIMPLvolumes!AS202</f>
        <v>0</v>
      </c>
    </row>
    <row r="171" spans="2:11">
      <c r="B171" s="5">
        <f>SIMPLvolumes!AM203*SUM(SIMPLvolumes!X203:AG203)</f>
        <v>0</v>
      </c>
      <c r="C171" s="5">
        <f>SIMPLvolumes!AN203*SUM(SIMPLvolumes!X203:AG203)</f>
        <v>0</v>
      </c>
      <c r="D171" s="5">
        <f>SIMPLvolumes!AO203*SUM(SIMPLvolumes!X203:AG203)</f>
        <v>0</v>
      </c>
      <c r="E171" s="5">
        <f>SIMPLvolumes!AP203*SUM(SIMPLvolumes!X203:AG203)</f>
        <v>0</v>
      </c>
      <c r="F171" s="5">
        <f>SIMPLvolumes!AQ203*SUM(SIMPLvolumes!X203:AG203)</f>
        <v>0</v>
      </c>
      <c r="G171" s="5">
        <f>SIMPLvolumes!AR203*SUM(SIMPLvolumes!X203:AG203)</f>
        <v>0</v>
      </c>
      <c r="H171" s="5">
        <f t="shared" si="7"/>
        <v>0</v>
      </c>
      <c r="I171" s="5">
        <f t="shared" si="8"/>
        <v>0</v>
      </c>
      <c r="J171" s="5">
        <f>SIMPLvolumes!AT203*SUM(SIMPLvolumes!X203:AG203)/3.125</f>
        <v>0</v>
      </c>
      <c r="K171" s="5">
        <f>SIMPLvolumes!AS203</f>
        <v>0</v>
      </c>
    </row>
    <row r="172" spans="2:11">
      <c r="B172" s="5">
        <f>SIMPLvolumes!AM204*SUM(SIMPLvolumes!X204:AG204)</f>
        <v>0</v>
      </c>
      <c r="C172" s="5">
        <f>SIMPLvolumes!AN204*SUM(SIMPLvolumes!X204:AG204)</f>
        <v>0</v>
      </c>
      <c r="D172" s="5">
        <f>SIMPLvolumes!AO204*SUM(SIMPLvolumes!X204:AG204)</f>
        <v>0</v>
      </c>
      <c r="E172" s="5">
        <f>SIMPLvolumes!AP204*SUM(SIMPLvolumes!X204:AG204)</f>
        <v>0</v>
      </c>
      <c r="F172" s="5">
        <f>SIMPLvolumes!AQ204*SUM(SIMPLvolumes!X204:AG204)</f>
        <v>0</v>
      </c>
      <c r="G172" s="5">
        <f>SIMPLvolumes!AR204*SUM(SIMPLvolumes!X204:AG204)</f>
        <v>0</v>
      </c>
      <c r="H172" s="5">
        <f t="shared" si="7"/>
        <v>0</v>
      </c>
      <c r="I172" s="5">
        <f t="shared" si="8"/>
        <v>0</v>
      </c>
      <c r="J172" s="5">
        <f>SIMPLvolumes!AT204*SUM(SIMPLvolumes!X204:AG204)/3.125</f>
        <v>0</v>
      </c>
      <c r="K172" s="5">
        <f>SIMPLvolumes!AS204</f>
        <v>0</v>
      </c>
    </row>
    <row r="173" spans="2:11">
      <c r="B173" s="5">
        <f>SIMPLvolumes!AM205*SUM(SIMPLvolumes!X205:AG205)</f>
        <v>0</v>
      </c>
      <c r="C173" s="5">
        <f>SIMPLvolumes!AN205*SUM(SIMPLvolumes!X205:AG205)</f>
        <v>0</v>
      </c>
      <c r="D173" s="5">
        <f>SIMPLvolumes!AO205*SUM(SIMPLvolumes!X205:AG205)</f>
        <v>0</v>
      </c>
      <c r="E173" s="5">
        <f>SIMPLvolumes!AP205*SUM(SIMPLvolumes!X205:AG205)</f>
        <v>0</v>
      </c>
      <c r="F173" s="5">
        <f>SIMPLvolumes!AQ205*SUM(SIMPLvolumes!X205:AG205)</f>
        <v>0</v>
      </c>
      <c r="G173" s="5">
        <f>SIMPLvolumes!AR205*SUM(SIMPLvolumes!X205:AG205)</f>
        <v>0</v>
      </c>
      <c r="H173" s="5">
        <f t="shared" si="7"/>
        <v>0</v>
      </c>
      <c r="I173" s="5">
        <f t="shared" si="8"/>
        <v>0</v>
      </c>
      <c r="J173" s="5">
        <f>SIMPLvolumes!AT205*SUM(SIMPLvolumes!X205:AG205)/3.125</f>
        <v>0</v>
      </c>
      <c r="K173" s="5">
        <f>SIMPLvolumes!AS205</f>
        <v>0</v>
      </c>
    </row>
    <row r="174" spans="2:11">
      <c r="B174" s="5">
        <f>SIMPLvolumes!AM206*SUM(SIMPLvolumes!X206:AG206)</f>
        <v>0</v>
      </c>
      <c r="C174" s="5">
        <f>SIMPLvolumes!AN206*SUM(SIMPLvolumes!X206:AG206)</f>
        <v>0</v>
      </c>
      <c r="D174" s="5">
        <f>SIMPLvolumes!AO206*SUM(SIMPLvolumes!X206:AG206)</f>
        <v>0</v>
      </c>
      <c r="E174" s="5">
        <f>SIMPLvolumes!AP206*SUM(SIMPLvolumes!X206:AG206)</f>
        <v>0</v>
      </c>
      <c r="F174" s="5">
        <f>SIMPLvolumes!AQ206*SUM(SIMPLvolumes!X206:AG206)</f>
        <v>0</v>
      </c>
      <c r="G174" s="5">
        <f>SIMPLvolumes!AR206*SUM(SIMPLvolumes!X206:AG206)</f>
        <v>0</v>
      </c>
      <c r="H174" s="5">
        <f t="shared" si="7"/>
        <v>0</v>
      </c>
      <c r="I174" s="5">
        <f t="shared" si="8"/>
        <v>0</v>
      </c>
      <c r="J174" s="5">
        <f>SIMPLvolumes!AT206*SUM(SIMPLvolumes!X206:AG206)/3.125</f>
        <v>0</v>
      </c>
      <c r="K174" s="5">
        <f>SIMPLvolumes!AS206</f>
        <v>0</v>
      </c>
    </row>
    <row r="175" spans="2:11">
      <c r="B175" s="5">
        <f>SIMPLvolumes!AM207*SUM(SIMPLvolumes!X207:AG207)</f>
        <v>0</v>
      </c>
      <c r="C175" s="5">
        <f>SIMPLvolumes!AN207*SUM(SIMPLvolumes!X207:AG207)</f>
        <v>0</v>
      </c>
      <c r="D175" s="5">
        <f>SIMPLvolumes!AO207*SUM(SIMPLvolumes!X207:AG207)</f>
        <v>0</v>
      </c>
      <c r="E175" s="5">
        <f>SIMPLvolumes!AP207*SUM(SIMPLvolumes!X207:AG207)</f>
        <v>0</v>
      </c>
      <c r="F175" s="5">
        <f>SIMPLvolumes!AQ207*SUM(SIMPLvolumes!X207:AG207)</f>
        <v>0</v>
      </c>
      <c r="G175" s="5">
        <f>SIMPLvolumes!AR207*SUM(SIMPLvolumes!X207:AG207)</f>
        <v>0</v>
      </c>
      <c r="H175" s="5">
        <f t="shared" si="7"/>
        <v>0</v>
      </c>
      <c r="I175" s="5">
        <f t="shared" si="8"/>
        <v>0</v>
      </c>
      <c r="J175" s="5">
        <f>SIMPLvolumes!AT207*SUM(SIMPLvolumes!X207:AG207)/3.125</f>
        <v>0</v>
      </c>
      <c r="K175" s="5">
        <f>SIMPLvolumes!AS207</f>
        <v>0</v>
      </c>
    </row>
    <row r="176" spans="2:11">
      <c r="B176" s="5">
        <f>SIMPLvolumes!AM208*SUM(SIMPLvolumes!X208:AG208)</f>
        <v>0</v>
      </c>
      <c r="C176" s="5">
        <f>SIMPLvolumes!AN208*SUM(SIMPLvolumes!X208:AG208)</f>
        <v>0</v>
      </c>
      <c r="D176" s="5">
        <f>SIMPLvolumes!AO208*SUM(SIMPLvolumes!X208:AG208)</f>
        <v>0</v>
      </c>
      <c r="E176" s="5">
        <f>SIMPLvolumes!AP208*SUM(SIMPLvolumes!X208:AG208)</f>
        <v>0</v>
      </c>
      <c r="F176" s="5">
        <f>SIMPLvolumes!AQ208*SUM(SIMPLvolumes!X208:AG208)</f>
        <v>0</v>
      </c>
      <c r="G176" s="5">
        <f>SIMPLvolumes!AR208*SUM(SIMPLvolumes!X208:AG208)</f>
        <v>0</v>
      </c>
      <c r="H176" s="5">
        <f t="shared" si="7"/>
        <v>0</v>
      </c>
      <c r="I176" s="5">
        <f t="shared" si="8"/>
        <v>0</v>
      </c>
      <c r="J176" s="5">
        <f>SIMPLvolumes!AT208*SUM(SIMPLvolumes!X208:AG208)/3.125</f>
        <v>0</v>
      </c>
      <c r="K176" s="5">
        <f>SIMPLvolumes!AS208</f>
        <v>0</v>
      </c>
    </row>
    <row r="177" spans="2:11">
      <c r="B177" s="5">
        <f>SIMPLvolumes!AM209*SUM(SIMPLvolumes!X209:AG209)</f>
        <v>0</v>
      </c>
      <c r="C177" s="5">
        <f>SIMPLvolumes!AN209*SUM(SIMPLvolumes!X209:AG209)</f>
        <v>0</v>
      </c>
      <c r="D177" s="5">
        <f>SIMPLvolumes!AO209*SUM(SIMPLvolumes!X209:AG209)</f>
        <v>0</v>
      </c>
      <c r="E177" s="5">
        <f>SIMPLvolumes!AP209*SUM(SIMPLvolumes!X209:AG209)</f>
        <v>0</v>
      </c>
      <c r="F177" s="5">
        <f>SIMPLvolumes!AQ209*SUM(SIMPLvolumes!X209:AG209)</f>
        <v>0</v>
      </c>
      <c r="G177" s="5">
        <f>SIMPLvolumes!AR209*SUM(SIMPLvolumes!X209:AG209)</f>
        <v>0</v>
      </c>
      <c r="H177" s="5">
        <f t="shared" si="7"/>
        <v>0</v>
      </c>
      <c r="I177" s="5">
        <f t="shared" si="8"/>
        <v>0</v>
      </c>
      <c r="J177" s="5">
        <f>SIMPLvolumes!AT209*SUM(SIMPLvolumes!X209:AG209)/3.125</f>
        <v>0</v>
      </c>
      <c r="K177" s="5">
        <f>SIMPLvolumes!AS209</f>
        <v>0</v>
      </c>
    </row>
    <row r="178" spans="2:11">
      <c r="B178" s="5">
        <f>SIMPLvolumes!AM210*SUM(SIMPLvolumes!X210:AG210)</f>
        <v>0</v>
      </c>
      <c r="C178" s="5">
        <f>SIMPLvolumes!AN210*SUM(SIMPLvolumes!X210:AG210)</f>
        <v>0</v>
      </c>
      <c r="D178" s="5">
        <f>SIMPLvolumes!AO210*SUM(SIMPLvolumes!X210:AG210)</f>
        <v>0</v>
      </c>
      <c r="E178" s="5">
        <f>SIMPLvolumes!AP210*SUM(SIMPLvolumes!X210:AG210)</f>
        <v>0</v>
      </c>
      <c r="F178" s="5">
        <f>SIMPLvolumes!AQ210*SUM(SIMPLvolumes!X210:AG210)</f>
        <v>0</v>
      </c>
      <c r="G178" s="5">
        <f>SIMPLvolumes!AR210*SUM(SIMPLvolumes!X210:AG210)</f>
        <v>0</v>
      </c>
      <c r="H178" s="5">
        <f t="shared" si="7"/>
        <v>0</v>
      </c>
      <c r="I178" s="5">
        <f t="shared" si="8"/>
        <v>0</v>
      </c>
      <c r="J178" s="5">
        <f>SIMPLvolumes!AT210*SUM(SIMPLvolumes!X210:AG210)/3.125</f>
        <v>0</v>
      </c>
      <c r="K178" s="5">
        <f>SIMPLvolumes!AS210</f>
        <v>0</v>
      </c>
    </row>
    <row r="179" spans="2:11">
      <c r="B179" s="5">
        <f>SIMPLvolumes!AM211*SUM(SIMPLvolumes!X211:AG211)</f>
        <v>0</v>
      </c>
      <c r="C179" s="5">
        <f>SIMPLvolumes!AN211*SUM(SIMPLvolumes!X211:AG211)</f>
        <v>0</v>
      </c>
      <c r="D179" s="5">
        <f>SIMPLvolumes!AO211*SUM(SIMPLvolumes!X211:AG211)</f>
        <v>0</v>
      </c>
      <c r="E179" s="5">
        <f>SIMPLvolumes!AP211*SUM(SIMPLvolumes!X211:AG211)</f>
        <v>0</v>
      </c>
      <c r="F179" s="5">
        <f>SIMPLvolumes!AQ211*SUM(SIMPLvolumes!X211:AG211)</f>
        <v>0</v>
      </c>
      <c r="G179" s="5">
        <f>SIMPLvolumes!AR211*SUM(SIMPLvolumes!X211:AG211)</f>
        <v>0</v>
      </c>
      <c r="H179" s="5">
        <f t="shared" si="7"/>
        <v>0</v>
      </c>
      <c r="I179" s="5">
        <f t="shared" si="8"/>
        <v>0</v>
      </c>
      <c r="J179" s="5">
        <f>SIMPLvolumes!AT211*SUM(SIMPLvolumes!X211:AG211)/3.125</f>
        <v>0</v>
      </c>
      <c r="K179" s="5">
        <f>SIMPLvolumes!AS211</f>
        <v>0</v>
      </c>
    </row>
    <row r="180" spans="2:11">
      <c r="B180" s="5">
        <f>SIMPLvolumes!AM212*SUM(SIMPLvolumes!X212:AG212)</f>
        <v>0</v>
      </c>
      <c r="C180" s="5">
        <f>SIMPLvolumes!AN212*SUM(SIMPLvolumes!X212:AG212)</f>
        <v>0</v>
      </c>
      <c r="D180" s="5">
        <f>SIMPLvolumes!AO212*SUM(SIMPLvolumes!X212:AG212)</f>
        <v>0</v>
      </c>
      <c r="E180" s="5">
        <f>SIMPLvolumes!AP212*SUM(SIMPLvolumes!X212:AG212)</f>
        <v>0</v>
      </c>
      <c r="F180" s="5">
        <f>SIMPLvolumes!AQ212*SUM(SIMPLvolumes!X212:AG212)</f>
        <v>0</v>
      </c>
      <c r="G180" s="5">
        <f>SIMPLvolumes!AR212*SUM(SIMPLvolumes!X212:AG212)</f>
        <v>0</v>
      </c>
      <c r="H180" s="5">
        <f t="shared" si="7"/>
        <v>0</v>
      </c>
      <c r="I180" s="5">
        <f t="shared" si="8"/>
        <v>0</v>
      </c>
      <c r="J180" s="5">
        <f>SIMPLvolumes!AT212*SUM(SIMPLvolumes!X212:AG212)/3.125</f>
        <v>0</v>
      </c>
      <c r="K180" s="5">
        <f>SIMPLvolumes!AS212</f>
        <v>0</v>
      </c>
    </row>
    <row r="181" spans="2:11">
      <c r="B181" s="5">
        <f>SIMPLvolumes!AM213*SUM(SIMPLvolumes!X213:AG213)</f>
        <v>0</v>
      </c>
      <c r="C181" s="5">
        <f>SIMPLvolumes!AN213*SUM(SIMPLvolumes!X213:AG213)</f>
        <v>0</v>
      </c>
      <c r="D181" s="5">
        <f>SIMPLvolumes!AO213*SUM(SIMPLvolumes!X213:AG213)</f>
        <v>0</v>
      </c>
      <c r="E181" s="5">
        <f>SIMPLvolumes!AP213*SUM(SIMPLvolumes!X213:AG213)</f>
        <v>0</v>
      </c>
      <c r="F181" s="5">
        <f>SIMPLvolumes!AQ213*SUM(SIMPLvolumes!X213:AG213)</f>
        <v>0</v>
      </c>
      <c r="G181" s="5">
        <f>SIMPLvolumes!AR213*SUM(SIMPLvolumes!X213:AG213)</f>
        <v>0</v>
      </c>
      <c r="H181" s="5">
        <f t="shared" si="7"/>
        <v>0</v>
      </c>
      <c r="I181" s="5">
        <f t="shared" si="8"/>
        <v>0</v>
      </c>
      <c r="J181" s="5">
        <f>SIMPLvolumes!AT213*SUM(SIMPLvolumes!X213:AG213)/3.125</f>
        <v>0</v>
      </c>
      <c r="K181" s="5">
        <f>SIMPLvolumes!AS213</f>
        <v>0</v>
      </c>
    </row>
    <row r="182" spans="2:11">
      <c r="B182" s="5">
        <f>SIMPLvolumes!AM214*SUM(SIMPLvolumes!X214:AG214)</f>
        <v>0</v>
      </c>
      <c r="C182" s="5">
        <f>SIMPLvolumes!AN214*SUM(SIMPLvolumes!X214:AG214)</f>
        <v>0</v>
      </c>
      <c r="D182" s="5">
        <f>SIMPLvolumes!AO214*SUM(SIMPLvolumes!X214:AG214)</f>
        <v>0</v>
      </c>
      <c r="E182" s="5">
        <f>SIMPLvolumes!AP214*SUM(SIMPLvolumes!X214:AG214)</f>
        <v>0</v>
      </c>
      <c r="F182" s="5">
        <f>SIMPLvolumes!AQ214*SUM(SIMPLvolumes!X214:AG214)</f>
        <v>0</v>
      </c>
      <c r="G182" s="5">
        <f>SIMPLvolumes!AR214*SUM(SIMPLvolumes!X214:AG214)</f>
        <v>0</v>
      </c>
      <c r="H182" s="5">
        <f t="shared" si="7"/>
        <v>0</v>
      </c>
      <c r="I182" s="5">
        <f t="shared" si="8"/>
        <v>0</v>
      </c>
      <c r="J182" s="5">
        <f>SIMPLvolumes!AT214*SUM(SIMPLvolumes!X214:AG214)/3.125</f>
        <v>0</v>
      </c>
      <c r="K182" s="5">
        <f>SIMPLvolumes!AS214</f>
        <v>0</v>
      </c>
    </row>
    <row r="183" spans="2:11">
      <c r="B183" s="5">
        <f>SIMPLvolumes!AM215*SUM(SIMPLvolumes!X215:AG215)</f>
        <v>0</v>
      </c>
      <c r="C183" s="5">
        <f>SIMPLvolumes!AN215*SUM(SIMPLvolumes!X215:AG215)</f>
        <v>0</v>
      </c>
      <c r="D183" s="5">
        <f>SIMPLvolumes!AO215*SUM(SIMPLvolumes!X215:AG215)</f>
        <v>0</v>
      </c>
      <c r="E183" s="5">
        <f>SIMPLvolumes!AP215*SUM(SIMPLvolumes!X215:AG215)</f>
        <v>0</v>
      </c>
      <c r="F183" s="5">
        <f>SIMPLvolumes!AQ215*SUM(SIMPLvolumes!X215:AG215)</f>
        <v>0</v>
      </c>
      <c r="G183" s="5">
        <f>SIMPLvolumes!AR215*SUM(SIMPLvolumes!X215:AG215)</f>
        <v>0</v>
      </c>
      <c r="H183" s="5">
        <f t="shared" si="7"/>
        <v>0</v>
      </c>
      <c r="I183" s="5">
        <f t="shared" si="8"/>
        <v>0</v>
      </c>
      <c r="J183" s="5">
        <f>SIMPLvolumes!AT215*SUM(SIMPLvolumes!X215:AG215)/3.125</f>
        <v>0</v>
      </c>
      <c r="K183" s="5">
        <f>SIMPLvolumes!AS215</f>
        <v>0</v>
      </c>
    </row>
    <row r="184" spans="2:11">
      <c r="B184" s="5">
        <f>SIMPLvolumes!AM216*SUM(SIMPLvolumes!X216:AG216)</f>
        <v>0</v>
      </c>
      <c r="C184" s="5">
        <f>SIMPLvolumes!AN216*SUM(SIMPLvolumes!X216:AG216)</f>
        <v>0</v>
      </c>
      <c r="D184" s="5">
        <f>SIMPLvolumes!AO216*SUM(SIMPLvolumes!X216:AG216)</f>
        <v>0</v>
      </c>
      <c r="E184" s="5">
        <f>SIMPLvolumes!AP216*SUM(SIMPLvolumes!X216:AG216)</f>
        <v>0</v>
      </c>
      <c r="F184" s="5">
        <f>SIMPLvolumes!AQ216*SUM(SIMPLvolumes!X216:AG216)</f>
        <v>0</v>
      </c>
      <c r="G184" s="5">
        <f>SIMPLvolumes!AR216*SUM(SIMPLvolumes!X216:AG216)</f>
        <v>0</v>
      </c>
      <c r="H184" s="5">
        <f t="shared" si="7"/>
        <v>0</v>
      </c>
      <c r="I184" s="5">
        <f t="shared" si="8"/>
        <v>0</v>
      </c>
      <c r="J184" s="5">
        <f>SIMPLvolumes!AT216*SUM(SIMPLvolumes!X216:AG216)/3.125</f>
        <v>0</v>
      </c>
      <c r="K184" s="5">
        <f>SIMPLvolumes!AS216</f>
        <v>0</v>
      </c>
    </row>
    <row r="185" spans="2:11">
      <c r="B185" s="5">
        <f>SIMPLvolumes!AM217*SUM(SIMPLvolumes!X217:AG217)</f>
        <v>0</v>
      </c>
      <c r="C185" s="5">
        <f>SIMPLvolumes!AN217*SUM(SIMPLvolumes!X217:AG217)</f>
        <v>0</v>
      </c>
      <c r="D185" s="5">
        <f>SIMPLvolumes!AO217*SUM(SIMPLvolumes!X217:AG217)</f>
        <v>0</v>
      </c>
      <c r="E185" s="5">
        <f>SIMPLvolumes!AP217*SUM(SIMPLvolumes!X217:AG217)</f>
        <v>0</v>
      </c>
      <c r="F185" s="5">
        <f>SIMPLvolumes!AQ217*SUM(SIMPLvolumes!X217:AG217)</f>
        <v>0</v>
      </c>
      <c r="G185" s="5">
        <f>SIMPLvolumes!AR217*SUM(SIMPLvolumes!X217:AG217)</f>
        <v>0</v>
      </c>
      <c r="H185" s="5">
        <f t="shared" si="7"/>
        <v>0</v>
      </c>
      <c r="I185" s="5">
        <f t="shared" si="8"/>
        <v>0</v>
      </c>
      <c r="J185" s="5">
        <f>SIMPLvolumes!AT217*SUM(SIMPLvolumes!X217:AG217)/3.125</f>
        <v>0</v>
      </c>
      <c r="K185" s="5">
        <f>SIMPLvolumes!AS217</f>
        <v>0</v>
      </c>
    </row>
    <row r="186" spans="2:11">
      <c r="B186" s="5">
        <f>SIMPLvolumes!AM218*SUM(SIMPLvolumes!X218:AG218)</f>
        <v>0</v>
      </c>
      <c r="C186" s="5">
        <f>SIMPLvolumes!AN218*SUM(SIMPLvolumes!X218:AG218)</f>
        <v>0</v>
      </c>
      <c r="D186" s="5">
        <f>SIMPLvolumes!AO218*SUM(SIMPLvolumes!X218:AG218)</f>
        <v>0</v>
      </c>
      <c r="E186" s="5">
        <f>SIMPLvolumes!AP218*SUM(SIMPLvolumes!X218:AG218)</f>
        <v>0</v>
      </c>
      <c r="F186" s="5">
        <f>SIMPLvolumes!AQ218*SUM(SIMPLvolumes!X218:AG218)</f>
        <v>0</v>
      </c>
      <c r="G186" s="5">
        <f>SIMPLvolumes!AR218*SUM(SIMPLvolumes!X218:AG218)</f>
        <v>0</v>
      </c>
      <c r="H186" s="5">
        <f t="shared" si="7"/>
        <v>0</v>
      </c>
      <c r="I186" s="5">
        <f t="shared" si="8"/>
        <v>0</v>
      </c>
      <c r="J186" s="5">
        <f>SIMPLvolumes!AT218*SUM(SIMPLvolumes!X218:AG218)/3.125</f>
        <v>0</v>
      </c>
      <c r="K186" s="5">
        <f>SIMPLvolumes!AS218</f>
        <v>0</v>
      </c>
    </row>
    <row r="187" spans="2:11">
      <c r="B187" s="5">
        <f>SIMPLvolumes!AM219*SUM(SIMPLvolumes!X219:AG219)</f>
        <v>0</v>
      </c>
      <c r="C187" s="5">
        <f>SIMPLvolumes!AN219*SUM(SIMPLvolumes!X219:AG219)</f>
        <v>0</v>
      </c>
      <c r="D187" s="5">
        <f>SIMPLvolumes!AO219*SUM(SIMPLvolumes!X219:AG219)</f>
        <v>0</v>
      </c>
      <c r="E187" s="5">
        <f>SIMPLvolumes!AP219*SUM(SIMPLvolumes!X219:AG219)</f>
        <v>0</v>
      </c>
      <c r="F187" s="5">
        <f>SIMPLvolumes!AQ219*SUM(SIMPLvolumes!X219:AG219)</f>
        <v>0</v>
      </c>
      <c r="G187" s="5">
        <f>SIMPLvolumes!AR219*SUM(SIMPLvolumes!X219:AG219)</f>
        <v>0</v>
      </c>
      <c r="H187" s="5">
        <f t="shared" si="7"/>
        <v>0</v>
      </c>
      <c r="I187" s="5">
        <f t="shared" si="8"/>
        <v>0</v>
      </c>
      <c r="J187" s="5">
        <f>SIMPLvolumes!AT219*SUM(SIMPLvolumes!X219:AG219)/3.125</f>
        <v>0</v>
      </c>
      <c r="K187" s="5">
        <f>SIMPLvolumes!AS219</f>
        <v>0</v>
      </c>
    </row>
    <row r="188" spans="2:11">
      <c r="B188" s="5">
        <f>SIMPLvolumes!AM220*SUM(SIMPLvolumes!X220:AG220)</f>
        <v>0</v>
      </c>
      <c r="C188" s="5">
        <f>SIMPLvolumes!AN220*SUM(SIMPLvolumes!X220:AG220)</f>
        <v>0</v>
      </c>
      <c r="D188" s="5">
        <f>SIMPLvolumes!AO220*SUM(SIMPLvolumes!X220:AG220)</f>
        <v>0</v>
      </c>
      <c r="E188" s="5">
        <f>SIMPLvolumes!AP220*SUM(SIMPLvolumes!X220:AG220)</f>
        <v>0</v>
      </c>
      <c r="F188" s="5">
        <f>SIMPLvolumes!AQ220*SUM(SIMPLvolumes!X220:AG220)</f>
        <v>0</v>
      </c>
      <c r="G188" s="5">
        <f>SIMPLvolumes!AR220*SUM(SIMPLvolumes!X220:AG220)</f>
        <v>0</v>
      </c>
      <c r="H188" s="5">
        <f t="shared" si="7"/>
        <v>0</v>
      </c>
      <c r="I188" s="5">
        <f t="shared" si="8"/>
        <v>0</v>
      </c>
      <c r="J188" s="5">
        <f>SIMPLvolumes!AT220*SUM(SIMPLvolumes!X220:AG220)/3.125</f>
        <v>0</v>
      </c>
      <c r="K188" s="5">
        <f>SIMPLvolumes!AS220</f>
        <v>0</v>
      </c>
    </row>
    <row r="189" spans="2:11">
      <c r="B189" s="5">
        <f>SIMPLvolumes!AM221*SUM(SIMPLvolumes!X221:AG221)</f>
        <v>0</v>
      </c>
      <c r="C189" s="5">
        <f>SIMPLvolumes!AN221*SUM(SIMPLvolumes!X221:AG221)</f>
        <v>0</v>
      </c>
      <c r="D189" s="5">
        <f>SIMPLvolumes!AO221*SUM(SIMPLvolumes!X221:AG221)</f>
        <v>0</v>
      </c>
      <c r="E189" s="5">
        <f>SIMPLvolumes!AP221*SUM(SIMPLvolumes!X221:AG221)</f>
        <v>0</v>
      </c>
      <c r="F189" s="5">
        <f>SIMPLvolumes!AQ221*SUM(SIMPLvolumes!X221:AG221)</f>
        <v>0</v>
      </c>
      <c r="G189" s="5">
        <f>SIMPLvolumes!AR221*SUM(SIMPLvolumes!X221:AG221)</f>
        <v>0</v>
      </c>
      <c r="H189" s="5">
        <f t="shared" si="7"/>
        <v>0</v>
      </c>
      <c r="I189" s="5">
        <f t="shared" si="8"/>
        <v>0</v>
      </c>
      <c r="J189" s="5">
        <f>SIMPLvolumes!AT221*SUM(SIMPLvolumes!X221:AG221)/3.125</f>
        <v>0</v>
      </c>
      <c r="K189" s="5">
        <f>SIMPLvolumes!AS221</f>
        <v>0</v>
      </c>
    </row>
    <row r="190" spans="2:11">
      <c r="B190" s="5">
        <f>SIMPLvolumes!AM222*SUM(SIMPLvolumes!X222:AG222)</f>
        <v>0</v>
      </c>
      <c r="C190" s="5">
        <f>SIMPLvolumes!AN222*SUM(SIMPLvolumes!X222:AG222)</f>
        <v>0</v>
      </c>
      <c r="D190" s="5">
        <f>SIMPLvolumes!AO222*SUM(SIMPLvolumes!X222:AG222)</f>
        <v>0</v>
      </c>
      <c r="E190" s="5">
        <f>SIMPLvolumes!AP222*SUM(SIMPLvolumes!X222:AG222)</f>
        <v>0</v>
      </c>
      <c r="F190" s="5">
        <f>SIMPLvolumes!AQ222*SUM(SIMPLvolumes!X222:AG222)</f>
        <v>0</v>
      </c>
      <c r="G190" s="5">
        <f>SIMPLvolumes!AR222*SUM(SIMPLvolumes!X222:AG222)</f>
        <v>0</v>
      </c>
      <c r="H190" s="5">
        <f t="shared" si="7"/>
        <v>0</v>
      </c>
      <c r="I190" s="5">
        <f t="shared" si="8"/>
        <v>0</v>
      </c>
      <c r="J190" s="5">
        <f>SIMPLvolumes!AT222*SUM(SIMPLvolumes!X222:AG222)/3.125</f>
        <v>0</v>
      </c>
      <c r="K190" s="5">
        <f>SIMPLvolumes!AS222</f>
        <v>0</v>
      </c>
    </row>
    <row r="191" spans="2:11">
      <c r="B191" s="5">
        <f>SIMPLvolumes!AM223*SUM(SIMPLvolumes!X223:AG223)</f>
        <v>0</v>
      </c>
      <c r="C191" s="5">
        <f>SIMPLvolumes!AN223*SUM(SIMPLvolumes!X223:AG223)</f>
        <v>0</v>
      </c>
      <c r="D191" s="5">
        <f>SIMPLvolumes!AO223*SUM(SIMPLvolumes!X223:AG223)</f>
        <v>0</v>
      </c>
      <c r="E191" s="5">
        <f>SIMPLvolumes!AP223*SUM(SIMPLvolumes!X223:AG223)</f>
        <v>0</v>
      </c>
      <c r="F191" s="5">
        <f>SIMPLvolumes!AQ223*SUM(SIMPLvolumes!X223:AG223)</f>
        <v>0</v>
      </c>
      <c r="G191" s="5">
        <f>SIMPLvolumes!AR223*SUM(SIMPLvolumes!X223:AG223)</f>
        <v>0</v>
      </c>
      <c r="H191" s="5">
        <f t="shared" si="7"/>
        <v>0</v>
      </c>
      <c r="I191" s="5">
        <f t="shared" si="8"/>
        <v>0</v>
      </c>
      <c r="J191" s="5">
        <f>SIMPLvolumes!AT223*SUM(SIMPLvolumes!X223:AG223)/3.125</f>
        <v>0</v>
      </c>
      <c r="K191" s="5">
        <f>SIMPLvolumes!AS223</f>
        <v>0</v>
      </c>
    </row>
    <row r="192" spans="2:11">
      <c r="B192" s="5">
        <f>SIMPLvolumes!AM224*SUM(SIMPLvolumes!X224:AG224)</f>
        <v>0</v>
      </c>
      <c r="C192" s="5">
        <f>SIMPLvolumes!AN224*SUM(SIMPLvolumes!X224:AG224)</f>
        <v>0</v>
      </c>
      <c r="D192" s="5">
        <f>SIMPLvolumes!AO224*SUM(SIMPLvolumes!X224:AG224)</f>
        <v>0</v>
      </c>
      <c r="E192" s="5">
        <f>SIMPLvolumes!AP224*SUM(SIMPLvolumes!X224:AG224)</f>
        <v>0</v>
      </c>
      <c r="F192" s="5">
        <f>SIMPLvolumes!AQ224*SUM(SIMPLvolumes!X224:AG224)</f>
        <v>0</v>
      </c>
      <c r="G192" s="5">
        <f>SIMPLvolumes!AR224*SUM(SIMPLvolumes!X224:AG224)</f>
        <v>0</v>
      </c>
      <c r="H192" s="5">
        <f t="shared" si="7"/>
        <v>0</v>
      </c>
      <c r="I192" s="5">
        <f t="shared" si="8"/>
        <v>0</v>
      </c>
      <c r="J192" s="5">
        <f>SIMPLvolumes!AT224*SUM(SIMPLvolumes!X224:AG224)/3.125</f>
        <v>0</v>
      </c>
      <c r="K192" s="5">
        <f>SIMPLvolumes!AS224</f>
        <v>0</v>
      </c>
    </row>
    <row r="193" spans="2:11">
      <c r="B193" s="5">
        <f>SIMPLvolumes!AM225*SUM(SIMPLvolumes!X225:AG225)</f>
        <v>0</v>
      </c>
      <c r="C193" s="5">
        <f>SIMPLvolumes!AN225*SUM(SIMPLvolumes!X225:AG225)</f>
        <v>0</v>
      </c>
      <c r="D193" s="5">
        <f>SIMPLvolumes!AO225*SUM(SIMPLvolumes!X225:AG225)</f>
        <v>0</v>
      </c>
      <c r="E193" s="5">
        <f>SIMPLvolumes!AP225*SUM(SIMPLvolumes!X225:AG225)</f>
        <v>0</v>
      </c>
      <c r="F193" s="5">
        <f>SIMPLvolumes!AQ225*SUM(SIMPLvolumes!X225:AG225)</f>
        <v>0</v>
      </c>
      <c r="G193" s="5">
        <f>SIMPLvolumes!AR225*SUM(SIMPLvolumes!X225:AG225)</f>
        <v>0</v>
      </c>
      <c r="H193" s="5">
        <f t="shared" si="7"/>
        <v>0</v>
      </c>
      <c r="I193" s="5">
        <f t="shared" si="8"/>
        <v>0</v>
      </c>
      <c r="J193" s="5">
        <f>SIMPLvolumes!AT225*SUM(SIMPLvolumes!X225:AG225)/3.125</f>
        <v>0</v>
      </c>
      <c r="K193" s="5">
        <f>SIMPLvolumes!AS225</f>
        <v>0</v>
      </c>
    </row>
    <row r="194" spans="2:11">
      <c r="B194" s="5">
        <f>SIMPLvolumes!AM226*SUM(SIMPLvolumes!X226:AG226)</f>
        <v>0</v>
      </c>
      <c r="C194" s="5">
        <f>SIMPLvolumes!AN226*SUM(SIMPLvolumes!X226:AG226)</f>
        <v>0</v>
      </c>
      <c r="D194" s="5">
        <f>SIMPLvolumes!AO226*SUM(SIMPLvolumes!X226:AG226)</f>
        <v>0</v>
      </c>
      <c r="E194" s="5">
        <f>SIMPLvolumes!AP226*SUM(SIMPLvolumes!X226:AG226)</f>
        <v>0</v>
      </c>
      <c r="F194" s="5">
        <f>SIMPLvolumes!AQ226*SUM(SIMPLvolumes!X226:AG226)</f>
        <v>0</v>
      </c>
      <c r="G194" s="5">
        <f>SIMPLvolumes!AR226*SUM(SIMPLvolumes!X226:AG226)</f>
        <v>0</v>
      </c>
      <c r="H194" s="5">
        <f t="shared" si="7"/>
        <v>0</v>
      </c>
      <c r="I194" s="5">
        <f t="shared" si="8"/>
        <v>0</v>
      </c>
      <c r="J194" s="5">
        <f>SIMPLvolumes!AT226*SUM(SIMPLvolumes!X226:AG226)/3.125</f>
        <v>0</v>
      </c>
      <c r="K194" s="5">
        <f>SIMPLvolumes!AS226</f>
        <v>0</v>
      </c>
    </row>
    <row r="195" spans="2:11">
      <c r="B195" s="5">
        <f>SIMPLvolumes!AM227*SUM(SIMPLvolumes!X227:AG227)</f>
        <v>0</v>
      </c>
      <c r="C195" s="5">
        <f>SIMPLvolumes!AN227*SUM(SIMPLvolumes!X227:AG227)</f>
        <v>0</v>
      </c>
      <c r="D195" s="5">
        <f>SIMPLvolumes!AO227*SUM(SIMPLvolumes!X227:AG227)</f>
        <v>0</v>
      </c>
      <c r="E195" s="5">
        <f>SIMPLvolumes!AP227*SUM(SIMPLvolumes!X227:AG227)</f>
        <v>0</v>
      </c>
      <c r="F195" s="5">
        <f>SIMPLvolumes!AQ227*SUM(SIMPLvolumes!X227:AG227)</f>
        <v>0</v>
      </c>
      <c r="G195" s="5">
        <f>SIMPLvolumes!AR227*SUM(SIMPLvolumes!X227:AG227)</f>
        <v>0</v>
      </c>
      <c r="H195" s="5">
        <f t="shared" ref="H195:H258" si="9">F195/10</f>
        <v>0</v>
      </c>
      <c r="I195" s="5">
        <f t="shared" ref="I195:I258" si="10">(3/100)*F195</f>
        <v>0</v>
      </c>
      <c r="J195" s="5">
        <f>SIMPLvolumes!AT227*SUM(SIMPLvolumes!X227:AG227)/3.125</f>
        <v>0</v>
      </c>
      <c r="K195" s="5">
        <f>SIMPLvolumes!AS227</f>
        <v>0</v>
      </c>
    </row>
    <row r="196" spans="2:11">
      <c r="B196" s="5">
        <f>SIMPLvolumes!AM228*SUM(SIMPLvolumes!X228:AG228)</f>
        <v>0</v>
      </c>
      <c r="C196" s="5">
        <f>SIMPLvolumes!AN228*SUM(SIMPLvolumes!X228:AG228)</f>
        <v>0</v>
      </c>
      <c r="D196" s="5">
        <f>SIMPLvolumes!AO228*SUM(SIMPLvolumes!X228:AG228)</f>
        <v>0</v>
      </c>
      <c r="E196" s="5">
        <f>SIMPLvolumes!AP228*SUM(SIMPLvolumes!X228:AG228)</f>
        <v>0</v>
      </c>
      <c r="F196" s="5">
        <f>SIMPLvolumes!AQ228*SUM(SIMPLvolumes!X228:AG228)</f>
        <v>0</v>
      </c>
      <c r="G196" s="5">
        <f>SIMPLvolumes!AR228*SUM(SIMPLvolumes!X228:AG228)</f>
        <v>0</v>
      </c>
      <c r="H196" s="5">
        <f t="shared" si="9"/>
        <v>0</v>
      </c>
      <c r="I196" s="5">
        <f t="shared" si="10"/>
        <v>0</v>
      </c>
      <c r="J196" s="5">
        <f>SIMPLvolumes!AT228*SUM(SIMPLvolumes!X228:AG228)/3.125</f>
        <v>0</v>
      </c>
      <c r="K196" s="5">
        <f>SIMPLvolumes!AS228</f>
        <v>0</v>
      </c>
    </row>
    <row r="197" spans="2:11">
      <c r="B197" s="5">
        <f>SIMPLvolumes!AM229*SUM(SIMPLvolumes!X229:AG229)</f>
        <v>0</v>
      </c>
      <c r="C197" s="5">
        <f>SIMPLvolumes!AN229*SUM(SIMPLvolumes!X229:AG229)</f>
        <v>0</v>
      </c>
      <c r="D197" s="5">
        <f>SIMPLvolumes!AO229*SUM(SIMPLvolumes!X229:AG229)</f>
        <v>0</v>
      </c>
      <c r="E197" s="5">
        <f>SIMPLvolumes!AP229*SUM(SIMPLvolumes!X229:AG229)</f>
        <v>0</v>
      </c>
      <c r="F197" s="5">
        <f>SIMPLvolumes!AQ229*SUM(SIMPLvolumes!X229:AG229)</f>
        <v>0</v>
      </c>
      <c r="G197" s="5">
        <f>SIMPLvolumes!AR229*SUM(SIMPLvolumes!X229:AG229)</f>
        <v>0</v>
      </c>
      <c r="H197" s="5">
        <f t="shared" si="9"/>
        <v>0</v>
      </c>
      <c r="I197" s="5">
        <f t="shared" si="10"/>
        <v>0</v>
      </c>
      <c r="J197" s="5">
        <f>SIMPLvolumes!AT229*SUM(SIMPLvolumes!X229:AG229)/3.125</f>
        <v>0</v>
      </c>
      <c r="K197" s="5">
        <f>SIMPLvolumes!AS229</f>
        <v>0</v>
      </c>
    </row>
    <row r="198" spans="2:11">
      <c r="B198" s="5">
        <f>SIMPLvolumes!AM230*SUM(SIMPLvolumes!X230:AG230)</f>
        <v>0</v>
      </c>
      <c r="C198" s="5">
        <f>SIMPLvolumes!AN230*SUM(SIMPLvolumes!X230:AG230)</f>
        <v>0</v>
      </c>
      <c r="D198" s="5">
        <f>SIMPLvolumes!AO230*SUM(SIMPLvolumes!X230:AG230)</f>
        <v>0</v>
      </c>
      <c r="E198" s="5">
        <f>SIMPLvolumes!AP230*SUM(SIMPLvolumes!X230:AG230)</f>
        <v>0</v>
      </c>
      <c r="F198" s="5">
        <f>SIMPLvolumes!AQ230*SUM(SIMPLvolumes!X230:AG230)</f>
        <v>0</v>
      </c>
      <c r="G198" s="5">
        <f>SIMPLvolumes!AR230*SUM(SIMPLvolumes!X230:AG230)</f>
        <v>0</v>
      </c>
      <c r="H198" s="5">
        <f t="shared" si="9"/>
        <v>0</v>
      </c>
      <c r="I198" s="5">
        <f t="shared" si="10"/>
        <v>0</v>
      </c>
      <c r="J198" s="5">
        <f>SIMPLvolumes!AT230*SUM(SIMPLvolumes!X230:AG230)/3.125</f>
        <v>0</v>
      </c>
      <c r="K198" s="5">
        <f>SIMPLvolumes!AS230</f>
        <v>0</v>
      </c>
    </row>
    <row r="199" spans="2:11">
      <c r="B199" s="5">
        <f>SIMPLvolumes!AM231*SUM(SIMPLvolumes!X231:AG231)</f>
        <v>0</v>
      </c>
      <c r="C199" s="5">
        <f>SIMPLvolumes!AN231*SUM(SIMPLvolumes!X231:AG231)</f>
        <v>0</v>
      </c>
      <c r="D199" s="5">
        <f>SIMPLvolumes!AO231*SUM(SIMPLvolumes!X231:AG231)</f>
        <v>0</v>
      </c>
      <c r="E199" s="5">
        <f>SIMPLvolumes!AP231*SUM(SIMPLvolumes!X231:AG231)</f>
        <v>0</v>
      </c>
      <c r="F199" s="5">
        <f>SIMPLvolumes!AQ231*SUM(SIMPLvolumes!X231:AG231)</f>
        <v>0</v>
      </c>
      <c r="G199" s="5">
        <f>SIMPLvolumes!AR231*SUM(SIMPLvolumes!X231:AG231)</f>
        <v>0</v>
      </c>
      <c r="H199" s="5">
        <f t="shared" si="9"/>
        <v>0</v>
      </c>
      <c r="I199" s="5">
        <f t="shared" si="10"/>
        <v>0</v>
      </c>
      <c r="J199" s="5">
        <f>SIMPLvolumes!AT231*SUM(SIMPLvolumes!X231:AG231)/3.125</f>
        <v>0</v>
      </c>
      <c r="K199" s="5">
        <f>SIMPLvolumes!AS231</f>
        <v>0</v>
      </c>
    </row>
    <row r="200" spans="2:11">
      <c r="B200" s="5">
        <f>SIMPLvolumes!AM232*SUM(SIMPLvolumes!X232:AG232)</f>
        <v>0</v>
      </c>
      <c r="C200" s="5">
        <f>SIMPLvolumes!AN232*SUM(SIMPLvolumes!X232:AG232)</f>
        <v>0</v>
      </c>
      <c r="D200" s="5">
        <f>SIMPLvolumes!AO232*SUM(SIMPLvolumes!X232:AG232)</f>
        <v>0</v>
      </c>
      <c r="E200" s="5">
        <f>SIMPLvolumes!AP232*SUM(SIMPLvolumes!X232:AG232)</f>
        <v>0</v>
      </c>
      <c r="F200" s="5">
        <f>SIMPLvolumes!AQ232*SUM(SIMPLvolumes!X232:AG232)</f>
        <v>0</v>
      </c>
      <c r="G200" s="5">
        <f>SIMPLvolumes!AR232*SUM(SIMPLvolumes!X232:AG232)</f>
        <v>0</v>
      </c>
      <c r="H200" s="5">
        <f t="shared" si="9"/>
        <v>0</v>
      </c>
      <c r="I200" s="5">
        <f t="shared" si="10"/>
        <v>0</v>
      </c>
      <c r="J200" s="5">
        <f>SIMPLvolumes!AT232*SUM(SIMPLvolumes!X232:AG232)/3.125</f>
        <v>0</v>
      </c>
      <c r="K200" s="5">
        <f>SIMPLvolumes!AS232</f>
        <v>0</v>
      </c>
    </row>
    <row r="201" spans="2:11">
      <c r="B201" s="5">
        <f>SIMPLvolumes!AM233*SUM(SIMPLvolumes!X233:AG233)</f>
        <v>0</v>
      </c>
      <c r="C201" s="5">
        <f>SIMPLvolumes!AN233*SUM(SIMPLvolumes!X233:AG233)</f>
        <v>0</v>
      </c>
      <c r="D201" s="5">
        <f>SIMPLvolumes!AO233*SUM(SIMPLvolumes!X233:AG233)</f>
        <v>0</v>
      </c>
      <c r="E201" s="5">
        <f>SIMPLvolumes!AP233*SUM(SIMPLvolumes!X233:AG233)</f>
        <v>0</v>
      </c>
      <c r="F201" s="5">
        <f>SIMPLvolumes!AQ233*SUM(SIMPLvolumes!X233:AG233)</f>
        <v>0</v>
      </c>
      <c r="G201" s="5">
        <f>SIMPLvolumes!AR233*SUM(SIMPLvolumes!X233:AG233)</f>
        <v>0</v>
      </c>
      <c r="H201" s="5">
        <f t="shared" si="9"/>
        <v>0</v>
      </c>
      <c r="I201" s="5">
        <f t="shared" si="10"/>
        <v>0</v>
      </c>
      <c r="J201" s="5">
        <f>SIMPLvolumes!AT233*SUM(SIMPLvolumes!X233:AG233)/3.125</f>
        <v>0</v>
      </c>
      <c r="K201" s="5">
        <f>SIMPLvolumes!AS233</f>
        <v>0</v>
      </c>
    </row>
    <row r="202" spans="2:11">
      <c r="B202" s="5">
        <f>SIMPLvolumes!AM234*SUM(SIMPLvolumes!X234:AG234)</f>
        <v>0</v>
      </c>
      <c r="C202" s="5">
        <f>SIMPLvolumes!AN234*SUM(SIMPLvolumes!X234:AG234)</f>
        <v>0</v>
      </c>
      <c r="D202" s="5">
        <f>SIMPLvolumes!AO234*SUM(SIMPLvolumes!X234:AG234)</f>
        <v>0</v>
      </c>
      <c r="E202" s="5">
        <f>SIMPLvolumes!AP234*SUM(SIMPLvolumes!X234:AG234)</f>
        <v>0</v>
      </c>
      <c r="F202" s="5">
        <f>SIMPLvolumes!AQ234*SUM(SIMPLvolumes!X234:AG234)</f>
        <v>0</v>
      </c>
      <c r="G202" s="5">
        <f>SIMPLvolumes!AR234*SUM(SIMPLvolumes!X234:AG234)</f>
        <v>0</v>
      </c>
      <c r="H202" s="5">
        <f t="shared" si="9"/>
        <v>0</v>
      </c>
      <c r="I202" s="5">
        <f t="shared" si="10"/>
        <v>0</v>
      </c>
      <c r="J202" s="5">
        <f>SIMPLvolumes!AT234*SUM(SIMPLvolumes!X234:AG234)/3.125</f>
        <v>0</v>
      </c>
      <c r="K202" s="5">
        <f>SIMPLvolumes!AS234</f>
        <v>0</v>
      </c>
    </row>
    <row r="203" spans="2:11">
      <c r="B203" s="5">
        <f>SIMPLvolumes!AM235*SUM(SIMPLvolumes!X235:AG235)</f>
        <v>0</v>
      </c>
      <c r="C203" s="5">
        <f>SIMPLvolumes!AN235*SUM(SIMPLvolumes!X235:AG235)</f>
        <v>0</v>
      </c>
      <c r="D203" s="5">
        <f>SIMPLvolumes!AO235*SUM(SIMPLvolumes!X235:AG235)</f>
        <v>0</v>
      </c>
      <c r="E203" s="5">
        <f>SIMPLvolumes!AP235*SUM(SIMPLvolumes!X235:AG235)</f>
        <v>0</v>
      </c>
      <c r="F203" s="5">
        <f>SIMPLvolumes!AQ235*SUM(SIMPLvolumes!X235:AG235)</f>
        <v>0</v>
      </c>
      <c r="G203" s="5">
        <f>SIMPLvolumes!AR235*SUM(SIMPLvolumes!X235:AG235)</f>
        <v>0</v>
      </c>
      <c r="H203" s="5">
        <f t="shared" si="9"/>
        <v>0</v>
      </c>
      <c r="I203" s="5">
        <f t="shared" si="10"/>
        <v>0</v>
      </c>
      <c r="J203" s="5">
        <f>SIMPLvolumes!AT235*SUM(SIMPLvolumes!X235:AG235)/3.125</f>
        <v>0</v>
      </c>
      <c r="K203" s="5">
        <f>SIMPLvolumes!AS235</f>
        <v>0</v>
      </c>
    </row>
    <row r="204" spans="2:11">
      <c r="B204" s="5">
        <f>SIMPLvolumes!AM236*SUM(SIMPLvolumes!X236:AG236)</f>
        <v>0</v>
      </c>
      <c r="C204" s="5">
        <f>SIMPLvolumes!AN236*SUM(SIMPLvolumes!X236:AG236)</f>
        <v>0</v>
      </c>
      <c r="D204" s="5">
        <f>SIMPLvolumes!AO236*SUM(SIMPLvolumes!X236:AG236)</f>
        <v>0</v>
      </c>
      <c r="E204" s="5">
        <f>SIMPLvolumes!AP236*SUM(SIMPLvolumes!X236:AG236)</f>
        <v>0</v>
      </c>
      <c r="F204" s="5">
        <f>SIMPLvolumes!AQ236*SUM(SIMPLvolumes!X236:AG236)</f>
        <v>0</v>
      </c>
      <c r="G204" s="5">
        <f>SIMPLvolumes!AR236*SUM(SIMPLvolumes!X236:AG236)</f>
        <v>0</v>
      </c>
      <c r="H204" s="5">
        <f t="shared" si="9"/>
        <v>0</v>
      </c>
      <c r="I204" s="5">
        <f t="shared" si="10"/>
        <v>0</v>
      </c>
      <c r="J204" s="5">
        <f>SIMPLvolumes!AT236*SUM(SIMPLvolumes!X236:AG236)/3.125</f>
        <v>0</v>
      </c>
      <c r="K204" s="5">
        <f>SIMPLvolumes!AS236</f>
        <v>0</v>
      </c>
    </row>
    <row r="205" spans="2:11">
      <c r="B205" s="5">
        <f>SIMPLvolumes!AM237*SUM(SIMPLvolumes!X237:AG237)</f>
        <v>0</v>
      </c>
      <c r="C205" s="5">
        <f>SIMPLvolumes!AN237*SUM(SIMPLvolumes!X237:AG237)</f>
        <v>0</v>
      </c>
      <c r="D205" s="5">
        <f>SIMPLvolumes!AO237*SUM(SIMPLvolumes!X237:AG237)</f>
        <v>0</v>
      </c>
      <c r="E205" s="5">
        <f>SIMPLvolumes!AP237*SUM(SIMPLvolumes!X237:AG237)</f>
        <v>0</v>
      </c>
      <c r="F205" s="5">
        <f>SIMPLvolumes!AQ237*SUM(SIMPLvolumes!X237:AG237)</f>
        <v>0</v>
      </c>
      <c r="G205" s="5">
        <f>SIMPLvolumes!AR237*SUM(SIMPLvolumes!X237:AG237)</f>
        <v>0</v>
      </c>
      <c r="H205" s="5">
        <f t="shared" si="9"/>
        <v>0</v>
      </c>
      <c r="I205" s="5">
        <f t="shared" si="10"/>
        <v>0</v>
      </c>
      <c r="J205" s="5">
        <f>SIMPLvolumes!AT237*SUM(SIMPLvolumes!X237:AG237)/3.125</f>
        <v>0</v>
      </c>
      <c r="K205" s="5">
        <f>SIMPLvolumes!AS237</f>
        <v>0</v>
      </c>
    </row>
    <row r="206" spans="2:11">
      <c r="B206" s="5">
        <f>SIMPLvolumes!AM238*SUM(SIMPLvolumes!X238:AG238)</f>
        <v>0</v>
      </c>
      <c r="C206" s="5">
        <f>SIMPLvolumes!AN238*SUM(SIMPLvolumes!X238:AG238)</f>
        <v>0</v>
      </c>
      <c r="D206" s="5">
        <f>SIMPLvolumes!AO238*SUM(SIMPLvolumes!X238:AG238)</f>
        <v>0</v>
      </c>
      <c r="E206" s="5">
        <f>SIMPLvolumes!AP238*SUM(SIMPLvolumes!X238:AG238)</f>
        <v>0</v>
      </c>
      <c r="F206" s="5">
        <f>SIMPLvolumes!AQ238*SUM(SIMPLvolumes!X238:AG238)</f>
        <v>0</v>
      </c>
      <c r="G206" s="5">
        <f>SIMPLvolumes!AR238*SUM(SIMPLvolumes!X238:AG238)</f>
        <v>0</v>
      </c>
      <c r="H206" s="5">
        <f t="shared" si="9"/>
        <v>0</v>
      </c>
      <c r="I206" s="5">
        <f t="shared" si="10"/>
        <v>0</v>
      </c>
      <c r="J206" s="5">
        <f>SIMPLvolumes!AT238*SUM(SIMPLvolumes!X238:AG238)/3.125</f>
        <v>0</v>
      </c>
      <c r="K206" s="5">
        <f>SIMPLvolumes!AS238</f>
        <v>0</v>
      </c>
    </row>
    <row r="207" spans="2:11">
      <c r="B207" s="5">
        <f>SIMPLvolumes!AM239*SUM(SIMPLvolumes!X239:AG239)</f>
        <v>0</v>
      </c>
      <c r="C207" s="5">
        <f>SIMPLvolumes!AN239*SUM(SIMPLvolumes!X239:AG239)</f>
        <v>0</v>
      </c>
      <c r="D207" s="5">
        <f>SIMPLvolumes!AO239*SUM(SIMPLvolumes!X239:AG239)</f>
        <v>0</v>
      </c>
      <c r="E207" s="5">
        <f>SIMPLvolumes!AP239*SUM(SIMPLvolumes!X239:AG239)</f>
        <v>0</v>
      </c>
      <c r="F207" s="5">
        <f>SIMPLvolumes!AQ239*SUM(SIMPLvolumes!X239:AG239)</f>
        <v>0</v>
      </c>
      <c r="G207" s="5">
        <f>SIMPLvolumes!AR239*SUM(SIMPLvolumes!X239:AG239)</f>
        <v>0</v>
      </c>
      <c r="H207" s="5">
        <f t="shared" si="9"/>
        <v>0</v>
      </c>
      <c r="I207" s="5">
        <f t="shared" si="10"/>
        <v>0</v>
      </c>
      <c r="J207" s="5">
        <f>SIMPLvolumes!AT239*SUM(SIMPLvolumes!X239:AG239)/3.125</f>
        <v>0</v>
      </c>
      <c r="K207" s="5">
        <f>SIMPLvolumes!AS239</f>
        <v>0</v>
      </c>
    </row>
    <row r="208" spans="2:11">
      <c r="B208" s="5">
        <f>SIMPLvolumes!AM240*SUM(SIMPLvolumes!X240:AG240)</f>
        <v>0</v>
      </c>
      <c r="C208" s="5">
        <f>SIMPLvolumes!AN240*SUM(SIMPLvolumes!X240:AG240)</f>
        <v>0</v>
      </c>
      <c r="D208" s="5">
        <f>SIMPLvolumes!AO240*SUM(SIMPLvolumes!X240:AG240)</f>
        <v>0</v>
      </c>
      <c r="E208" s="5">
        <f>SIMPLvolumes!AP240*SUM(SIMPLvolumes!X240:AG240)</f>
        <v>0</v>
      </c>
      <c r="F208" s="5">
        <f>SIMPLvolumes!AQ240*SUM(SIMPLvolumes!X240:AG240)</f>
        <v>0</v>
      </c>
      <c r="G208" s="5">
        <f>SIMPLvolumes!AR240*SUM(SIMPLvolumes!X240:AG240)</f>
        <v>0</v>
      </c>
      <c r="H208" s="5">
        <f t="shared" si="9"/>
        <v>0</v>
      </c>
      <c r="I208" s="5">
        <f t="shared" si="10"/>
        <v>0</v>
      </c>
      <c r="J208" s="5">
        <f>SIMPLvolumes!AT240*SUM(SIMPLvolumes!X240:AG240)/3.125</f>
        <v>0</v>
      </c>
      <c r="K208" s="5">
        <f>SIMPLvolumes!AS240</f>
        <v>0</v>
      </c>
    </row>
    <row r="209" spans="2:11">
      <c r="B209" s="5">
        <f>SIMPLvolumes!AM241*SUM(SIMPLvolumes!X241:AG241)</f>
        <v>0</v>
      </c>
      <c r="C209" s="5">
        <f>SIMPLvolumes!AN241*SUM(SIMPLvolumes!X241:AG241)</f>
        <v>0</v>
      </c>
      <c r="D209" s="5">
        <f>SIMPLvolumes!AO241*SUM(SIMPLvolumes!X241:AG241)</f>
        <v>0</v>
      </c>
      <c r="E209" s="5">
        <f>SIMPLvolumes!AP241*SUM(SIMPLvolumes!X241:AG241)</f>
        <v>0</v>
      </c>
      <c r="F209" s="5">
        <f>SIMPLvolumes!AQ241*SUM(SIMPLvolumes!X241:AG241)</f>
        <v>0</v>
      </c>
      <c r="G209" s="5">
        <f>SIMPLvolumes!AR241*SUM(SIMPLvolumes!X241:AG241)</f>
        <v>0</v>
      </c>
      <c r="H209" s="5">
        <f t="shared" si="9"/>
        <v>0</v>
      </c>
      <c r="I209" s="5">
        <f t="shared" si="10"/>
        <v>0</v>
      </c>
      <c r="J209" s="5">
        <f>SIMPLvolumes!AT241*SUM(SIMPLvolumes!X241:AG241)/3.125</f>
        <v>0</v>
      </c>
      <c r="K209" s="5">
        <f>SIMPLvolumes!AS241</f>
        <v>0</v>
      </c>
    </row>
    <row r="210" spans="2:11">
      <c r="B210" s="5">
        <f>SIMPLvolumes!AM242*SUM(SIMPLvolumes!X242:AG242)</f>
        <v>0</v>
      </c>
      <c r="C210" s="5">
        <f>SIMPLvolumes!AN242*SUM(SIMPLvolumes!X242:AG242)</f>
        <v>0</v>
      </c>
      <c r="D210" s="5">
        <f>SIMPLvolumes!AO242*SUM(SIMPLvolumes!X242:AG242)</f>
        <v>0</v>
      </c>
      <c r="E210" s="5">
        <f>SIMPLvolumes!AP242*SUM(SIMPLvolumes!X242:AG242)</f>
        <v>0</v>
      </c>
      <c r="F210" s="5">
        <f>SIMPLvolumes!AQ242*SUM(SIMPLvolumes!X242:AG242)</f>
        <v>0</v>
      </c>
      <c r="G210" s="5">
        <f>SIMPLvolumes!AR242*SUM(SIMPLvolumes!X242:AG242)</f>
        <v>0</v>
      </c>
      <c r="H210" s="5">
        <f t="shared" si="9"/>
        <v>0</v>
      </c>
      <c r="I210" s="5">
        <f t="shared" si="10"/>
        <v>0</v>
      </c>
      <c r="J210" s="5">
        <f>SIMPLvolumes!AT242*SUM(SIMPLvolumes!X242:AG242)/3.125</f>
        <v>0</v>
      </c>
      <c r="K210" s="5">
        <f>SIMPLvolumes!AS242</f>
        <v>0</v>
      </c>
    </row>
    <row r="211" spans="2:11">
      <c r="B211" s="5">
        <f>SIMPLvolumes!AM243*SUM(SIMPLvolumes!X243:AG243)</f>
        <v>0</v>
      </c>
      <c r="C211" s="5">
        <f>SIMPLvolumes!AN243*SUM(SIMPLvolumes!X243:AG243)</f>
        <v>0</v>
      </c>
      <c r="D211" s="5">
        <f>SIMPLvolumes!AO243*SUM(SIMPLvolumes!X243:AG243)</f>
        <v>0</v>
      </c>
      <c r="E211" s="5">
        <f>SIMPLvolumes!AP243*SUM(SIMPLvolumes!X243:AG243)</f>
        <v>0</v>
      </c>
      <c r="F211" s="5">
        <f>SIMPLvolumes!AQ243*SUM(SIMPLvolumes!X243:AG243)</f>
        <v>0</v>
      </c>
      <c r="G211" s="5">
        <f>SIMPLvolumes!AR243*SUM(SIMPLvolumes!X243:AG243)</f>
        <v>0</v>
      </c>
      <c r="H211" s="5">
        <f t="shared" si="9"/>
        <v>0</v>
      </c>
      <c r="I211" s="5">
        <f t="shared" si="10"/>
        <v>0</v>
      </c>
      <c r="J211" s="5">
        <f>SIMPLvolumes!AT243*SUM(SIMPLvolumes!X243:AG243)/3.125</f>
        <v>0</v>
      </c>
      <c r="K211" s="5">
        <f>SIMPLvolumes!AS243</f>
        <v>0</v>
      </c>
    </row>
    <row r="212" spans="2:11">
      <c r="B212" s="5">
        <f>SIMPLvolumes!AM244*SUM(SIMPLvolumes!X244:AG244)</f>
        <v>0</v>
      </c>
      <c r="C212" s="5">
        <f>SIMPLvolumes!AN244*SUM(SIMPLvolumes!X244:AG244)</f>
        <v>0</v>
      </c>
      <c r="D212" s="5">
        <f>SIMPLvolumes!AO244*SUM(SIMPLvolumes!X244:AG244)</f>
        <v>0</v>
      </c>
      <c r="E212" s="5">
        <f>SIMPLvolumes!AP244*SUM(SIMPLvolumes!X244:AG244)</f>
        <v>0</v>
      </c>
      <c r="F212" s="5">
        <f>SIMPLvolumes!AQ244*SUM(SIMPLvolumes!X244:AG244)</f>
        <v>0</v>
      </c>
      <c r="G212" s="5">
        <f>SIMPLvolumes!AR244*SUM(SIMPLvolumes!X244:AG244)</f>
        <v>0</v>
      </c>
      <c r="H212" s="5">
        <f t="shared" si="9"/>
        <v>0</v>
      </c>
      <c r="I212" s="5">
        <f t="shared" si="10"/>
        <v>0</v>
      </c>
      <c r="J212" s="5">
        <f>SIMPLvolumes!AT244*SUM(SIMPLvolumes!X244:AG244)/3.125</f>
        <v>0</v>
      </c>
      <c r="K212" s="5">
        <f>SIMPLvolumes!AS244</f>
        <v>0</v>
      </c>
    </row>
    <row r="213" spans="2:11">
      <c r="B213" s="5">
        <f>SIMPLvolumes!AM245*SUM(SIMPLvolumes!X245:AG245)</f>
        <v>0</v>
      </c>
      <c r="C213" s="5">
        <f>SIMPLvolumes!AN245*SUM(SIMPLvolumes!X245:AG245)</f>
        <v>0</v>
      </c>
      <c r="D213" s="5">
        <f>SIMPLvolumes!AO245*SUM(SIMPLvolumes!X245:AG245)</f>
        <v>0</v>
      </c>
      <c r="E213" s="5">
        <f>SIMPLvolumes!AP245*SUM(SIMPLvolumes!X245:AG245)</f>
        <v>0</v>
      </c>
      <c r="F213" s="5">
        <f>SIMPLvolumes!AQ245*SUM(SIMPLvolumes!X245:AG245)</f>
        <v>0</v>
      </c>
      <c r="G213" s="5">
        <f>SIMPLvolumes!AR245*SUM(SIMPLvolumes!X245:AG245)</f>
        <v>0</v>
      </c>
      <c r="H213" s="5">
        <f t="shared" si="9"/>
        <v>0</v>
      </c>
      <c r="I213" s="5">
        <f t="shared" si="10"/>
        <v>0</v>
      </c>
      <c r="J213" s="5">
        <f>SIMPLvolumes!AT245*SUM(SIMPLvolumes!X245:AG245)/3.125</f>
        <v>0</v>
      </c>
      <c r="K213" s="5">
        <f>SIMPLvolumes!AS245</f>
        <v>0</v>
      </c>
    </row>
    <row r="214" spans="2:11">
      <c r="B214" s="5">
        <f>SIMPLvolumes!AM246*SUM(SIMPLvolumes!X246:AG246)</f>
        <v>0</v>
      </c>
      <c r="C214" s="5">
        <f>SIMPLvolumes!AN246*SUM(SIMPLvolumes!X246:AG246)</f>
        <v>0</v>
      </c>
      <c r="D214" s="5">
        <f>SIMPLvolumes!AO246*SUM(SIMPLvolumes!X246:AG246)</f>
        <v>0</v>
      </c>
      <c r="E214" s="5">
        <f>SIMPLvolumes!AP246*SUM(SIMPLvolumes!X246:AG246)</f>
        <v>0</v>
      </c>
      <c r="F214" s="5">
        <f>SIMPLvolumes!AQ246*SUM(SIMPLvolumes!X246:AG246)</f>
        <v>0</v>
      </c>
      <c r="G214" s="5">
        <f>SIMPLvolumes!AR246*SUM(SIMPLvolumes!X246:AG246)</f>
        <v>0</v>
      </c>
      <c r="H214" s="5">
        <f t="shared" si="9"/>
        <v>0</v>
      </c>
      <c r="I214" s="5">
        <f t="shared" si="10"/>
        <v>0</v>
      </c>
      <c r="J214" s="5">
        <f>SIMPLvolumes!AT246*SUM(SIMPLvolumes!X246:AG246)/3.125</f>
        <v>0</v>
      </c>
      <c r="K214" s="5">
        <f>SIMPLvolumes!AS246</f>
        <v>0</v>
      </c>
    </row>
    <row r="215" spans="2:11">
      <c r="B215" s="5">
        <f>SIMPLvolumes!AM247*SUM(SIMPLvolumes!X247:AG247)</f>
        <v>0</v>
      </c>
      <c r="C215" s="5">
        <f>SIMPLvolumes!AN247*SUM(SIMPLvolumes!X247:AG247)</f>
        <v>0</v>
      </c>
      <c r="D215" s="5">
        <f>SIMPLvolumes!AO247*SUM(SIMPLvolumes!X247:AG247)</f>
        <v>0</v>
      </c>
      <c r="E215" s="5">
        <f>SIMPLvolumes!AP247*SUM(SIMPLvolumes!X247:AG247)</f>
        <v>0</v>
      </c>
      <c r="F215" s="5">
        <f>SIMPLvolumes!AQ247*SUM(SIMPLvolumes!X247:AG247)</f>
        <v>0</v>
      </c>
      <c r="G215" s="5">
        <f>SIMPLvolumes!AR247*SUM(SIMPLvolumes!X247:AG247)</f>
        <v>0</v>
      </c>
      <c r="H215" s="5">
        <f t="shared" si="9"/>
        <v>0</v>
      </c>
      <c r="I215" s="5">
        <f t="shared" si="10"/>
        <v>0</v>
      </c>
      <c r="J215" s="5">
        <f>SIMPLvolumes!AT247*SUM(SIMPLvolumes!X247:AG247)/3.125</f>
        <v>0</v>
      </c>
      <c r="K215" s="5">
        <f>SIMPLvolumes!AS247</f>
        <v>0</v>
      </c>
    </row>
    <row r="216" spans="2:11">
      <c r="B216" s="5">
        <f>SIMPLvolumes!AM248*SUM(SIMPLvolumes!X248:AG248)</f>
        <v>0</v>
      </c>
      <c r="C216" s="5">
        <f>SIMPLvolumes!AN248*SUM(SIMPLvolumes!X248:AG248)</f>
        <v>0</v>
      </c>
      <c r="D216" s="5">
        <f>SIMPLvolumes!AO248*SUM(SIMPLvolumes!X248:AG248)</f>
        <v>0</v>
      </c>
      <c r="E216" s="5">
        <f>SIMPLvolumes!AP248*SUM(SIMPLvolumes!X248:AG248)</f>
        <v>0</v>
      </c>
      <c r="F216" s="5">
        <f>SIMPLvolumes!AQ248*SUM(SIMPLvolumes!X248:AG248)</f>
        <v>0</v>
      </c>
      <c r="G216" s="5">
        <f>SIMPLvolumes!AR248*SUM(SIMPLvolumes!X248:AG248)</f>
        <v>0</v>
      </c>
      <c r="H216" s="5">
        <f t="shared" si="9"/>
        <v>0</v>
      </c>
      <c r="I216" s="5">
        <f t="shared" si="10"/>
        <v>0</v>
      </c>
      <c r="J216" s="5">
        <f>SIMPLvolumes!AT248*SUM(SIMPLvolumes!X248:AG248)/3.125</f>
        <v>0</v>
      </c>
      <c r="K216" s="5">
        <f>SIMPLvolumes!AS248</f>
        <v>0</v>
      </c>
    </row>
    <row r="217" spans="2:11">
      <c r="B217" s="5">
        <f>SIMPLvolumes!AM249*SUM(SIMPLvolumes!X249:AG249)</f>
        <v>0</v>
      </c>
      <c r="C217" s="5">
        <f>SIMPLvolumes!AN249*SUM(SIMPLvolumes!X249:AG249)</f>
        <v>0</v>
      </c>
      <c r="D217" s="5">
        <f>SIMPLvolumes!AO249*SUM(SIMPLvolumes!X249:AG249)</f>
        <v>0</v>
      </c>
      <c r="E217" s="5">
        <f>SIMPLvolumes!AP249*SUM(SIMPLvolumes!X249:AG249)</f>
        <v>0</v>
      </c>
      <c r="F217" s="5">
        <f>SIMPLvolumes!AQ249*SUM(SIMPLvolumes!X249:AG249)</f>
        <v>0</v>
      </c>
      <c r="G217" s="5">
        <f>SIMPLvolumes!AR249*SUM(SIMPLvolumes!X249:AG249)</f>
        <v>0</v>
      </c>
      <c r="H217" s="5">
        <f t="shared" si="9"/>
        <v>0</v>
      </c>
      <c r="I217" s="5">
        <f t="shared" si="10"/>
        <v>0</v>
      </c>
      <c r="J217" s="5">
        <f>SIMPLvolumes!AT249*SUM(SIMPLvolumes!X249:AG249)/3.125</f>
        <v>0</v>
      </c>
      <c r="K217" s="5">
        <f>SIMPLvolumes!AS249</f>
        <v>0</v>
      </c>
    </row>
    <row r="218" spans="2:11">
      <c r="B218" s="5">
        <f>SIMPLvolumes!AM250*SUM(SIMPLvolumes!X250:AG250)</f>
        <v>0</v>
      </c>
      <c r="C218" s="5">
        <f>SIMPLvolumes!AN250*SUM(SIMPLvolumes!X250:AG250)</f>
        <v>0</v>
      </c>
      <c r="D218" s="5">
        <f>SIMPLvolumes!AO250*SUM(SIMPLvolumes!X250:AG250)</f>
        <v>0</v>
      </c>
      <c r="E218" s="5">
        <f>SIMPLvolumes!AP250*SUM(SIMPLvolumes!X250:AG250)</f>
        <v>0</v>
      </c>
      <c r="F218" s="5">
        <f>SIMPLvolumes!AQ250*SUM(SIMPLvolumes!X250:AG250)</f>
        <v>0</v>
      </c>
      <c r="G218" s="5">
        <f>SIMPLvolumes!AR250*SUM(SIMPLvolumes!X250:AG250)</f>
        <v>0</v>
      </c>
      <c r="H218" s="5">
        <f t="shared" si="9"/>
        <v>0</v>
      </c>
      <c r="I218" s="5">
        <f t="shared" si="10"/>
        <v>0</v>
      </c>
      <c r="J218" s="5">
        <f>SIMPLvolumes!AT250*SUM(SIMPLvolumes!X250:AG250)/3.125</f>
        <v>0</v>
      </c>
      <c r="K218" s="5">
        <f>SIMPLvolumes!AS250</f>
        <v>0</v>
      </c>
    </row>
    <row r="219" spans="2:11">
      <c r="B219" s="5">
        <f>SIMPLvolumes!AM251*SUM(SIMPLvolumes!X251:AG251)</f>
        <v>0</v>
      </c>
      <c r="C219" s="5">
        <f>SIMPLvolumes!AN251*SUM(SIMPLvolumes!X251:AG251)</f>
        <v>0</v>
      </c>
      <c r="D219" s="5">
        <f>SIMPLvolumes!AO251*SUM(SIMPLvolumes!X251:AG251)</f>
        <v>0</v>
      </c>
      <c r="E219" s="5">
        <f>SIMPLvolumes!AP251*SUM(SIMPLvolumes!X251:AG251)</f>
        <v>0</v>
      </c>
      <c r="F219" s="5">
        <f>SIMPLvolumes!AQ251*SUM(SIMPLvolumes!X251:AG251)</f>
        <v>0</v>
      </c>
      <c r="G219" s="5">
        <f>SIMPLvolumes!AR251*SUM(SIMPLvolumes!X251:AG251)</f>
        <v>0</v>
      </c>
      <c r="H219" s="5">
        <f t="shared" si="9"/>
        <v>0</v>
      </c>
      <c r="I219" s="5">
        <f t="shared" si="10"/>
        <v>0</v>
      </c>
      <c r="J219" s="5">
        <f>SIMPLvolumes!AT251*SUM(SIMPLvolumes!X251:AG251)/3.125</f>
        <v>0</v>
      </c>
      <c r="K219" s="5">
        <f>SIMPLvolumes!AS251</f>
        <v>0</v>
      </c>
    </row>
    <row r="220" spans="2:11">
      <c r="B220" s="5">
        <f>SIMPLvolumes!AM252*SUM(SIMPLvolumes!X252:AG252)</f>
        <v>0</v>
      </c>
      <c r="C220" s="5">
        <f>SIMPLvolumes!AN252*SUM(SIMPLvolumes!X252:AG252)</f>
        <v>0</v>
      </c>
      <c r="D220" s="5">
        <f>SIMPLvolumes!AO252*SUM(SIMPLvolumes!X252:AG252)</f>
        <v>0</v>
      </c>
      <c r="E220" s="5">
        <f>SIMPLvolumes!AP252*SUM(SIMPLvolumes!X252:AG252)</f>
        <v>0</v>
      </c>
      <c r="F220" s="5">
        <f>SIMPLvolumes!AQ252*SUM(SIMPLvolumes!X252:AG252)</f>
        <v>0</v>
      </c>
      <c r="G220" s="5">
        <f>SIMPLvolumes!AR252*SUM(SIMPLvolumes!X252:AG252)</f>
        <v>0</v>
      </c>
      <c r="H220" s="5">
        <f t="shared" si="9"/>
        <v>0</v>
      </c>
      <c r="I220" s="5">
        <f t="shared" si="10"/>
        <v>0</v>
      </c>
      <c r="J220" s="5">
        <f>SIMPLvolumes!AT252*SUM(SIMPLvolumes!X252:AG252)/3.125</f>
        <v>0</v>
      </c>
      <c r="K220" s="5">
        <f>SIMPLvolumes!AS252</f>
        <v>0</v>
      </c>
    </row>
    <row r="221" spans="2:11">
      <c r="B221" s="5">
        <f>SIMPLvolumes!AM253*SUM(SIMPLvolumes!X253:AG253)</f>
        <v>0</v>
      </c>
      <c r="C221" s="5">
        <f>SIMPLvolumes!AN253*SUM(SIMPLvolumes!X253:AG253)</f>
        <v>0</v>
      </c>
      <c r="D221" s="5">
        <f>SIMPLvolumes!AO253*SUM(SIMPLvolumes!X253:AG253)</f>
        <v>0</v>
      </c>
      <c r="E221" s="5">
        <f>SIMPLvolumes!AP253*SUM(SIMPLvolumes!X253:AG253)</f>
        <v>0</v>
      </c>
      <c r="F221" s="5">
        <f>SIMPLvolumes!AQ253*SUM(SIMPLvolumes!X253:AG253)</f>
        <v>0</v>
      </c>
      <c r="G221" s="5">
        <f>SIMPLvolumes!AR253*SUM(SIMPLvolumes!X253:AG253)</f>
        <v>0</v>
      </c>
      <c r="H221" s="5">
        <f t="shared" si="9"/>
        <v>0</v>
      </c>
      <c r="I221" s="5">
        <f t="shared" si="10"/>
        <v>0</v>
      </c>
      <c r="J221" s="5">
        <f>SIMPLvolumes!AT253*SUM(SIMPLvolumes!X253:AG253)/3.125</f>
        <v>0</v>
      </c>
      <c r="K221" s="5">
        <f>SIMPLvolumes!AS253</f>
        <v>0</v>
      </c>
    </row>
    <row r="222" spans="2:11">
      <c r="B222" s="5">
        <f>SIMPLvolumes!AM254*SUM(SIMPLvolumes!X254:AG254)</f>
        <v>0</v>
      </c>
      <c r="C222" s="5">
        <f>SIMPLvolumes!AN254*SUM(SIMPLvolumes!X254:AG254)</f>
        <v>0</v>
      </c>
      <c r="D222" s="5">
        <f>SIMPLvolumes!AO254*SUM(SIMPLvolumes!X254:AG254)</f>
        <v>0</v>
      </c>
      <c r="E222" s="5">
        <f>SIMPLvolumes!AP254*SUM(SIMPLvolumes!X254:AG254)</f>
        <v>0</v>
      </c>
      <c r="F222" s="5">
        <f>SIMPLvolumes!AQ254*SUM(SIMPLvolumes!X254:AG254)</f>
        <v>0</v>
      </c>
      <c r="G222" s="5">
        <f>SIMPLvolumes!AR254*SUM(SIMPLvolumes!X254:AG254)</f>
        <v>0</v>
      </c>
      <c r="H222" s="5">
        <f t="shared" si="9"/>
        <v>0</v>
      </c>
      <c r="I222" s="5">
        <f t="shared" si="10"/>
        <v>0</v>
      </c>
      <c r="J222" s="5">
        <f>SIMPLvolumes!AT254*SUM(SIMPLvolumes!X254:AG254)/3.125</f>
        <v>0</v>
      </c>
      <c r="K222" s="5">
        <f>SIMPLvolumes!AS254</f>
        <v>0</v>
      </c>
    </row>
    <row r="223" spans="2:11">
      <c r="B223" s="5">
        <f>SIMPLvolumes!AM255*SUM(SIMPLvolumes!X255:AG255)</f>
        <v>0</v>
      </c>
      <c r="C223" s="5">
        <f>SIMPLvolumes!AN255*SUM(SIMPLvolumes!X255:AG255)</f>
        <v>0</v>
      </c>
      <c r="D223" s="5">
        <f>SIMPLvolumes!AO255*SUM(SIMPLvolumes!X255:AG255)</f>
        <v>0</v>
      </c>
      <c r="E223" s="5">
        <f>SIMPLvolumes!AP255*SUM(SIMPLvolumes!X255:AG255)</f>
        <v>0</v>
      </c>
      <c r="F223" s="5">
        <f>SIMPLvolumes!AQ255*SUM(SIMPLvolumes!X255:AG255)</f>
        <v>0</v>
      </c>
      <c r="G223" s="5">
        <f>SIMPLvolumes!AR255*SUM(SIMPLvolumes!X255:AG255)</f>
        <v>0</v>
      </c>
      <c r="H223" s="5">
        <f t="shared" si="9"/>
        <v>0</v>
      </c>
      <c r="I223" s="5">
        <f t="shared" si="10"/>
        <v>0</v>
      </c>
      <c r="J223" s="5">
        <f>SIMPLvolumes!AT255*SUM(SIMPLvolumes!X255:AG255)/3.125</f>
        <v>0</v>
      </c>
      <c r="K223" s="5">
        <f>SIMPLvolumes!AS255</f>
        <v>0</v>
      </c>
    </row>
    <row r="224" spans="2:11">
      <c r="B224" s="5">
        <f>SIMPLvolumes!AM256*SUM(SIMPLvolumes!X256:AG256)</f>
        <v>0</v>
      </c>
      <c r="C224" s="5">
        <f>SIMPLvolumes!AN256*SUM(SIMPLvolumes!X256:AG256)</f>
        <v>0</v>
      </c>
      <c r="D224" s="5">
        <f>SIMPLvolumes!AO256*SUM(SIMPLvolumes!X256:AG256)</f>
        <v>0</v>
      </c>
      <c r="E224" s="5">
        <f>SIMPLvolumes!AP256*SUM(SIMPLvolumes!X256:AG256)</f>
        <v>0</v>
      </c>
      <c r="F224" s="5">
        <f>SIMPLvolumes!AQ256*SUM(SIMPLvolumes!X256:AG256)</f>
        <v>0</v>
      </c>
      <c r="G224" s="5">
        <f>SIMPLvolumes!AR256*SUM(SIMPLvolumes!X256:AG256)</f>
        <v>0</v>
      </c>
      <c r="H224" s="5">
        <f t="shared" si="9"/>
        <v>0</v>
      </c>
      <c r="I224" s="5">
        <f t="shared" si="10"/>
        <v>0</v>
      </c>
      <c r="J224" s="5">
        <f>SIMPLvolumes!AT256*SUM(SIMPLvolumes!X256:AG256)/3.125</f>
        <v>0</v>
      </c>
      <c r="K224" s="5">
        <f>SIMPLvolumes!AS256</f>
        <v>0</v>
      </c>
    </row>
    <row r="225" spans="2:11">
      <c r="B225" s="5">
        <f>SIMPLvolumes!AM257*SUM(SIMPLvolumes!X257:AG257)</f>
        <v>0</v>
      </c>
      <c r="C225" s="5">
        <f>SIMPLvolumes!AN257*SUM(SIMPLvolumes!X257:AG257)</f>
        <v>0</v>
      </c>
      <c r="D225" s="5">
        <f>SIMPLvolumes!AO257*SUM(SIMPLvolumes!X257:AG257)</f>
        <v>0</v>
      </c>
      <c r="E225" s="5">
        <f>SIMPLvolumes!AP257*SUM(SIMPLvolumes!X257:AG257)</f>
        <v>0</v>
      </c>
      <c r="F225" s="5">
        <f>SIMPLvolumes!AQ257*SUM(SIMPLvolumes!X257:AG257)</f>
        <v>0</v>
      </c>
      <c r="G225" s="5">
        <f>SIMPLvolumes!AR257*SUM(SIMPLvolumes!X257:AG257)</f>
        <v>0</v>
      </c>
      <c r="H225" s="5">
        <f t="shared" si="9"/>
        <v>0</v>
      </c>
      <c r="I225" s="5">
        <f t="shared" si="10"/>
        <v>0</v>
      </c>
      <c r="J225" s="5">
        <f>SIMPLvolumes!AT257*SUM(SIMPLvolumes!X257:AG257)/3.125</f>
        <v>0</v>
      </c>
      <c r="K225" s="5">
        <f>SIMPLvolumes!AS257</f>
        <v>0</v>
      </c>
    </row>
    <row r="226" spans="2:11">
      <c r="B226" s="5">
        <f>SIMPLvolumes!AM258*SUM(SIMPLvolumes!X258:AG258)</f>
        <v>0</v>
      </c>
      <c r="C226" s="5">
        <f>SIMPLvolumes!AN258*SUM(SIMPLvolumes!X258:AG258)</f>
        <v>0</v>
      </c>
      <c r="D226" s="5">
        <f>SIMPLvolumes!AO258*SUM(SIMPLvolumes!X258:AG258)</f>
        <v>0</v>
      </c>
      <c r="E226" s="5">
        <f>SIMPLvolumes!AP258*SUM(SIMPLvolumes!X258:AG258)</f>
        <v>0</v>
      </c>
      <c r="F226" s="5">
        <f>SIMPLvolumes!AQ258*SUM(SIMPLvolumes!X258:AG258)</f>
        <v>0</v>
      </c>
      <c r="G226" s="5">
        <f>SIMPLvolumes!AR258*SUM(SIMPLvolumes!X258:AG258)</f>
        <v>0</v>
      </c>
      <c r="H226" s="5">
        <f t="shared" si="9"/>
        <v>0</v>
      </c>
      <c r="I226" s="5">
        <f t="shared" si="10"/>
        <v>0</v>
      </c>
      <c r="J226" s="5">
        <f>SIMPLvolumes!AT258*SUM(SIMPLvolumes!X258:AG258)/3.125</f>
        <v>0</v>
      </c>
      <c r="K226" s="5">
        <f>SIMPLvolumes!AS258</f>
        <v>0</v>
      </c>
    </row>
    <row r="227" spans="2:11">
      <c r="B227" s="5">
        <f>SIMPLvolumes!AM259*SUM(SIMPLvolumes!X259:AG259)</f>
        <v>0</v>
      </c>
      <c r="C227" s="5">
        <f>SIMPLvolumes!AN259*SUM(SIMPLvolumes!X259:AG259)</f>
        <v>0</v>
      </c>
      <c r="D227" s="5">
        <f>SIMPLvolumes!AO259*SUM(SIMPLvolumes!X259:AG259)</f>
        <v>0</v>
      </c>
      <c r="E227" s="5">
        <f>SIMPLvolumes!AP259*SUM(SIMPLvolumes!X259:AG259)</f>
        <v>0</v>
      </c>
      <c r="F227" s="5">
        <f>SIMPLvolumes!AQ259*SUM(SIMPLvolumes!X259:AG259)</f>
        <v>0</v>
      </c>
      <c r="G227" s="5">
        <f>SIMPLvolumes!AR259*SUM(SIMPLvolumes!X259:AG259)</f>
        <v>0</v>
      </c>
      <c r="H227" s="5">
        <f t="shared" si="9"/>
        <v>0</v>
      </c>
      <c r="I227" s="5">
        <f t="shared" si="10"/>
        <v>0</v>
      </c>
      <c r="J227" s="5">
        <f>SIMPLvolumes!AT259*SUM(SIMPLvolumes!X259:AG259)/3.125</f>
        <v>0</v>
      </c>
      <c r="K227" s="5">
        <f>SIMPLvolumes!AS259</f>
        <v>0</v>
      </c>
    </row>
    <row r="228" spans="2:11">
      <c r="B228" s="5">
        <f>SIMPLvolumes!AM260*SUM(SIMPLvolumes!X260:AG260)</f>
        <v>0</v>
      </c>
      <c r="C228" s="5">
        <f>SIMPLvolumes!AN260*SUM(SIMPLvolumes!X260:AG260)</f>
        <v>0</v>
      </c>
      <c r="D228" s="5">
        <f>SIMPLvolumes!AO260*SUM(SIMPLvolumes!X260:AG260)</f>
        <v>0</v>
      </c>
      <c r="E228" s="5">
        <f>SIMPLvolumes!AP260*SUM(SIMPLvolumes!X260:AG260)</f>
        <v>0</v>
      </c>
      <c r="F228" s="5">
        <f>SIMPLvolumes!AQ260*SUM(SIMPLvolumes!X260:AG260)</f>
        <v>0</v>
      </c>
      <c r="G228" s="5">
        <f>SIMPLvolumes!AR260*SUM(SIMPLvolumes!X260:AG260)</f>
        <v>0</v>
      </c>
      <c r="H228" s="5">
        <f t="shared" si="9"/>
        <v>0</v>
      </c>
      <c r="I228" s="5">
        <f t="shared" si="10"/>
        <v>0</v>
      </c>
      <c r="J228" s="5">
        <f>SIMPLvolumes!AT260*SUM(SIMPLvolumes!X260:AG260)/3.125</f>
        <v>0</v>
      </c>
      <c r="K228" s="5">
        <f>SIMPLvolumes!AS260</f>
        <v>0</v>
      </c>
    </row>
    <row r="229" spans="2:11">
      <c r="B229" s="5">
        <f>SIMPLvolumes!AM261*SUM(SIMPLvolumes!X261:AG261)</f>
        <v>0</v>
      </c>
      <c r="C229" s="5">
        <f>SIMPLvolumes!AN261*SUM(SIMPLvolumes!X261:AG261)</f>
        <v>0</v>
      </c>
      <c r="D229" s="5">
        <f>SIMPLvolumes!AO261*SUM(SIMPLvolumes!X261:AG261)</f>
        <v>0</v>
      </c>
      <c r="E229" s="5">
        <f>SIMPLvolumes!AP261*SUM(SIMPLvolumes!X261:AG261)</f>
        <v>0</v>
      </c>
      <c r="F229" s="5">
        <f>SIMPLvolumes!AQ261*SUM(SIMPLvolumes!X261:AG261)</f>
        <v>0</v>
      </c>
      <c r="G229" s="5">
        <f>SIMPLvolumes!AR261*SUM(SIMPLvolumes!X261:AG261)</f>
        <v>0</v>
      </c>
      <c r="H229" s="5">
        <f t="shared" si="9"/>
        <v>0</v>
      </c>
      <c r="I229" s="5">
        <f t="shared" si="10"/>
        <v>0</v>
      </c>
      <c r="J229" s="5">
        <f>SIMPLvolumes!AT261*SUM(SIMPLvolumes!X261:AG261)/3.125</f>
        <v>0</v>
      </c>
      <c r="K229" s="5">
        <f>SIMPLvolumes!AS261</f>
        <v>0</v>
      </c>
    </row>
    <row r="230" spans="2:11">
      <c r="B230" s="5">
        <f>SIMPLvolumes!AM262*SUM(SIMPLvolumes!X262:AG262)</f>
        <v>0</v>
      </c>
      <c r="C230" s="5">
        <f>SIMPLvolumes!AN262*SUM(SIMPLvolumes!X262:AG262)</f>
        <v>0</v>
      </c>
      <c r="D230" s="5">
        <f>SIMPLvolumes!AO262*SUM(SIMPLvolumes!X262:AG262)</f>
        <v>0</v>
      </c>
      <c r="E230" s="5">
        <f>SIMPLvolumes!AP262*SUM(SIMPLvolumes!X262:AG262)</f>
        <v>0</v>
      </c>
      <c r="F230" s="5">
        <f>SIMPLvolumes!AQ262*SUM(SIMPLvolumes!X262:AG262)</f>
        <v>0</v>
      </c>
      <c r="G230" s="5">
        <f>SIMPLvolumes!AR262*SUM(SIMPLvolumes!X262:AG262)</f>
        <v>0</v>
      </c>
      <c r="H230" s="5">
        <f t="shared" si="9"/>
        <v>0</v>
      </c>
      <c r="I230" s="5">
        <f t="shared" si="10"/>
        <v>0</v>
      </c>
      <c r="J230" s="5">
        <f>SIMPLvolumes!AT262*SUM(SIMPLvolumes!X262:AG262)/3.125</f>
        <v>0</v>
      </c>
      <c r="K230" s="5">
        <f>SIMPLvolumes!AS262</f>
        <v>0</v>
      </c>
    </row>
    <row r="231" spans="2:11">
      <c r="B231" s="5">
        <f>SIMPLvolumes!AM263*SUM(SIMPLvolumes!X263:AG263)</f>
        <v>0</v>
      </c>
      <c r="C231" s="5">
        <f>SIMPLvolumes!AN263*SUM(SIMPLvolumes!X263:AG263)</f>
        <v>0</v>
      </c>
      <c r="D231" s="5">
        <f>SIMPLvolumes!AO263*SUM(SIMPLvolumes!X263:AG263)</f>
        <v>0</v>
      </c>
      <c r="E231" s="5">
        <f>SIMPLvolumes!AP263*SUM(SIMPLvolumes!X263:AG263)</f>
        <v>0</v>
      </c>
      <c r="F231" s="5">
        <f>SIMPLvolumes!AQ263*SUM(SIMPLvolumes!X263:AG263)</f>
        <v>0</v>
      </c>
      <c r="G231" s="5">
        <f>SIMPLvolumes!AR263*SUM(SIMPLvolumes!X263:AG263)</f>
        <v>0</v>
      </c>
      <c r="H231" s="5">
        <f t="shared" si="9"/>
        <v>0</v>
      </c>
      <c r="I231" s="5">
        <f t="shared" si="10"/>
        <v>0</v>
      </c>
      <c r="J231" s="5">
        <f>SIMPLvolumes!AT263*SUM(SIMPLvolumes!X263:AG263)/3.125</f>
        <v>0</v>
      </c>
      <c r="K231" s="5">
        <f>SIMPLvolumes!AS263</f>
        <v>0</v>
      </c>
    </row>
    <row r="232" spans="2:11">
      <c r="B232" s="5">
        <f>SIMPLvolumes!AM264*SUM(SIMPLvolumes!X264:AG264)</f>
        <v>0</v>
      </c>
      <c r="C232" s="5">
        <f>SIMPLvolumes!AN264*SUM(SIMPLvolumes!X264:AG264)</f>
        <v>0</v>
      </c>
      <c r="D232" s="5">
        <f>SIMPLvolumes!AO264*SUM(SIMPLvolumes!X264:AG264)</f>
        <v>0</v>
      </c>
      <c r="E232" s="5">
        <f>SIMPLvolumes!AP264*SUM(SIMPLvolumes!X264:AG264)</f>
        <v>0</v>
      </c>
      <c r="F232" s="5">
        <f>SIMPLvolumes!AQ264*SUM(SIMPLvolumes!X264:AG264)</f>
        <v>0</v>
      </c>
      <c r="G232" s="5">
        <f>SIMPLvolumes!AR264*SUM(SIMPLvolumes!X264:AG264)</f>
        <v>0</v>
      </c>
      <c r="H232" s="5">
        <f t="shared" si="9"/>
        <v>0</v>
      </c>
      <c r="I232" s="5">
        <f t="shared" si="10"/>
        <v>0</v>
      </c>
      <c r="J232" s="5">
        <f>SIMPLvolumes!AT264*SUM(SIMPLvolumes!X264:AG264)/3.125</f>
        <v>0</v>
      </c>
      <c r="K232" s="5">
        <f>SIMPLvolumes!AS264</f>
        <v>0</v>
      </c>
    </row>
    <row r="233" spans="2:11">
      <c r="B233" s="5">
        <f>SIMPLvolumes!AM265*SUM(SIMPLvolumes!X265:AG265)</f>
        <v>0</v>
      </c>
      <c r="C233" s="5">
        <f>SIMPLvolumes!AN265*SUM(SIMPLvolumes!X265:AG265)</f>
        <v>0</v>
      </c>
      <c r="D233" s="5">
        <f>SIMPLvolumes!AO265*SUM(SIMPLvolumes!X265:AG265)</f>
        <v>0</v>
      </c>
      <c r="E233" s="5">
        <f>SIMPLvolumes!AP265*SUM(SIMPLvolumes!X265:AG265)</f>
        <v>0</v>
      </c>
      <c r="F233" s="5">
        <f>SIMPLvolumes!AQ265*SUM(SIMPLvolumes!X265:AG265)</f>
        <v>0</v>
      </c>
      <c r="G233" s="5">
        <f>SIMPLvolumes!AR265*SUM(SIMPLvolumes!X265:AG265)</f>
        <v>0</v>
      </c>
      <c r="H233" s="5">
        <f t="shared" si="9"/>
        <v>0</v>
      </c>
      <c r="I233" s="5">
        <f t="shared" si="10"/>
        <v>0</v>
      </c>
      <c r="J233" s="5">
        <f>SIMPLvolumes!AT265*SUM(SIMPLvolumes!X265:AG265)/3.125</f>
        <v>0</v>
      </c>
      <c r="K233" s="5">
        <f>SIMPLvolumes!AS265</f>
        <v>0</v>
      </c>
    </row>
    <row r="234" spans="2:11">
      <c r="B234" s="5">
        <f>SIMPLvolumes!AM266*SUM(SIMPLvolumes!X266:AG266)</f>
        <v>0</v>
      </c>
      <c r="C234" s="5">
        <f>SIMPLvolumes!AN266*SUM(SIMPLvolumes!X266:AG266)</f>
        <v>0</v>
      </c>
      <c r="D234" s="5">
        <f>SIMPLvolumes!AO266*SUM(SIMPLvolumes!X266:AG266)</f>
        <v>0</v>
      </c>
      <c r="E234" s="5">
        <f>SIMPLvolumes!AP266*SUM(SIMPLvolumes!X266:AG266)</f>
        <v>0</v>
      </c>
      <c r="F234" s="5">
        <f>SIMPLvolumes!AQ266*SUM(SIMPLvolumes!X266:AG266)</f>
        <v>0</v>
      </c>
      <c r="G234" s="5">
        <f>SIMPLvolumes!AR266*SUM(SIMPLvolumes!X266:AG266)</f>
        <v>0</v>
      </c>
      <c r="H234" s="5">
        <f t="shared" si="9"/>
        <v>0</v>
      </c>
      <c r="I234" s="5">
        <f t="shared" si="10"/>
        <v>0</v>
      </c>
      <c r="J234" s="5">
        <f>SIMPLvolumes!AT266*SUM(SIMPLvolumes!X266:AG266)/3.125</f>
        <v>0</v>
      </c>
      <c r="K234" s="5">
        <f>SIMPLvolumes!AS266</f>
        <v>0</v>
      </c>
    </row>
    <row r="235" spans="2:11">
      <c r="B235" s="5">
        <f>SIMPLvolumes!AM267*SUM(SIMPLvolumes!X267:AG267)</f>
        <v>0</v>
      </c>
      <c r="C235" s="5">
        <f>SIMPLvolumes!AN267*SUM(SIMPLvolumes!X267:AG267)</f>
        <v>0</v>
      </c>
      <c r="D235" s="5">
        <f>SIMPLvolumes!AO267*SUM(SIMPLvolumes!X267:AG267)</f>
        <v>0</v>
      </c>
      <c r="E235" s="5">
        <f>SIMPLvolumes!AP267*SUM(SIMPLvolumes!X267:AG267)</f>
        <v>0</v>
      </c>
      <c r="F235" s="5">
        <f>SIMPLvolumes!AQ267*SUM(SIMPLvolumes!X267:AG267)</f>
        <v>0</v>
      </c>
      <c r="G235" s="5">
        <f>SIMPLvolumes!AR267*SUM(SIMPLvolumes!X267:AG267)</f>
        <v>0</v>
      </c>
      <c r="H235" s="5">
        <f t="shared" si="9"/>
        <v>0</v>
      </c>
      <c r="I235" s="5">
        <f t="shared" si="10"/>
        <v>0</v>
      </c>
      <c r="J235" s="5">
        <f>SIMPLvolumes!AT267*SUM(SIMPLvolumes!X267:AG267)/3.125</f>
        <v>0</v>
      </c>
      <c r="K235" s="5">
        <f>SIMPLvolumes!AS267</f>
        <v>0</v>
      </c>
    </row>
    <row r="236" spans="2:11">
      <c r="B236" s="5">
        <f>SIMPLvolumes!AM268*SUM(SIMPLvolumes!X268:AG268)</f>
        <v>0</v>
      </c>
      <c r="C236" s="5">
        <f>SIMPLvolumes!AN268*SUM(SIMPLvolumes!X268:AG268)</f>
        <v>0</v>
      </c>
      <c r="D236" s="5">
        <f>SIMPLvolumes!AO268*SUM(SIMPLvolumes!X268:AG268)</f>
        <v>0</v>
      </c>
      <c r="E236" s="5">
        <f>SIMPLvolumes!AP268*SUM(SIMPLvolumes!X268:AG268)</f>
        <v>0</v>
      </c>
      <c r="F236" s="5">
        <f>SIMPLvolumes!AQ268*SUM(SIMPLvolumes!X268:AG268)</f>
        <v>0</v>
      </c>
      <c r="G236" s="5">
        <f>SIMPLvolumes!AR268*SUM(SIMPLvolumes!X268:AG268)</f>
        <v>0</v>
      </c>
      <c r="H236" s="5">
        <f t="shared" si="9"/>
        <v>0</v>
      </c>
      <c r="I236" s="5">
        <f t="shared" si="10"/>
        <v>0</v>
      </c>
      <c r="J236" s="5">
        <f>SIMPLvolumes!AT268*SUM(SIMPLvolumes!X268:AG268)/3.125</f>
        <v>0</v>
      </c>
      <c r="K236" s="5">
        <f>SIMPLvolumes!AS268</f>
        <v>0</v>
      </c>
    </row>
    <row r="237" spans="2:11">
      <c r="B237" s="5">
        <f>SIMPLvolumes!AM269*SUM(SIMPLvolumes!X269:AG269)</f>
        <v>0</v>
      </c>
      <c r="C237" s="5">
        <f>SIMPLvolumes!AN269*SUM(SIMPLvolumes!X269:AG269)</f>
        <v>0</v>
      </c>
      <c r="D237" s="5">
        <f>SIMPLvolumes!AO269*SUM(SIMPLvolumes!X269:AG269)</f>
        <v>0</v>
      </c>
      <c r="E237" s="5">
        <f>SIMPLvolumes!AP269*SUM(SIMPLvolumes!X269:AG269)</f>
        <v>0</v>
      </c>
      <c r="F237" s="5">
        <f>SIMPLvolumes!AQ269*SUM(SIMPLvolumes!X269:AG269)</f>
        <v>0</v>
      </c>
      <c r="G237" s="5">
        <f>SIMPLvolumes!AR269*SUM(SIMPLvolumes!X269:AG269)</f>
        <v>0</v>
      </c>
      <c r="H237" s="5">
        <f t="shared" si="9"/>
        <v>0</v>
      </c>
      <c r="I237" s="5">
        <f t="shared" si="10"/>
        <v>0</v>
      </c>
      <c r="J237" s="5">
        <f>SIMPLvolumes!AT269*SUM(SIMPLvolumes!X269:AG269)/3.125</f>
        <v>0</v>
      </c>
      <c r="K237" s="5">
        <f>SIMPLvolumes!AS269</f>
        <v>0</v>
      </c>
    </row>
    <row r="238" spans="2:11">
      <c r="B238" s="5">
        <f>SIMPLvolumes!AM270*SUM(SIMPLvolumes!X270:AG270)</f>
        <v>0</v>
      </c>
      <c r="C238" s="5">
        <f>SIMPLvolumes!AN270*SUM(SIMPLvolumes!X270:AG270)</f>
        <v>0</v>
      </c>
      <c r="D238" s="5">
        <f>SIMPLvolumes!AO270*SUM(SIMPLvolumes!X270:AG270)</f>
        <v>0</v>
      </c>
      <c r="E238" s="5">
        <f>SIMPLvolumes!AP270*SUM(SIMPLvolumes!X270:AG270)</f>
        <v>0</v>
      </c>
      <c r="F238" s="5">
        <f>SIMPLvolumes!AQ270*SUM(SIMPLvolumes!X270:AG270)</f>
        <v>0</v>
      </c>
      <c r="G238" s="5">
        <f>SIMPLvolumes!AR270*SUM(SIMPLvolumes!X270:AG270)</f>
        <v>0</v>
      </c>
      <c r="H238" s="5">
        <f t="shared" si="9"/>
        <v>0</v>
      </c>
      <c r="I238" s="5">
        <f t="shared" si="10"/>
        <v>0</v>
      </c>
      <c r="J238" s="5">
        <f>SIMPLvolumes!AT270*SUM(SIMPLvolumes!X270:AG270)/3.125</f>
        <v>0</v>
      </c>
      <c r="K238" s="5">
        <f>SIMPLvolumes!AS270</f>
        <v>0</v>
      </c>
    </row>
    <row r="239" spans="2:11">
      <c r="B239" s="5">
        <f>SIMPLvolumes!AM271*SUM(SIMPLvolumes!X271:AG271)</f>
        <v>0</v>
      </c>
      <c r="C239" s="5">
        <f>SIMPLvolumes!AN271*SUM(SIMPLvolumes!X271:AG271)</f>
        <v>0</v>
      </c>
      <c r="D239" s="5">
        <f>SIMPLvolumes!AO271*SUM(SIMPLvolumes!X271:AG271)</f>
        <v>0</v>
      </c>
      <c r="E239" s="5">
        <f>SIMPLvolumes!AP271*SUM(SIMPLvolumes!X271:AG271)</f>
        <v>0</v>
      </c>
      <c r="F239" s="5">
        <f>SIMPLvolumes!AQ271*SUM(SIMPLvolumes!X271:AG271)</f>
        <v>0</v>
      </c>
      <c r="G239" s="5">
        <f>SIMPLvolumes!AR271*SUM(SIMPLvolumes!X271:AG271)</f>
        <v>0</v>
      </c>
      <c r="H239" s="5">
        <f t="shared" si="9"/>
        <v>0</v>
      </c>
      <c r="I239" s="5">
        <f t="shared" si="10"/>
        <v>0</v>
      </c>
      <c r="J239" s="5">
        <f>SIMPLvolumes!AT271*SUM(SIMPLvolumes!X271:AG271)/3.125</f>
        <v>0</v>
      </c>
      <c r="K239" s="5">
        <f>SIMPLvolumes!AS271</f>
        <v>0</v>
      </c>
    </row>
    <row r="240" spans="2:11">
      <c r="B240" s="5">
        <f>SIMPLvolumes!AM272*SUM(SIMPLvolumes!X272:AG272)</f>
        <v>0</v>
      </c>
      <c r="C240" s="5">
        <f>SIMPLvolumes!AN272*SUM(SIMPLvolumes!X272:AG272)</f>
        <v>0</v>
      </c>
      <c r="D240" s="5">
        <f>SIMPLvolumes!AO272*SUM(SIMPLvolumes!X272:AG272)</f>
        <v>0</v>
      </c>
      <c r="E240" s="5">
        <f>SIMPLvolumes!AP272*SUM(SIMPLvolumes!X272:AG272)</f>
        <v>0</v>
      </c>
      <c r="F240" s="5">
        <f>SIMPLvolumes!AQ272*SUM(SIMPLvolumes!X272:AG272)</f>
        <v>0</v>
      </c>
      <c r="G240" s="5">
        <f>SIMPLvolumes!AR272*SUM(SIMPLvolumes!X272:AG272)</f>
        <v>0</v>
      </c>
      <c r="H240" s="5">
        <f t="shared" si="9"/>
        <v>0</v>
      </c>
      <c r="I240" s="5">
        <f t="shared" si="10"/>
        <v>0</v>
      </c>
      <c r="J240" s="5">
        <f>SIMPLvolumes!AT272*SUM(SIMPLvolumes!X272:AG272)/3.125</f>
        <v>0</v>
      </c>
      <c r="K240" s="5">
        <f>SIMPLvolumes!AS272</f>
        <v>0</v>
      </c>
    </row>
    <row r="241" spans="2:11">
      <c r="B241" s="5">
        <f>SIMPLvolumes!AM273*SUM(SIMPLvolumes!X273:AG273)</f>
        <v>0</v>
      </c>
      <c r="C241" s="5">
        <f>SIMPLvolumes!AN273*SUM(SIMPLvolumes!X273:AG273)</f>
        <v>0</v>
      </c>
      <c r="D241" s="5">
        <f>SIMPLvolumes!AO273*SUM(SIMPLvolumes!X273:AG273)</f>
        <v>0</v>
      </c>
      <c r="E241" s="5">
        <f>SIMPLvolumes!AP273*SUM(SIMPLvolumes!X273:AG273)</f>
        <v>0</v>
      </c>
      <c r="F241" s="5">
        <f>SIMPLvolumes!AQ273*SUM(SIMPLvolumes!X273:AG273)</f>
        <v>0</v>
      </c>
      <c r="G241" s="5">
        <f>SIMPLvolumes!AR273*SUM(SIMPLvolumes!X273:AG273)</f>
        <v>0</v>
      </c>
      <c r="H241" s="5">
        <f t="shared" si="9"/>
        <v>0</v>
      </c>
      <c r="I241" s="5">
        <f t="shared" si="10"/>
        <v>0</v>
      </c>
      <c r="J241" s="5">
        <f>SIMPLvolumes!AT273*SUM(SIMPLvolumes!X273:AG273)/3.125</f>
        <v>0</v>
      </c>
      <c r="K241" s="5">
        <f>SIMPLvolumes!AS273</f>
        <v>0</v>
      </c>
    </row>
    <row r="242" spans="2:11">
      <c r="B242" s="5">
        <f>SIMPLvolumes!AM274*SUM(SIMPLvolumes!X274:AG274)</f>
        <v>0</v>
      </c>
      <c r="C242" s="5">
        <f>SIMPLvolumes!AN274*SUM(SIMPLvolumes!X274:AG274)</f>
        <v>0</v>
      </c>
      <c r="D242" s="5">
        <f>SIMPLvolumes!AO274*SUM(SIMPLvolumes!X274:AG274)</f>
        <v>0</v>
      </c>
      <c r="E242" s="5">
        <f>SIMPLvolumes!AP274*SUM(SIMPLvolumes!X274:AG274)</f>
        <v>0</v>
      </c>
      <c r="F242" s="5">
        <f>SIMPLvolumes!AQ274*SUM(SIMPLvolumes!X274:AG274)</f>
        <v>0</v>
      </c>
      <c r="G242" s="5">
        <f>SIMPLvolumes!AR274*SUM(SIMPLvolumes!X274:AG274)</f>
        <v>0</v>
      </c>
      <c r="H242" s="5">
        <f t="shared" si="9"/>
        <v>0</v>
      </c>
      <c r="I242" s="5">
        <f t="shared" si="10"/>
        <v>0</v>
      </c>
      <c r="J242" s="5">
        <f>SIMPLvolumes!AT274*SUM(SIMPLvolumes!X274:AG274)/3.125</f>
        <v>0</v>
      </c>
      <c r="K242" s="5">
        <f>SIMPLvolumes!AS274</f>
        <v>0</v>
      </c>
    </row>
    <row r="243" spans="2:11">
      <c r="B243" s="5">
        <f>SIMPLvolumes!AM275*SUM(SIMPLvolumes!X275:AG275)</f>
        <v>0</v>
      </c>
      <c r="C243" s="5">
        <f>SIMPLvolumes!AN275*SUM(SIMPLvolumes!X275:AG275)</f>
        <v>0</v>
      </c>
      <c r="D243" s="5">
        <f>SIMPLvolumes!AO275*SUM(SIMPLvolumes!X275:AG275)</f>
        <v>0</v>
      </c>
      <c r="E243" s="5">
        <f>SIMPLvolumes!AP275*SUM(SIMPLvolumes!X275:AG275)</f>
        <v>0</v>
      </c>
      <c r="F243" s="5">
        <f>SIMPLvolumes!AQ275*SUM(SIMPLvolumes!X275:AG275)</f>
        <v>0</v>
      </c>
      <c r="G243" s="5">
        <f>SIMPLvolumes!AR275*SUM(SIMPLvolumes!X275:AG275)</f>
        <v>0</v>
      </c>
      <c r="H243" s="5">
        <f t="shared" si="9"/>
        <v>0</v>
      </c>
      <c r="I243" s="5">
        <f t="shared" si="10"/>
        <v>0</v>
      </c>
      <c r="J243" s="5">
        <f>SIMPLvolumes!AT275*SUM(SIMPLvolumes!X275:AG275)/3.125</f>
        <v>0</v>
      </c>
      <c r="K243" s="5">
        <f>SIMPLvolumes!AS275</f>
        <v>0</v>
      </c>
    </row>
    <row r="244" spans="2:11">
      <c r="B244" s="5">
        <f>SIMPLvolumes!AM276*SUM(SIMPLvolumes!X276:AG276)</f>
        <v>0</v>
      </c>
      <c r="C244" s="5">
        <f>SIMPLvolumes!AN276*SUM(SIMPLvolumes!X276:AG276)</f>
        <v>0</v>
      </c>
      <c r="D244" s="5">
        <f>SIMPLvolumes!AO276*SUM(SIMPLvolumes!X276:AG276)</f>
        <v>0</v>
      </c>
      <c r="E244" s="5">
        <f>SIMPLvolumes!AP276*SUM(SIMPLvolumes!X276:AG276)</f>
        <v>0</v>
      </c>
      <c r="F244" s="5">
        <f>SIMPLvolumes!AQ276*SUM(SIMPLvolumes!X276:AG276)</f>
        <v>0</v>
      </c>
      <c r="G244" s="5">
        <f>SIMPLvolumes!AR276*SUM(SIMPLvolumes!X276:AG276)</f>
        <v>0</v>
      </c>
      <c r="H244" s="5">
        <f t="shared" si="9"/>
        <v>0</v>
      </c>
      <c r="I244" s="5">
        <f t="shared" si="10"/>
        <v>0</v>
      </c>
      <c r="J244" s="5">
        <f>SIMPLvolumes!AT276*SUM(SIMPLvolumes!X276:AG276)/3.125</f>
        <v>0</v>
      </c>
      <c r="K244" s="5">
        <f>SIMPLvolumes!AS276</f>
        <v>0</v>
      </c>
    </row>
    <row r="245" spans="2:11">
      <c r="B245" s="5">
        <f>SIMPLvolumes!AM277*SUM(SIMPLvolumes!X277:AG277)</f>
        <v>0</v>
      </c>
      <c r="C245" s="5">
        <f>SIMPLvolumes!AN277*SUM(SIMPLvolumes!X277:AG277)</f>
        <v>0</v>
      </c>
      <c r="D245" s="5">
        <f>SIMPLvolumes!AO277*SUM(SIMPLvolumes!X277:AG277)</f>
        <v>0</v>
      </c>
      <c r="E245" s="5">
        <f>SIMPLvolumes!AP277*SUM(SIMPLvolumes!X277:AG277)</f>
        <v>0</v>
      </c>
      <c r="F245" s="5">
        <f>SIMPLvolumes!AQ277*SUM(SIMPLvolumes!X277:AG277)</f>
        <v>0</v>
      </c>
      <c r="G245" s="5">
        <f>SIMPLvolumes!AR277*SUM(SIMPLvolumes!X277:AG277)</f>
        <v>0</v>
      </c>
      <c r="H245" s="5">
        <f t="shared" si="9"/>
        <v>0</v>
      </c>
      <c r="I245" s="5">
        <f t="shared" si="10"/>
        <v>0</v>
      </c>
      <c r="J245" s="5">
        <f>SIMPLvolumes!AT277*SUM(SIMPLvolumes!X277:AG277)/3.125</f>
        <v>0</v>
      </c>
      <c r="K245" s="5">
        <f>SIMPLvolumes!AS277</f>
        <v>0</v>
      </c>
    </row>
    <row r="246" spans="2:11">
      <c r="B246" s="5">
        <f>SIMPLvolumes!AM278*SUM(SIMPLvolumes!X278:AG278)</f>
        <v>0</v>
      </c>
      <c r="C246" s="5">
        <f>SIMPLvolumes!AN278*SUM(SIMPLvolumes!X278:AG278)</f>
        <v>0</v>
      </c>
      <c r="D246" s="5">
        <f>SIMPLvolumes!AO278*SUM(SIMPLvolumes!X278:AG278)</f>
        <v>0</v>
      </c>
      <c r="E246" s="5">
        <f>SIMPLvolumes!AP278*SUM(SIMPLvolumes!X278:AG278)</f>
        <v>0</v>
      </c>
      <c r="F246" s="5">
        <f>SIMPLvolumes!AQ278*SUM(SIMPLvolumes!X278:AG278)</f>
        <v>0</v>
      </c>
      <c r="G246" s="5">
        <f>SIMPLvolumes!AR278*SUM(SIMPLvolumes!X278:AG278)</f>
        <v>0</v>
      </c>
      <c r="H246" s="5">
        <f t="shared" si="9"/>
        <v>0</v>
      </c>
      <c r="I246" s="5">
        <f t="shared" si="10"/>
        <v>0</v>
      </c>
      <c r="J246" s="5">
        <f>SIMPLvolumes!AT278*SUM(SIMPLvolumes!X278:AG278)/3.125</f>
        <v>0</v>
      </c>
      <c r="K246" s="5">
        <f>SIMPLvolumes!AS278</f>
        <v>0</v>
      </c>
    </row>
    <row r="247" spans="2:11">
      <c r="B247" s="5">
        <f>SIMPLvolumes!AM279*SUM(SIMPLvolumes!X279:AG279)</f>
        <v>0</v>
      </c>
      <c r="C247" s="5">
        <f>SIMPLvolumes!AN279*SUM(SIMPLvolumes!X279:AG279)</f>
        <v>0</v>
      </c>
      <c r="D247" s="5">
        <f>SIMPLvolumes!AO279*SUM(SIMPLvolumes!X279:AG279)</f>
        <v>0</v>
      </c>
      <c r="E247" s="5">
        <f>SIMPLvolumes!AP279*SUM(SIMPLvolumes!X279:AG279)</f>
        <v>0</v>
      </c>
      <c r="F247" s="5">
        <f>SIMPLvolumes!AQ279*SUM(SIMPLvolumes!X279:AG279)</f>
        <v>0</v>
      </c>
      <c r="G247" s="5">
        <f>SIMPLvolumes!AR279*SUM(SIMPLvolumes!X279:AG279)</f>
        <v>0</v>
      </c>
      <c r="H247" s="5">
        <f t="shared" si="9"/>
        <v>0</v>
      </c>
      <c r="I247" s="5">
        <f t="shared" si="10"/>
        <v>0</v>
      </c>
      <c r="J247" s="5">
        <f>SIMPLvolumes!AT279*SUM(SIMPLvolumes!X279:AG279)/3.125</f>
        <v>0</v>
      </c>
      <c r="K247" s="5">
        <f>SIMPLvolumes!AS279</f>
        <v>0</v>
      </c>
    </row>
    <row r="248" spans="2:11">
      <c r="B248" s="5">
        <f>SIMPLvolumes!AM280*SUM(SIMPLvolumes!X280:AG280)</f>
        <v>0</v>
      </c>
      <c r="C248" s="5">
        <f>SIMPLvolumes!AN280*SUM(SIMPLvolumes!X280:AG280)</f>
        <v>0</v>
      </c>
      <c r="D248" s="5">
        <f>SIMPLvolumes!AO280*SUM(SIMPLvolumes!X280:AG280)</f>
        <v>0</v>
      </c>
      <c r="E248" s="5">
        <f>SIMPLvolumes!AP280*SUM(SIMPLvolumes!X280:AG280)</f>
        <v>0</v>
      </c>
      <c r="F248" s="5">
        <f>SIMPLvolumes!AQ280*SUM(SIMPLvolumes!X280:AG280)</f>
        <v>0</v>
      </c>
      <c r="G248" s="5">
        <f>SIMPLvolumes!AR280*SUM(SIMPLvolumes!X280:AG280)</f>
        <v>0</v>
      </c>
      <c r="H248" s="5">
        <f t="shared" si="9"/>
        <v>0</v>
      </c>
      <c r="I248" s="5">
        <f t="shared" si="10"/>
        <v>0</v>
      </c>
      <c r="J248" s="5">
        <f>SIMPLvolumes!AT280*SUM(SIMPLvolumes!X280:AG280)/3.125</f>
        <v>0</v>
      </c>
      <c r="K248" s="5">
        <f>SIMPLvolumes!AS280</f>
        <v>0</v>
      </c>
    </row>
    <row r="249" spans="2:11">
      <c r="B249" s="5">
        <f>SIMPLvolumes!AM281*SUM(SIMPLvolumes!X281:AG281)</f>
        <v>0</v>
      </c>
      <c r="C249" s="5">
        <f>SIMPLvolumes!AN281*SUM(SIMPLvolumes!X281:AG281)</f>
        <v>0</v>
      </c>
      <c r="D249" s="5">
        <f>SIMPLvolumes!AO281*SUM(SIMPLvolumes!X281:AG281)</f>
        <v>0</v>
      </c>
      <c r="E249" s="5">
        <f>SIMPLvolumes!AP281*SUM(SIMPLvolumes!X281:AG281)</f>
        <v>0</v>
      </c>
      <c r="F249" s="5">
        <f>SIMPLvolumes!AQ281*SUM(SIMPLvolumes!X281:AG281)</f>
        <v>0</v>
      </c>
      <c r="G249" s="5">
        <f>SIMPLvolumes!AR281*SUM(SIMPLvolumes!X281:AG281)</f>
        <v>0</v>
      </c>
      <c r="H249" s="5">
        <f t="shared" si="9"/>
        <v>0</v>
      </c>
      <c r="I249" s="5">
        <f t="shared" si="10"/>
        <v>0</v>
      </c>
      <c r="J249" s="5">
        <f>SIMPLvolumes!AT281*SUM(SIMPLvolumes!X281:AG281)/3.125</f>
        <v>0</v>
      </c>
      <c r="K249" s="5">
        <f>SIMPLvolumes!AS281</f>
        <v>0</v>
      </c>
    </row>
    <row r="250" spans="2:11">
      <c r="B250" s="5">
        <f>SIMPLvolumes!AM282*SUM(SIMPLvolumes!X282:AG282)</f>
        <v>0</v>
      </c>
      <c r="C250" s="5">
        <f>SIMPLvolumes!AN282*SUM(SIMPLvolumes!X282:AG282)</f>
        <v>0</v>
      </c>
      <c r="D250" s="5">
        <f>SIMPLvolumes!AO282*SUM(SIMPLvolumes!X282:AG282)</f>
        <v>0</v>
      </c>
      <c r="E250" s="5">
        <f>SIMPLvolumes!AP282*SUM(SIMPLvolumes!X282:AG282)</f>
        <v>0</v>
      </c>
      <c r="F250" s="5">
        <f>SIMPLvolumes!AQ282*SUM(SIMPLvolumes!X282:AG282)</f>
        <v>0</v>
      </c>
      <c r="G250" s="5">
        <f>SIMPLvolumes!AR282*SUM(SIMPLvolumes!X282:AG282)</f>
        <v>0</v>
      </c>
      <c r="H250" s="5">
        <f t="shared" si="9"/>
        <v>0</v>
      </c>
      <c r="I250" s="5">
        <f t="shared" si="10"/>
        <v>0</v>
      </c>
      <c r="J250" s="5">
        <f>SIMPLvolumes!AT282*SUM(SIMPLvolumes!X282:AG282)/3.125</f>
        <v>0</v>
      </c>
      <c r="K250" s="5">
        <f>SIMPLvolumes!AS282</f>
        <v>0</v>
      </c>
    </row>
    <row r="251" spans="2:11">
      <c r="B251" s="5">
        <f>SIMPLvolumes!AM283*SUM(SIMPLvolumes!X283:AG283)</f>
        <v>0</v>
      </c>
      <c r="C251" s="5">
        <f>SIMPLvolumes!AN283*SUM(SIMPLvolumes!X283:AG283)</f>
        <v>0</v>
      </c>
      <c r="D251" s="5">
        <f>SIMPLvolumes!AO283*SUM(SIMPLvolumes!X283:AG283)</f>
        <v>0</v>
      </c>
      <c r="E251" s="5">
        <f>SIMPLvolumes!AP283*SUM(SIMPLvolumes!X283:AG283)</f>
        <v>0</v>
      </c>
      <c r="F251" s="5">
        <f>SIMPLvolumes!AQ283*SUM(SIMPLvolumes!X283:AG283)</f>
        <v>0</v>
      </c>
      <c r="G251" s="5">
        <f>SIMPLvolumes!AR283*SUM(SIMPLvolumes!X283:AG283)</f>
        <v>0</v>
      </c>
      <c r="H251" s="5">
        <f t="shared" si="9"/>
        <v>0</v>
      </c>
      <c r="I251" s="5">
        <f t="shared" si="10"/>
        <v>0</v>
      </c>
      <c r="J251" s="5">
        <f>SIMPLvolumes!AT283*SUM(SIMPLvolumes!X283:AG283)/3.125</f>
        <v>0</v>
      </c>
      <c r="K251" s="5">
        <f>SIMPLvolumes!AS283</f>
        <v>0</v>
      </c>
    </row>
    <row r="252" spans="2:11">
      <c r="B252" s="5">
        <f>SIMPLvolumes!AM284*SUM(SIMPLvolumes!X284:AG284)</f>
        <v>0</v>
      </c>
      <c r="C252" s="5">
        <f>SIMPLvolumes!AN284*SUM(SIMPLvolumes!X284:AG284)</f>
        <v>0</v>
      </c>
      <c r="D252" s="5">
        <f>SIMPLvolumes!AO284*SUM(SIMPLvolumes!X284:AG284)</f>
        <v>0</v>
      </c>
      <c r="E252" s="5">
        <f>SIMPLvolumes!AP284*SUM(SIMPLvolumes!X284:AG284)</f>
        <v>0</v>
      </c>
      <c r="F252" s="5">
        <f>SIMPLvolumes!AQ284*SUM(SIMPLvolumes!X284:AG284)</f>
        <v>0</v>
      </c>
      <c r="G252" s="5">
        <f>SIMPLvolumes!AR284*SUM(SIMPLvolumes!X284:AG284)</f>
        <v>0</v>
      </c>
      <c r="H252" s="5">
        <f t="shared" si="9"/>
        <v>0</v>
      </c>
      <c r="I252" s="5">
        <f t="shared" si="10"/>
        <v>0</v>
      </c>
      <c r="J252" s="5">
        <f>SIMPLvolumes!AT284*SUM(SIMPLvolumes!X284:AG284)/3.125</f>
        <v>0</v>
      </c>
      <c r="K252" s="5">
        <f>SIMPLvolumes!AS284</f>
        <v>0</v>
      </c>
    </row>
    <row r="253" spans="2:11">
      <c r="B253" s="5">
        <f>SIMPLvolumes!AM285*SUM(SIMPLvolumes!X285:AG285)</f>
        <v>0</v>
      </c>
      <c r="C253" s="5">
        <f>SIMPLvolumes!AN285*SUM(SIMPLvolumes!X285:AG285)</f>
        <v>0</v>
      </c>
      <c r="D253" s="5">
        <f>SIMPLvolumes!AO285*SUM(SIMPLvolumes!X285:AG285)</f>
        <v>0</v>
      </c>
      <c r="E253" s="5">
        <f>SIMPLvolumes!AP285*SUM(SIMPLvolumes!X285:AG285)</f>
        <v>0</v>
      </c>
      <c r="F253" s="5">
        <f>SIMPLvolumes!AQ285*SUM(SIMPLvolumes!X285:AG285)</f>
        <v>0</v>
      </c>
      <c r="G253" s="5">
        <f>SIMPLvolumes!AR285*SUM(SIMPLvolumes!X285:AG285)</f>
        <v>0</v>
      </c>
      <c r="H253" s="5">
        <f t="shared" si="9"/>
        <v>0</v>
      </c>
      <c r="I253" s="5">
        <f t="shared" si="10"/>
        <v>0</v>
      </c>
      <c r="J253" s="5">
        <f>SIMPLvolumes!AT285*SUM(SIMPLvolumes!X285:AG285)/3.125</f>
        <v>0</v>
      </c>
      <c r="K253" s="5">
        <f>SIMPLvolumes!AS285</f>
        <v>0</v>
      </c>
    </row>
    <row r="254" spans="2:11">
      <c r="B254" s="5">
        <f>SIMPLvolumes!AM286*SUM(SIMPLvolumes!X286:AG286)</f>
        <v>0</v>
      </c>
      <c r="C254" s="5">
        <f>SIMPLvolumes!AN286*SUM(SIMPLvolumes!X286:AG286)</f>
        <v>0</v>
      </c>
      <c r="D254" s="5">
        <f>SIMPLvolumes!AO286*SUM(SIMPLvolumes!X286:AG286)</f>
        <v>0</v>
      </c>
      <c r="E254" s="5">
        <f>SIMPLvolumes!AP286*SUM(SIMPLvolumes!X286:AG286)</f>
        <v>0</v>
      </c>
      <c r="F254" s="5">
        <f>SIMPLvolumes!AQ286*SUM(SIMPLvolumes!X286:AG286)</f>
        <v>0</v>
      </c>
      <c r="G254" s="5">
        <f>SIMPLvolumes!AR286*SUM(SIMPLvolumes!X286:AG286)</f>
        <v>0</v>
      </c>
      <c r="H254" s="5">
        <f t="shared" si="9"/>
        <v>0</v>
      </c>
      <c r="I254" s="5">
        <f t="shared" si="10"/>
        <v>0</v>
      </c>
      <c r="J254" s="5">
        <f>SIMPLvolumes!AT286*SUM(SIMPLvolumes!X286:AG286)/3.125</f>
        <v>0</v>
      </c>
      <c r="K254" s="5">
        <f>SIMPLvolumes!AS286</f>
        <v>0</v>
      </c>
    </row>
    <row r="255" spans="2:11">
      <c r="B255" s="5">
        <f>SIMPLvolumes!AM287*SUM(SIMPLvolumes!X287:AG287)</f>
        <v>0</v>
      </c>
      <c r="C255" s="5">
        <f>SIMPLvolumes!AN287*SUM(SIMPLvolumes!X287:AG287)</f>
        <v>0</v>
      </c>
      <c r="D255" s="5">
        <f>SIMPLvolumes!AO287*SUM(SIMPLvolumes!X287:AG287)</f>
        <v>0</v>
      </c>
      <c r="E255" s="5">
        <f>SIMPLvolumes!AP287*SUM(SIMPLvolumes!X287:AG287)</f>
        <v>0</v>
      </c>
      <c r="F255" s="5">
        <f>SIMPLvolumes!AQ287*SUM(SIMPLvolumes!X287:AG287)</f>
        <v>0</v>
      </c>
      <c r="G255" s="5">
        <f>SIMPLvolumes!AR287*SUM(SIMPLvolumes!X287:AG287)</f>
        <v>0</v>
      </c>
      <c r="H255" s="5">
        <f t="shared" si="9"/>
        <v>0</v>
      </c>
      <c r="I255" s="5">
        <f t="shared" si="10"/>
        <v>0</v>
      </c>
      <c r="J255" s="5">
        <f>SIMPLvolumes!AT287*SUM(SIMPLvolumes!X287:AG287)/3.125</f>
        <v>0</v>
      </c>
      <c r="K255" s="5">
        <f>SIMPLvolumes!AS287</f>
        <v>0</v>
      </c>
    </row>
    <row r="256" spans="2:11">
      <c r="B256" s="5">
        <f>SIMPLvolumes!AM288*SUM(SIMPLvolumes!X288:AG288)</f>
        <v>0</v>
      </c>
      <c r="C256" s="5">
        <f>SIMPLvolumes!AN288*SUM(SIMPLvolumes!X288:AG288)</f>
        <v>0</v>
      </c>
      <c r="D256" s="5">
        <f>SIMPLvolumes!AO288*SUM(SIMPLvolumes!X288:AG288)</f>
        <v>0</v>
      </c>
      <c r="E256" s="5">
        <f>SIMPLvolumes!AP288*SUM(SIMPLvolumes!X288:AG288)</f>
        <v>0</v>
      </c>
      <c r="F256" s="5">
        <f>SIMPLvolumes!AQ288*SUM(SIMPLvolumes!X288:AG288)</f>
        <v>0</v>
      </c>
      <c r="G256" s="5">
        <f>SIMPLvolumes!AR288*SUM(SIMPLvolumes!X288:AG288)</f>
        <v>0</v>
      </c>
      <c r="H256" s="5">
        <f t="shared" si="9"/>
        <v>0</v>
      </c>
      <c r="I256" s="5">
        <f t="shared" si="10"/>
        <v>0</v>
      </c>
      <c r="J256" s="5">
        <f>SIMPLvolumes!AT288*SUM(SIMPLvolumes!X288:AG288)/3.125</f>
        <v>0</v>
      </c>
      <c r="K256" s="5">
        <f>SIMPLvolumes!AS288</f>
        <v>0</v>
      </c>
    </row>
    <row r="257" spans="2:11">
      <c r="B257" s="5">
        <f>SIMPLvolumes!AM289*SUM(SIMPLvolumes!X289:AG289)</f>
        <v>0</v>
      </c>
      <c r="C257" s="5">
        <f>SIMPLvolumes!AN289*SUM(SIMPLvolumes!X289:AG289)</f>
        <v>0</v>
      </c>
      <c r="D257" s="5">
        <f>SIMPLvolumes!AO289*SUM(SIMPLvolumes!X289:AG289)</f>
        <v>0</v>
      </c>
      <c r="E257" s="5">
        <f>SIMPLvolumes!AP289*SUM(SIMPLvolumes!X289:AG289)</f>
        <v>0</v>
      </c>
      <c r="F257" s="5">
        <f>SIMPLvolumes!AQ289*SUM(SIMPLvolumes!X289:AG289)</f>
        <v>0</v>
      </c>
      <c r="G257" s="5">
        <f>SIMPLvolumes!AR289*SUM(SIMPLvolumes!X289:AG289)</f>
        <v>0</v>
      </c>
      <c r="H257" s="5">
        <f t="shared" si="9"/>
        <v>0</v>
      </c>
      <c r="I257" s="5">
        <f t="shared" si="10"/>
        <v>0</v>
      </c>
      <c r="J257" s="5">
        <f>SIMPLvolumes!AT289*SUM(SIMPLvolumes!X289:AG289)/3.125</f>
        <v>0</v>
      </c>
      <c r="K257" s="5">
        <f>SIMPLvolumes!AS289</f>
        <v>0</v>
      </c>
    </row>
    <row r="258" spans="2:11">
      <c r="B258" s="5">
        <f>SIMPLvolumes!AM290*SUM(SIMPLvolumes!X290:AG290)</f>
        <v>0</v>
      </c>
      <c r="C258" s="5">
        <f>SIMPLvolumes!AN290*SUM(SIMPLvolumes!X290:AG290)</f>
        <v>0</v>
      </c>
      <c r="D258" s="5">
        <f>SIMPLvolumes!AO290*SUM(SIMPLvolumes!X290:AG290)</f>
        <v>0</v>
      </c>
      <c r="E258" s="5">
        <f>SIMPLvolumes!AP290*SUM(SIMPLvolumes!X290:AG290)</f>
        <v>0</v>
      </c>
      <c r="F258" s="5">
        <f>SIMPLvolumes!AQ290*SUM(SIMPLvolumes!X290:AG290)</f>
        <v>0</v>
      </c>
      <c r="G258" s="5">
        <f>SIMPLvolumes!AR290*SUM(SIMPLvolumes!X290:AG290)</f>
        <v>0</v>
      </c>
      <c r="H258" s="5">
        <f t="shared" si="9"/>
        <v>0</v>
      </c>
      <c r="I258" s="5">
        <f t="shared" si="10"/>
        <v>0</v>
      </c>
      <c r="J258" s="5">
        <f>SIMPLvolumes!AT290*SUM(SIMPLvolumes!X290:AG290)/3.125</f>
        <v>0</v>
      </c>
      <c r="K258" s="5">
        <f>SIMPLvolumes!AS290</f>
        <v>0</v>
      </c>
    </row>
    <row r="259" spans="2:11">
      <c r="B259" s="5">
        <f>SIMPLvolumes!AM291*SUM(SIMPLvolumes!X291:AG291)</f>
        <v>0</v>
      </c>
      <c r="C259" s="5">
        <f>SIMPLvolumes!AN291*SUM(SIMPLvolumes!X291:AG291)</f>
        <v>0</v>
      </c>
      <c r="D259" s="5">
        <f>SIMPLvolumes!AO291*SUM(SIMPLvolumes!X291:AG291)</f>
        <v>0</v>
      </c>
      <c r="E259" s="5">
        <f>SIMPLvolumes!AP291*SUM(SIMPLvolumes!X291:AG291)</f>
        <v>0</v>
      </c>
      <c r="F259" s="5">
        <f>SIMPLvolumes!AQ291*SUM(SIMPLvolumes!X291:AG291)</f>
        <v>0</v>
      </c>
      <c r="G259" s="5">
        <f>SIMPLvolumes!AR291*SUM(SIMPLvolumes!X291:AG291)</f>
        <v>0</v>
      </c>
      <c r="H259" s="5">
        <f t="shared" ref="H259:H322" si="11">F259/10</f>
        <v>0</v>
      </c>
      <c r="I259" s="5">
        <f t="shared" ref="I259:I322" si="12">(3/100)*F259</f>
        <v>0</v>
      </c>
      <c r="J259" s="5">
        <f>SIMPLvolumes!AT291*SUM(SIMPLvolumes!X291:AG291)/3.125</f>
        <v>0</v>
      </c>
      <c r="K259" s="5">
        <f>SIMPLvolumes!AS291</f>
        <v>0</v>
      </c>
    </row>
    <row r="260" spans="2:11">
      <c r="B260" s="5">
        <f>SIMPLvolumes!AM292*SUM(SIMPLvolumes!X292:AG292)</f>
        <v>0</v>
      </c>
      <c r="C260" s="5">
        <f>SIMPLvolumes!AN292*SUM(SIMPLvolumes!X292:AG292)</f>
        <v>0</v>
      </c>
      <c r="D260" s="5">
        <f>SIMPLvolumes!AO292*SUM(SIMPLvolumes!X292:AG292)</f>
        <v>0</v>
      </c>
      <c r="E260" s="5">
        <f>SIMPLvolumes!AP292*SUM(SIMPLvolumes!X292:AG292)</f>
        <v>0</v>
      </c>
      <c r="F260" s="5">
        <f>SIMPLvolumes!AQ292*SUM(SIMPLvolumes!X292:AG292)</f>
        <v>0</v>
      </c>
      <c r="G260" s="5">
        <f>SIMPLvolumes!AR292*SUM(SIMPLvolumes!X292:AG292)</f>
        <v>0</v>
      </c>
      <c r="H260" s="5">
        <f t="shared" si="11"/>
        <v>0</v>
      </c>
      <c r="I260" s="5">
        <f t="shared" si="12"/>
        <v>0</v>
      </c>
      <c r="J260" s="5">
        <f>SIMPLvolumes!AT292*SUM(SIMPLvolumes!X292:AG292)/3.125</f>
        <v>0</v>
      </c>
      <c r="K260" s="5">
        <f>SIMPLvolumes!AS292</f>
        <v>0</v>
      </c>
    </row>
    <row r="261" spans="2:11">
      <c r="B261" s="5">
        <f>SIMPLvolumes!AM293*SUM(SIMPLvolumes!X293:AG293)</f>
        <v>0</v>
      </c>
      <c r="C261" s="5">
        <f>SIMPLvolumes!AN293*SUM(SIMPLvolumes!X293:AG293)</f>
        <v>0</v>
      </c>
      <c r="D261" s="5">
        <f>SIMPLvolumes!AO293*SUM(SIMPLvolumes!X293:AG293)</f>
        <v>0</v>
      </c>
      <c r="E261" s="5">
        <f>SIMPLvolumes!AP293*SUM(SIMPLvolumes!X293:AG293)</f>
        <v>0</v>
      </c>
      <c r="F261" s="5">
        <f>SIMPLvolumes!AQ293*SUM(SIMPLvolumes!X293:AG293)</f>
        <v>0</v>
      </c>
      <c r="G261" s="5">
        <f>SIMPLvolumes!AR293*SUM(SIMPLvolumes!X293:AG293)</f>
        <v>0</v>
      </c>
      <c r="H261" s="5">
        <f t="shared" si="11"/>
        <v>0</v>
      </c>
      <c r="I261" s="5">
        <f t="shared" si="12"/>
        <v>0</v>
      </c>
      <c r="J261" s="5">
        <f>SIMPLvolumes!AT293*SUM(SIMPLvolumes!X293:AG293)/3.125</f>
        <v>0</v>
      </c>
      <c r="K261" s="5">
        <f>SIMPLvolumes!AS293</f>
        <v>0</v>
      </c>
    </row>
    <row r="262" spans="2:11">
      <c r="B262" s="5">
        <f>SIMPLvolumes!AM294*SUM(SIMPLvolumes!X294:AG294)</f>
        <v>0</v>
      </c>
      <c r="C262" s="5">
        <f>SIMPLvolumes!AN294*SUM(SIMPLvolumes!X294:AG294)</f>
        <v>0</v>
      </c>
      <c r="D262" s="5">
        <f>SIMPLvolumes!AO294*SUM(SIMPLvolumes!X294:AG294)</f>
        <v>0</v>
      </c>
      <c r="E262" s="5">
        <f>SIMPLvolumes!AP294*SUM(SIMPLvolumes!X294:AG294)</f>
        <v>0</v>
      </c>
      <c r="F262" s="5">
        <f>SIMPLvolumes!AQ294*SUM(SIMPLvolumes!X294:AG294)</f>
        <v>0</v>
      </c>
      <c r="G262" s="5">
        <f>SIMPLvolumes!AR294*SUM(SIMPLvolumes!X294:AG294)</f>
        <v>0</v>
      </c>
      <c r="H262" s="5">
        <f t="shared" si="11"/>
        <v>0</v>
      </c>
      <c r="I262" s="5">
        <f t="shared" si="12"/>
        <v>0</v>
      </c>
      <c r="J262" s="5">
        <f>SIMPLvolumes!AT294*SUM(SIMPLvolumes!X294:AG294)/3.125</f>
        <v>0</v>
      </c>
      <c r="K262" s="5">
        <f>SIMPLvolumes!AS294</f>
        <v>0</v>
      </c>
    </row>
    <row r="263" spans="2:11">
      <c r="B263" s="5">
        <f>SIMPLvolumes!AM295*SUM(SIMPLvolumes!X295:AG295)</f>
        <v>0</v>
      </c>
      <c r="C263" s="5">
        <f>SIMPLvolumes!AN295*SUM(SIMPLvolumes!X295:AG295)</f>
        <v>0</v>
      </c>
      <c r="D263" s="5">
        <f>SIMPLvolumes!AO295*SUM(SIMPLvolumes!X295:AG295)</f>
        <v>0</v>
      </c>
      <c r="E263" s="5">
        <f>SIMPLvolumes!AP295*SUM(SIMPLvolumes!X295:AG295)</f>
        <v>0</v>
      </c>
      <c r="F263" s="5">
        <f>SIMPLvolumes!AQ295*SUM(SIMPLvolumes!X295:AG295)</f>
        <v>0</v>
      </c>
      <c r="G263" s="5">
        <f>SIMPLvolumes!AR295*SUM(SIMPLvolumes!X295:AG295)</f>
        <v>0</v>
      </c>
      <c r="H263" s="5">
        <f t="shared" si="11"/>
        <v>0</v>
      </c>
      <c r="I263" s="5">
        <f t="shared" si="12"/>
        <v>0</v>
      </c>
      <c r="J263" s="5">
        <f>SIMPLvolumes!AT295*SUM(SIMPLvolumes!X295:AG295)/3.125</f>
        <v>0</v>
      </c>
      <c r="K263" s="5">
        <f>SIMPLvolumes!AS295</f>
        <v>0</v>
      </c>
    </row>
    <row r="264" spans="2:11">
      <c r="B264" s="5">
        <f>SIMPLvolumes!AM296*SUM(SIMPLvolumes!X296:AG296)</f>
        <v>0</v>
      </c>
      <c r="C264" s="5">
        <f>SIMPLvolumes!AN296*SUM(SIMPLvolumes!X296:AG296)</f>
        <v>0</v>
      </c>
      <c r="D264" s="5">
        <f>SIMPLvolumes!AO296*SUM(SIMPLvolumes!X296:AG296)</f>
        <v>0</v>
      </c>
      <c r="E264" s="5">
        <f>SIMPLvolumes!AP296*SUM(SIMPLvolumes!X296:AG296)</f>
        <v>0</v>
      </c>
      <c r="F264" s="5">
        <f>SIMPLvolumes!AQ296*SUM(SIMPLvolumes!X296:AG296)</f>
        <v>0</v>
      </c>
      <c r="G264" s="5">
        <f>SIMPLvolumes!AR296*SUM(SIMPLvolumes!X296:AG296)</f>
        <v>0</v>
      </c>
      <c r="H264" s="5">
        <f t="shared" si="11"/>
        <v>0</v>
      </c>
      <c r="I264" s="5">
        <f t="shared" si="12"/>
        <v>0</v>
      </c>
      <c r="J264" s="5">
        <f>SIMPLvolumes!AT296*SUM(SIMPLvolumes!X296:AG296)/3.125</f>
        <v>0</v>
      </c>
      <c r="K264" s="5">
        <f>SIMPLvolumes!AS296</f>
        <v>0</v>
      </c>
    </row>
    <row r="265" spans="2:11">
      <c r="B265" s="5">
        <f>SIMPLvolumes!AM297*SUM(SIMPLvolumes!X297:AG297)</f>
        <v>0</v>
      </c>
      <c r="C265" s="5">
        <f>SIMPLvolumes!AN297*SUM(SIMPLvolumes!X297:AG297)</f>
        <v>0</v>
      </c>
      <c r="D265" s="5">
        <f>SIMPLvolumes!AO297*SUM(SIMPLvolumes!X297:AG297)</f>
        <v>0</v>
      </c>
      <c r="E265" s="5">
        <f>SIMPLvolumes!AP297*SUM(SIMPLvolumes!X297:AG297)</f>
        <v>0</v>
      </c>
      <c r="F265" s="5">
        <f>SIMPLvolumes!AQ297*SUM(SIMPLvolumes!X297:AG297)</f>
        <v>0</v>
      </c>
      <c r="G265" s="5">
        <f>SIMPLvolumes!AR297*SUM(SIMPLvolumes!X297:AG297)</f>
        <v>0</v>
      </c>
      <c r="H265" s="5">
        <f t="shared" si="11"/>
        <v>0</v>
      </c>
      <c r="I265" s="5">
        <f t="shared" si="12"/>
        <v>0</v>
      </c>
      <c r="J265" s="5">
        <f>SIMPLvolumes!AT297*SUM(SIMPLvolumes!X297:AG297)/3.125</f>
        <v>0</v>
      </c>
      <c r="K265" s="5">
        <f>SIMPLvolumes!AS297</f>
        <v>0</v>
      </c>
    </row>
    <row r="266" spans="2:11">
      <c r="B266" s="5">
        <f>SIMPLvolumes!AM298*SUM(SIMPLvolumes!X298:AG298)</f>
        <v>0</v>
      </c>
      <c r="C266" s="5">
        <f>SIMPLvolumes!AN298*SUM(SIMPLvolumes!X298:AG298)</f>
        <v>0</v>
      </c>
      <c r="D266" s="5">
        <f>SIMPLvolumes!AO298*SUM(SIMPLvolumes!X298:AG298)</f>
        <v>0</v>
      </c>
      <c r="E266" s="5">
        <f>SIMPLvolumes!AP298*SUM(SIMPLvolumes!X298:AG298)</f>
        <v>0</v>
      </c>
      <c r="F266" s="5">
        <f>SIMPLvolumes!AQ298*SUM(SIMPLvolumes!X298:AG298)</f>
        <v>0</v>
      </c>
      <c r="G266" s="5">
        <f>SIMPLvolumes!AR298*SUM(SIMPLvolumes!X298:AG298)</f>
        <v>0</v>
      </c>
      <c r="H266" s="5">
        <f t="shared" si="11"/>
        <v>0</v>
      </c>
      <c r="I266" s="5">
        <f t="shared" si="12"/>
        <v>0</v>
      </c>
      <c r="J266" s="5">
        <f>SIMPLvolumes!AT298*SUM(SIMPLvolumes!X298:AG298)/3.125</f>
        <v>0</v>
      </c>
      <c r="K266" s="5">
        <f>SIMPLvolumes!AS298</f>
        <v>0</v>
      </c>
    </row>
    <row r="267" spans="2:11">
      <c r="B267" s="5">
        <f>SIMPLvolumes!AM299*SUM(SIMPLvolumes!X299:AG299)</f>
        <v>0</v>
      </c>
      <c r="C267" s="5">
        <f>SIMPLvolumes!AN299*SUM(SIMPLvolumes!X299:AG299)</f>
        <v>0</v>
      </c>
      <c r="D267" s="5">
        <f>SIMPLvolumes!AO299*SUM(SIMPLvolumes!X299:AG299)</f>
        <v>0</v>
      </c>
      <c r="E267" s="5">
        <f>SIMPLvolumes!AP299*SUM(SIMPLvolumes!X299:AG299)</f>
        <v>0</v>
      </c>
      <c r="F267" s="5">
        <f>SIMPLvolumes!AQ299*SUM(SIMPLvolumes!X299:AG299)</f>
        <v>0</v>
      </c>
      <c r="G267" s="5">
        <f>SIMPLvolumes!AR299*SUM(SIMPLvolumes!X299:AG299)</f>
        <v>0</v>
      </c>
      <c r="H267" s="5">
        <f t="shared" si="11"/>
        <v>0</v>
      </c>
      <c r="I267" s="5">
        <f t="shared" si="12"/>
        <v>0</v>
      </c>
      <c r="J267" s="5">
        <f>SIMPLvolumes!AT299*SUM(SIMPLvolumes!X299:AG299)/3.125</f>
        <v>0</v>
      </c>
      <c r="K267" s="5">
        <f>SIMPLvolumes!AS299</f>
        <v>0</v>
      </c>
    </row>
    <row r="268" spans="2:11">
      <c r="B268" s="5">
        <f>SIMPLvolumes!AM300*SUM(SIMPLvolumes!X300:AG300)</f>
        <v>0</v>
      </c>
      <c r="C268" s="5">
        <f>SIMPLvolumes!AN300*SUM(SIMPLvolumes!X300:AG300)</f>
        <v>0</v>
      </c>
      <c r="D268" s="5">
        <f>SIMPLvolumes!AO300*SUM(SIMPLvolumes!X300:AG300)</f>
        <v>0</v>
      </c>
      <c r="E268" s="5">
        <f>SIMPLvolumes!AP300*SUM(SIMPLvolumes!X300:AG300)</f>
        <v>0</v>
      </c>
      <c r="F268" s="5">
        <f>SIMPLvolumes!AQ300*SUM(SIMPLvolumes!X300:AG300)</f>
        <v>0</v>
      </c>
      <c r="G268" s="5">
        <f>SIMPLvolumes!AR300*SUM(SIMPLvolumes!X300:AG300)</f>
        <v>0</v>
      </c>
      <c r="H268" s="5">
        <f t="shared" si="11"/>
        <v>0</v>
      </c>
      <c r="I268" s="5">
        <f t="shared" si="12"/>
        <v>0</v>
      </c>
      <c r="J268" s="5">
        <f>SIMPLvolumes!AT300*SUM(SIMPLvolumes!X300:AG300)/3.125</f>
        <v>0</v>
      </c>
      <c r="K268" s="5">
        <f>SIMPLvolumes!AS300</f>
        <v>0</v>
      </c>
    </row>
    <row r="269" spans="2:11">
      <c r="B269" s="5">
        <f>SIMPLvolumes!AM301*SUM(SIMPLvolumes!X301:AG301)</f>
        <v>0</v>
      </c>
      <c r="C269" s="5">
        <f>SIMPLvolumes!AN301*SUM(SIMPLvolumes!X301:AG301)</f>
        <v>0</v>
      </c>
      <c r="D269" s="5">
        <f>SIMPLvolumes!AO301*SUM(SIMPLvolumes!X301:AG301)</f>
        <v>0</v>
      </c>
      <c r="E269" s="5">
        <f>SIMPLvolumes!AP301*SUM(SIMPLvolumes!X301:AG301)</f>
        <v>0</v>
      </c>
      <c r="F269" s="5">
        <f>SIMPLvolumes!AQ301*SUM(SIMPLvolumes!X301:AG301)</f>
        <v>0</v>
      </c>
      <c r="G269" s="5">
        <f>SIMPLvolumes!AR301*SUM(SIMPLvolumes!X301:AG301)</f>
        <v>0</v>
      </c>
      <c r="H269" s="5">
        <f t="shared" si="11"/>
        <v>0</v>
      </c>
      <c r="I269" s="5">
        <f t="shared" si="12"/>
        <v>0</v>
      </c>
      <c r="J269" s="5">
        <f>SIMPLvolumes!AT301*SUM(SIMPLvolumes!X301:AG301)/3.125</f>
        <v>0</v>
      </c>
      <c r="K269" s="5">
        <f>SIMPLvolumes!AS301</f>
        <v>0</v>
      </c>
    </row>
    <row r="270" spans="2:11">
      <c r="B270" s="5">
        <f>SIMPLvolumes!AM302*SUM(SIMPLvolumes!X302:AG302)</f>
        <v>0</v>
      </c>
      <c r="C270" s="5">
        <f>SIMPLvolumes!AN302*SUM(SIMPLvolumes!X302:AG302)</f>
        <v>0</v>
      </c>
      <c r="D270" s="5">
        <f>SIMPLvolumes!AO302*SUM(SIMPLvolumes!X302:AG302)</f>
        <v>0</v>
      </c>
      <c r="E270" s="5">
        <f>SIMPLvolumes!AP302*SUM(SIMPLvolumes!X302:AG302)</f>
        <v>0</v>
      </c>
      <c r="F270" s="5">
        <f>SIMPLvolumes!AQ302*SUM(SIMPLvolumes!X302:AG302)</f>
        <v>0</v>
      </c>
      <c r="G270" s="5">
        <f>SIMPLvolumes!AR302*SUM(SIMPLvolumes!X302:AG302)</f>
        <v>0</v>
      </c>
      <c r="H270" s="5">
        <f t="shared" si="11"/>
        <v>0</v>
      </c>
      <c r="I270" s="5">
        <f t="shared" si="12"/>
        <v>0</v>
      </c>
      <c r="J270" s="5">
        <f>SIMPLvolumes!AT302*SUM(SIMPLvolumes!X302:AG302)/3.125</f>
        <v>0</v>
      </c>
      <c r="K270" s="5">
        <f>SIMPLvolumes!AS302</f>
        <v>0</v>
      </c>
    </row>
    <row r="271" spans="2:11">
      <c r="B271" s="5">
        <f>SIMPLvolumes!AM303*SUM(SIMPLvolumes!X303:AG303)</f>
        <v>0</v>
      </c>
      <c r="C271" s="5">
        <f>SIMPLvolumes!AN303*SUM(SIMPLvolumes!X303:AG303)</f>
        <v>0</v>
      </c>
      <c r="D271" s="5">
        <f>SIMPLvolumes!AO303*SUM(SIMPLvolumes!X303:AG303)</f>
        <v>0</v>
      </c>
      <c r="E271" s="5">
        <f>SIMPLvolumes!AP303*SUM(SIMPLvolumes!X303:AG303)</f>
        <v>0</v>
      </c>
      <c r="F271" s="5">
        <f>SIMPLvolumes!AQ303*SUM(SIMPLvolumes!X303:AG303)</f>
        <v>0</v>
      </c>
      <c r="G271" s="5">
        <f>SIMPLvolumes!AR303*SUM(SIMPLvolumes!X303:AG303)</f>
        <v>0</v>
      </c>
      <c r="H271" s="5">
        <f t="shared" si="11"/>
        <v>0</v>
      </c>
      <c r="I271" s="5">
        <f t="shared" si="12"/>
        <v>0</v>
      </c>
      <c r="J271" s="5">
        <f>SIMPLvolumes!AT303*SUM(SIMPLvolumes!X303:AG303)/3.125</f>
        <v>0</v>
      </c>
      <c r="K271" s="5">
        <f>SIMPLvolumes!AS303</f>
        <v>0</v>
      </c>
    </row>
    <row r="272" spans="2:11">
      <c r="B272" s="5">
        <f>SIMPLvolumes!AM304*SUM(SIMPLvolumes!X304:AG304)</f>
        <v>0</v>
      </c>
      <c r="C272" s="5">
        <f>SIMPLvolumes!AN304*SUM(SIMPLvolumes!X304:AG304)</f>
        <v>0</v>
      </c>
      <c r="D272" s="5">
        <f>SIMPLvolumes!AO304*SUM(SIMPLvolumes!X304:AG304)</f>
        <v>0</v>
      </c>
      <c r="E272" s="5">
        <f>SIMPLvolumes!AP304*SUM(SIMPLvolumes!X304:AG304)</f>
        <v>0</v>
      </c>
      <c r="F272" s="5">
        <f>SIMPLvolumes!AQ304*SUM(SIMPLvolumes!X304:AG304)</f>
        <v>0</v>
      </c>
      <c r="G272" s="5">
        <f>SIMPLvolumes!AR304*SUM(SIMPLvolumes!X304:AG304)</f>
        <v>0</v>
      </c>
      <c r="H272" s="5">
        <f t="shared" si="11"/>
        <v>0</v>
      </c>
      <c r="I272" s="5">
        <f t="shared" si="12"/>
        <v>0</v>
      </c>
      <c r="J272" s="5">
        <f>SIMPLvolumes!AT304*SUM(SIMPLvolumes!X304:AG304)/3.125</f>
        <v>0</v>
      </c>
      <c r="K272" s="5">
        <f>SIMPLvolumes!AS304</f>
        <v>0</v>
      </c>
    </row>
    <row r="273" spans="2:11">
      <c r="B273" s="5">
        <f>SIMPLvolumes!AM305*SUM(SIMPLvolumes!X305:AG305)</f>
        <v>0</v>
      </c>
      <c r="C273" s="5">
        <f>SIMPLvolumes!AN305*SUM(SIMPLvolumes!X305:AG305)</f>
        <v>0</v>
      </c>
      <c r="D273" s="5">
        <f>SIMPLvolumes!AO305*SUM(SIMPLvolumes!X305:AG305)</f>
        <v>0</v>
      </c>
      <c r="E273" s="5">
        <f>SIMPLvolumes!AP305*SUM(SIMPLvolumes!X305:AG305)</f>
        <v>0</v>
      </c>
      <c r="F273" s="5">
        <f>SIMPLvolumes!AQ305*SUM(SIMPLvolumes!X305:AG305)</f>
        <v>0</v>
      </c>
      <c r="G273" s="5">
        <f>SIMPLvolumes!AR305*SUM(SIMPLvolumes!X305:AG305)</f>
        <v>0</v>
      </c>
      <c r="H273" s="5">
        <f t="shared" si="11"/>
        <v>0</v>
      </c>
      <c r="I273" s="5">
        <f t="shared" si="12"/>
        <v>0</v>
      </c>
      <c r="J273" s="5">
        <f>SIMPLvolumes!AT305*SUM(SIMPLvolumes!X305:AG305)/3.125</f>
        <v>0</v>
      </c>
      <c r="K273" s="5">
        <f>SIMPLvolumes!AS305</f>
        <v>0</v>
      </c>
    </row>
    <row r="274" spans="2:11">
      <c r="B274" s="5">
        <f>SIMPLvolumes!AM306*SUM(SIMPLvolumes!X306:AG306)</f>
        <v>0</v>
      </c>
      <c r="C274" s="5">
        <f>SIMPLvolumes!AN306*SUM(SIMPLvolumes!X306:AG306)</f>
        <v>0</v>
      </c>
      <c r="D274" s="5">
        <f>SIMPLvolumes!AO306*SUM(SIMPLvolumes!X306:AG306)</f>
        <v>0</v>
      </c>
      <c r="E274" s="5">
        <f>SIMPLvolumes!AP306*SUM(SIMPLvolumes!X306:AG306)</f>
        <v>0</v>
      </c>
      <c r="F274" s="5">
        <f>SIMPLvolumes!AQ306*SUM(SIMPLvolumes!X306:AG306)</f>
        <v>0</v>
      </c>
      <c r="G274" s="5">
        <f>SIMPLvolumes!AR306*SUM(SIMPLvolumes!X306:AG306)</f>
        <v>0</v>
      </c>
      <c r="H274" s="5">
        <f t="shared" si="11"/>
        <v>0</v>
      </c>
      <c r="I274" s="5">
        <f t="shared" si="12"/>
        <v>0</v>
      </c>
      <c r="J274" s="5">
        <f>SIMPLvolumes!AT306*SUM(SIMPLvolumes!X306:AG306)/3.125</f>
        <v>0</v>
      </c>
      <c r="K274" s="5">
        <f>SIMPLvolumes!AS306</f>
        <v>0</v>
      </c>
    </row>
    <row r="275" spans="2:11">
      <c r="B275" s="5">
        <f>SIMPLvolumes!AM307*SUM(SIMPLvolumes!X307:AG307)</f>
        <v>0</v>
      </c>
      <c r="C275" s="5">
        <f>SIMPLvolumes!AN307*SUM(SIMPLvolumes!X307:AG307)</f>
        <v>0</v>
      </c>
      <c r="D275" s="5">
        <f>SIMPLvolumes!AO307*SUM(SIMPLvolumes!X307:AG307)</f>
        <v>0</v>
      </c>
      <c r="E275" s="5">
        <f>SIMPLvolumes!AP307*SUM(SIMPLvolumes!X307:AG307)</f>
        <v>0</v>
      </c>
      <c r="F275" s="5">
        <f>SIMPLvolumes!AQ307*SUM(SIMPLvolumes!X307:AG307)</f>
        <v>0</v>
      </c>
      <c r="G275" s="5">
        <f>SIMPLvolumes!AR307*SUM(SIMPLvolumes!X307:AG307)</f>
        <v>0</v>
      </c>
      <c r="H275" s="5">
        <f t="shared" si="11"/>
        <v>0</v>
      </c>
      <c r="I275" s="5">
        <f t="shared" si="12"/>
        <v>0</v>
      </c>
      <c r="J275" s="5">
        <f>SIMPLvolumes!AT307*SUM(SIMPLvolumes!X307:AG307)/3.125</f>
        <v>0</v>
      </c>
      <c r="K275" s="5">
        <f>SIMPLvolumes!AS307</f>
        <v>0</v>
      </c>
    </row>
    <row r="276" spans="2:11">
      <c r="B276" s="5">
        <f>SIMPLvolumes!AM308*SUM(SIMPLvolumes!X308:AG308)</f>
        <v>0</v>
      </c>
      <c r="C276" s="5">
        <f>SIMPLvolumes!AN308*SUM(SIMPLvolumes!X308:AG308)</f>
        <v>0</v>
      </c>
      <c r="D276" s="5">
        <f>SIMPLvolumes!AO308*SUM(SIMPLvolumes!X308:AG308)</f>
        <v>0</v>
      </c>
      <c r="E276" s="5">
        <f>SIMPLvolumes!AP308*SUM(SIMPLvolumes!X308:AG308)</f>
        <v>0</v>
      </c>
      <c r="F276" s="5">
        <f>SIMPLvolumes!AQ308*SUM(SIMPLvolumes!X308:AG308)</f>
        <v>0</v>
      </c>
      <c r="G276" s="5">
        <f>SIMPLvolumes!AR308*SUM(SIMPLvolumes!X308:AG308)</f>
        <v>0</v>
      </c>
      <c r="H276" s="5">
        <f t="shared" si="11"/>
        <v>0</v>
      </c>
      <c r="I276" s="5">
        <f t="shared" si="12"/>
        <v>0</v>
      </c>
      <c r="J276" s="5">
        <f>SIMPLvolumes!AT308*SUM(SIMPLvolumes!X308:AG308)/3.125</f>
        <v>0</v>
      </c>
      <c r="K276" s="5">
        <f>SIMPLvolumes!AS308</f>
        <v>0</v>
      </c>
    </row>
    <row r="277" spans="2:11">
      <c r="B277" s="5">
        <f>SIMPLvolumes!AM309*SUM(SIMPLvolumes!X309:AG309)</f>
        <v>0</v>
      </c>
      <c r="C277" s="5">
        <f>SIMPLvolumes!AN309*SUM(SIMPLvolumes!X309:AG309)</f>
        <v>0</v>
      </c>
      <c r="D277" s="5">
        <f>SIMPLvolumes!AO309*SUM(SIMPLvolumes!X309:AG309)</f>
        <v>0</v>
      </c>
      <c r="E277" s="5">
        <f>SIMPLvolumes!AP309*SUM(SIMPLvolumes!X309:AG309)</f>
        <v>0</v>
      </c>
      <c r="F277" s="5">
        <f>SIMPLvolumes!AQ309*SUM(SIMPLvolumes!X309:AG309)</f>
        <v>0</v>
      </c>
      <c r="G277" s="5">
        <f>SIMPLvolumes!AR309*SUM(SIMPLvolumes!X309:AG309)</f>
        <v>0</v>
      </c>
      <c r="H277" s="5">
        <f t="shared" si="11"/>
        <v>0</v>
      </c>
      <c r="I277" s="5">
        <f t="shared" si="12"/>
        <v>0</v>
      </c>
      <c r="J277" s="5">
        <f>SIMPLvolumes!AT309*SUM(SIMPLvolumes!X309:AG309)/3.125</f>
        <v>0</v>
      </c>
      <c r="K277" s="5">
        <f>SIMPLvolumes!AS309</f>
        <v>0</v>
      </c>
    </row>
    <row r="278" spans="2:11">
      <c r="B278" s="5">
        <f>SIMPLvolumes!AM310*SUM(SIMPLvolumes!X310:AG310)</f>
        <v>0</v>
      </c>
      <c r="C278" s="5">
        <f>SIMPLvolumes!AN310*SUM(SIMPLvolumes!X310:AG310)</f>
        <v>0</v>
      </c>
      <c r="D278" s="5">
        <f>SIMPLvolumes!AO310*SUM(SIMPLvolumes!X310:AG310)</f>
        <v>0</v>
      </c>
      <c r="E278" s="5">
        <f>SIMPLvolumes!AP310*SUM(SIMPLvolumes!X310:AG310)</f>
        <v>0</v>
      </c>
      <c r="F278" s="5">
        <f>SIMPLvolumes!AQ310*SUM(SIMPLvolumes!X310:AG310)</f>
        <v>0</v>
      </c>
      <c r="G278" s="5">
        <f>SIMPLvolumes!AR310*SUM(SIMPLvolumes!X310:AG310)</f>
        <v>0</v>
      </c>
      <c r="H278" s="5">
        <f t="shared" si="11"/>
        <v>0</v>
      </c>
      <c r="I278" s="5">
        <f t="shared" si="12"/>
        <v>0</v>
      </c>
      <c r="J278" s="5">
        <f>SIMPLvolumes!AT310*SUM(SIMPLvolumes!X310:AG310)/3.125</f>
        <v>0</v>
      </c>
      <c r="K278" s="5">
        <f>SIMPLvolumes!AS310</f>
        <v>0</v>
      </c>
    </row>
    <row r="279" spans="2:11">
      <c r="B279" s="5">
        <f>SIMPLvolumes!AM311*SUM(SIMPLvolumes!X311:AG311)</f>
        <v>0</v>
      </c>
      <c r="C279" s="5">
        <f>SIMPLvolumes!AN311*SUM(SIMPLvolumes!X311:AG311)</f>
        <v>0</v>
      </c>
      <c r="D279" s="5">
        <f>SIMPLvolumes!AO311*SUM(SIMPLvolumes!X311:AG311)</f>
        <v>0</v>
      </c>
      <c r="E279" s="5">
        <f>SIMPLvolumes!AP311*SUM(SIMPLvolumes!X311:AG311)</f>
        <v>0</v>
      </c>
      <c r="F279" s="5">
        <f>SIMPLvolumes!AQ311*SUM(SIMPLvolumes!X311:AG311)</f>
        <v>0</v>
      </c>
      <c r="G279" s="5">
        <f>SIMPLvolumes!AR311*SUM(SIMPLvolumes!X311:AG311)</f>
        <v>0</v>
      </c>
      <c r="H279" s="5">
        <f t="shared" si="11"/>
        <v>0</v>
      </c>
      <c r="I279" s="5">
        <f t="shared" si="12"/>
        <v>0</v>
      </c>
      <c r="J279" s="5">
        <f>SIMPLvolumes!AT311*SUM(SIMPLvolumes!X311:AG311)/3.125</f>
        <v>0</v>
      </c>
      <c r="K279" s="5">
        <f>SIMPLvolumes!AS311</f>
        <v>0</v>
      </c>
    </row>
    <row r="280" spans="2:11">
      <c r="B280" s="5">
        <f>SIMPLvolumes!AM312*SUM(SIMPLvolumes!X312:AG312)</f>
        <v>0</v>
      </c>
      <c r="C280" s="5">
        <f>SIMPLvolumes!AN312*SUM(SIMPLvolumes!X312:AG312)</f>
        <v>0</v>
      </c>
      <c r="D280" s="5">
        <f>SIMPLvolumes!AO312*SUM(SIMPLvolumes!X312:AG312)</f>
        <v>0</v>
      </c>
      <c r="E280" s="5">
        <f>SIMPLvolumes!AP312*SUM(SIMPLvolumes!X312:AG312)</f>
        <v>0</v>
      </c>
      <c r="F280" s="5">
        <f>SIMPLvolumes!AQ312*SUM(SIMPLvolumes!X312:AG312)</f>
        <v>0</v>
      </c>
      <c r="G280" s="5">
        <f>SIMPLvolumes!AR312*SUM(SIMPLvolumes!X312:AG312)</f>
        <v>0</v>
      </c>
      <c r="H280" s="5">
        <f t="shared" si="11"/>
        <v>0</v>
      </c>
      <c r="I280" s="5">
        <f t="shared" si="12"/>
        <v>0</v>
      </c>
      <c r="J280" s="5">
        <f>SIMPLvolumes!AT312*SUM(SIMPLvolumes!X312:AG312)/3.125</f>
        <v>0</v>
      </c>
      <c r="K280" s="5">
        <f>SIMPLvolumes!AS312</f>
        <v>0</v>
      </c>
    </row>
    <row r="281" spans="2:11">
      <c r="B281" s="5">
        <f>SIMPLvolumes!AM313*SUM(SIMPLvolumes!X313:AG313)</f>
        <v>0</v>
      </c>
      <c r="C281" s="5">
        <f>SIMPLvolumes!AN313*SUM(SIMPLvolumes!X313:AG313)</f>
        <v>0</v>
      </c>
      <c r="D281" s="5">
        <f>SIMPLvolumes!AO313*SUM(SIMPLvolumes!X313:AG313)</f>
        <v>0</v>
      </c>
      <c r="E281" s="5">
        <f>SIMPLvolumes!AP313*SUM(SIMPLvolumes!X313:AG313)</f>
        <v>0</v>
      </c>
      <c r="F281" s="5">
        <f>SIMPLvolumes!AQ313*SUM(SIMPLvolumes!X313:AG313)</f>
        <v>0</v>
      </c>
      <c r="G281" s="5">
        <f>SIMPLvolumes!AR313*SUM(SIMPLvolumes!X313:AG313)</f>
        <v>0</v>
      </c>
      <c r="H281" s="5">
        <f t="shared" si="11"/>
        <v>0</v>
      </c>
      <c r="I281" s="5">
        <f t="shared" si="12"/>
        <v>0</v>
      </c>
      <c r="J281" s="5">
        <f>SIMPLvolumes!AT313*SUM(SIMPLvolumes!X313:AG313)/3.125</f>
        <v>0</v>
      </c>
      <c r="K281" s="5">
        <f>SIMPLvolumes!AS313</f>
        <v>0</v>
      </c>
    </row>
    <row r="282" spans="2:11">
      <c r="B282" s="5">
        <f>SIMPLvolumes!AM314*SUM(SIMPLvolumes!X314:AG314)</f>
        <v>0</v>
      </c>
      <c r="C282" s="5">
        <f>SIMPLvolumes!AN314*SUM(SIMPLvolumes!X314:AG314)</f>
        <v>0</v>
      </c>
      <c r="D282" s="5">
        <f>SIMPLvolumes!AO314*SUM(SIMPLvolumes!X314:AG314)</f>
        <v>0</v>
      </c>
      <c r="E282" s="5">
        <f>SIMPLvolumes!AP314*SUM(SIMPLvolumes!X314:AG314)</f>
        <v>0</v>
      </c>
      <c r="F282" s="5">
        <f>SIMPLvolumes!AQ314*SUM(SIMPLvolumes!X314:AG314)</f>
        <v>0</v>
      </c>
      <c r="G282" s="5">
        <f>SIMPLvolumes!AR314*SUM(SIMPLvolumes!X314:AG314)</f>
        <v>0</v>
      </c>
      <c r="H282" s="5">
        <f t="shared" si="11"/>
        <v>0</v>
      </c>
      <c r="I282" s="5">
        <f t="shared" si="12"/>
        <v>0</v>
      </c>
      <c r="J282" s="5">
        <f>SIMPLvolumes!AT314*SUM(SIMPLvolumes!X314:AG314)/3.125</f>
        <v>0</v>
      </c>
      <c r="K282" s="5">
        <f>SIMPLvolumes!AS314</f>
        <v>0</v>
      </c>
    </row>
    <row r="283" spans="2:11">
      <c r="B283" s="5">
        <f>SIMPLvolumes!AM315*SUM(SIMPLvolumes!X315:AG315)</f>
        <v>0</v>
      </c>
      <c r="C283" s="5">
        <f>SIMPLvolumes!AN315*SUM(SIMPLvolumes!X315:AG315)</f>
        <v>0</v>
      </c>
      <c r="D283" s="5">
        <f>SIMPLvolumes!AO315*SUM(SIMPLvolumes!X315:AG315)</f>
        <v>0</v>
      </c>
      <c r="E283" s="5">
        <f>SIMPLvolumes!AP315*SUM(SIMPLvolumes!X315:AG315)</f>
        <v>0</v>
      </c>
      <c r="F283" s="5">
        <f>SIMPLvolumes!AQ315*SUM(SIMPLvolumes!X315:AG315)</f>
        <v>0</v>
      </c>
      <c r="G283" s="5">
        <f>SIMPLvolumes!AR315*SUM(SIMPLvolumes!X315:AG315)</f>
        <v>0</v>
      </c>
      <c r="H283" s="5">
        <f t="shared" si="11"/>
        <v>0</v>
      </c>
      <c r="I283" s="5">
        <f t="shared" si="12"/>
        <v>0</v>
      </c>
      <c r="J283" s="5">
        <f>SIMPLvolumes!AT315*SUM(SIMPLvolumes!X315:AG315)/3.125</f>
        <v>0</v>
      </c>
      <c r="K283" s="5">
        <f>SIMPLvolumes!AS315</f>
        <v>0</v>
      </c>
    </row>
    <row r="284" spans="2:11">
      <c r="B284" s="5">
        <f>SIMPLvolumes!AM316*SUM(SIMPLvolumes!X316:AG316)</f>
        <v>0</v>
      </c>
      <c r="C284" s="5">
        <f>SIMPLvolumes!AN316*SUM(SIMPLvolumes!X316:AG316)</f>
        <v>0</v>
      </c>
      <c r="D284" s="5">
        <f>SIMPLvolumes!AO316*SUM(SIMPLvolumes!X316:AG316)</f>
        <v>0</v>
      </c>
      <c r="E284" s="5">
        <f>SIMPLvolumes!AP316*SUM(SIMPLvolumes!X316:AG316)</f>
        <v>0</v>
      </c>
      <c r="F284" s="5">
        <f>SIMPLvolumes!AQ316*SUM(SIMPLvolumes!X316:AG316)</f>
        <v>0</v>
      </c>
      <c r="G284" s="5">
        <f>SIMPLvolumes!AR316*SUM(SIMPLvolumes!X316:AG316)</f>
        <v>0</v>
      </c>
      <c r="H284" s="5">
        <f t="shared" si="11"/>
        <v>0</v>
      </c>
      <c r="I284" s="5">
        <f t="shared" si="12"/>
        <v>0</v>
      </c>
      <c r="J284" s="5">
        <f>SIMPLvolumes!AT316*SUM(SIMPLvolumes!X316:AG316)/3.125</f>
        <v>0</v>
      </c>
      <c r="K284" s="5">
        <f>SIMPLvolumes!AS316</f>
        <v>0</v>
      </c>
    </row>
    <row r="285" spans="2:11">
      <c r="B285" s="5">
        <f>SIMPLvolumes!AM317*SUM(SIMPLvolumes!X317:AG317)</f>
        <v>0</v>
      </c>
      <c r="C285" s="5">
        <f>SIMPLvolumes!AN317*SUM(SIMPLvolumes!X317:AG317)</f>
        <v>0</v>
      </c>
      <c r="D285" s="5">
        <f>SIMPLvolumes!AO317*SUM(SIMPLvolumes!X317:AG317)</f>
        <v>0</v>
      </c>
      <c r="E285" s="5">
        <f>SIMPLvolumes!AP317*SUM(SIMPLvolumes!X317:AG317)</f>
        <v>0</v>
      </c>
      <c r="F285" s="5">
        <f>SIMPLvolumes!AQ317*SUM(SIMPLvolumes!X317:AG317)</f>
        <v>0</v>
      </c>
      <c r="G285" s="5">
        <f>SIMPLvolumes!AR317*SUM(SIMPLvolumes!X317:AG317)</f>
        <v>0</v>
      </c>
      <c r="H285" s="5">
        <f t="shared" si="11"/>
        <v>0</v>
      </c>
      <c r="I285" s="5">
        <f t="shared" si="12"/>
        <v>0</v>
      </c>
      <c r="J285" s="5">
        <f>SIMPLvolumes!AT317*SUM(SIMPLvolumes!X317:AG317)/3.125</f>
        <v>0</v>
      </c>
      <c r="K285" s="5">
        <f>SIMPLvolumes!AS317</f>
        <v>0</v>
      </c>
    </row>
    <row r="286" spans="2:11">
      <c r="B286" s="5">
        <f>SIMPLvolumes!AM318*SUM(SIMPLvolumes!X318:AG318)</f>
        <v>0</v>
      </c>
      <c r="C286" s="5">
        <f>SIMPLvolumes!AN318*SUM(SIMPLvolumes!X318:AG318)</f>
        <v>0</v>
      </c>
      <c r="D286" s="5">
        <f>SIMPLvolumes!AO318*SUM(SIMPLvolumes!X318:AG318)</f>
        <v>0</v>
      </c>
      <c r="E286" s="5">
        <f>SIMPLvolumes!AP318*SUM(SIMPLvolumes!X318:AG318)</f>
        <v>0</v>
      </c>
      <c r="F286" s="5">
        <f>SIMPLvolumes!AQ318*SUM(SIMPLvolumes!X318:AG318)</f>
        <v>0</v>
      </c>
      <c r="G286" s="5">
        <f>SIMPLvolumes!AR318*SUM(SIMPLvolumes!X318:AG318)</f>
        <v>0</v>
      </c>
      <c r="H286" s="5">
        <f t="shared" si="11"/>
        <v>0</v>
      </c>
      <c r="I286" s="5">
        <f t="shared" si="12"/>
        <v>0</v>
      </c>
      <c r="J286" s="5">
        <f>SIMPLvolumes!AT318*SUM(SIMPLvolumes!X318:AG318)/3.125</f>
        <v>0</v>
      </c>
      <c r="K286" s="5">
        <f>SIMPLvolumes!AS318</f>
        <v>0</v>
      </c>
    </row>
    <row r="287" spans="2:11">
      <c r="B287" s="5">
        <f>SIMPLvolumes!AM319*SUM(SIMPLvolumes!X319:AG319)</f>
        <v>0</v>
      </c>
      <c r="C287" s="5">
        <f>SIMPLvolumes!AN319*SUM(SIMPLvolumes!X319:AG319)</f>
        <v>0</v>
      </c>
      <c r="D287" s="5">
        <f>SIMPLvolumes!AO319*SUM(SIMPLvolumes!X319:AG319)</f>
        <v>0</v>
      </c>
      <c r="E287" s="5">
        <f>SIMPLvolumes!AP319*SUM(SIMPLvolumes!X319:AG319)</f>
        <v>0</v>
      </c>
      <c r="F287" s="5">
        <f>SIMPLvolumes!AQ319*SUM(SIMPLvolumes!X319:AG319)</f>
        <v>0</v>
      </c>
      <c r="G287" s="5">
        <f>SIMPLvolumes!AR319*SUM(SIMPLvolumes!X319:AG319)</f>
        <v>0</v>
      </c>
      <c r="H287" s="5">
        <f t="shared" si="11"/>
        <v>0</v>
      </c>
      <c r="I287" s="5">
        <f t="shared" si="12"/>
        <v>0</v>
      </c>
      <c r="J287" s="5">
        <f>SIMPLvolumes!AT319*SUM(SIMPLvolumes!X319:AG319)/3.125</f>
        <v>0</v>
      </c>
      <c r="K287" s="5">
        <f>SIMPLvolumes!AS319</f>
        <v>0</v>
      </c>
    </row>
    <row r="288" spans="2:11">
      <c r="B288" s="5">
        <f>SIMPLvolumes!AM320*SUM(SIMPLvolumes!X320:AG320)</f>
        <v>0</v>
      </c>
      <c r="C288" s="5">
        <f>SIMPLvolumes!AN320*SUM(SIMPLvolumes!X320:AG320)</f>
        <v>0</v>
      </c>
      <c r="D288" s="5">
        <f>SIMPLvolumes!AO320*SUM(SIMPLvolumes!X320:AG320)</f>
        <v>0</v>
      </c>
      <c r="E288" s="5">
        <f>SIMPLvolumes!AP320*SUM(SIMPLvolumes!X320:AG320)</f>
        <v>0</v>
      </c>
      <c r="F288" s="5">
        <f>SIMPLvolumes!AQ320*SUM(SIMPLvolumes!X320:AG320)</f>
        <v>0</v>
      </c>
      <c r="G288" s="5">
        <f>SIMPLvolumes!AR320*SUM(SIMPLvolumes!X320:AG320)</f>
        <v>0</v>
      </c>
      <c r="H288" s="5">
        <f t="shared" si="11"/>
        <v>0</v>
      </c>
      <c r="I288" s="5">
        <f t="shared" si="12"/>
        <v>0</v>
      </c>
      <c r="J288" s="5">
        <f>SIMPLvolumes!AT320*SUM(SIMPLvolumes!X320:AG320)/3.125</f>
        <v>0</v>
      </c>
      <c r="K288" s="5">
        <f>SIMPLvolumes!AS320</f>
        <v>0</v>
      </c>
    </row>
    <row r="289" spans="2:11">
      <c r="B289" s="5">
        <f>SIMPLvolumes!AM321*SUM(SIMPLvolumes!X321:AG321)</f>
        <v>0</v>
      </c>
      <c r="C289" s="5">
        <f>SIMPLvolumes!AN321*SUM(SIMPLvolumes!X321:AG321)</f>
        <v>0</v>
      </c>
      <c r="D289" s="5">
        <f>SIMPLvolumes!AO321*SUM(SIMPLvolumes!X321:AG321)</f>
        <v>0</v>
      </c>
      <c r="E289" s="5">
        <f>SIMPLvolumes!AP321*SUM(SIMPLvolumes!X321:AG321)</f>
        <v>0</v>
      </c>
      <c r="F289" s="5">
        <f>SIMPLvolumes!AQ321*SUM(SIMPLvolumes!X321:AG321)</f>
        <v>0</v>
      </c>
      <c r="G289" s="5">
        <f>SIMPLvolumes!AR321*SUM(SIMPLvolumes!X321:AG321)</f>
        <v>0</v>
      </c>
      <c r="H289" s="5">
        <f t="shared" si="11"/>
        <v>0</v>
      </c>
      <c r="I289" s="5">
        <f t="shared" si="12"/>
        <v>0</v>
      </c>
      <c r="J289" s="5">
        <f>SIMPLvolumes!AT321*SUM(SIMPLvolumes!X321:AG321)/3.125</f>
        <v>0</v>
      </c>
      <c r="K289" s="5">
        <f>SIMPLvolumes!AS321</f>
        <v>0</v>
      </c>
    </row>
    <row r="290" spans="2:11">
      <c r="B290" s="5">
        <f>SIMPLvolumes!AM322*SUM(SIMPLvolumes!X322:AG322)</f>
        <v>0</v>
      </c>
      <c r="C290" s="5">
        <f>SIMPLvolumes!AN322*SUM(SIMPLvolumes!X322:AG322)</f>
        <v>0</v>
      </c>
      <c r="D290" s="5">
        <f>SIMPLvolumes!AO322*SUM(SIMPLvolumes!X322:AG322)</f>
        <v>0</v>
      </c>
      <c r="E290" s="5">
        <f>SIMPLvolumes!AP322*SUM(SIMPLvolumes!X322:AG322)</f>
        <v>0</v>
      </c>
      <c r="F290" s="5">
        <f>SIMPLvolumes!AQ322*SUM(SIMPLvolumes!X322:AG322)</f>
        <v>0</v>
      </c>
      <c r="G290" s="5">
        <f>SIMPLvolumes!AR322*SUM(SIMPLvolumes!X322:AG322)</f>
        <v>0</v>
      </c>
      <c r="H290" s="5">
        <f t="shared" si="11"/>
        <v>0</v>
      </c>
      <c r="I290" s="5">
        <f t="shared" si="12"/>
        <v>0</v>
      </c>
      <c r="J290" s="5">
        <f>SIMPLvolumes!AT322*SUM(SIMPLvolumes!X322:AG322)/3.125</f>
        <v>0</v>
      </c>
      <c r="K290" s="5">
        <f>SIMPLvolumes!AS322</f>
        <v>0</v>
      </c>
    </row>
    <row r="291" spans="2:11">
      <c r="B291" s="5">
        <f>SIMPLvolumes!AM323*SUM(SIMPLvolumes!X323:AG323)</f>
        <v>0</v>
      </c>
      <c r="C291" s="5">
        <f>SIMPLvolumes!AN323*SUM(SIMPLvolumes!X323:AG323)</f>
        <v>0</v>
      </c>
      <c r="D291" s="5">
        <f>SIMPLvolumes!AO323*SUM(SIMPLvolumes!X323:AG323)</f>
        <v>0</v>
      </c>
      <c r="E291" s="5">
        <f>SIMPLvolumes!AP323*SUM(SIMPLvolumes!X323:AG323)</f>
        <v>0</v>
      </c>
      <c r="F291" s="5">
        <f>SIMPLvolumes!AQ323*SUM(SIMPLvolumes!X323:AG323)</f>
        <v>0</v>
      </c>
      <c r="G291" s="5">
        <f>SIMPLvolumes!AR323*SUM(SIMPLvolumes!X323:AG323)</f>
        <v>0</v>
      </c>
      <c r="H291" s="5">
        <f t="shared" si="11"/>
        <v>0</v>
      </c>
      <c r="I291" s="5">
        <f t="shared" si="12"/>
        <v>0</v>
      </c>
      <c r="J291" s="5">
        <f>SIMPLvolumes!AT323*SUM(SIMPLvolumes!X323:AG323)/3.125</f>
        <v>0</v>
      </c>
      <c r="K291" s="5">
        <f>SIMPLvolumes!AS323</f>
        <v>0</v>
      </c>
    </row>
    <row r="292" spans="2:11">
      <c r="B292" s="5">
        <f>SIMPLvolumes!AM324*SUM(SIMPLvolumes!X324:AG324)</f>
        <v>0</v>
      </c>
      <c r="C292" s="5">
        <f>SIMPLvolumes!AN324*SUM(SIMPLvolumes!X324:AG324)</f>
        <v>0</v>
      </c>
      <c r="D292" s="5">
        <f>SIMPLvolumes!AO324*SUM(SIMPLvolumes!X324:AG324)</f>
        <v>0</v>
      </c>
      <c r="E292" s="5">
        <f>SIMPLvolumes!AP324*SUM(SIMPLvolumes!X324:AG324)</f>
        <v>0</v>
      </c>
      <c r="F292" s="5">
        <f>SIMPLvolumes!AQ324*SUM(SIMPLvolumes!X324:AG324)</f>
        <v>0</v>
      </c>
      <c r="G292" s="5">
        <f>SIMPLvolumes!AR324*SUM(SIMPLvolumes!X324:AG324)</f>
        <v>0</v>
      </c>
      <c r="H292" s="5">
        <f t="shared" si="11"/>
        <v>0</v>
      </c>
      <c r="I292" s="5">
        <f t="shared" si="12"/>
        <v>0</v>
      </c>
      <c r="J292" s="5">
        <f>SIMPLvolumes!AT324*SUM(SIMPLvolumes!X324:AG324)/3.125</f>
        <v>0</v>
      </c>
      <c r="K292" s="5">
        <f>SIMPLvolumes!AS324</f>
        <v>0</v>
      </c>
    </row>
    <row r="293" spans="2:11">
      <c r="B293" s="5">
        <f>SIMPLvolumes!AM325*SUM(SIMPLvolumes!X325:AG325)</f>
        <v>0</v>
      </c>
      <c r="C293" s="5">
        <f>SIMPLvolumes!AN325*SUM(SIMPLvolumes!X325:AG325)</f>
        <v>0</v>
      </c>
      <c r="D293" s="5">
        <f>SIMPLvolumes!AO325*SUM(SIMPLvolumes!X325:AG325)</f>
        <v>0</v>
      </c>
      <c r="E293" s="5">
        <f>SIMPLvolumes!AP325*SUM(SIMPLvolumes!X325:AG325)</f>
        <v>0</v>
      </c>
      <c r="F293" s="5">
        <f>SIMPLvolumes!AQ325*SUM(SIMPLvolumes!X325:AG325)</f>
        <v>0</v>
      </c>
      <c r="G293" s="5">
        <f>SIMPLvolumes!AR325*SUM(SIMPLvolumes!X325:AG325)</f>
        <v>0</v>
      </c>
      <c r="H293" s="5">
        <f t="shared" si="11"/>
        <v>0</v>
      </c>
      <c r="I293" s="5">
        <f t="shared" si="12"/>
        <v>0</v>
      </c>
      <c r="J293" s="5">
        <f>SIMPLvolumes!AT325*SUM(SIMPLvolumes!X325:AG325)/3.125</f>
        <v>0</v>
      </c>
      <c r="K293" s="5">
        <f>SIMPLvolumes!AS325</f>
        <v>0</v>
      </c>
    </row>
    <row r="294" spans="2:11">
      <c r="B294" s="5">
        <f>SIMPLvolumes!AM326*SUM(SIMPLvolumes!X326:AG326)</f>
        <v>0</v>
      </c>
      <c r="C294" s="5">
        <f>SIMPLvolumes!AN326*SUM(SIMPLvolumes!X326:AG326)</f>
        <v>0</v>
      </c>
      <c r="D294" s="5">
        <f>SIMPLvolumes!AO326*SUM(SIMPLvolumes!X326:AG326)</f>
        <v>0</v>
      </c>
      <c r="E294" s="5">
        <f>SIMPLvolumes!AP326*SUM(SIMPLvolumes!X326:AG326)</f>
        <v>0</v>
      </c>
      <c r="F294" s="5">
        <f>SIMPLvolumes!AQ326*SUM(SIMPLvolumes!X326:AG326)</f>
        <v>0</v>
      </c>
      <c r="G294" s="5">
        <f>SIMPLvolumes!AR326*SUM(SIMPLvolumes!X326:AG326)</f>
        <v>0</v>
      </c>
      <c r="H294" s="5">
        <f t="shared" si="11"/>
        <v>0</v>
      </c>
      <c r="I294" s="5">
        <f t="shared" si="12"/>
        <v>0</v>
      </c>
      <c r="J294" s="5">
        <f>SIMPLvolumes!AT326*SUM(SIMPLvolumes!X326:AG326)/3.125</f>
        <v>0</v>
      </c>
      <c r="K294" s="5">
        <f>SIMPLvolumes!AS326</f>
        <v>0</v>
      </c>
    </row>
    <row r="295" spans="2:11">
      <c r="B295" s="5">
        <f>SIMPLvolumes!AM327*SUM(SIMPLvolumes!X327:AG327)</f>
        <v>0</v>
      </c>
      <c r="C295" s="5">
        <f>SIMPLvolumes!AN327*SUM(SIMPLvolumes!X327:AG327)</f>
        <v>0</v>
      </c>
      <c r="D295" s="5">
        <f>SIMPLvolumes!AO327*SUM(SIMPLvolumes!X327:AG327)</f>
        <v>0</v>
      </c>
      <c r="E295" s="5">
        <f>SIMPLvolumes!AP327*SUM(SIMPLvolumes!X327:AG327)</f>
        <v>0</v>
      </c>
      <c r="F295" s="5">
        <f>SIMPLvolumes!AQ327*SUM(SIMPLvolumes!X327:AG327)</f>
        <v>0</v>
      </c>
      <c r="G295" s="5">
        <f>SIMPLvolumes!AR327*SUM(SIMPLvolumes!X327:AG327)</f>
        <v>0</v>
      </c>
      <c r="H295" s="5">
        <f t="shared" si="11"/>
        <v>0</v>
      </c>
      <c r="I295" s="5">
        <f t="shared" si="12"/>
        <v>0</v>
      </c>
      <c r="J295" s="5">
        <f>SIMPLvolumes!AT327*SUM(SIMPLvolumes!X327:AG327)/3.125</f>
        <v>0</v>
      </c>
      <c r="K295" s="5">
        <f>SIMPLvolumes!AS327</f>
        <v>0</v>
      </c>
    </row>
    <row r="296" spans="2:11">
      <c r="B296" s="5">
        <f>SIMPLvolumes!AM328*SUM(SIMPLvolumes!X328:AG328)</f>
        <v>0</v>
      </c>
      <c r="C296" s="5">
        <f>SIMPLvolumes!AN328*SUM(SIMPLvolumes!X328:AG328)</f>
        <v>0</v>
      </c>
      <c r="D296" s="5">
        <f>SIMPLvolumes!AO328*SUM(SIMPLvolumes!X328:AG328)</f>
        <v>0</v>
      </c>
      <c r="E296" s="5">
        <f>SIMPLvolumes!AP328*SUM(SIMPLvolumes!X328:AG328)</f>
        <v>0</v>
      </c>
      <c r="F296" s="5">
        <f>SIMPLvolumes!AQ328*SUM(SIMPLvolumes!X328:AG328)</f>
        <v>0</v>
      </c>
      <c r="G296" s="5">
        <f>SIMPLvolumes!AR328*SUM(SIMPLvolumes!X328:AG328)</f>
        <v>0</v>
      </c>
      <c r="H296" s="5">
        <f t="shared" si="11"/>
        <v>0</v>
      </c>
      <c r="I296" s="5">
        <f t="shared" si="12"/>
        <v>0</v>
      </c>
      <c r="J296" s="5">
        <f>SIMPLvolumes!AT328*SUM(SIMPLvolumes!X328:AG328)/3.125</f>
        <v>0</v>
      </c>
      <c r="K296" s="5">
        <f>SIMPLvolumes!AS328</f>
        <v>0</v>
      </c>
    </row>
    <row r="297" spans="2:11">
      <c r="B297" s="5">
        <f>SIMPLvolumes!AM329*SUM(SIMPLvolumes!X329:AG329)</f>
        <v>0</v>
      </c>
      <c r="C297" s="5">
        <f>SIMPLvolumes!AN329*SUM(SIMPLvolumes!X329:AG329)</f>
        <v>0</v>
      </c>
      <c r="D297" s="5">
        <f>SIMPLvolumes!AO329*SUM(SIMPLvolumes!X329:AG329)</f>
        <v>0</v>
      </c>
      <c r="E297" s="5">
        <f>SIMPLvolumes!AP329*SUM(SIMPLvolumes!X329:AG329)</f>
        <v>0</v>
      </c>
      <c r="F297" s="5">
        <f>SIMPLvolumes!AQ329*SUM(SIMPLvolumes!X329:AG329)</f>
        <v>0</v>
      </c>
      <c r="G297" s="5">
        <f>SIMPLvolumes!AR329*SUM(SIMPLvolumes!X329:AG329)</f>
        <v>0</v>
      </c>
      <c r="H297" s="5">
        <f t="shared" si="11"/>
        <v>0</v>
      </c>
      <c r="I297" s="5">
        <f t="shared" si="12"/>
        <v>0</v>
      </c>
      <c r="J297" s="5">
        <f>SIMPLvolumes!AT329*SUM(SIMPLvolumes!X329:AG329)/3.125</f>
        <v>0</v>
      </c>
      <c r="K297" s="5">
        <f>SIMPLvolumes!AS329</f>
        <v>0</v>
      </c>
    </row>
    <row r="298" spans="2:11">
      <c r="B298" s="5">
        <f>SIMPLvolumes!AM330*SUM(SIMPLvolumes!X330:AG330)</f>
        <v>0</v>
      </c>
      <c r="C298" s="5">
        <f>SIMPLvolumes!AN330*SUM(SIMPLvolumes!X330:AG330)</f>
        <v>0</v>
      </c>
      <c r="D298" s="5">
        <f>SIMPLvolumes!AO330*SUM(SIMPLvolumes!X330:AG330)</f>
        <v>0</v>
      </c>
      <c r="E298" s="5">
        <f>SIMPLvolumes!AP330*SUM(SIMPLvolumes!X330:AG330)</f>
        <v>0</v>
      </c>
      <c r="F298" s="5">
        <f>SIMPLvolumes!AQ330*SUM(SIMPLvolumes!X330:AG330)</f>
        <v>0</v>
      </c>
      <c r="G298" s="5">
        <f>SIMPLvolumes!AR330*SUM(SIMPLvolumes!X330:AG330)</f>
        <v>0</v>
      </c>
      <c r="H298" s="5">
        <f t="shared" si="11"/>
        <v>0</v>
      </c>
      <c r="I298" s="5">
        <f t="shared" si="12"/>
        <v>0</v>
      </c>
      <c r="J298" s="5">
        <f>SIMPLvolumes!AT330*SUM(SIMPLvolumes!X330:AG330)/3.125</f>
        <v>0</v>
      </c>
      <c r="K298" s="5">
        <f>SIMPLvolumes!AS330</f>
        <v>0</v>
      </c>
    </row>
    <row r="299" spans="2:11">
      <c r="B299" s="5">
        <f>SIMPLvolumes!AM331*SUM(SIMPLvolumes!X331:AG331)</f>
        <v>0</v>
      </c>
      <c r="C299" s="5">
        <f>SIMPLvolumes!AN331*SUM(SIMPLvolumes!X331:AG331)</f>
        <v>0</v>
      </c>
      <c r="D299" s="5">
        <f>SIMPLvolumes!AO331*SUM(SIMPLvolumes!X331:AG331)</f>
        <v>0</v>
      </c>
      <c r="E299" s="5">
        <f>SIMPLvolumes!AP331*SUM(SIMPLvolumes!X331:AG331)</f>
        <v>0</v>
      </c>
      <c r="F299" s="5">
        <f>SIMPLvolumes!AQ331*SUM(SIMPLvolumes!X331:AG331)</f>
        <v>0</v>
      </c>
      <c r="G299" s="5">
        <f>SIMPLvolumes!AR331*SUM(SIMPLvolumes!X331:AG331)</f>
        <v>0</v>
      </c>
      <c r="H299" s="5">
        <f t="shared" si="11"/>
        <v>0</v>
      </c>
      <c r="I299" s="5">
        <f t="shared" si="12"/>
        <v>0</v>
      </c>
      <c r="J299" s="5">
        <f>SIMPLvolumes!AT331*SUM(SIMPLvolumes!X331:AG331)/3.125</f>
        <v>0</v>
      </c>
      <c r="K299" s="5">
        <f>SIMPLvolumes!AS331</f>
        <v>0</v>
      </c>
    </row>
    <row r="300" spans="2:11">
      <c r="B300" s="5">
        <f>SIMPLvolumes!AM332*SUM(SIMPLvolumes!X332:AG332)</f>
        <v>0</v>
      </c>
      <c r="C300" s="5">
        <f>SIMPLvolumes!AN332*SUM(SIMPLvolumes!X332:AG332)</f>
        <v>0</v>
      </c>
      <c r="D300" s="5">
        <f>SIMPLvolumes!AO332*SUM(SIMPLvolumes!X332:AG332)</f>
        <v>0</v>
      </c>
      <c r="E300" s="5">
        <f>SIMPLvolumes!AP332*SUM(SIMPLvolumes!X332:AG332)</f>
        <v>0</v>
      </c>
      <c r="F300" s="5">
        <f>SIMPLvolumes!AQ332*SUM(SIMPLvolumes!X332:AG332)</f>
        <v>0</v>
      </c>
      <c r="G300" s="5">
        <f>SIMPLvolumes!AR332*SUM(SIMPLvolumes!X332:AG332)</f>
        <v>0</v>
      </c>
      <c r="H300" s="5">
        <f t="shared" si="11"/>
        <v>0</v>
      </c>
      <c r="I300" s="5">
        <f t="shared" si="12"/>
        <v>0</v>
      </c>
      <c r="J300" s="5">
        <f>SIMPLvolumes!AT332*SUM(SIMPLvolumes!X332:AG332)/3.125</f>
        <v>0</v>
      </c>
      <c r="K300" s="5">
        <f>SIMPLvolumes!AS332</f>
        <v>0</v>
      </c>
    </row>
    <row r="301" spans="2:11">
      <c r="B301" s="5">
        <f>SIMPLvolumes!AM333*SUM(SIMPLvolumes!X333:AG333)</f>
        <v>0</v>
      </c>
      <c r="C301" s="5">
        <f>SIMPLvolumes!AN333*SUM(SIMPLvolumes!X333:AG333)</f>
        <v>0</v>
      </c>
      <c r="D301" s="5">
        <f>SIMPLvolumes!AO333*SUM(SIMPLvolumes!X333:AG333)</f>
        <v>0</v>
      </c>
      <c r="E301" s="5">
        <f>SIMPLvolumes!AP333*SUM(SIMPLvolumes!X333:AG333)</f>
        <v>0</v>
      </c>
      <c r="F301" s="5">
        <f>SIMPLvolumes!AQ333*SUM(SIMPLvolumes!X333:AG333)</f>
        <v>0</v>
      </c>
      <c r="G301" s="5">
        <f>SIMPLvolumes!AR333*SUM(SIMPLvolumes!X333:AG333)</f>
        <v>0</v>
      </c>
      <c r="H301" s="5">
        <f t="shared" si="11"/>
        <v>0</v>
      </c>
      <c r="I301" s="5">
        <f t="shared" si="12"/>
        <v>0</v>
      </c>
      <c r="J301" s="5">
        <f>SIMPLvolumes!AT333*SUM(SIMPLvolumes!X333:AG333)/3.125</f>
        <v>0</v>
      </c>
      <c r="K301" s="5">
        <f>SIMPLvolumes!AS333</f>
        <v>0</v>
      </c>
    </row>
    <row r="302" spans="2:11">
      <c r="B302" s="5">
        <f>SIMPLvolumes!AM334*SUM(SIMPLvolumes!X334:AG334)</f>
        <v>0</v>
      </c>
      <c r="C302" s="5">
        <f>SIMPLvolumes!AN334*SUM(SIMPLvolumes!X334:AG334)</f>
        <v>0</v>
      </c>
      <c r="D302" s="5">
        <f>SIMPLvolumes!AO334*SUM(SIMPLvolumes!X334:AG334)</f>
        <v>0</v>
      </c>
      <c r="E302" s="5">
        <f>SIMPLvolumes!AP334*SUM(SIMPLvolumes!X334:AG334)</f>
        <v>0</v>
      </c>
      <c r="F302" s="5">
        <f>SIMPLvolumes!AQ334*SUM(SIMPLvolumes!X334:AG334)</f>
        <v>0</v>
      </c>
      <c r="G302" s="5">
        <f>SIMPLvolumes!AR334*SUM(SIMPLvolumes!X334:AG334)</f>
        <v>0</v>
      </c>
      <c r="H302" s="5">
        <f t="shared" si="11"/>
        <v>0</v>
      </c>
      <c r="I302" s="5">
        <f t="shared" si="12"/>
        <v>0</v>
      </c>
      <c r="J302" s="5">
        <f>SIMPLvolumes!AT334*SUM(SIMPLvolumes!X334:AG334)/3.125</f>
        <v>0</v>
      </c>
      <c r="K302" s="5">
        <f>SIMPLvolumes!AS334</f>
        <v>0</v>
      </c>
    </row>
    <row r="303" spans="2:11">
      <c r="B303" s="5">
        <f>SIMPLvolumes!AM335*SUM(SIMPLvolumes!X335:AG335)</f>
        <v>0</v>
      </c>
      <c r="C303" s="5">
        <f>SIMPLvolumes!AN335*SUM(SIMPLvolumes!X335:AG335)</f>
        <v>0</v>
      </c>
      <c r="D303" s="5">
        <f>SIMPLvolumes!AO335*SUM(SIMPLvolumes!X335:AG335)</f>
        <v>0</v>
      </c>
      <c r="E303" s="5">
        <f>SIMPLvolumes!AP335*SUM(SIMPLvolumes!X335:AG335)</f>
        <v>0</v>
      </c>
      <c r="F303" s="5">
        <f>SIMPLvolumes!AQ335*SUM(SIMPLvolumes!X335:AG335)</f>
        <v>0</v>
      </c>
      <c r="G303" s="5">
        <f>SIMPLvolumes!AR335*SUM(SIMPLvolumes!X335:AG335)</f>
        <v>0</v>
      </c>
      <c r="H303" s="5">
        <f t="shared" si="11"/>
        <v>0</v>
      </c>
      <c r="I303" s="5">
        <f t="shared" si="12"/>
        <v>0</v>
      </c>
      <c r="J303" s="5">
        <f>SIMPLvolumes!AT335*SUM(SIMPLvolumes!X335:AG335)/3.125</f>
        <v>0</v>
      </c>
      <c r="K303" s="5">
        <f>SIMPLvolumes!AS335</f>
        <v>0</v>
      </c>
    </row>
    <row r="304" spans="2:11">
      <c r="B304" s="5">
        <f>SIMPLvolumes!AM336*SUM(SIMPLvolumes!X336:AG336)</f>
        <v>0</v>
      </c>
      <c r="C304" s="5">
        <f>SIMPLvolumes!AN336*SUM(SIMPLvolumes!X336:AG336)</f>
        <v>0</v>
      </c>
      <c r="D304" s="5">
        <f>SIMPLvolumes!AO336*SUM(SIMPLvolumes!X336:AG336)</f>
        <v>0</v>
      </c>
      <c r="E304" s="5">
        <f>SIMPLvolumes!AP336*SUM(SIMPLvolumes!X336:AG336)</f>
        <v>0</v>
      </c>
      <c r="F304" s="5">
        <f>SIMPLvolumes!AQ336*SUM(SIMPLvolumes!X336:AG336)</f>
        <v>0</v>
      </c>
      <c r="G304" s="5">
        <f>SIMPLvolumes!AR336*SUM(SIMPLvolumes!X336:AG336)</f>
        <v>0</v>
      </c>
      <c r="H304" s="5">
        <f t="shared" si="11"/>
        <v>0</v>
      </c>
      <c r="I304" s="5">
        <f t="shared" si="12"/>
        <v>0</v>
      </c>
      <c r="J304" s="5">
        <f>SIMPLvolumes!AT336*SUM(SIMPLvolumes!X336:AG336)/3.125</f>
        <v>0</v>
      </c>
      <c r="K304" s="5">
        <f>SIMPLvolumes!AS336</f>
        <v>0</v>
      </c>
    </row>
    <row r="305" spans="2:11">
      <c r="B305" s="5">
        <f>SIMPLvolumes!AM337*SUM(SIMPLvolumes!X337:AG337)</f>
        <v>0</v>
      </c>
      <c r="C305" s="5">
        <f>SIMPLvolumes!AN337*SUM(SIMPLvolumes!X337:AG337)</f>
        <v>0</v>
      </c>
      <c r="D305" s="5">
        <f>SIMPLvolumes!AO337*SUM(SIMPLvolumes!X337:AG337)</f>
        <v>0</v>
      </c>
      <c r="E305" s="5">
        <f>SIMPLvolumes!AP337*SUM(SIMPLvolumes!X337:AG337)</f>
        <v>0</v>
      </c>
      <c r="F305" s="5">
        <f>SIMPLvolumes!AQ337*SUM(SIMPLvolumes!X337:AG337)</f>
        <v>0</v>
      </c>
      <c r="G305" s="5">
        <f>SIMPLvolumes!AR337*SUM(SIMPLvolumes!X337:AG337)</f>
        <v>0</v>
      </c>
      <c r="H305" s="5">
        <f t="shared" si="11"/>
        <v>0</v>
      </c>
      <c r="I305" s="5">
        <f t="shared" si="12"/>
        <v>0</v>
      </c>
      <c r="J305" s="5">
        <f>SIMPLvolumes!AT337*SUM(SIMPLvolumes!X337:AG337)/3.125</f>
        <v>0</v>
      </c>
      <c r="K305" s="5">
        <f>SIMPLvolumes!AS337</f>
        <v>0</v>
      </c>
    </row>
    <row r="306" spans="2:11">
      <c r="B306" s="5">
        <f>SIMPLvolumes!AM338*SUM(SIMPLvolumes!X338:AG338)</f>
        <v>0</v>
      </c>
      <c r="C306" s="5">
        <f>SIMPLvolumes!AN338*SUM(SIMPLvolumes!X338:AG338)</f>
        <v>0</v>
      </c>
      <c r="D306" s="5">
        <f>SIMPLvolumes!AO338*SUM(SIMPLvolumes!X338:AG338)</f>
        <v>0</v>
      </c>
      <c r="E306" s="5">
        <f>SIMPLvolumes!AP338*SUM(SIMPLvolumes!X338:AG338)</f>
        <v>0</v>
      </c>
      <c r="F306" s="5">
        <f>SIMPLvolumes!AQ338*SUM(SIMPLvolumes!X338:AG338)</f>
        <v>0</v>
      </c>
      <c r="G306" s="5">
        <f>SIMPLvolumes!AR338*SUM(SIMPLvolumes!X338:AG338)</f>
        <v>0</v>
      </c>
      <c r="H306" s="5">
        <f t="shared" si="11"/>
        <v>0</v>
      </c>
      <c r="I306" s="5">
        <f t="shared" si="12"/>
        <v>0</v>
      </c>
      <c r="J306" s="5">
        <f>SIMPLvolumes!AT338*SUM(SIMPLvolumes!X338:AG338)/3.125</f>
        <v>0</v>
      </c>
      <c r="K306" s="5">
        <f>SIMPLvolumes!AS338</f>
        <v>0</v>
      </c>
    </row>
    <row r="307" spans="2:11">
      <c r="B307" s="5">
        <f>SIMPLvolumes!AM339*SUM(SIMPLvolumes!X339:AG339)</f>
        <v>0</v>
      </c>
      <c r="C307" s="5">
        <f>SIMPLvolumes!AN339*SUM(SIMPLvolumes!X339:AG339)</f>
        <v>0</v>
      </c>
      <c r="D307" s="5">
        <f>SIMPLvolumes!AO339*SUM(SIMPLvolumes!X339:AG339)</f>
        <v>0</v>
      </c>
      <c r="E307" s="5">
        <f>SIMPLvolumes!AP339*SUM(SIMPLvolumes!X339:AG339)</f>
        <v>0</v>
      </c>
      <c r="F307" s="5">
        <f>SIMPLvolumes!AQ339*SUM(SIMPLvolumes!X339:AG339)</f>
        <v>0</v>
      </c>
      <c r="G307" s="5">
        <f>SIMPLvolumes!AR339*SUM(SIMPLvolumes!X339:AG339)</f>
        <v>0</v>
      </c>
      <c r="H307" s="5">
        <f t="shared" si="11"/>
        <v>0</v>
      </c>
      <c r="I307" s="5">
        <f t="shared" si="12"/>
        <v>0</v>
      </c>
      <c r="J307" s="5">
        <f>SIMPLvolumes!AT339*SUM(SIMPLvolumes!X339:AG339)/3.125</f>
        <v>0</v>
      </c>
      <c r="K307" s="5">
        <f>SIMPLvolumes!AS339</f>
        <v>0</v>
      </c>
    </row>
    <row r="308" spans="2:11">
      <c r="B308" s="5">
        <f>SIMPLvolumes!AM340*SUM(SIMPLvolumes!X340:AG340)</f>
        <v>0</v>
      </c>
      <c r="C308" s="5">
        <f>SIMPLvolumes!AN340*SUM(SIMPLvolumes!X340:AG340)</f>
        <v>0</v>
      </c>
      <c r="D308" s="5">
        <f>SIMPLvolumes!AO340*SUM(SIMPLvolumes!X340:AG340)</f>
        <v>0</v>
      </c>
      <c r="E308" s="5">
        <f>SIMPLvolumes!AP340*SUM(SIMPLvolumes!X340:AG340)</f>
        <v>0</v>
      </c>
      <c r="F308" s="5">
        <f>SIMPLvolumes!AQ340*SUM(SIMPLvolumes!X340:AG340)</f>
        <v>0</v>
      </c>
      <c r="G308" s="5">
        <f>SIMPLvolumes!AR340*SUM(SIMPLvolumes!X340:AG340)</f>
        <v>0</v>
      </c>
      <c r="H308" s="5">
        <f t="shared" si="11"/>
        <v>0</v>
      </c>
      <c r="I308" s="5">
        <f t="shared" si="12"/>
        <v>0</v>
      </c>
      <c r="J308" s="5">
        <f>SIMPLvolumes!AT340*SUM(SIMPLvolumes!X340:AG340)/3.125</f>
        <v>0</v>
      </c>
      <c r="K308" s="5">
        <f>SIMPLvolumes!AS340</f>
        <v>0</v>
      </c>
    </row>
    <row r="309" spans="2:11">
      <c r="B309" s="5">
        <f>SIMPLvolumes!AM341*SUM(SIMPLvolumes!X341:AG341)</f>
        <v>0</v>
      </c>
      <c r="C309" s="5">
        <f>SIMPLvolumes!AN341*SUM(SIMPLvolumes!X341:AG341)</f>
        <v>0</v>
      </c>
      <c r="D309" s="5">
        <f>SIMPLvolumes!AO341*SUM(SIMPLvolumes!X341:AG341)</f>
        <v>0</v>
      </c>
      <c r="E309" s="5">
        <f>SIMPLvolumes!AP341*SUM(SIMPLvolumes!X341:AG341)</f>
        <v>0</v>
      </c>
      <c r="F309" s="5">
        <f>SIMPLvolumes!AQ341*SUM(SIMPLvolumes!X341:AG341)</f>
        <v>0</v>
      </c>
      <c r="G309" s="5">
        <f>SIMPLvolumes!AR341*SUM(SIMPLvolumes!X341:AG341)</f>
        <v>0</v>
      </c>
      <c r="H309" s="5">
        <f t="shared" si="11"/>
        <v>0</v>
      </c>
      <c r="I309" s="5">
        <f t="shared" si="12"/>
        <v>0</v>
      </c>
      <c r="J309" s="5">
        <f>SIMPLvolumes!AT341*SUM(SIMPLvolumes!X341:AG341)/3.125</f>
        <v>0</v>
      </c>
      <c r="K309" s="5">
        <f>SIMPLvolumes!AS341</f>
        <v>0</v>
      </c>
    </row>
    <row r="310" spans="2:11">
      <c r="B310" s="5">
        <f>SIMPLvolumes!AM342*SUM(SIMPLvolumes!X342:AG342)</f>
        <v>0</v>
      </c>
      <c r="C310" s="5">
        <f>SIMPLvolumes!AN342*SUM(SIMPLvolumes!X342:AG342)</f>
        <v>0</v>
      </c>
      <c r="D310" s="5">
        <f>SIMPLvolumes!AO342*SUM(SIMPLvolumes!X342:AG342)</f>
        <v>0</v>
      </c>
      <c r="E310" s="5">
        <f>SIMPLvolumes!AP342*SUM(SIMPLvolumes!X342:AG342)</f>
        <v>0</v>
      </c>
      <c r="F310" s="5">
        <f>SIMPLvolumes!AQ342*SUM(SIMPLvolumes!X342:AG342)</f>
        <v>0</v>
      </c>
      <c r="G310" s="5">
        <f>SIMPLvolumes!AR342*SUM(SIMPLvolumes!X342:AG342)</f>
        <v>0</v>
      </c>
      <c r="H310" s="5">
        <f t="shared" si="11"/>
        <v>0</v>
      </c>
      <c r="I310" s="5">
        <f t="shared" si="12"/>
        <v>0</v>
      </c>
      <c r="J310" s="5">
        <f>SIMPLvolumes!AT342*SUM(SIMPLvolumes!X342:AG342)/3.125</f>
        <v>0</v>
      </c>
      <c r="K310" s="5">
        <f>SIMPLvolumes!AS342</f>
        <v>0</v>
      </c>
    </row>
    <row r="311" spans="2:11">
      <c r="B311" s="5">
        <f>SIMPLvolumes!AM343*SUM(SIMPLvolumes!X343:AG343)</f>
        <v>0</v>
      </c>
      <c r="C311" s="5">
        <f>SIMPLvolumes!AN343*SUM(SIMPLvolumes!X343:AG343)</f>
        <v>0</v>
      </c>
      <c r="D311" s="5">
        <f>SIMPLvolumes!AO343*SUM(SIMPLvolumes!X343:AG343)</f>
        <v>0</v>
      </c>
      <c r="E311" s="5">
        <f>SIMPLvolumes!AP343*SUM(SIMPLvolumes!X343:AG343)</f>
        <v>0</v>
      </c>
      <c r="F311" s="5">
        <f>SIMPLvolumes!AQ343*SUM(SIMPLvolumes!X343:AG343)</f>
        <v>0</v>
      </c>
      <c r="G311" s="5">
        <f>SIMPLvolumes!AR343*SUM(SIMPLvolumes!X343:AG343)</f>
        <v>0</v>
      </c>
      <c r="H311" s="5">
        <f t="shared" si="11"/>
        <v>0</v>
      </c>
      <c r="I311" s="5">
        <f t="shared" si="12"/>
        <v>0</v>
      </c>
      <c r="J311" s="5">
        <f>SIMPLvolumes!AT343*SUM(SIMPLvolumes!X343:AG343)/3.125</f>
        <v>0</v>
      </c>
      <c r="K311" s="5">
        <f>SIMPLvolumes!AS343</f>
        <v>0</v>
      </c>
    </row>
    <row r="312" spans="2:11">
      <c r="B312" s="5">
        <f>SIMPLvolumes!AM344*SUM(SIMPLvolumes!X344:AG344)</f>
        <v>0</v>
      </c>
      <c r="C312" s="5">
        <f>SIMPLvolumes!AN344*SUM(SIMPLvolumes!X344:AG344)</f>
        <v>0</v>
      </c>
      <c r="D312" s="5">
        <f>SIMPLvolumes!AO344*SUM(SIMPLvolumes!X344:AG344)</f>
        <v>0</v>
      </c>
      <c r="E312" s="5">
        <f>SIMPLvolumes!AP344*SUM(SIMPLvolumes!X344:AG344)</f>
        <v>0</v>
      </c>
      <c r="F312" s="5">
        <f>SIMPLvolumes!AQ344*SUM(SIMPLvolumes!X344:AG344)</f>
        <v>0</v>
      </c>
      <c r="G312" s="5">
        <f>SIMPLvolumes!AR344*SUM(SIMPLvolumes!X344:AG344)</f>
        <v>0</v>
      </c>
      <c r="H312" s="5">
        <f t="shared" si="11"/>
        <v>0</v>
      </c>
      <c r="I312" s="5">
        <f t="shared" si="12"/>
        <v>0</v>
      </c>
      <c r="J312" s="5">
        <f>SIMPLvolumes!AT344*SUM(SIMPLvolumes!X344:AG344)/3.125</f>
        <v>0</v>
      </c>
      <c r="K312" s="5">
        <f>SIMPLvolumes!AS344</f>
        <v>0</v>
      </c>
    </row>
    <row r="313" spans="2:11">
      <c r="B313" s="5">
        <f>SIMPLvolumes!AM345*SUM(SIMPLvolumes!X345:AG345)</f>
        <v>0</v>
      </c>
      <c r="C313" s="5">
        <f>SIMPLvolumes!AN345*SUM(SIMPLvolumes!X345:AG345)</f>
        <v>0</v>
      </c>
      <c r="D313" s="5">
        <f>SIMPLvolumes!AO345*SUM(SIMPLvolumes!X345:AG345)</f>
        <v>0</v>
      </c>
      <c r="E313" s="5">
        <f>SIMPLvolumes!AP345*SUM(SIMPLvolumes!X345:AG345)</f>
        <v>0</v>
      </c>
      <c r="F313" s="5">
        <f>SIMPLvolumes!AQ345*SUM(SIMPLvolumes!X345:AG345)</f>
        <v>0</v>
      </c>
      <c r="G313" s="5">
        <f>SIMPLvolumes!AR345*SUM(SIMPLvolumes!X345:AG345)</f>
        <v>0</v>
      </c>
      <c r="H313" s="5">
        <f t="shared" si="11"/>
        <v>0</v>
      </c>
      <c r="I313" s="5">
        <f t="shared" si="12"/>
        <v>0</v>
      </c>
      <c r="J313" s="5">
        <f>SIMPLvolumes!AT345*SUM(SIMPLvolumes!X345:AG345)/3.125</f>
        <v>0</v>
      </c>
      <c r="K313" s="5">
        <f>SIMPLvolumes!AS345</f>
        <v>0</v>
      </c>
    </row>
    <row r="314" spans="2:11">
      <c r="B314" s="5">
        <f>SIMPLvolumes!AM346*SUM(SIMPLvolumes!X346:AG346)</f>
        <v>0</v>
      </c>
      <c r="C314" s="5">
        <f>SIMPLvolumes!AN346*SUM(SIMPLvolumes!X346:AG346)</f>
        <v>0</v>
      </c>
      <c r="D314" s="5">
        <f>SIMPLvolumes!AO346*SUM(SIMPLvolumes!X346:AG346)</f>
        <v>0</v>
      </c>
      <c r="E314" s="5">
        <f>SIMPLvolumes!AP346*SUM(SIMPLvolumes!X346:AG346)</f>
        <v>0</v>
      </c>
      <c r="F314" s="5">
        <f>SIMPLvolumes!AQ346*SUM(SIMPLvolumes!X346:AG346)</f>
        <v>0</v>
      </c>
      <c r="G314" s="5">
        <f>SIMPLvolumes!AR346*SUM(SIMPLvolumes!X346:AG346)</f>
        <v>0</v>
      </c>
      <c r="H314" s="5">
        <f t="shared" si="11"/>
        <v>0</v>
      </c>
      <c r="I314" s="5">
        <f t="shared" si="12"/>
        <v>0</v>
      </c>
      <c r="J314" s="5">
        <f>SIMPLvolumes!AT346*SUM(SIMPLvolumes!X346:AG346)/3.125</f>
        <v>0</v>
      </c>
      <c r="K314" s="5">
        <f>SIMPLvolumes!AS346</f>
        <v>0</v>
      </c>
    </row>
    <row r="315" spans="2:11">
      <c r="B315" s="5">
        <f>SIMPLvolumes!AM347*SUM(SIMPLvolumes!X347:AG347)</f>
        <v>0</v>
      </c>
      <c r="C315" s="5">
        <f>SIMPLvolumes!AN347*SUM(SIMPLvolumes!X347:AG347)</f>
        <v>0</v>
      </c>
      <c r="D315" s="5">
        <f>SIMPLvolumes!AO347*SUM(SIMPLvolumes!X347:AG347)</f>
        <v>0</v>
      </c>
      <c r="E315" s="5">
        <f>SIMPLvolumes!AP347*SUM(SIMPLvolumes!X347:AG347)</f>
        <v>0</v>
      </c>
      <c r="F315" s="5">
        <f>SIMPLvolumes!AQ347*SUM(SIMPLvolumes!X347:AG347)</f>
        <v>0</v>
      </c>
      <c r="G315" s="5">
        <f>SIMPLvolumes!AR347*SUM(SIMPLvolumes!X347:AG347)</f>
        <v>0</v>
      </c>
      <c r="H315" s="5">
        <f t="shared" si="11"/>
        <v>0</v>
      </c>
      <c r="I315" s="5">
        <f t="shared" si="12"/>
        <v>0</v>
      </c>
      <c r="J315" s="5">
        <f>SIMPLvolumes!AT347*SUM(SIMPLvolumes!X347:AG347)/3.125</f>
        <v>0</v>
      </c>
      <c r="K315" s="5">
        <f>SIMPLvolumes!AS347</f>
        <v>0</v>
      </c>
    </row>
    <row r="316" spans="2:11">
      <c r="B316" s="5">
        <f>SIMPLvolumes!AM348*SUM(SIMPLvolumes!X348:AG348)</f>
        <v>0</v>
      </c>
      <c r="C316" s="5">
        <f>SIMPLvolumes!AN348*SUM(SIMPLvolumes!X348:AG348)</f>
        <v>0</v>
      </c>
      <c r="D316" s="5">
        <f>SIMPLvolumes!AO348*SUM(SIMPLvolumes!X348:AG348)</f>
        <v>0</v>
      </c>
      <c r="E316" s="5">
        <f>SIMPLvolumes!AP348*SUM(SIMPLvolumes!X348:AG348)</f>
        <v>0</v>
      </c>
      <c r="F316" s="5">
        <f>SIMPLvolumes!AQ348*SUM(SIMPLvolumes!X348:AG348)</f>
        <v>0</v>
      </c>
      <c r="G316" s="5">
        <f>SIMPLvolumes!AR348*SUM(SIMPLvolumes!X348:AG348)</f>
        <v>0</v>
      </c>
      <c r="H316" s="5">
        <f t="shared" si="11"/>
        <v>0</v>
      </c>
      <c r="I316" s="5">
        <f t="shared" si="12"/>
        <v>0</v>
      </c>
      <c r="J316" s="5">
        <f>SIMPLvolumes!AT348*SUM(SIMPLvolumes!X348:AG348)/3.125</f>
        <v>0</v>
      </c>
      <c r="K316" s="5">
        <f>SIMPLvolumes!AS348</f>
        <v>0</v>
      </c>
    </row>
    <row r="317" spans="2:11">
      <c r="B317" s="5">
        <f>SIMPLvolumes!AM349*SUM(SIMPLvolumes!X349:AG349)</f>
        <v>0</v>
      </c>
      <c r="C317" s="5">
        <f>SIMPLvolumes!AN349*SUM(SIMPLvolumes!X349:AG349)</f>
        <v>0</v>
      </c>
      <c r="D317" s="5">
        <f>SIMPLvolumes!AO349*SUM(SIMPLvolumes!X349:AG349)</f>
        <v>0</v>
      </c>
      <c r="E317" s="5">
        <f>SIMPLvolumes!AP349*SUM(SIMPLvolumes!X349:AG349)</f>
        <v>0</v>
      </c>
      <c r="F317" s="5">
        <f>SIMPLvolumes!AQ349*SUM(SIMPLvolumes!X349:AG349)</f>
        <v>0</v>
      </c>
      <c r="G317" s="5">
        <f>SIMPLvolumes!AR349*SUM(SIMPLvolumes!X349:AG349)</f>
        <v>0</v>
      </c>
      <c r="H317" s="5">
        <f t="shared" si="11"/>
        <v>0</v>
      </c>
      <c r="I317" s="5">
        <f t="shared" si="12"/>
        <v>0</v>
      </c>
      <c r="J317" s="5">
        <f>SIMPLvolumes!AT349*SUM(SIMPLvolumes!X349:AG349)/3.125</f>
        <v>0</v>
      </c>
      <c r="K317" s="5">
        <f>SIMPLvolumes!AS349</f>
        <v>0</v>
      </c>
    </row>
    <row r="318" spans="2:11">
      <c r="B318" s="5">
        <f>SIMPLvolumes!AM350*SUM(SIMPLvolumes!X350:AG350)</f>
        <v>0</v>
      </c>
      <c r="C318" s="5">
        <f>SIMPLvolumes!AN350*SUM(SIMPLvolumes!X350:AG350)</f>
        <v>0</v>
      </c>
      <c r="D318" s="5">
        <f>SIMPLvolumes!AO350*SUM(SIMPLvolumes!X350:AG350)</f>
        <v>0</v>
      </c>
      <c r="E318" s="5">
        <f>SIMPLvolumes!AP350*SUM(SIMPLvolumes!X350:AG350)</f>
        <v>0</v>
      </c>
      <c r="F318" s="5">
        <f>SIMPLvolumes!AQ350*SUM(SIMPLvolumes!X350:AG350)</f>
        <v>0</v>
      </c>
      <c r="G318" s="5">
        <f>SIMPLvolumes!AR350*SUM(SIMPLvolumes!X350:AG350)</f>
        <v>0</v>
      </c>
      <c r="H318" s="5">
        <f t="shared" si="11"/>
        <v>0</v>
      </c>
      <c r="I318" s="5">
        <f t="shared" si="12"/>
        <v>0</v>
      </c>
      <c r="J318" s="5">
        <f>SIMPLvolumes!AT350*SUM(SIMPLvolumes!X350:AG350)/3.125</f>
        <v>0</v>
      </c>
      <c r="K318" s="5">
        <f>SIMPLvolumes!AS350</f>
        <v>0</v>
      </c>
    </row>
    <row r="319" spans="2:11">
      <c r="B319" s="5">
        <f>SIMPLvolumes!AM351*SUM(SIMPLvolumes!X351:AG351)</f>
        <v>0</v>
      </c>
      <c r="C319" s="5">
        <f>SIMPLvolumes!AN351*SUM(SIMPLvolumes!X351:AG351)</f>
        <v>0</v>
      </c>
      <c r="D319" s="5">
        <f>SIMPLvolumes!AO351*SUM(SIMPLvolumes!X351:AG351)</f>
        <v>0</v>
      </c>
      <c r="E319" s="5">
        <f>SIMPLvolumes!AP351*SUM(SIMPLvolumes!X351:AG351)</f>
        <v>0</v>
      </c>
      <c r="F319" s="5">
        <f>SIMPLvolumes!AQ351*SUM(SIMPLvolumes!X351:AG351)</f>
        <v>0</v>
      </c>
      <c r="G319" s="5">
        <f>SIMPLvolumes!AR351*SUM(SIMPLvolumes!X351:AG351)</f>
        <v>0</v>
      </c>
      <c r="H319" s="5">
        <f t="shared" si="11"/>
        <v>0</v>
      </c>
      <c r="I319" s="5">
        <f t="shared" si="12"/>
        <v>0</v>
      </c>
      <c r="J319" s="5">
        <f>SIMPLvolumes!AT351*SUM(SIMPLvolumes!X351:AG351)/3.125</f>
        <v>0</v>
      </c>
      <c r="K319" s="5">
        <f>SIMPLvolumes!AS351</f>
        <v>0</v>
      </c>
    </row>
    <row r="320" spans="2:11">
      <c r="B320" s="5">
        <f>SIMPLvolumes!AM352*SUM(SIMPLvolumes!X352:AG352)</f>
        <v>0</v>
      </c>
      <c r="C320" s="5">
        <f>SIMPLvolumes!AN352*SUM(SIMPLvolumes!X352:AG352)</f>
        <v>0</v>
      </c>
      <c r="D320" s="5">
        <f>SIMPLvolumes!AO352*SUM(SIMPLvolumes!X352:AG352)</f>
        <v>0</v>
      </c>
      <c r="E320" s="5">
        <f>SIMPLvolumes!AP352*SUM(SIMPLvolumes!X352:AG352)</f>
        <v>0</v>
      </c>
      <c r="F320" s="5">
        <f>SIMPLvolumes!AQ352*SUM(SIMPLvolumes!X352:AG352)</f>
        <v>0</v>
      </c>
      <c r="G320" s="5">
        <f>SIMPLvolumes!AR352*SUM(SIMPLvolumes!X352:AG352)</f>
        <v>0</v>
      </c>
      <c r="H320" s="5">
        <f t="shared" si="11"/>
        <v>0</v>
      </c>
      <c r="I320" s="5">
        <f t="shared" si="12"/>
        <v>0</v>
      </c>
      <c r="J320" s="5">
        <f>SIMPLvolumes!AT352*SUM(SIMPLvolumes!X352:AG352)/3.125</f>
        <v>0</v>
      </c>
      <c r="K320" s="5">
        <f>SIMPLvolumes!AS352</f>
        <v>0</v>
      </c>
    </row>
    <row r="321" spans="2:11">
      <c r="B321" s="5">
        <f>SIMPLvolumes!AM353*SUM(SIMPLvolumes!X353:AG353)</f>
        <v>0</v>
      </c>
      <c r="C321" s="5">
        <f>SIMPLvolumes!AN353*SUM(SIMPLvolumes!X353:AG353)</f>
        <v>0</v>
      </c>
      <c r="D321" s="5">
        <f>SIMPLvolumes!AO353*SUM(SIMPLvolumes!X353:AG353)</f>
        <v>0</v>
      </c>
      <c r="E321" s="5">
        <f>SIMPLvolumes!AP353*SUM(SIMPLvolumes!X353:AG353)</f>
        <v>0</v>
      </c>
      <c r="F321" s="5">
        <f>SIMPLvolumes!AQ353*SUM(SIMPLvolumes!X353:AG353)</f>
        <v>0</v>
      </c>
      <c r="G321" s="5">
        <f>SIMPLvolumes!AR353*SUM(SIMPLvolumes!X353:AG353)</f>
        <v>0</v>
      </c>
      <c r="H321" s="5">
        <f t="shared" si="11"/>
        <v>0</v>
      </c>
      <c r="I321" s="5">
        <f t="shared" si="12"/>
        <v>0</v>
      </c>
      <c r="J321" s="5">
        <f>SIMPLvolumes!AT353*SUM(SIMPLvolumes!X353:AG353)/3.125</f>
        <v>0</v>
      </c>
      <c r="K321" s="5">
        <f>SIMPLvolumes!AS353</f>
        <v>0</v>
      </c>
    </row>
    <row r="322" spans="2:11">
      <c r="B322" s="5">
        <f>SIMPLvolumes!AM354*SUM(SIMPLvolumes!X354:AG354)</f>
        <v>0</v>
      </c>
      <c r="C322" s="5">
        <f>SIMPLvolumes!AN354*SUM(SIMPLvolumes!X354:AG354)</f>
        <v>0</v>
      </c>
      <c r="D322" s="5">
        <f>SIMPLvolumes!AO354*SUM(SIMPLvolumes!X354:AG354)</f>
        <v>0</v>
      </c>
      <c r="E322" s="5">
        <f>SIMPLvolumes!AP354*SUM(SIMPLvolumes!X354:AG354)</f>
        <v>0</v>
      </c>
      <c r="F322" s="5">
        <f>SIMPLvolumes!AQ354*SUM(SIMPLvolumes!X354:AG354)</f>
        <v>0</v>
      </c>
      <c r="G322" s="5">
        <f>SIMPLvolumes!AR354*SUM(SIMPLvolumes!X354:AG354)</f>
        <v>0</v>
      </c>
      <c r="H322" s="5">
        <f t="shared" si="11"/>
        <v>0</v>
      </c>
      <c r="I322" s="5">
        <f t="shared" si="12"/>
        <v>0</v>
      </c>
      <c r="J322" s="5">
        <f>SIMPLvolumes!AT354*SUM(SIMPLvolumes!X354:AG354)/3.125</f>
        <v>0</v>
      </c>
      <c r="K322" s="5">
        <f>SIMPLvolumes!AS354</f>
        <v>0</v>
      </c>
    </row>
    <row r="323" spans="2:11">
      <c r="B323" s="5">
        <f>SIMPLvolumes!AM355*SUM(SIMPLvolumes!X355:AG355)</f>
        <v>0</v>
      </c>
      <c r="C323" s="5">
        <f>SIMPLvolumes!AN355*SUM(SIMPLvolumes!X355:AG355)</f>
        <v>0</v>
      </c>
      <c r="D323" s="5">
        <f>SIMPLvolumes!AO355*SUM(SIMPLvolumes!X355:AG355)</f>
        <v>0</v>
      </c>
      <c r="E323" s="5">
        <f>SIMPLvolumes!AP355*SUM(SIMPLvolumes!X355:AG355)</f>
        <v>0</v>
      </c>
      <c r="F323" s="5">
        <f>SIMPLvolumes!AQ355*SUM(SIMPLvolumes!X355:AG355)</f>
        <v>0</v>
      </c>
      <c r="G323" s="5">
        <f>SIMPLvolumes!AR355*SUM(SIMPLvolumes!X355:AG355)</f>
        <v>0</v>
      </c>
      <c r="H323" s="5">
        <f t="shared" ref="H323:H386" si="13">F323/10</f>
        <v>0</v>
      </c>
      <c r="I323" s="5">
        <f t="shared" ref="I323:I386" si="14">(3/100)*F323</f>
        <v>0</v>
      </c>
      <c r="J323" s="5">
        <f>SIMPLvolumes!AT355*SUM(SIMPLvolumes!X355:AG355)/3.125</f>
        <v>0</v>
      </c>
      <c r="K323" s="5">
        <f>SIMPLvolumes!AS355</f>
        <v>0</v>
      </c>
    </row>
    <row r="324" spans="2:11">
      <c r="B324" s="5">
        <f>SIMPLvolumes!AM356*SUM(SIMPLvolumes!X356:AG356)</f>
        <v>0</v>
      </c>
      <c r="C324" s="5">
        <f>SIMPLvolumes!AN356*SUM(SIMPLvolumes!X356:AG356)</f>
        <v>0</v>
      </c>
      <c r="D324" s="5">
        <f>SIMPLvolumes!AO356*SUM(SIMPLvolumes!X356:AG356)</f>
        <v>0</v>
      </c>
      <c r="E324" s="5">
        <f>SIMPLvolumes!AP356*SUM(SIMPLvolumes!X356:AG356)</f>
        <v>0</v>
      </c>
      <c r="F324" s="5">
        <f>SIMPLvolumes!AQ356*SUM(SIMPLvolumes!X356:AG356)</f>
        <v>0</v>
      </c>
      <c r="G324" s="5">
        <f>SIMPLvolumes!AR356*SUM(SIMPLvolumes!X356:AG356)</f>
        <v>0</v>
      </c>
      <c r="H324" s="5">
        <f t="shared" si="13"/>
        <v>0</v>
      </c>
      <c r="I324" s="5">
        <f t="shared" si="14"/>
        <v>0</v>
      </c>
      <c r="J324" s="5">
        <f>SIMPLvolumes!AT356*SUM(SIMPLvolumes!X356:AG356)/3.125</f>
        <v>0</v>
      </c>
      <c r="K324" s="5">
        <f>SIMPLvolumes!AS356</f>
        <v>0</v>
      </c>
    </row>
    <row r="325" spans="2:11">
      <c r="B325" s="5">
        <f>SIMPLvolumes!AM357*SUM(SIMPLvolumes!X357:AG357)</f>
        <v>0</v>
      </c>
      <c r="C325" s="5">
        <f>SIMPLvolumes!AN357*SUM(SIMPLvolumes!X357:AG357)</f>
        <v>0</v>
      </c>
      <c r="D325" s="5">
        <f>SIMPLvolumes!AO357*SUM(SIMPLvolumes!X357:AG357)</f>
        <v>0</v>
      </c>
      <c r="E325" s="5">
        <f>SIMPLvolumes!AP357*SUM(SIMPLvolumes!X357:AG357)</f>
        <v>0</v>
      </c>
      <c r="F325" s="5">
        <f>SIMPLvolumes!AQ357*SUM(SIMPLvolumes!X357:AG357)</f>
        <v>0</v>
      </c>
      <c r="G325" s="5">
        <f>SIMPLvolumes!AR357*SUM(SIMPLvolumes!X357:AG357)</f>
        <v>0</v>
      </c>
      <c r="H325" s="5">
        <f t="shared" si="13"/>
        <v>0</v>
      </c>
      <c r="I325" s="5">
        <f t="shared" si="14"/>
        <v>0</v>
      </c>
      <c r="J325" s="5">
        <f>SIMPLvolumes!AT357*SUM(SIMPLvolumes!X357:AG357)/3.125</f>
        <v>0</v>
      </c>
      <c r="K325" s="5">
        <f>SIMPLvolumes!AS357</f>
        <v>0</v>
      </c>
    </row>
    <row r="326" spans="2:11">
      <c r="B326" s="5">
        <f>SIMPLvolumes!AM358*SUM(SIMPLvolumes!X358:AG358)</f>
        <v>0</v>
      </c>
      <c r="C326" s="5">
        <f>SIMPLvolumes!AN358*SUM(SIMPLvolumes!X358:AG358)</f>
        <v>0</v>
      </c>
      <c r="D326" s="5">
        <f>SIMPLvolumes!AO358*SUM(SIMPLvolumes!X358:AG358)</f>
        <v>0</v>
      </c>
      <c r="E326" s="5">
        <f>SIMPLvolumes!AP358*SUM(SIMPLvolumes!X358:AG358)</f>
        <v>0</v>
      </c>
      <c r="F326" s="5">
        <f>SIMPLvolumes!AQ358*SUM(SIMPLvolumes!X358:AG358)</f>
        <v>0</v>
      </c>
      <c r="G326" s="5">
        <f>SIMPLvolumes!AR358*SUM(SIMPLvolumes!X358:AG358)</f>
        <v>0</v>
      </c>
      <c r="H326" s="5">
        <f t="shared" si="13"/>
        <v>0</v>
      </c>
      <c r="I326" s="5">
        <f t="shared" si="14"/>
        <v>0</v>
      </c>
      <c r="J326" s="5">
        <f>SIMPLvolumes!AT358*SUM(SIMPLvolumes!X358:AG358)/3.125</f>
        <v>0</v>
      </c>
      <c r="K326" s="5">
        <f>SIMPLvolumes!AS358</f>
        <v>0</v>
      </c>
    </row>
    <row r="327" spans="2:11">
      <c r="B327" s="5">
        <f>SIMPLvolumes!AM359*SUM(SIMPLvolumes!X359:AG359)</f>
        <v>0</v>
      </c>
      <c r="C327" s="5">
        <f>SIMPLvolumes!AN359*SUM(SIMPLvolumes!X359:AG359)</f>
        <v>0</v>
      </c>
      <c r="D327" s="5">
        <f>SIMPLvolumes!AO359*SUM(SIMPLvolumes!X359:AG359)</f>
        <v>0</v>
      </c>
      <c r="E327" s="5">
        <f>SIMPLvolumes!AP359*SUM(SIMPLvolumes!X359:AG359)</f>
        <v>0</v>
      </c>
      <c r="F327" s="5">
        <f>SIMPLvolumes!AQ359*SUM(SIMPLvolumes!X359:AG359)</f>
        <v>0</v>
      </c>
      <c r="G327" s="5">
        <f>SIMPLvolumes!AR359*SUM(SIMPLvolumes!X359:AG359)</f>
        <v>0</v>
      </c>
      <c r="H327" s="5">
        <f t="shared" si="13"/>
        <v>0</v>
      </c>
      <c r="I327" s="5">
        <f t="shared" si="14"/>
        <v>0</v>
      </c>
      <c r="J327" s="5">
        <f>SIMPLvolumes!AT359*SUM(SIMPLvolumes!X359:AG359)/3.125</f>
        <v>0</v>
      </c>
      <c r="K327" s="5">
        <f>SIMPLvolumes!AS359</f>
        <v>0</v>
      </c>
    </row>
    <row r="328" spans="2:11">
      <c r="B328" s="5">
        <f>SIMPLvolumes!AM360*SUM(SIMPLvolumes!X360:AG360)</f>
        <v>0</v>
      </c>
      <c r="C328" s="5">
        <f>SIMPLvolumes!AN360*SUM(SIMPLvolumes!X360:AG360)</f>
        <v>0</v>
      </c>
      <c r="D328" s="5">
        <f>SIMPLvolumes!AO360*SUM(SIMPLvolumes!X360:AG360)</f>
        <v>0</v>
      </c>
      <c r="E328" s="5">
        <f>SIMPLvolumes!AP360*SUM(SIMPLvolumes!X360:AG360)</f>
        <v>0</v>
      </c>
      <c r="F328" s="5">
        <f>SIMPLvolumes!AQ360*SUM(SIMPLvolumes!X360:AG360)</f>
        <v>0</v>
      </c>
      <c r="G328" s="5">
        <f>SIMPLvolumes!AR360*SUM(SIMPLvolumes!X360:AG360)</f>
        <v>0</v>
      </c>
      <c r="H328" s="5">
        <f t="shared" si="13"/>
        <v>0</v>
      </c>
      <c r="I328" s="5">
        <f t="shared" si="14"/>
        <v>0</v>
      </c>
      <c r="J328" s="5">
        <f>SIMPLvolumes!AT360*SUM(SIMPLvolumes!X360:AG360)/3.125</f>
        <v>0</v>
      </c>
      <c r="K328" s="5">
        <f>SIMPLvolumes!AS360</f>
        <v>0</v>
      </c>
    </row>
    <row r="329" spans="2:11">
      <c r="B329" s="5">
        <f>SIMPLvolumes!AM361*SUM(SIMPLvolumes!X361:AG361)</f>
        <v>0</v>
      </c>
      <c r="C329" s="5">
        <f>SIMPLvolumes!AN361*SUM(SIMPLvolumes!X361:AG361)</f>
        <v>0</v>
      </c>
      <c r="D329" s="5">
        <f>SIMPLvolumes!AO361*SUM(SIMPLvolumes!X361:AG361)</f>
        <v>0</v>
      </c>
      <c r="E329" s="5">
        <f>SIMPLvolumes!AP361*SUM(SIMPLvolumes!X361:AG361)</f>
        <v>0</v>
      </c>
      <c r="F329" s="5">
        <f>SIMPLvolumes!AQ361*SUM(SIMPLvolumes!X361:AG361)</f>
        <v>0</v>
      </c>
      <c r="G329" s="5">
        <f>SIMPLvolumes!AR361*SUM(SIMPLvolumes!X361:AG361)</f>
        <v>0</v>
      </c>
      <c r="H329" s="5">
        <f t="shared" si="13"/>
        <v>0</v>
      </c>
      <c r="I329" s="5">
        <f t="shared" si="14"/>
        <v>0</v>
      </c>
      <c r="J329" s="5">
        <f>SIMPLvolumes!AT361*SUM(SIMPLvolumes!X361:AG361)/3.125</f>
        <v>0</v>
      </c>
      <c r="K329" s="5">
        <f>SIMPLvolumes!AS361</f>
        <v>0</v>
      </c>
    </row>
    <row r="330" spans="2:11">
      <c r="B330" s="5">
        <f>SIMPLvolumes!AM362*SUM(SIMPLvolumes!X362:AG362)</f>
        <v>0</v>
      </c>
      <c r="C330" s="5">
        <f>SIMPLvolumes!AN362*SUM(SIMPLvolumes!X362:AG362)</f>
        <v>0</v>
      </c>
      <c r="D330" s="5">
        <f>SIMPLvolumes!AO362*SUM(SIMPLvolumes!X362:AG362)</f>
        <v>0</v>
      </c>
      <c r="E330" s="5">
        <f>SIMPLvolumes!AP362*SUM(SIMPLvolumes!X362:AG362)</f>
        <v>0</v>
      </c>
      <c r="F330" s="5">
        <f>SIMPLvolumes!AQ362*SUM(SIMPLvolumes!X362:AG362)</f>
        <v>0</v>
      </c>
      <c r="G330" s="5">
        <f>SIMPLvolumes!AR362*SUM(SIMPLvolumes!X362:AG362)</f>
        <v>0</v>
      </c>
      <c r="H330" s="5">
        <f t="shared" si="13"/>
        <v>0</v>
      </c>
      <c r="I330" s="5">
        <f t="shared" si="14"/>
        <v>0</v>
      </c>
      <c r="J330" s="5">
        <f>SIMPLvolumes!AT362*SUM(SIMPLvolumes!X362:AG362)/3.125</f>
        <v>0</v>
      </c>
      <c r="K330" s="5">
        <f>SIMPLvolumes!AS362</f>
        <v>0</v>
      </c>
    </row>
    <row r="331" spans="2:11">
      <c r="B331" s="5">
        <f>SIMPLvolumes!AM363*SUM(SIMPLvolumes!X363:AG363)</f>
        <v>0</v>
      </c>
      <c r="C331" s="5">
        <f>SIMPLvolumes!AN363*SUM(SIMPLvolumes!X363:AG363)</f>
        <v>0</v>
      </c>
      <c r="D331" s="5">
        <f>SIMPLvolumes!AO363*SUM(SIMPLvolumes!X363:AG363)</f>
        <v>0</v>
      </c>
      <c r="E331" s="5">
        <f>SIMPLvolumes!AP363*SUM(SIMPLvolumes!X363:AG363)</f>
        <v>0</v>
      </c>
      <c r="F331" s="5">
        <f>SIMPLvolumes!AQ363*SUM(SIMPLvolumes!X363:AG363)</f>
        <v>0</v>
      </c>
      <c r="G331" s="5">
        <f>SIMPLvolumes!AR363*SUM(SIMPLvolumes!X363:AG363)</f>
        <v>0</v>
      </c>
      <c r="H331" s="5">
        <f t="shared" si="13"/>
        <v>0</v>
      </c>
      <c r="I331" s="5">
        <f t="shared" si="14"/>
        <v>0</v>
      </c>
      <c r="J331" s="5">
        <f>SIMPLvolumes!AT363*SUM(SIMPLvolumes!X363:AG363)/3.125</f>
        <v>0</v>
      </c>
      <c r="K331" s="5">
        <f>SIMPLvolumes!AS363</f>
        <v>0</v>
      </c>
    </row>
    <row r="332" spans="2:11">
      <c r="B332" s="5">
        <f>SIMPLvolumes!AM364*SUM(SIMPLvolumes!X364:AG364)</f>
        <v>0</v>
      </c>
      <c r="C332" s="5">
        <f>SIMPLvolumes!AN364*SUM(SIMPLvolumes!X364:AG364)</f>
        <v>0</v>
      </c>
      <c r="D332" s="5">
        <f>SIMPLvolumes!AO364*SUM(SIMPLvolumes!X364:AG364)</f>
        <v>0</v>
      </c>
      <c r="E332" s="5">
        <f>SIMPLvolumes!AP364*SUM(SIMPLvolumes!X364:AG364)</f>
        <v>0</v>
      </c>
      <c r="F332" s="5">
        <f>SIMPLvolumes!AQ364*SUM(SIMPLvolumes!X364:AG364)</f>
        <v>0</v>
      </c>
      <c r="G332" s="5">
        <f>SIMPLvolumes!AR364*SUM(SIMPLvolumes!X364:AG364)</f>
        <v>0</v>
      </c>
      <c r="H332" s="5">
        <f t="shared" si="13"/>
        <v>0</v>
      </c>
      <c r="I332" s="5">
        <f t="shared" si="14"/>
        <v>0</v>
      </c>
      <c r="J332" s="5">
        <f>SIMPLvolumes!AT364*SUM(SIMPLvolumes!X364:AG364)/3.125</f>
        <v>0</v>
      </c>
      <c r="K332" s="5">
        <f>SIMPLvolumes!AS364</f>
        <v>0</v>
      </c>
    </row>
    <row r="333" spans="2:11">
      <c r="B333" s="5">
        <f>SIMPLvolumes!AM365*SUM(SIMPLvolumes!X365:AG365)</f>
        <v>0</v>
      </c>
      <c r="C333" s="5">
        <f>SIMPLvolumes!AN365*SUM(SIMPLvolumes!X365:AG365)</f>
        <v>0</v>
      </c>
      <c r="D333" s="5">
        <f>SIMPLvolumes!AO365*SUM(SIMPLvolumes!X365:AG365)</f>
        <v>0</v>
      </c>
      <c r="E333" s="5">
        <f>SIMPLvolumes!AP365*SUM(SIMPLvolumes!X365:AG365)</f>
        <v>0</v>
      </c>
      <c r="F333" s="5">
        <f>SIMPLvolumes!AQ365*SUM(SIMPLvolumes!X365:AG365)</f>
        <v>0</v>
      </c>
      <c r="G333" s="5">
        <f>SIMPLvolumes!AR365*SUM(SIMPLvolumes!X365:AG365)</f>
        <v>0</v>
      </c>
      <c r="H333" s="5">
        <f t="shared" si="13"/>
        <v>0</v>
      </c>
      <c r="I333" s="5">
        <f t="shared" si="14"/>
        <v>0</v>
      </c>
      <c r="J333" s="5">
        <f>SIMPLvolumes!AT365*SUM(SIMPLvolumes!X365:AG365)/3.125</f>
        <v>0</v>
      </c>
      <c r="K333" s="5">
        <f>SIMPLvolumes!AS365</f>
        <v>0</v>
      </c>
    </row>
    <row r="334" spans="2:11">
      <c r="B334" s="5">
        <f>SIMPLvolumes!AM366*SUM(SIMPLvolumes!X366:AG366)</f>
        <v>0</v>
      </c>
      <c r="C334" s="5">
        <f>SIMPLvolumes!AN366*SUM(SIMPLvolumes!X366:AG366)</f>
        <v>0</v>
      </c>
      <c r="D334" s="5">
        <f>SIMPLvolumes!AO366*SUM(SIMPLvolumes!X366:AG366)</f>
        <v>0</v>
      </c>
      <c r="E334" s="5">
        <f>SIMPLvolumes!AP366*SUM(SIMPLvolumes!X366:AG366)</f>
        <v>0</v>
      </c>
      <c r="F334" s="5">
        <f>SIMPLvolumes!AQ366*SUM(SIMPLvolumes!X366:AG366)</f>
        <v>0</v>
      </c>
      <c r="G334" s="5">
        <f>SIMPLvolumes!AR366*SUM(SIMPLvolumes!X366:AG366)</f>
        <v>0</v>
      </c>
      <c r="H334" s="5">
        <f t="shared" si="13"/>
        <v>0</v>
      </c>
      <c r="I334" s="5">
        <f t="shared" si="14"/>
        <v>0</v>
      </c>
      <c r="J334" s="5">
        <f>SIMPLvolumes!AT366*SUM(SIMPLvolumes!X366:AG366)/3.125</f>
        <v>0</v>
      </c>
      <c r="K334" s="5">
        <f>SIMPLvolumes!AS366</f>
        <v>0</v>
      </c>
    </row>
    <row r="335" spans="2:11">
      <c r="B335" s="5">
        <f>SIMPLvolumes!AM367*SUM(SIMPLvolumes!X367:AG367)</f>
        <v>0</v>
      </c>
      <c r="C335" s="5">
        <f>SIMPLvolumes!AN367*SUM(SIMPLvolumes!X367:AG367)</f>
        <v>0</v>
      </c>
      <c r="D335" s="5">
        <f>SIMPLvolumes!AO367*SUM(SIMPLvolumes!X367:AG367)</f>
        <v>0</v>
      </c>
      <c r="E335" s="5">
        <f>SIMPLvolumes!AP367*SUM(SIMPLvolumes!X367:AG367)</f>
        <v>0</v>
      </c>
      <c r="F335" s="5">
        <f>SIMPLvolumes!AQ367*SUM(SIMPLvolumes!X367:AG367)</f>
        <v>0</v>
      </c>
      <c r="G335" s="5">
        <f>SIMPLvolumes!AR367*SUM(SIMPLvolumes!X367:AG367)</f>
        <v>0</v>
      </c>
      <c r="H335" s="5">
        <f t="shared" si="13"/>
        <v>0</v>
      </c>
      <c r="I335" s="5">
        <f t="shared" si="14"/>
        <v>0</v>
      </c>
      <c r="J335" s="5">
        <f>SIMPLvolumes!AT367*SUM(SIMPLvolumes!X367:AG367)/3.125</f>
        <v>0</v>
      </c>
      <c r="K335" s="5">
        <f>SIMPLvolumes!AS367</f>
        <v>0</v>
      </c>
    </row>
    <row r="336" spans="2:11">
      <c r="B336" s="5">
        <f>SIMPLvolumes!AM368*SUM(SIMPLvolumes!X368:AG368)</f>
        <v>0</v>
      </c>
      <c r="C336" s="5">
        <f>SIMPLvolumes!AN368*SUM(SIMPLvolumes!X368:AG368)</f>
        <v>0</v>
      </c>
      <c r="D336" s="5">
        <f>SIMPLvolumes!AO368*SUM(SIMPLvolumes!X368:AG368)</f>
        <v>0</v>
      </c>
      <c r="E336" s="5">
        <f>SIMPLvolumes!AP368*SUM(SIMPLvolumes!X368:AG368)</f>
        <v>0</v>
      </c>
      <c r="F336" s="5">
        <f>SIMPLvolumes!AQ368*SUM(SIMPLvolumes!X368:AG368)</f>
        <v>0</v>
      </c>
      <c r="G336" s="5">
        <f>SIMPLvolumes!AR368*SUM(SIMPLvolumes!X368:AG368)</f>
        <v>0</v>
      </c>
      <c r="H336" s="5">
        <f t="shared" si="13"/>
        <v>0</v>
      </c>
      <c r="I336" s="5">
        <f t="shared" si="14"/>
        <v>0</v>
      </c>
      <c r="J336" s="5">
        <f>SIMPLvolumes!AT368*SUM(SIMPLvolumes!X368:AG368)/3.125</f>
        <v>0</v>
      </c>
      <c r="K336" s="5">
        <f>SIMPLvolumes!AS368</f>
        <v>0</v>
      </c>
    </row>
    <row r="337" spans="2:11">
      <c r="B337" s="5">
        <f>SIMPLvolumes!AM369*SUM(SIMPLvolumes!X369:AG369)</f>
        <v>0</v>
      </c>
      <c r="C337" s="5">
        <f>SIMPLvolumes!AN369*SUM(SIMPLvolumes!X369:AG369)</f>
        <v>0</v>
      </c>
      <c r="D337" s="5">
        <f>SIMPLvolumes!AO369*SUM(SIMPLvolumes!X369:AG369)</f>
        <v>0</v>
      </c>
      <c r="E337" s="5">
        <f>SIMPLvolumes!AP369*SUM(SIMPLvolumes!X369:AG369)</f>
        <v>0</v>
      </c>
      <c r="F337" s="5">
        <f>SIMPLvolumes!AQ369*SUM(SIMPLvolumes!X369:AG369)</f>
        <v>0</v>
      </c>
      <c r="G337" s="5">
        <f>SIMPLvolumes!AR369*SUM(SIMPLvolumes!X369:AG369)</f>
        <v>0</v>
      </c>
      <c r="H337" s="5">
        <f t="shared" si="13"/>
        <v>0</v>
      </c>
      <c r="I337" s="5">
        <f t="shared" si="14"/>
        <v>0</v>
      </c>
      <c r="J337" s="5">
        <f>SIMPLvolumes!AT369*SUM(SIMPLvolumes!X369:AG369)/3.125</f>
        <v>0</v>
      </c>
      <c r="K337" s="5">
        <f>SIMPLvolumes!AS369</f>
        <v>0</v>
      </c>
    </row>
    <row r="338" spans="2:11">
      <c r="B338" s="5">
        <f>SIMPLvolumes!AM370*SUM(SIMPLvolumes!X370:AG370)</f>
        <v>0</v>
      </c>
      <c r="C338" s="5">
        <f>SIMPLvolumes!AN370*SUM(SIMPLvolumes!X370:AG370)</f>
        <v>0</v>
      </c>
      <c r="D338" s="5">
        <f>SIMPLvolumes!AO370*SUM(SIMPLvolumes!X370:AG370)</f>
        <v>0</v>
      </c>
      <c r="E338" s="5">
        <f>SIMPLvolumes!AP370*SUM(SIMPLvolumes!X370:AG370)</f>
        <v>0</v>
      </c>
      <c r="F338" s="5">
        <f>SIMPLvolumes!AQ370*SUM(SIMPLvolumes!X370:AG370)</f>
        <v>0</v>
      </c>
      <c r="G338" s="5">
        <f>SIMPLvolumes!AR370*SUM(SIMPLvolumes!X370:AG370)</f>
        <v>0</v>
      </c>
      <c r="H338" s="5">
        <f t="shared" si="13"/>
        <v>0</v>
      </c>
      <c r="I338" s="5">
        <f t="shared" si="14"/>
        <v>0</v>
      </c>
      <c r="J338" s="5">
        <f>SIMPLvolumes!AT370*SUM(SIMPLvolumes!X370:AG370)/3.125</f>
        <v>0</v>
      </c>
      <c r="K338" s="5">
        <f>SIMPLvolumes!AS370</f>
        <v>0</v>
      </c>
    </row>
    <row r="339" spans="2:11">
      <c r="B339" s="5">
        <f>SIMPLvolumes!AM371*SUM(SIMPLvolumes!X371:AG371)</f>
        <v>0</v>
      </c>
      <c r="C339" s="5">
        <f>SIMPLvolumes!AN371*SUM(SIMPLvolumes!X371:AG371)</f>
        <v>0</v>
      </c>
      <c r="D339" s="5">
        <f>SIMPLvolumes!AO371*SUM(SIMPLvolumes!X371:AG371)</f>
        <v>0</v>
      </c>
      <c r="E339" s="5">
        <f>SIMPLvolumes!AP371*SUM(SIMPLvolumes!X371:AG371)</f>
        <v>0</v>
      </c>
      <c r="F339" s="5">
        <f>SIMPLvolumes!AQ371*SUM(SIMPLvolumes!X371:AG371)</f>
        <v>0</v>
      </c>
      <c r="G339" s="5">
        <f>SIMPLvolumes!AR371*SUM(SIMPLvolumes!X371:AG371)</f>
        <v>0</v>
      </c>
      <c r="H339" s="5">
        <f t="shared" si="13"/>
        <v>0</v>
      </c>
      <c r="I339" s="5">
        <f t="shared" si="14"/>
        <v>0</v>
      </c>
      <c r="J339" s="5">
        <f>SIMPLvolumes!AT371*SUM(SIMPLvolumes!X371:AG371)/3.125</f>
        <v>0</v>
      </c>
      <c r="K339" s="5">
        <f>SIMPLvolumes!AS371</f>
        <v>0</v>
      </c>
    </row>
    <row r="340" spans="2:11">
      <c r="B340" s="5">
        <f>SIMPLvolumes!AM372*SUM(SIMPLvolumes!X372:AG372)</f>
        <v>0</v>
      </c>
      <c r="C340" s="5">
        <f>SIMPLvolumes!AN372*SUM(SIMPLvolumes!X372:AG372)</f>
        <v>0</v>
      </c>
      <c r="D340" s="5">
        <f>SIMPLvolumes!AO372*SUM(SIMPLvolumes!X372:AG372)</f>
        <v>0</v>
      </c>
      <c r="E340" s="5">
        <f>SIMPLvolumes!AP372*SUM(SIMPLvolumes!X372:AG372)</f>
        <v>0</v>
      </c>
      <c r="F340" s="5">
        <f>SIMPLvolumes!AQ372*SUM(SIMPLvolumes!X372:AG372)</f>
        <v>0</v>
      </c>
      <c r="G340" s="5">
        <f>SIMPLvolumes!AR372*SUM(SIMPLvolumes!X372:AG372)</f>
        <v>0</v>
      </c>
      <c r="H340" s="5">
        <f t="shared" si="13"/>
        <v>0</v>
      </c>
      <c r="I340" s="5">
        <f t="shared" si="14"/>
        <v>0</v>
      </c>
      <c r="J340" s="5">
        <f>SIMPLvolumes!AT372*SUM(SIMPLvolumes!X372:AG372)/3.125</f>
        <v>0</v>
      </c>
      <c r="K340" s="5">
        <f>SIMPLvolumes!AS372</f>
        <v>0</v>
      </c>
    </row>
    <row r="341" spans="2:11">
      <c r="B341" s="5">
        <f>SIMPLvolumes!AM373*SUM(SIMPLvolumes!X373:AG373)</f>
        <v>0</v>
      </c>
      <c r="C341" s="5">
        <f>SIMPLvolumes!AN373*SUM(SIMPLvolumes!X373:AG373)</f>
        <v>0</v>
      </c>
      <c r="D341" s="5">
        <f>SIMPLvolumes!AO373*SUM(SIMPLvolumes!X373:AG373)</f>
        <v>0</v>
      </c>
      <c r="E341" s="5">
        <f>SIMPLvolumes!AP373*SUM(SIMPLvolumes!X373:AG373)</f>
        <v>0</v>
      </c>
      <c r="F341" s="5">
        <f>SIMPLvolumes!AQ373*SUM(SIMPLvolumes!X373:AG373)</f>
        <v>0</v>
      </c>
      <c r="G341" s="5">
        <f>SIMPLvolumes!AR373*SUM(SIMPLvolumes!X373:AG373)</f>
        <v>0</v>
      </c>
      <c r="H341" s="5">
        <f t="shared" si="13"/>
        <v>0</v>
      </c>
      <c r="I341" s="5">
        <f t="shared" si="14"/>
        <v>0</v>
      </c>
      <c r="J341" s="5">
        <f>SIMPLvolumes!AT373*SUM(SIMPLvolumes!X373:AG373)/3.125</f>
        <v>0</v>
      </c>
      <c r="K341" s="5">
        <f>SIMPLvolumes!AS373</f>
        <v>0</v>
      </c>
    </row>
    <row r="342" spans="2:11">
      <c r="B342" s="5">
        <f>SIMPLvolumes!AM374*SUM(SIMPLvolumes!X374:AG374)</f>
        <v>0</v>
      </c>
      <c r="C342" s="5">
        <f>SIMPLvolumes!AN374*SUM(SIMPLvolumes!X374:AG374)</f>
        <v>0</v>
      </c>
      <c r="D342" s="5">
        <f>SIMPLvolumes!AO374*SUM(SIMPLvolumes!X374:AG374)</f>
        <v>0</v>
      </c>
      <c r="E342" s="5">
        <f>SIMPLvolumes!AP374*SUM(SIMPLvolumes!X374:AG374)</f>
        <v>0</v>
      </c>
      <c r="F342" s="5">
        <f>SIMPLvolumes!AQ374*SUM(SIMPLvolumes!X374:AG374)</f>
        <v>0</v>
      </c>
      <c r="G342" s="5">
        <f>SIMPLvolumes!AR374*SUM(SIMPLvolumes!X374:AG374)</f>
        <v>0</v>
      </c>
      <c r="H342" s="5">
        <f t="shared" si="13"/>
        <v>0</v>
      </c>
      <c r="I342" s="5">
        <f t="shared" si="14"/>
        <v>0</v>
      </c>
      <c r="J342" s="5">
        <f>SIMPLvolumes!AT374*SUM(SIMPLvolumes!X374:AG374)/3.125</f>
        <v>0</v>
      </c>
      <c r="K342" s="5">
        <f>SIMPLvolumes!AS374</f>
        <v>0</v>
      </c>
    </row>
    <row r="343" spans="2:11">
      <c r="B343" s="5">
        <f>SIMPLvolumes!AM375*SUM(SIMPLvolumes!X375:AG375)</f>
        <v>0</v>
      </c>
      <c r="C343" s="5">
        <f>SIMPLvolumes!AN375*SUM(SIMPLvolumes!X375:AG375)</f>
        <v>0</v>
      </c>
      <c r="D343" s="5">
        <f>SIMPLvolumes!AO375*SUM(SIMPLvolumes!X375:AG375)</f>
        <v>0</v>
      </c>
      <c r="E343" s="5">
        <f>SIMPLvolumes!AP375*SUM(SIMPLvolumes!X375:AG375)</f>
        <v>0</v>
      </c>
      <c r="F343" s="5">
        <f>SIMPLvolumes!AQ375*SUM(SIMPLvolumes!X375:AG375)</f>
        <v>0</v>
      </c>
      <c r="G343" s="5">
        <f>SIMPLvolumes!AR375*SUM(SIMPLvolumes!X375:AG375)</f>
        <v>0</v>
      </c>
      <c r="H343" s="5">
        <f t="shared" si="13"/>
        <v>0</v>
      </c>
      <c r="I343" s="5">
        <f t="shared" si="14"/>
        <v>0</v>
      </c>
      <c r="J343" s="5">
        <f>SIMPLvolumes!AT375*SUM(SIMPLvolumes!X375:AG375)/3.125</f>
        <v>0</v>
      </c>
      <c r="K343" s="5">
        <f>SIMPLvolumes!AS375</f>
        <v>0</v>
      </c>
    </row>
    <row r="344" spans="2:11">
      <c r="B344" s="5">
        <f>SIMPLvolumes!AM376*SUM(SIMPLvolumes!X376:AG376)</f>
        <v>0</v>
      </c>
      <c r="C344" s="5">
        <f>SIMPLvolumes!AN376*SUM(SIMPLvolumes!X376:AG376)</f>
        <v>0</v>
      </c>
      <c r="D344" s="5">
        <f>SIMPLvolumes!AO376*SUM(SIMPLvolumes!X376:AG376)</f>
        <v>0</v>
      </c>
      <c r="E344" s="5">
        <f>SIMPLvolumes!AP376*SUM(SIMPLvolumes!X376:AG376)</f>
        <v>0</v>
      </c>
      <c r="F344" s="5">
        <f>SIMPLvolumes!AQ376*SUM(SIMPLvolumes!X376:AG376)</f>
        <v>0</v>
      </c>
      <c r="G344" s="5">
        <f>SIMPLvolumes!AR376*SUM(SIMPLvolumes!X376:AG376)</f>
        <v>0</v>
      </c>
      <c r="H344" s="5">
        <f t="shared" si="13"/>
        <v>0</v>
      </c>
      <c r="I344" s="5">
        <f t="shared" si="14"/>
        <v>0</v>
      </c>
      <c r="J344" s="5">
        <f>SIMPLvolumes!AT376*SUM(SIMPLvolumes!X376:AG376)/3.125</f>
        <v>0</v>
      </c>
      <c r="K344" s="5">
        <f>SIMPLvolumes!AS376</f>
        <v>0</v>
      </c>
    </row>
    <row r="345" spans="2:11">
      <c r="B345" s="5">
        <f>SIMPLvolumes!AM377*SUM(SIMPLvolumes!X377:AG377)</f>
        <v>0</v>
      </c>
      <c r="C345" s="5">
        <f>SIMPLvolumes!AN377*SUM(SIMPLvolumes!X377:AG377)</f>
        <v>0</v>
      </c>
      <c r="D345" s="5">
        <f>SIMPLvolumes!AO377*SUM(SIMPLvolumes!X377:AG377)</f>
        <v>0</v>
      </c>
      <c r="E345" s="5">
        <f>SIMPLvolumes!AP377*SUM(SIMPLvolumes!X377:AG377)</f>
        <v>0</v>
      </c>
      <c r="F345" s="5">
        <f>SIMPLvolumes!AQ377*SUM(SIMPLvolumes!X377:AG377)</f>
        <v>0</v>
      </c>
      <c r="G345" s="5">
        <f>SIMPLvolumes!AR377*SUM(SIMPLvolumes!X377:AG377)</f>
        <v>0</v>
      </c>
      <c r="H345" s="5">
        <f t="shared" si="13"/>
        <v>0</v>
      </c>
      <c r="I345" s="5">
        <f t="shared" si="14"/>
        <v>0</v>
      </c>
      <c r="J345" s="5">
        <f>SIMPLvolumes!AT377*SUM(SIMPLvolumes!X377:AG377)/3.125</f>
        <v>0</v>
      </c>
      <c r="K345" s="5">
        <f>SIMPLvolumes!AS377</f>
        <v>0</v>
      </c>
    </row>
    <row r="346" spans="2:11">
      <c r="B346" s="5">
        <f>SIMPLvolumes!AM378*SUM(SIMPLvolumes!X378:AG378)</f>
        <v>0</v>
      </c>
      <c r="C346" s="5">
        <f>SIMPLvolumes!AN378*SUM(SIMPLvolumes!X378:AG378)</f>
        <v>0</v>
      </c>
      <c r="D346" s="5">
        <f>SIMPLvolumes!AO378*SUM(SIMPLvolumes!X378:AG378)</f>
        <v>0</v>
      </c>
      <c r="E346" s="5">
        <f>SIMPLvolumes!AP378*SUM(SIMPLvolumes!X378:AG378)</f>
        <v>0</v>
      </c>
      <c r="F346" s="5">
        <f>SIMPLvolumes!AQ378*SUM(SIMPLvolumes!X378:AG378)</f>
        <v>0</v>
      </c>
      <c r="G346" s="5">
        <f>SIMPLvolumes!AR378*SUM(SIMPLvolumes!X378:AG378)</f>
        <v>0</v>
      </c>
      <c r="H346" s="5">
        <f t="shared" si="13"/>
        <v>0</v>
      </c>
      <c r="I346" s="5">
        <f t="shared" si="14"/>
        <v>0</v>
      </c>
      <c r="J346" s="5">
        <f>SIMPLvolumes!AT378*SUM(SIMPLvolumes!X378:AG378)/3.125</f>
        <v>0</v>
      </c>
      <c r="K346" s="5">
        <f>SIMPLvolumes!AS378</f>
        <v>0</v>
      </c>
    </row>
    <row r="347" spans="2:11">
      <c r="B347" s="5">
        <f>SIMPLvolumes!AM379*SUM(SIMPLvolumes!X379:AG379)</f>
        <v>0</v>
      </c>
      <c r="C347" s="5">
        <f>SIMPLvolumes!AN379*SUM(SIMPLvolumes!X379:AG379)</f>
        <v>0</v>
      </c>
      <c r="D347" s="5">
        <f>SIMPLvolumes!AO379*SUM(SIMPLvolumes!X379:AG379)</f>
        <v>0</v>
      </c>
      <c r="E347" s="5">
        <f>SIMPLvolumes!AP379*SUM(SIMPLvolumes!X379:AG379)</f>
        <v>0</v>
      </c>
      <c r="F347" s="5">
        <f>SIMPLvolumes!AQ379*SUM(SIMPLvolumes!X379:AG379)</f>
        <v>0</v>
      </c>
      <c r="G347" s="5">
        <f>SIMPLvolumes!AR379*SUM(SIMPLvolumes!X379:AG379)</f>
        <v>0</v>
      </c>
      <c r="H347" s="5">
        <f t="shared" si="13"/>
        <v>0</v>
      </c>
      <c r="I347" s="5">
        <f t="shared" si="14"/>
        <v>0</v>
      </c>
      <c r="J347" s="5">
        <f>SIMPLvolumes!AT379*SUM(SIMPLvolumes!X379:AG379)/3.125</f>
        <v>0</v>
      </c>
      <c r="K347" s="5">
        <f>SIMPLvolumes!AS379</f>
        <v>0</v>
      </c>
    </row>
    <row r="348" spans="2:11">
      <c r="B348" s="5">
        <f>SIMPLvolumes!AM380*SUM(SIMPLvolumes!X380:AG380)</f>
        <v>0</v>
      </c>
      <c r="C348" s="5">
        <f>SIMPLvolumes!AN380*SUM(SIMPLvolumes!X380:AG380)</f>
        <v>0</v>
      </c>
      <c r="D348" s="5">
        <f>SIMPLvolumes!AO380*SUM(SIMPLvolumes!X380:AG380)</f>
        <v>0</v>
      </c>
      <c r="E348" s="5">
        <f>SIMPLvolumes!AP380*SUM(SIMPLvolumes!X380:AG380)</f>
        <v>0</v>
      </c>
      <c r="F348" s="5">
        <f>SIMPLvolumes!AQ380*SUM(SIMPLvolumes!X380:AG380)</f>
        <v>0</v>
      </c>
      <c r="G348" s="5">
        <f>SIMPLvolumes!AR380*SUM(SIMPLvolumes!X380:AG380)</f>
        <v>0</v>
      </c>
      <c r="H348" s="5">
        <f t="shared" si="13"/>
        <v>0</v>
      </c>
      <c r="I348" s="5">
        <f t="shared" si="14"/>
        <v>0</v>
      </c>
      <c r="J348" s="5">
        <f>SIMPLvolumes!AT380*SUM(SIMPLvolumes!X380:AG380)/3.125</f>
        <v>0</v>
      </c>
      <c r="K348" s="5">
        <f>SIMPLvolumes!AS380</f>
        <v>0</v>
      </c>
    </row>
    <row r="349" spans="2:11">
      <c r="B349" s="5">
        <f>SIMPLvolumes!AM381*SUM(SIMPLvolumes!X381:AG381)</f>
        <v>0</v>
      </c>
      <c r="C349" s="5">
        <f>SIMPLvolumes!AN381*SUM(SIMPLvolumes!X381:AG381)</f>
        <v>0</v>
      </c>
      <c r="D349" s="5">
        <f>SIMPLvolumes!AO381*SUM(SIMPLvolumes!X381:AG381)</f>
        <v>0</v>
      </c>
      <c r="E349" s="5">
        <f>SIMPLvolumes!AP381*SUM(SIMPLvolumes!X381:AG381)</f>
        <v>0</v>
      </c>
      <c r="F349" s="5">
        <f>SIMPLvolumes!AQ381*SUM(SIMPLvolumes!X381:AG381)</f>
        <v>0</v>
      </c>
      <c r="G349" s="5">
        <f>SIMPLvolumes!AR381*SUM(SIMPLvolumes!X381:AG381)</f>
        <v>0</v>
      </c>
      <c r="H349" s="5">
        <f t="shared" si="13"/>
        <v>0</v>
      </c>
      <c r="I349" s="5">
        <f t="shared" si="14"/>
        <v>0</v>
      </c>
      <c r="J349" s="5">
        <f>SIMPLvolumes!AT381*SUM(SIMPLvolumes!X381:AG381)/3.125</f>
        <v>0</v>
      </c>
      <c r="K349" s="5">
        <f>SIMPLvolumes!AS381</f>
        <v>0</v>
      </c>
    </row>
    <row r="350" spans="2:11">
      <c r="B350" s="5">
        <f>SIMPLvolumes!AM382*SUM(SIMPLvolumes!X382:AG382)</f>
        <v>0</v>
      </c>
      <c r="C350" s="5">
        <f>SIMPLvolumes!AN382*SUM(SIMPLvolumes!X382:AG382)</f>
        <v>0</v>
      </c>
      <c r="D350" s="5">
        <f>SIMPLvolumes!AO382*SUM(SIMPLvolumes!X382:AG382)</f>
        <v>0</v>
      </c>
      <c r="E350" s="5">
        <f>SIMPLvolumes!AP382*SUM(SIMPLvolumes!X382:AG382)</f>
        <v>0</v>
      </c>
      <c r="F350" s="5">
        <f>SIMPLvolumes!AQ382*SUM(SIMPLvolumes!X382:AG382)</f>
        <v>0</v>
      </c>
      <c r="G350" s="5">
        <f>SIMPLvolumes!AR382*SUM(SIMPLvolumes!X382:AG382)</f>
        <v>0</v>
      </c>
      <c r="H350" s="5">
        <f t="shared" si="13"/>
        <v>0</v>
      </c>
      <c r="I350" s="5">
        <f t="shared" si="14"/>
        <v>0</v>
      </c>
      <c r="J350" s="5">
        <f>SIMPLvolumes!AT382*SUM(SIMPLvolumes!X382:AG382)/3.125</f>
        <v>0</v>
      </c>
      <c r="K350" s="5">
        <f>SIMPLvolumes!AS382</f>
        <v>0</v>
      </c>
    </row>
    <row r="351" spans="2:11">
      <c r="B351" s="5">
        <f>SIMPLvolumes!AM383*SUM(SIMPLvolumes!X383:AG383)</f>
        <v>0</v>
      </c>
      <c r="C351" s="5">
        <f>SIMPLvolumes!AN383*SUM(SIMPLvolumes!X383:AG383)</f>
        <v>0</v>
      </c>
      <c r="D351" s="5">
        <f>SIMPLvolumes!AO383*SUM(SIMPLvolumes!X383:AG383)</f>
        <v>0</v>
      </c>
      <c r="E351" s="5">
        <f>SIMPLvolumes!AP383*SUM(SIMPLvolumes!X383:AG383)</f>
        <v>0</v>
      </c>
      <c r="F351" s="5">
        <f>SIMPLvolumes!AQ383*SUM(SIMPLvolumes!X383:AG383)</f>
        <v>0</v>
      </c>
      <c r="G351" s="5">
        <f>SIMPLvolumes!AR383*SUM(SIMPLvolumes!X383:AG383)</f>
        <v>0</v>
      </c>
      <c r="H351" s="5">
        <f t="shared" si="13"/>
        <v>0</v>
      </c>
      <c r="I351" s="5">
        <f t="shared" si="14"/>
        <v>0</v>
      </c>
      <c r="J351" s="5">
        <f>SIMPLvolumes!AT383*SUM(SIMPLvolumes!X383:AG383)/3.125</f>
        <v>0</v>
      </c>
      <c r="K351" s="5">
        <f>SIMPLvolumes!AS383</f>
        <v>0</v>
      </c>
    </row>
    <row r="352" spans="2:11">
      <c r="B352" s="5">
        <f>SIMPLvolumes!AM384*SUM(SIMPLvolumes!X384:AG384)</f>
        <v>0</v>
      </c>
      <c r="C352" s="5">
        <f>SIMPLvolumes!AN384*SUM(SIMPLvolumes!X384:AG384)</f>
        <v>0</v>
      </c>
      <c r="D352" s="5">
        <f>SIMPLvolumes!AO384*SUM(SIMPLvolumes!X384:AG384)</f>
        <v>0</v>
      </c>
      <c r="E352" s="5">
        <f>SIMPLvolumes!AP384*SUM(SIMPLvolumes!X384:AG384)</f>
        <v>0</v>
      </c>
      <c r="F352" s="5">
        <f>SIMPLvolumes!AQ384*SUM(SIMPLvolumes!X384:AG384)</f>
        <v>0</v>
      </c>
      <c r="G352" s="5">
        <f>SIMPLvolumes!AR384*SUM(SIMPLvolumes!X384:AG384)</f>
        <v>0</v>
      </c>
      <c r="H352" s="5">
        <f t="shared" si="13"/>
        <v>0</v>
      </c>
      <c r="I352" s="5">
        <f t="shared" si="14"/>
        <v>0</v>
      </c>
      <c r="J352" s="5">
        <f>SIMPLvolumes!AT384*SUM(SIMPLvolumes!X384:AG384)/3.125</f>
        <v>0</v>
      </c>
      <c r="K352" s="5">
        <f>SIMPLvolumes!AS384</f>
        <v>0</v>
      </c>
    </row>
    <row r="353" spans="2:11">
      <c r="B353" s="5">
        <f>SIMPLvolumes!AM385*SUM(SIMPLvolumes!X385:AG385)</f>
        <v>0</v>
      </c>
      <c r="C353" s="5">
        <f>SIMPLvolumes!AN385*SUM(SIMPLvolumes!X385:AG385)</f>
        <v>0</v>
      </c>
      <c r="D353" s="5">
        <f>SIMPLvolumes!AO385*SUM(SIMPLvolumes!X385:AG385)</f>
        <v>0</v>
      </c>
      <c r="E353" s="5">
        <f>SIMPLvolumes!AP385*SUM(SIMPLvolumes!X385:AG385)</f>
        <v>0</v>
      </c>
      <c r="F353" s="5">
        <f>SIMPLvolumes!AQ385*SUM(SIMPLvolumes!X385:AG385)</f>
        <v>0</v>
      </c>
      <c r="G353" s="5">
        <f>SIMPLvolumes!AR385*SUM(SIMPLvolumes!X385:AG385)</f>
        <v>0</v>
      </c>
      <c r="H353" s="5">
        <f t="shared" si="13"/>
        <v>0</v>
      </c>
      <c r="I353" s="5">
        <f t="shared" si="14"/>
        <v>0</v>
      </c>
      <c r="J353" s="5">
        <f>SIMPLvolumes!AT385*SUM(SIMPLvolumes!X385:AG385)/3.125</f>
        <v>0</v>
      </c>
      <c r="K353" s="5">
        <f>SIMPLvolumes!AS385</f>
        <v>0</v>
      </c>
    </row>
    <row r="354" spans="2:11">
      <c r="B354" s="5">
        <f>SIMPLvolumes!AM386*SUM(SIMPLvolumes!X386:AG386)</f>
        <v>0</v>
      </c>
      <c r="C354" s="5">
        <f>SIMPLvolumes!AN386*SUM(SIMPLvolumes!X386:AG386)</f>
        <v>0</v>
      </c>
      <c r="D354" s="5">
        <f>SIMPLvolumes!AO386*SUM(SIMPLvolumes!X386:AG386)</f>
        <v>0</v>
      </c>
      <c r="E354" s="5">
        <f>SIMPLvolumes!AP386*SUM(SIMPLvolumes!X386:AG386)</f>
        <v>0</v>
      </c>
      <c r="F354" s="5">
        <f>SIMPLvolumes!AQ386*SUM(SIMPLvolumes!X386:AG386)</f>
        <v>0</v>
      </c>
      <c r="G354" s="5">
        <f>SIMPLvolumes!AR386*SUM(SIMPLvolumes!X386:AG386)</f>
        <v>0</v>
      </c>
      <c r="H354" s="5">
        <f t="shared" si="13"/>
        <v>0</v>
      </c>
      <c r="I354" s="5">
        <f t="shared" si="14"/>
        <v>0</v>
      </c>
      <c r="J354" s="5">
        <f>SIMPLvolumes!AT386*SUM(SIMPLvolumes!X386:AG386)/3.125</f>
        <v>0</v>
      </c>
      <c r="K354" s="5">
        <f>SIMPLvolumes!AS386</f>
        <v>0</v>
      </c>
    </row>
    <row r="355" spans="2:11">
      <c r="B355" s="5">
        <f>SIMPLvolumes!AM387*SUM(SIMPLvolumes!X387:AG387)</f>
        <v>0</v>
      </c>
      <c r="C355" s="5">
        <f>SIMPLvolumes!AN387*SUM(SIMPLvolumes!X387:AG387)</f>
        <v>0</v>
      </c>
      <c r="D355" s="5">
        <f>SIMPLvolumes!AO387*SUM(SIMPLvolumes!X387:AG387)</f>
        <v>0</v>
      </c>
      <c r="E355" s="5">
        <f>SIMPLvolumes!AP387*SUM(SIMPLvolumes!X387:AG387)</f>
        <v>0</v>
      </c>
      <c r="F355" s="5">
        <f>SIMPLvolumes!AQ387*SUM(SIMPLvolumes!X387:AG387)</f>
        <v>0</v>
      </c>
      <c r="G355" s="5">
        <f>SIMPLvolumes!AR387*SUM(SIMPLvolumes!X387:AG387)</f>
        <v>0</v>
      </c>
      <c r="H355" s="5">
        <f t="shared" si="13"/>
        <v>0</v>
      </c>
      <c r="I355" s="5">
        <f t="shared" si="14"/>
        <v>0</v>
      </c>
      <c r="J355" s="5">
        <f>SIMPLvolumes!AT387*SUM(SIMPLvolumes!X387:AG387)/3.125</f>
        <v>0</v>
      </c>
      <c r="K355" s="5">
        <f>SIMPLvolumes!AS387</f>
        <v>0</v>
      </c>
    </row>
    <row r="356" spans="2:11">
      <c r="B356" s="5">
        <f>SIMPLvolumes!AM388*SUM(SIMPLvolumes!X388:AG388)</f>
        <v>0</v>
      </c>
      <c r="C356" s="5">
        <f>SIMPLvolumes!AN388*SUM(SIMPLvolumes!X388:AG388)</f>
        <v>0</v>
      </c>
      <c r="D356" s="5">
        <f>SIMPLvolumes!AO388*SUM(SIMPLvolumes!X388:AG388)</f>
        <v>0</v>
      </c>
      <c r="E356" s="5">
        <f>SIMPLvolumes!AP388*SUM(SIMPLvolumes!X388:AG388)</f>
        <v>0</v>
      </c>
      <c r="F356" s="5">
        <f>SIMPLvolumes!AQ388*SUM(SIMPLvolumes!X388:AG388)</f>
        <v>0</v>
      </c>
      <c r="G356" s="5">
        <f>SIMPLvolumes!AR388*SUM(SIMPLvolumes!X388:AG388)</f>
        <v>0</v>
      </c>
      <c r="H356" s="5">
        <f t="shared" si="13"/>
        <v>0</v>
      </c>
      <c r="I356" s="5">
        <f t="shared" si="14"/>
        <v>0</v>
      </c>
      <c r="J356" s="5">
        <f>SIMPLvolumes!AT388*SUM(SIMPLvolumes!X388:AG388)/3.125</f>
        <v>0</v>
      </c>
      <c r="K356" s="5">
        <f>SIMPLvolumes!AS388</f>
        <v>0</v>
      </c>
    </row>
    <row r="357" spans="2:11">
      <c r="B357" s="5">
        <f>SIMPLvolumes!AM389*SUM(SIMPLvolumes!X389:AG389)</f>
        <v>0</v>
      </c>
      <c r="C357" s="5">
        <f>SIMPLvolumes!AN389*SUM(SIMPLvolumes!X389:AG389)</f>
        <v>0</v>
      </c>
      <c r="D357" s="5">
        <f>SIMPLvolumes!AO389*SUM(SIMPLvolumes!X389:AG389)</f>
        <v>0</v>
      </c>
      <c r="E357" s="5">
        <f>SIMPLvolumes!AP389*SUM(SIMPLvolumes!X389:AG389)</f>
        <v>0</v>
      </c>
      <c r="F357" s="5">
        <f>SIMPLvolumes!AQ389*SUM(SIMPLvolumes!X389:AG389)</f>
        <v>0</v>
      </c>
      <c r="G357" s="5">
        <f>SIMPLvolumes!AR389*SUM(SIMPLvolumes!X389:AG389)</f>
        <v>0</v>
      </c>
      <c r="H357" s="5">
        <f t="shared" si="13"/>
        <v>0</v>
      </c>
      <c r="I357" s="5">
        <f t="shared" si="14"/>
        <v>0</v>
      </c>
      <c r="J357" s="5">
        <f>SIMPLvolumes!AT389*SUM(SIMPLvolumes!X389:AG389)/3.125</f>
        <v>0</v>
      </c>
      <c r="K357" s="5">
        <f>SIMPLvolumes!AS389</f>
        <v>0</v>
      </c>
    </row>
    <row r="358" spans="2:11">
      <c r="B358" s="5">
        <f>SIMPLvolumes!AM390*SUM(SIMPLvolumes!X390:AG390)</f>
        <v>0</v>
      </c>
      <c r="C358" s="5">
        <f>SIMPLvolumes!AN390*SUM(SIMPLvolumes!X390:AG390)</f>
        <v>0</v>
      </c>
      <c r="D358" s="5">
        <f>SIMPLvolumes!AO390*SUM(SIMPLvolumes!X390:AG390)</f>
        <v>0</v>
      </c>
      <c r="E358" s="5">
        <f>SIMPLvolumes!AP390*SUM(SIMPLvolumes!X390:AG390)</f>
        <v>0</v>
      </c>
      <c r="F358" s="5">
        <f>SIMPLvolumes!AQ390*SUM(SIMPLvolumes!X390:AG390)</f>
        <v>0</v>
      </c>
      <c r="G358" s="5">
        <f>SIMPLvolumes!AR390*SUM(SIMPLvolumes!X390:AG390)</f>
        <v>0</v>
      </c>
      <c r="H358" s="5">
        <f t="shared" si="13"/>
        <v>0</v>
      </c>
      <c r="I358" s="5">
        <f t="shared" si="14"/>
        <v>0</v>
      </c>
      <c r="J358" s="5">
        <f>SIMPLvolumes!AT390*SUM(SIMPLvolumes!X390:AG390)/3.125</f>
        <v>0</v>
      </c>
      <c r="K358" s="5">
        <f>SIMPLvolumes!AS390</f>
        <v>0</v>
      </c>
    </row>
    <row r="359" spans="2:11">
      <c r="B359" s="5">
        <f>SIMPLvolumes!AM391*SUM(SIMPLvolumes!X391:AG391)</f>
        <v>0</v>
      </c>
      <c r="C359" s="5">
        <f>SIMPLvolumes!AN391*SUM(SIMPLvolumes!X391:AG391)</f>
        <v>0</v>
      </c>
      <c r="D359" s="5">
        <f>SIMPLvolumes!AO391*SUM(SIMPLvolumes!X391:AG391)</f>
        <v>0</v>
      </c>
      <c r="E359" s="5">
        <f>SIMPLvolumes!AP391*SUM(SIMPLvolumes!X391:AG391)</f>
        <v>0</v>
      </c>
      <c r="F359" s="5">
        <f>SIMPLvolumes!AQ391*SUM(SIMPLvolumes!X391:AG391)</f>
        <v>0</v>
      </c>
      <c r="G359" s="5">
        <f>SIMPLvolumes!AR391*SUM(SIMPLvolumes!X391:AG391)</f>
        <v>0</v>
      </c>
      <c r="H359" s="5">
        <f t="shared" si="13"/>
        <v>0</v>
      </c>
      <c r="I359" s="5">
        <f t="shared" si="14"/>
        <v>0</v>
      </c>
      <c r="J359" s="5">
        <f>SIMPLvolumes!AT391*SUM(SIMPLvolumes!X391:AG391)/3.125</f>
        <v>0</v>
      </c>
      <c r="K359" s="5">
        <f>SIMPLvolumes!AS391</f>
        <v>0</v>
      </c>
    </row>
    <row r="360" spans="2:11">
      <c r="B360" s="5">
        <f>SIMPLvolumes!AM392*SUM(SIMPLvolumes!X392:AG392)</f>
        <v>0</v>
      </c>
      <c r="C360" s="5">
        <f>SIMPLvolumes!AN392*SUM(SIMPLvolumes!X392:AG392)</f>
        <v>0</v>
      </c>
      <c r="D360" s="5">
        <f>SIMPLvolumes!AO392*SUM(SIMPLvolumes!X392:AG392)</f>
        <v>0</v>
      </c>
      <c r="E360" s="5">
        <f>SIMPLvolumes!AP392*SUM(SIMPLvolumes!X392:AG392)</f>
        <v>0</v>
      </c>
      <c r="F360" s="5">
        <f>SIMPLvolumes!AQ392*SUM(SIMPLvolumes!X392:AG392)</f>
        <v>0</v>
      </c>
      <c r="G360" s="5">
        <f>SIMPLvolumes!AR392*SUM(SIMPLvolumes!X392:AG392)</f>
        <v>0</v>
      </c>
      <c r="H360" s="5">
        <f t="shared" si="13"/>
        <v>0</v>
      </c>
      <c r="I360" s="5">
        <f t="shared" si="14"/>
        <v>0</v>
      </c>
      <c r="J360" s="5">
        <f>SIMPLvolumes!AT392*SUM(SIMPLvolumes!X392:AG392)/3.125</f>
        <v>0</v>
      </c>
      <c r="K360" s="5">
        <f>SIMPLvolumes!AS392</f>
        <v>0</v>
      </c>
    </row>
    <row r="361" spans="2:11">
      <c r="B361" s="5">
        <f>SIMPLvolumes!AM393*SUM(SIMPLvolumes!X393:AG393)</f>
        <v>0</v>
      </c>
      <c r="C361" s="5">
        <f>SIMPLvolumes!AN393*SUM(SIMPLvolumes!X393:AG393)</f>
        <v>0</v>
      </c>
      <c r="D361" s="5">
        <f>SIMPLvolumes!AO393*SUM(SIMPLvolumes!X393:AG393)</f>
        <v>0</v>
      </c>
      <c r="E361" s="5">
        <f>SIMPLvolumes!AP393*SUM(SIMPLvolumes!X393:AG393)</f>
        <v>0</v>
      </c>
      <c r="F361" s="5">
        <f>SIMPLvolumes!AQ393*SUM(SIMPLvolumes!X393:AG393)</f>
        <v>0</v>
      </c>
      <c r="G361" s="5">
        <f>SIMPLvolumes!AR393*SUM(SIMPLvolumes!X393:AG393)</f>
        <v>0</v>
      </c>
      <c r="H361" s="5">
        <f t="shared" si="13"/>
        <v>0</v>
      </c>
      <c r="I361" s="5">
        <f t="shared" si="14"/>
        <v>0</v>
      </c>
      <c r="J361" s="5">
        <f>SIMPLvolumes!AT393*SUM(SIMPLvolumes!X393:AG393)/3.125</f>
        <v>0</v>
      </c>
      <c r="K361" s="5">
        <f>SIMPLvolumes!AS393</f>
        <v>0</v>
      </c>
    </row>
    <row r="362" spans="2:11">
      <c r="B362" s="5">
        <f>SIMPLvolumes!AM394*SUM(SIMPLvolumes!X394:AG394)</f>
        <v>0</v>
      </c>
      <c r="C362" s="5">
        <f>SIMPLvolumes!AN394*SUM(SIMPLvolumes!X394:AG394)</f>
        <v>0</v>
      </c>
      <c r="D362" s="5">
        <f>SIMPLvolumes!AO394*SUM(SIMPLvolumes!X394:AG394)</f>
        <v>0</v>
      </c>
      <c r="E362" s="5">
        <f>SIMPLvolumes!AP394*SUM(SIMPLvolumes!X394:AG394)</f>
        <v>0</v>
      </c>
      <c r="F362" s="5">
        <f>SIMPLvolumes!AQ394*SUM(SIMPLvolumes!X394:AG394)</f>
        <v>0</v>
      </c>
      <c r="G362" s="5">
        <f>SIMPLvolumes!AR394*SUM(SIMPLvolumes!X394:AG394)</f>
        <v>0</v>
      </c>
      <c r="H362" s="5">
        <f t="shared" si="13"/>
        <v>0</v>
      </c>
      <c r="I362" s="5">
        <f t="shared" si="14"/>
        <v>0</v>
      </c>
      <c r="J362" s="5">
        <f>SIMPLvolumes!AT394*SUM(SIMPLvolumes!X394:AG394)/3.125</f>
        <v>0</v>
      </c>
      <c r="K362" s="5">
        <f>SIMPLvolumes!AS394</f>
        <v>0</v>
      </c>
    </row>
    <row r="363" spans="2:11">
      <c r="B363" s="5">
        <f>SIMPLvolumes!AM395*SUM(SIMPLvolumes!X395:AG395)</f>
        <v>0</v>
      </c>
      <c r="C363" s="5">
        <f>SIMPLvolumes!AN395*SUM(SIMPLvolumes!X395:AG395)</f>
        <v>0</v>
      </c>
      <c r="D363" s="5">
        <f>SIMPLvolumes!AO395*SUM(SIMPLvolumes!X395:AG395)</f>
        <v>0</v>
      </c>
      <c r="E363" s="5">
        <f>SIMPLvolumes!AP395*SUM(SIMPLvolumes!X395:AG395)</f>
        <v>0</v>
      </c>
      <c r="F363" s="5">
        <f>SIMPLvolumes!AQ395*SUM(SIMPLvolumes!X395:AG395)</f>
        <v>0</v>
      </c>
      <c r="G363" s="5">
        <f>SIMPLvolumes!AR395*SUM(SIMPLvolumes!X395:AG395)</f>
        <v>0</v>
      </c>
      <c r="H363" s="5">
        <f t="shared" si="13"/>
        <v>0</v>
      </c>
      <c r="I363" s="5">
        <f t="shared" si="14"/>
        <v>0</v>
      </c>
      <c r="J363" s="5">
        <f>SIMPLvolumes!AT395*SUM(SIMPLvolumes!X395:AG395)/3.125</f>
        <v>0</v>
      </c>
      <c r="K363" s="5">
        <f>SIMPLvolumes!AS395</f>
        <v>0</v>
      </c>
    </row>
    <row r="364" spans="2:11">
      <c r="B364" s="5">
        <f>SIMPLvolumes!AM396*SUM(SIMPLvolumes!X396:AG396)</f>
        <v>0</v>
      </c>
      <c r="C364" s="5">
        <f>SIMPLvolumes!AN396*SUM(SIMPLvolumes!X396:AG396)</f>
        <v>0</v>
      </c>
      <c r="D364" s="5">
        <f>SIMPLvolumes!AO396*SUM(SIMPLvolumes!X396:AG396)</f>
        <v>0</v>
      </c>
      <c r="E364" s="5">
        <f>SIMPLvolumes!AP396*SUM(SIMPLvolumes!X396:AG396)</f>
        <v>0</v>
      </c>
      <c r="F364" s="5">
        <f>SIMPLvolumes!AQ396*SUM(SIMPLvolumes!X396:AG396)</f>
        <v>0</v>
      </c>
      <c r="G364" s="5">
        <f>SIMPLvolumes!AR396*SUM(SIMPLvolumes!X396:AG396)</f>
        <v>0</v>
      </c>
      <c r="H364" s="5">
        <f t="shared" si="13"/>
        <v>0</v>
      </c>
      <c r="I364" s="5">
        <f t="shared" si="14"/>
        <v>0</v>
      </c>
      <c r="J364" s="5">
        <f>SIMPLvolumes!AT396*SUM(SIMPLvolumes!X396:AG396)/3.125</f>
        <v>0</v>
      </c>
      <c r="K364" s="5">
        <f>SIMPLvolumes!AS396</f>
        <v>0</v>
      </c>
    </row>
    <row r="365" spans="2:11">
      <c r="B365" s="5">
        <f>SIMPLvolumes!AM397*SUM(SIMPLvolumes!X397:AG397)</f>
        <v>0</v>
      </c>
      <c r="C365" s="5">
        <f>SIMPLvolumes!AN397*SUM(SIMPLvolumes!X397:AG397)</f>
        <v>0</v>
      </c>
      <c r="D365" s="5">
        <f>SIMPLvolumes!AO397*SUM(SIMPLvolumes!X397:AG397)</f>
        <v>0</v>
      </c>
      <c r="E365" s="5">
        <f>SIMPLvolumes!AP397*SUM(SIMPLvolumes!X397:AG397)</f>
        <v>0</v>
      </c>
      <c r="F365" s="5">
        <f>SIMPLvolumes!AQ397*SUM(SIMPLvolumes!X397:AG397)</f>
        <v>0</v>
      </c>
      <c r="G365" s="5">
        <f>SIMPLvolumes!AR397*SUM(SIMPLvolumes!X397:AG397)</f>
        <v>0</v>
      </c>
      <c r="H365" s="5">
        <f t="shared" si="13"/>
        <v>0</v>
      </c>
      <c r="I365" s="5">
        <f t="shared" si="14"/>
        <v>0</v>
      </c>
      <c r="J365" s="5">
        <f>SIMPLvolumes!AT397*SUM(SIMPLvolumes!X397:AG397)/3.125</f>
        <v>0</v>
      </c>
      <c r="K365" s="5">
        <f>SIMPLvolumes!AS397</f>
        <v>0</v>
      </c>
    </row>
    <row r="366" spans="2:11">
      <c r="B366" s="5">
        <f>SIMPLvolumes!AM398*SUM(SIMPLvolumes!X398:AG398)</f>
        <v>0</v>
      </c>
      <c r="C366" s="5">
        <f>SIMPLvolumes!AN398*SUM(SIMPLvolumes!X398:AG398)</f>
        <v>0</v>
      </c>
      <c r="D366" s="5">
        <f>SIMPLvolumes!AO398*SUM(SIMPLvolumes!X398:AG398)</f>
        <v>0</v>
      </c>
      <c r="E366" s="5">
        <f>SIMPLvolumes!AP398*SUM(SIMPLvolumes!X398:AG398)</f>
        <v>0</v>
      </c>
      <c r="F366" s="5">
        <f>SIMPLvolumes!AQ398*SUM(SIMPLvolumes!X398:AG398)</f>
        <v>0</v>
      </c>
      <c r="G366" s="5">
        <f>SIMPLvolumes!AR398*SUM(SIMPLvolumes!X398:AG398)</f>
        <v>0</v>
      </c>
      <c r="H366" s="5">
        <f t="shared" si="13"/>
        <v>0</v>
      </c>
      <c r="I366" s="5">
        <f t="shared" si="14"/>
        <v>0</v>
      </c>
      <c r="J366" s="5">
        <f>SIMPLvolumes!AT398*SUM(SIMPLvolumes!X398:AG398)/3.125</f>
        <v>0</v>
      </c>
      <c r="K366" s="5">
        <f>SIMPLvolumes!AS398</f>
        <v>0</v>
      </c>
    </row>
    <row r="367" spans="2:11">
      <c r="B367" s="5">
        <f>SIMPLvolumes!AM399*SUM(SIMPLvolumes!X399:AG399)</f>
        <v>0</v>
      </c>
      <c r="C367" s="5">
        <f>SIMPLvolumes!AN399*SUM(SIMPLvolumes!X399:AG399)</f>
        <v>0</v>
      </c>
      <c r="D367" s="5">
        <f>SIMPLvolumes!AO399*SUM(SIMPLvolumes!X399:AG399)</f>
        <v>0</v>
      </c>
      <c r="E367" s="5">
        <f>SIMPLvolumes!AP399*SUM(SIMPLvolumes!X399:AG399)</f>
        <v>0</v>
      </c>
      <c r="F367" s="5">
        <f>SIMPLvolumes!AQ399*SUM(SIMPLvolumes!X399:AG399)</f>
        <v>0</v>
      </c>
      <c r="G367" s="5">
        <f>SIMPLvolumes!AR399*SUM(SIMPLvolumes!X399:AG399)</f>
        <v>0</v>
      </c>
      <c r="H367" s="5">
        <f t="shared" si="13"/>
        <v>0</v>
      </c>
      <c r="I367" s="5">
        <f t="shared" si="14"/>
        <v>0</v>
      </c>
      <c r="J367" s="5">
        <f>SIMPLvolumes!AT399*SUM(SIMPLvolumes!X399:AG399)/3.125</f>
        <v>0</v>
      </c>
      <c r="K367" s="5">
        <f>SIMPLvolumes!AS399</f>
        <v>0</v>
      </c>
    </row>
    <row r="368" spans="2:11">
      <c r="B368" s="5">
        <f>SIMPLvolumes!AM400*SUM(SIMPLvolumes!X400:AG400)</f>
        <v>0</v>
      </c>
      <c r="C368" s="5">
        <f>SIMPLvolumes!AN400*SUM(SIMPLvolumes!X400:AG400)</f>
        <v>0</v>
      </c>
      <c r="D368" s="5">
        <f>SIMPLvolumes!AO400*SUM(SIMPLvolumes!X400:AG400)</f>
        <v>0</v>
      </c>
      <c r="E368" s="5">
        <f>SIMPLvolumes!AP400*SUM(SIMPLvolumes!X400:AG400)</f>
        <v>0</v>
      </c>
      <c r="F368" s="5">
        <f>SIMPLvolumes!AQ400*SUM(SIMPLvolumes!X400:AG400)</f>
        <v>0</v>
      </c>
      <c r="G368" s="5">
        <f>SIMPLvolumes!AR400*SUM(SIMPLvolumes!X400:AG400)</f>
        <v>0</v>
      </c>
      <c r="H368" s="5">
        <f t="shared" si="13"/>
        <v>0</v>
      </c>
      <c r="I368" s="5">
        <f t="shared" si="14"/>
        <v>0</v>
      </c>
      <c r="J368" s="5">
        <f>SIMPLvolumes!AT400*SUM(SIMPLvolumes!X400:AG400)/3.125</f>
        <v>0</v>
      </c>
      <c r="K368" s="5">
        <f>SIMPLvolumes!AS400</f>
        <v>0</v>
      </c>
    </row>
    <row r="369" spans="2:11">
      <c r="B369" s="5">
        <f>SIMPLvolumes!AM401*SUM(SIMPLvolumes!X401:AG401)</f>
        <v>0</v>
      </c>
      <c r="C369" s="5">
        <f>SIMPLvolumes!AN401*SUM(SIMPLvolumes!X401:AG401)</f>
        <v>0</v>
      </c>
      <c r="D369" s="5">
        <f>SIMPLvolumes!AO401*SUM(SIMPLvolumes!X401:AG401)</f>
        <v>0</v>
      </c>
      <c r="E369" s="5">
        <f>SIMPLvolumes!AP401*SUM(SIMPLvolumes!X401:AG401)</f>
        <v>0</v>
      </c>
      <c r="F369" s="5">
        <f>SIMPLvolumes!AQ401*SUM(SIMPLvolumes!X401:AG401)</f>
        <v>0</v>
      </c>
      <c r="G369" s="5">
        <f>SIMPLvolumes!AR401*SUM(SIMPLvolumes!X401:AG401)</f>
        <v>0</v>
      </c>
      <c r="H369" s="5">
        <f t="shared" si="13"/>
        <v>0</v>
      </c>
      <c r="I369" s="5">
        <f t="shared" si="14"/>
        <v>0</v>
      </c>
      <c r="J369" s="5">
        <f>SIMPLvolumes!AT401*SUM(SIMPLvolumes!X401:AG401)/3.125</f>
        <v>0</v>
      </c>
      <c r="K369" s="5">
        <f>SIMPLvolumes!AS401</f>
        <v>0</v>
      </c>
    </row>
    <row r="370" spans="2:11">
      <c r="B370" s="5">
        <f>SIMPLvolumes!AM402*SUM(SIMPLvolumes!X402:AG402)</f>
        <v>0</v>
      </c>
      <c r="C370" s="5">
        <f>SIMPLvolumes!AN402*SUM(SIMPLvolumes!X402:AG402)</f>
        <v>0</v>
      </c>
      <c r="D370" s="5">
        <f>SIMPLvolumes!AO402*SUM(SIMPLvolumes!X402:AG402)</f>
        <v>0</v>
      </c>
      <c r="E370" s="5">
        <f>SIMPLvolumes!AP402*SUM(SIMPLvolumes!X402:AG402)</f>
        <v>0</v>
      </c>
      <c r="F370" s="5">
        <f>SIMPLvolumes!AQ402*SUM(SIMPLvolumes!X402:AG402)</f>
        <v>0</v>
      </c>
      <c r="G370" s="5">
        <f>SIMPLvolumes!AR402*SUM(SIMPLvolumes!X402:AG402)</f>
        <v>0</v>
      </c>
      <c r="H370" s="5">
        <f t="shared" si="13"/>
        <v>0</v>
      </c>
      <c r="I370" s="5">
        <f t="shared" si="14"/>
        <v>0</v>
      </c>
      <c r="J370" s="5">
        <f>SIMPLvolumes!AT402*SUM(SIMPLvolumes!X402:AG402)/3.125</f>
        <v>0</v>
      </c>
      <c r="K370" s="5">
        <f>SIMPLvolumes!AS402</f>
        <v>0</v>
      </c>
    </row>
    <row r="371" spans="2:11">
      <c r="B371" s="5">
        <f>SIMPLvolumes!AM403*SUM(SIMPLvolumes!X403:AG403)</f>
        <v>0</v>
      </c>
      <c r="C371" s="5">
        <f>SIMPLvolumes!AN403*SUM(SIMPLvolumes!X403:AG403)</f>
        <v>0</v>
      </c>
      <c r="D371" s="5">
        <f>SIMPLvolumes!AO403*SUM(SIMPLvolumes!X403:AG403)</f>
        <v>0</v>
      </c>
      <c r="E371" s="5">
        <f>SIMPLvolumes!AP403*SUM(SIMPLvolumes!X403:AG403)</f>
        <v>0</v>
      </c>
      <c r="F371" s="5">
        <f>SIMPLvolumes!AQ403*SUM(SIMPLvolumes!X403:AG403)</f>
        <v>0</v>
      </c>
      <c r="G371" s="5">
        <f>SIMPLvolumes!AR403*SUM(SIMPLvolumes!X403:AG403)</f>
        <v>0</v>
      </c>
      <c r="H371" s="5">
        <f t="shared" si="13"/>
        <v>0</v>
      </c>
      <c r="I371" s="5">
        <f t="shared" si="14"/>
        <v>0</v>
      </c>
      <c r="J371" s="5">
        <f>SIMPLvolumes!AT403*SUM(SIMPLvolumes!X403:AG403)/3.125</f>
        <v>0</v>
      </c>
      <c r="K371" s="5">
        <f>SIMPLvolumes!AS403</f>
        <v>0</v>
      </c>
    </row>
    <row r="372" spans="2:11">
      <c r="B372" s="5">
        <f>SIMPLvolumes!AM404*SUM(SIMPLvolumes!X404:AG404)</f>
        <v>0</v>
      </c>
      <c r="C372" s="5">
        <f>SIMPLvolumes!AN404*SUM(SIMPLvolumes!X404:AG404)</f>
        <v>0</v>
      </c>
      <c r="D372" s="5">
        <f>SIMPLvolumes!AO404*SUM(SIMPLvolumes!X404:AG404)</f>
        <v>0</v>
      </c>
      <c r="E372" s="5">
        <f>SIMPLvolumes!AP404*SUM(SIMPLvolumes!X404:AG404)</f>
        <v>0</v>
      </c>
      <c r="F372" s="5">
        <f>SIMPLvolumes!AQ404*SUM(SIMPLvolumes!X404:AG404)</f>
        <v>0</v>
      </c>
      <c r="G372" s="5">
        <f>SIMPLvolumes!AR404*SUM(SIMPLvolumes!X404:AG404)</f>
        <v>0</v>
      </c>
      <c r="H372" s="5">
        <f t="shared" si="13"/>
        <v>0</v>
      </c>
      <c r="I372" s="5">
        <f t="shared" si="14"/>
        <v>0</v>
      </c>
      <c r="J372" s="5">
        <f>SIMPLvolumes!AT404*SUM(SIMPLvolumes!X404:AG404)/3.125</f>
        <v>0</v>
      </c>
      <c r="K372" s="5">
        <f>SIMPLvolumes!AS404</f>
        <v>0</v>
      </c>
    </row>
    <row r="373" spans="2:11">
      <c r="B373" s="5">
        <f>SIMPLvolumes!AM405*SUM(SIMPLvolumes!X405:AG405)</f>
        <v>0</v>
      </c>
      <c r="C373" s="5">
        <f>SIMPLvolumes!AN405*SUM(SIMPLvolumes!X405:AG405)</f>
        <v>0</v>
      </c>
      <c r="D373" s="5">
        <f>SIMPLvolumes!AO405*SUM(SIMPLvolumes!X405:AG405)</f>
        <v>0</v>
      </c>
      <c r="E373" s="5">
        <f>SIMPLvolumes!AP405*SUM(SIMPLvolumes!X405:AG405)</f>
        <v>0</v>
      </c>
      <c r="F373" s="5">
        <f>SIMPLvolumes!AQ405*SUM(SIMPLvolumes!X405:AG405)</f>
        <v>0</v>
      </c>
      <c r="G373" s="5">
        <f>SIMPLvolumes!AR405*SUM(SIMPLvolumes!X405:AG405)</f>
        <v>0</v>
      </c>
      <c r="H373" s="5">
        <f t="shared" si="13"/>
        <v>0</v>
      </c>
      <c r="I373" s="5">
        <f t="shared" si="14"/>
        <v>0</v>
      </c>
      <c r="J373" s="5">
        <f>SIMPLvolumes!AT405*SUM(SIMPLvolumes!X405:AG405)/3.125</f>
        <v>0</v>
      </c>
      <c r="K373" s="5">
        <f>SIMPLvolumes!AS405</f>
        <v>0</v>
      </c>
    </row>
    <row r="374" spans="2:11">
      <c r="B374" s="5">
        <f>SIMPLvolumes!AM406*SUM(SIMPLvolumes!X406:AG406)</f>
        <v>0</v>
      </c>
      <c r="C374" s="5">
        <f>SIMPLvolumes!AN406*SUM(SIMPLvolumes!X406:AG406)</f>
        <v>0</v>
      </c>
      <c r="D374" s="5">
        <f>SIMPLvolumes!AO406*SUM(SIMPLvolumes!X406:AG406)</f>
        <v>0</v>
      </c>
      <c r="E374" s="5">
        <f>SIMPLvolumes!AP406*SUM(SIMPLvolumes!X406:AG406)</f>
        <v>0</v>
      </c>
      <c r="F374" s="5">
        <f>SIMPLvolumes!AQ406*SUM(SIMPLvolumes!X406:AG406)</f>
        <v>0</v>
      </c>
      <c r="G374" s="5">
        <f>SIMPLvolumes!AR406*SUM(SIMPLvolumes!X406:AG406)</f>
        <v>0</v>
      </c>
      <c r="H374" s="5">
        <f t="shared" si="13"/>
        <v>0</v>
      </c>
      <c r="I374" s="5">
        <f t="shared" si="14"/>
        <v>0</v>
      </c>
      <c r="J374" s="5">
        <f>SIMPLvolumes!AT406*SUM(SIMPLvolumes!X406:AG406)/3.125</f>
        <v>0</v>
      </c>
      <c r="K374" s="5">
        <f>SIMPLvolumes!AS406</f>
        <v>0</v>
      </c>
    </row>
    <row r="375" spans="2:11">
      <c r="B375" s="5">
        <f>SIMPLvolumes!AM407*SUM(SIMPLvolumes!X407:AG407)</f>
        <v>0</v>
      </c>
      <c r="C375" s="5">
        <f>SIMPLvolumes!AN407*SUM(SIMPLvolumes!X407:AG407)</f>
        <v>0</v>
      </c>
      <c r="D375" s="5">
        <f>SIMPLvolumes!AO407*SUM(SIMPLvolumes!X407:AG407)</f>
        <v>0</v>
      </c>
      <c r="E375" s="5">
        <f>SIMPLvolumes!AP407*SUM(SIMPLvolumes!X407:AG407)</f>
        <v>0</v>
      </c>
      <c r="F375" s="5">
        <f>SIMPLvolumes!AQ407*SUM(SIMPLvolumes!X407:AG407)</f>
        <v>0</v>
      </c>
      <c r="G375" s="5">
        <f>SIMPLvolumes!AR407*SUM(SIMPLvolumes!X407:AG407)</f>
        <v>0</v>
      </c>
      <c r="H375" s="5">
        <f t="shared" si="13"/>
        <v>0</v>
      </c>
      <c r="I375" s="5">
        <f t="shared" si="14"/>
        <v>0</v>
      </c>
      <c r="J375" s="5">
        <f>SIMPLvolumes!AT407*SUM(SIMPLvolumes!X407:AG407)/3.125</f>
        <v>0</v>
      </c>
      <c r="K375" s="5">
        <f>SIMPLvolumes!AS407</f>
        <v>0</v>
      </c>
    </row>
    <row r="376" spans="2:11">
      <c r="B376" s="5">
        <f>SIMPLvolumes!AM408*SUM(SIMPLvolumes!X408:AG408)</f>
        <v>0</v>
      </c>
      <c r="C376" s="5">
        <f>SIMPLvolumes!AN408*SUM(SIMPLvolumes!X408:AG408)</f>
        <v>0</v>
      </c>
      <c r="D376" s="5">
        <f>SIMPLvolumes!AO408*SUM(SIMPLvolumes!X408:AG408)</f>
        <v>0</v>
      </c>
      <c r="E376" s="5">
        <f>SIMPLvolumes!AP408*SUM(SIMPLvolumes!X408:AG408)</f>
        <v>0</v>
      </c>
      <c r="F376" s="5">
        <f>SIMPLvolumes!AQ408*SUM(SIMPLvolumes!X408:AG408)</f>
        <v>0</v>
      </c>
      <c r="G376" s="5">
        <f>SIMPLvolumes!AR408*SUM(SIMPLvolumes!X408:AG408)</f>
        <v>0</v>
      </c>
      <c r="H376" s="5">
        <f t="shared" si="13"/>
        <v>0</v>
      </c>
      <c r="I376" s="5">
        <f t="shared" si="14"/>
        <v>0</v>
      </c>
      <c r="J376" s="5">
        <f>SIMPLvolumes!AT408*SUM(SIMPLvolumes!X408:AG408)/3.125</f>
        <v>0</v>
      </c>
      <c r="K376" s="5">
        <f>SIMPLvolumes!AS408</f>
        <v>0</v>
      </c>
    </row>
    <row r="377" spans="2:11">
      <c r="B377" s="5">
        <f>SIMPLvolumes!AM409*SUM(SIMPLvolumes!X409:AG409)</f>
        <v>0</v>
      </c>
      <c r="C377" s="5">
        <f>SIMPLvolumes!AN409*SUM(SIMPLvolumes!X409:AG409)</f>
        <v>0</v>
      </c>
      <c r="D377" s="5">
        <f>SIMPLvolumes!AO409*SUM(SIMPLvolumes!X409:AG409)</f>
        <v>0</v>
      </c>
      <c r="E377" s="5">
        <f>SIMPLvolumes!AP409*SUM(SIMPLvolumes!X409:AG409)</f>
        <v>0</v>
      </c>
      <c r="F377" s="5">
        <f>SIMPLvolumes!AQ409*SUM(SIMPLvolumes!X409:AG409)</f>
        <v>0</v>
      </c>
      <c r="G377" s="5">
        <f>SIMPLvolumes!AR409*SUM(SIMPLvolumes!X409:AG409)</f>
        <v>0</v>
      </c>
      <c r="H377" s="5">
        <f t="shared" si="13"/>
        <v>0</v>
      </c>
      <c r="I377" s="5">
        <f t="shared" si="14"/>
        <v>0</v>
      </c>
      <c r="J377" s="5">
        <f>SIMPLvolumes!AT409*SUM(SIMPLvolumes!X409:AG409)/3.125</f>
        <v>0</v>
      </c>
      <c r="K377" s="5">
        <f>SIMPLvolumes!AS409</f>
        <v>0</v>
      </c>
    </row>
    <row r="378" spans="2:11">
      <c r="B378" s="5">
        <f>SIMPLvolumes!AM410*SUM(SIMPLvolumes!X410:AG410)</f>
        <v>0</v>
      </c>
      <c r="C378" s="5">
        <f>SIMPLvolumes!AN410*SUM(SIMPLvolumes!X410:AG410)</f>
        <v>0</v>
      </c>
      <c r="D378" s="5">
        <f>SIMPLvolumes!AO410*SUM(SIMPLvolumes!X410:AG410)</f>
        <v>0</v>
      </c>
      <c r="E378" s="5">
        <f>SIMPLvolumes!AP410*SUM(SIMPLvolumes!X410:AG410)</f>
        <v>0</v>
      </c>
      <c r="F378" s="5">
        <f>SIMPLvolumes!AQ410*SUM(SIMPLvolumes!X410:AG410)</f>
        <v>0</v>
      </c>
      <c r="G378" s="5">
        <f>SIMPLvolumes!AR410*SUM(SIMPLvolumes!X410:AG410)</f>
        <v>0</v>
      </c>
      <c r="H378" s="5">
        <f t="shared" si="13"/>
        <v>0</v>
      </c>
      <c r="I378" s="5">
        <f t="shared" si="14"/>
        <v>0</v>
      </c>
      <c r="J378" s="5">
        <f>SIMPLvolumes!AT410*SUM(SIMPLvolumes!X410:AG410)/3.125</f>
        <v>0</v>
      </c>
      <c r="K378" s="5">
        <f>SIMPLvolumes!AS410</f>
        <v>0</v>
      </c>
    </row>
    <row r="379" spans="2:11">
      <c r="B379" s="5">
        <f>SIMPLvolumes!AM411*SUM(SIMPLvolumes!X411:AG411)</f>
        <v>0</v>
      </c>
      <c r="C379" s="5">
        <f>SIMPLvolumes!AN411*SUM(SIMPLvolumes!X411:AG411)</f>
        <v>0</v>
      </c>
      <c r="D379" s="5">
        <f>SIMPLvolumes!AO411*SUM(SIMPLvolumes!X411:AG411)</f>
        <v>0</v>
      </c>
      <c r="E379" s="5">
        <f>SIMPLvolumes!AP411*SUM(SIMPLvolumes!X411:AG411)</f>
        <v>0</v>
      </c>
      <c r="F379" s="5">
        <f>SIMPLvolumes!AQ411*SUM(SIMPLvolumes!X411:AG411)</f>
        <v>0</v>
      </c>
      <c r="G379" s="5">
        <f>SIMPLvolumes!AR411*SUM(SIMPLvolumes!X411:AG411)</f>
        <v>0</v>
      </c>
      <c r="H379" s="5">
        <f t="shared" si="13"/>
        <v>0</v>
      </c>
      <c r="I379" s="5">
        <f t="shared" si="14"/>
        <v>0</v>
      </c>
      <c r="J379" s="5">
        <f>SIMPLvolumes!AT411*SUM(SIMPLvolumes!X411:AG411)/3.125</f>
        <v>0</v>
      </c>
      <c r="K379" s="5">
        <f>SIMPLvolumes!AS411</f>
        <v>0</v>
      </c>
    </row>
    <row r="380" spans="2:11">
      <c r="B380" s="5">
        <f>SIMPLvolumes!AM412*SUM(SIMPLvolumes!X412:AG412)</f>
        <v>0</v>
      </c>
      <c r="C380" s="5">
        <f>SIMPLvolumes!AN412*SUM(SIMPLvolumes!X412:AG412)</f>
        <v>0</v>
      </c>
      <c r="D380" s="5">
        <f>SIMPLvolumes!AO412*SUM(SIMPLvolumes!X412:AG412)</f>
        <v>0</v>
      </c>
      <c r="E380" s="5">
        <f>SIMPLvolumes!AP412*SUM(SIMPLvolumes!X412:AG412)</f>
        <v>0</v>
      </c>
      <c r="F380" s="5">
        <f>SIMPLvolumes!AQ412*SUM(SIMPLvolumes!X412:AG412)</f>
        <v>0</v>
      </c>
      <c r="G380" s="5">
        <f>SIMPLvolumes!AR412*SUM(SIMPLvolumes!X412:AG412)</f>
        <v>0</v>
      </c>
      <c r="H380" s="5">
        <f t="shared" si="13"/>
        <v>0</v>
      </c>
      <c r="I380" s="5">
        <f t="shared" si="14"/>
        <v>0</v>
      </c>
      <c r="J380" s="5">
        <f>SIMPLvolumes!AT412*SUM(SIMPLvolumes!X412:AG412)/3.125</f>
        <v>0</v>
      </c>
      <c r="K380" s="5">
        <f>SIMPLvolumes!AS412</f>
        <v>0</v>
      </c>
    </row>
    <row r="381" spans="2:11">
      <c r="B381" s="5">
        <f>SIMPLvolumes!AM413*SUM(SIMPLvolumes!X413:AG413)</f>
        <v>0</v>
      </c>
      <c r="C381" s="5">
        <f>SIMPLvolumes!AN413*SUM(SIMPLvolumes!X413:AG413)</f>
        <v>0</v>
      </c>
      <c r="D381" s="5">
        <f>SIMPLvolumes!AO413*SUM(SIMPLvolumes!X413:AG413)</f>
        <v>0</v>
      </c>
      <c r="E381" s="5">
        <f>SIMPLvolumes!AP413*SUM(SIMPLvolumes!X413:AG413)</f>
        <v>0</v>
      </c>
      <c r="F381" s="5">
        <f>SIMPLvolumes!AQ413*SUM(SIMPLvolumes!X413:AG413)</f>
        <v>0</v>
      </c>
      <c r="G381" s="5">
        <f>SIMPLvolumes!AR413*SUM(SIMPLvolumes!X413:AG413)</f>
        <v>0</v>
      </c>
      <c r="H381" s="5">
        <f t="shared" si="13"/>
        <v>0</v>
      </c>
      <c r="I381" s="5">
        <f t="shared" si="14"/>
        <v>0</v>
      </c>
      <c r="J381" s="5">
        <f>SIMPLvolumes!AT413*SUM(SIMPLvolumes!X413:AG413)/3.125</f>
        <v>0</v>
      </c>
      <c r="K381" s="5">
        <f>SIMPLvolumes!AS413</f>
        <v>0</v>
      </c>
    </row>
    <row r="382" spans="2:11">
      <c r="B382" s="5">
        <f>SIMPLvolumes!AM414*SUM(SIMPLvolumes!X414:AG414)</f>
        <v>0</v>
      </c>
      <c r="C382" s="5">
        <f>SIMPLvolumes!AN414*SUM(SIMPLvolumes!X414:AG414)</f>
        <v>0</v>
      </c>
      <c r="D382" s="5">
        <f>SIMPLvolumes!AO414*SUM(SIMPLvolumes!X414:AG414)</f>
        <v>0</v>
      </c>
      <c r="E382" s="5">
        <f>SIMPLvolumes!AP414*SUM(SIMPLvolumes!X414:AG414)</f>
        <v>0</v>
      </c>
      <c r="F382" s="5">
        <f>SIMPLvolumes!AQ414*SUM(SIMPLvolumes!X414:AG414)</f>
        <v>0</v>
      </c>
      <c r="G382" s="5">
        <f>SIMPLvolumes!AR414*SUM(SIMPLvolumes!X414:AG414)</f>
        <v>0</v>
      </c>
      <c r="H382" s="5">
        <f t="shared" si="13"/>
        <v>0</v>
      </c>
      <c r="I382" s="5">
        <f t="shared" si="14"/>
        <v>0</v>
      </c>
      <c r="J382" s="5">
        <f>SIMPLvolumes!AT414*SUM(SIMPLvolumes!X414:AG414)/3.125</f>
        <v>0</v>
      </c>
      <c r="K382" s="5">
        <f>SIMPLvolumes!AS414</f>
        <v>0</v>
      </c>
    </row>
    <row r="383" spans="2:11">
      <c r="B383" s="5">
        <f>SIMPLvolumes!AM415*SUM(SIMPLvolumes!X415:AG415)</f>
        <v>0</v>
      </c>
      <c r="C383" s="5">
        <f>SIMPLvolumes!AN415*SUM(SIMPLvolumes!X415:AG415)</f>
        <v>0</v>
      </c>
      <c r="D383" s="5">
        <f>SIMPLvolumes!AO415*SUM(SIMPLvolumes!X415:AG415)</f>
        <v>0</v>
      </c>
      <c r="E383" s="5">
        <f>SIMPLvolumes!AP415*SUM(SIMPLvolumes!X415:AG415)</f>
        <v>0</v>
      </c>
      <c r="F383" s="5">
        <f>SIMPLvolumes!AQ415*SUM(SIMPLvolumes!X415:AG415)</f>
        <v>0</v>
      </c>
      <c r="G383" s="5">
        <f>SIMPLvolumes!AR415*SUM(SIMPLvolumes!X415:AG415)</f>
        <v>0</v>
      </c>
      <c r="H383" s="5">
        <f t="shared" si="13"/>
        <v>0</v>
      </c>
      <c r="I383" s="5">
        <f t="shared" si="14"/>
        <v>0</v>
      </c>
      <c r="J383" s="5">
        <f>SIMPLvolumes!AT415*SUM(SIMPLvolumes!X415:AG415)/3.125</f>
        <v>0</v>
      </c>
      <c r="K383" s="5">
        <f>SIMPLvolumes!AS415</f>
        <v>0</v>
      </c>
    </row>
    <row r="384" spans="2:11">
      <c r="B384" s="5">
        <f>SIMPLvolumes!AM416*SUM(SIMPLvolumes!X416:AG416)</f>
        <v>0</v>
      </c>
      <c r="C384" s="5">
        <f>SIMPLvolumes!AN416*SUM(SIMPLvolumes!X416:AG416)</f>
        <v>0</v>
      </c>
      <c r="D384" s="5">
        <f>SIMPLvolumes!AO416*SUM(SIMPLvolumes!X416:AG416)</f>
        <v>0</v>
      </c>
      <c r="E384" s="5">
        <f>SIMPLvolumes!AP416*SUM(SIMPLvolumes!X416:AG416)</f>
        <v>0</v>
      </c>
      <c r="F384" s="5">
        <f>SIMPLvolumes!AQ416*SUM(SIMPLvolumes!X416:AG416)</f>
        <v>0</v>
      </c>
      <c r="G384" s="5">
        <f>SIMPLvolumes!AR416*SUM(SIMPLvolumes!X416:AG416)</f>
        <v>0</v>
      </c>
      <c r="H384" s="5">
        <f t="shared" si="13"/>
        <v>0</v>
      </c>
      <c r="I384" s="5">
        <f t="shared" si="14"/>
        <v>0</v>
      </c>
      <c r="J384" s="5">
        <f>SIMPLvolumes!AT416*SUM(SIMPLvolumes!X416:AG416)/3.125</f>
        <v>0</v>
      </c>
      <c r="K384" s="5">
        <f>SIMPLvolumes!AS416</f>
        <v>0</v>
      </c>
    </row>
    <row r="385" spans="2:11">
      <c r="B385" s="5">
        <f>SIMPLvolumes!AM417*SUM(SIMPLvolumes!X417:AG417)</f>
        <v>0</v>
      </c>
      <c r="C385" s="5">
        <f>SIMPLvolumes!AN417*SUM(SIMPLvolumes!X417:AG417)</f>
        <v>0</v>
      </c>
      <c r="D385" s="5">
        <f>SIMPLvolumes!AO417*SUM(SIMPLvolumes!X417:AG417)</f>
        <v>0</v>
      </c>
      <c r="E385" s="5">
        <f>SIMPLvolumes!AP417*SUM(SIMPLvolumes!X417:AG417)</f>
        <v>0</v>
      </c>
      <c r="F385" s="5">
        <f>SIMPLvolumes!AQ417*SUM(SIMPLvolumes!X417:AG417)</f>
        <v>0</v>
      </c>
      <c r="G385" s="5">
        <f>SIMPLvolumes!AR417*SUM(SIMPLvolumes!X417:AG417)</f>
        <v>0</v>
      </c>
      <c r="H385" s="5">
        <f t="shared" si="13"/>
        <v>0</v>
      </c>
      <c r="I385" s="5">
        <f t="shared" si="14"/>
        <v>0</v>
      </c>
      <c r="J385" s="5">
        <f>SIMPLvolumes!AT417*SUM(SIMPLvolumes!X417:AG417)/3.125</f>
        <v>0</v>
      </c>
      <c r="K385" s="5">
        <f>SIMPLvolumes!AS417</f>
        <v>0</v>
      </c>
    </row>
    <row r="386" spans="2:11">
      <c r="B386" s="5">
        <f>SIMPLvolumes!AM418*SUM(SIMPLvolumes!X418:AG418)</f>
        <v>0</v>
      </c>
      <c r="C386" s="5">
        <f>SIMPLvolumes!AN418*SUM(SIMPLvolumes!X418:AG418)</f>
        <v>0</v>
      </c>
      <c r="D386" s="5">
        <f>SIMPLvolumes!AO418*SUM(SIMPLvolumes!X418:AG418)</f>
        <v>0</v>
      </c>
      <c r="E386" s="5">
        <f>SIMPLvolumes!AP418*SUM(SIMPLvolumes!X418:AG418)</f>
        <v>0</v>
      </c>
      <c r="F386" s="5">
        <f>SIMPLvolumes!AQ418*SUM(SIMPLvolumes!X418:AG418)</f>
        <v>0</v>
      </c>
      <c r="G386" s="5">
        <f>SIMPLvolumes!AR418*SUM(SIMPLvolumes!X418:AG418)</f>
        <v>0</v>
      </c>
      <c r="H386" s="5">
        <f t="shared" si="13"/>
        <v>0</v>
      </c>
      <c r="I386" s="5">
        <f t="shared" si="14"/>
        <v>0</v>
      </c>
      <c r="J386" s="5">
        <f>SIMPLvolumes!AT418*SUM(SIMPLvolumes!X418:AG418)/3.125</f>
        <v>0</v>
      </c>
      <c r="K386" s="5">
        <f>SIMPLvolumes!AS418</f>
        <v>0</v>
      </c>
    </row>
    <row r="387" spans="2:11">
      <c r="B387" s="5">
        <f>SIMPLvolumes!AM419*SUM(SIMPLvolumes!X419:AG419)</f>
        <v>0</v>
      </c>
      <c r="C387" s="5">
        <f>SIMPLvolumes!AN419*SUM(SIMPLvolumes!X419:AG419)</f>
        <v>0</v>
      </c>
      <c r="D387" s="5">
        <f>SIMPLvolumes!AO419*SUM(SIMPLvolumes!X419:AG419)</f>
        <v>0</v>
      </c>
      <c r="E387" s="5">
        <f>SIMPLvolumes!AP419*SUM(SIMPLvolumes!X419:AG419)</f>
        <v>0</v>
      </c>
      <c r="F387" s="5">
        <f>SIMPLvolumes!AQ419*SUM(SIMPLvolumes!X419:AG419)</f>
        <v>0</v>
      </c>
      <c r="G387" s="5">
        <f>SIMPLvolumes!AR419*SUM(SIMPLvolumes!X419:AG419)</f>
        <v>0</v>
      </c>
      <c r="H387" s="5">
        <f t="shared" ref="H387:H450" si="15">F387/10</f>
        <v>0</v>
      </c>
      <c r="I387" s="5">
        <f t="shared" ref="I387:I450" si="16">(3/100)*F387</f>
        <v>0</v>
      </c>
      <c r="J387" s="5">
        <f>SIMPLvolumes!AT419*SUM(SIMPLvolumes!X419:AG419)/3.125</f>
        <v>0</v>
      </c>
      <c r="K387" s="5">
        <f>SIMPLvolumes!AS419</f>
        <v>0</v>
      </c>
    </row>
    <row r="388" spans="2:11">
      <c r="B388" s="5">
        <f>SIMPLvolumes!AM420*SUM(SIMPLvolumes!X420:AG420)</f>
        <v>0</v>
      </c>
      <c r="C388" s="5">
        <f>SIMPLvolumes!AN420*SUM(SIMPLvolumes!X420:AG420)</f>
        <v>0</v>
      </c>
      <c r="D388" s="5">
        <f>SIMPLvolumes!AO420*SUM(SIMPLvolumes!X420:AG420)</f>
        <v>0</v>
      </c>
      <c r="E388" s="5">
        <f>SIMPLvolumes!AP420*SUM(SIMPLvolumes!X420:AG420)</f>
        <v>0</v>
      </c>
      <c r="F388" s="5">
        <f>SIMPLvolumes!AQ420*SUM(SIMPLvolumes!X420:AG420)</f>
        <v>0</v>
      </c>
      <c r="G388" s="5">
        <f>SIMPLvolumes!AR420*SUM(SIMPLvolumes!X420:AG420)</f>
        <v>0</v>
      </c>
      <c r="H388" s="5">
        <f t="shared" si="15"/>
        <v>0</v>
      </c>
      <c r="I388" s="5">
        <f t="shared" si="16"/>
        <v>0</v>
      </c>
      <c r="J388" s="5">
        <f>SIMPLvolumes!AT420*SUM(SIMPLvolumes!X420:AG420)/3.125</f>
        <v>0</v>
      </c>
      <c r="K388" s="5">
        <f>SIMPLvolumes!AS420</f>
        <v>0</v>
      </c>
    </row>
    <row r="389" spans="2:11">
      <c r="B389" s="5">
        <f>SIMPLvolumes!AM421*SUM(SIMPLvolumes!X421:AG421)</f>
        <v>0</v>
      </c>
      <c r="C389" s="5">
        <f>SIMPLvolumes!AN421*SUM(SIMPLvolumes!X421:AG421)</f>
        <v>0</v>
      </c>
      <c r="D389" s="5">
        <f>SIMPLvolumes!AO421*SUM(SIMPLvolumes!X421:AG421)</f>
        <v>0</v>
      </c>
      <c r="E389" s="5">
        <f>SIMPLvolumes!AP421*SUM(SIMPLvolumes!X421:AG421)</f>
        <v>0</v>
      </c>
      <c r="F389" s="5">
        <f>SIMPLvolumes!AQ421*SUM(SIMPLvolumes!X421:AG421)</f>
        <v>0</v>
      </c>
      <c r="G389" s="5">
        <f>SIMPLvolumes!AR421*SUM(SIMPLvolumes!X421:AG421)</f>
        <v>0</v>
      </c>
      <c r="H389" s="5">
        <f t="shared" si="15"/>
        <v>0</v>
      </c>
      <c r="I389" s="5">
        <f t="shared" si="16"/>
        <v>0</v>
      </c>
      <c r="J389" s="5">
        <f>SIMPLvolumes!AT421*SUM(SIMPLvolumes!X421:AG421)/3.125</f>
        <v>0</v>
      </c>
      <c r="K389" s="5">
        <f>SIMPLvolumes!AS421</f>
        <v>0</v>
      </c>
    </row>
    <row r="390" spans="2:11">
      <c r="B390" s="5">
        <f>SIMPLvolumes!AM422*SUM(SIMPLvolumes!X422:AG422)</f>
        <v>0</v>
      </c>
      <c r="C390" s="5">
        <f>SIMPLvolumes!AN422*SUM(SIMPLvolumes!X422:AG422)</f>
        <v>0</v>
      </c>
      <c r="D390" s="5">
        <f>SIMPLvolumes!AO422*SUM(SIMPLvolumes!X422:AG422)</f>
        <v>0</v>
      </c>
      <c r="E390" s="5">
        <f>SIMPLvolumes!AP422*SUM(SIMPLvolumes!X422:AG422)</f>
        <v>0</v>
      </c>
      <c r="F390" s="5">
        <f>SIMPLvolumes!AQ422*SUM(SIMPLvolumes!X422:AG422)</f>
        <v>0</v>
      </c>
      <c r="G390" s="5">
        <f>SIMPLvolumes!AR422*SUM(SIMPLvolumes!X422:AG422)</f>
        <v>0</v>
      </c>
      <c r="H390" s="5">
        <f t="shared" si="15"/>
        <v>0</v>
      </c>
      <c r="I390" s="5">
        <f t="shared" si="16"/>
        <v>0</v>
      </c>
      <c r="J390" s="5">
        <f>SIMPLvolumes!AT422*SUM(SIMPLvolumes!X422:AG422)/3.125</f>
        <v>0</v>
      </c>
      <c r="K390" s="5">
        <f>SIMPLvolumes!AS422</f>
        <v>0</v>
      </c>
    </row>
    <row r="391" spans="2:11">
      <c r="B391" s="5">
        <f>SIMPLvolumes!AM423*SUM(SIMPLvolumes!X423:AG423)</f>
        <v>0</v>
      </c>
      <c r="C391" s="5">
        <f>SIMPLvolumes!AN423*SUM(SIMPLvolumes!X423:AG423)</f>
        <v>0</v>
      </c>
      <c r="D391" s="5">
        <f>SIMPLvolumes!AO423*SUM(SIMPLvolumes!X423:AG423)</f>
        <v>0</v>
      </c>
      <c r="E391" s="5">
        <f>SIMPLvolumes!AP423*SUM(SIMPLvolumes!X423:AG423)</f>
        <v>0</v>
      </c>
      <c r="F391" s="5">
        <f>SIMPLvolumes!AQ423*SUM(SIMPLvolumes!X423:AG423)</f>
        <v>0</v>
      </c>
      <c r="G391" s="5">
        <f>SIMPLvolumes!AR423*SUM(SIMPLvolumes!X423:AG423)</f>
        <v>0</v>
      </c>
      <c r="H391" s="5">
        <f t="shared" si="15"/>
        <v>0</v>
      </c>
      <c r="I391" s="5">
        <f t="shared" si="16"/>
        <v>0</v>
      </c>
      <c r="J391" s="5">
        <f>SIMPLvolumes!AT423*SUM(SIMPLvolumes!X423:AG423)/3.125</f>
        <v>0</v>
      </c>
      <c r="K391" s="5">
        <f>SIMPLvolumes!AS423</f>
        <v>0</v>
      </c>
    </row>
    <row r="392" spans="2:11">
      <c r="B392" s="5">
        <f>SIMPLvolumes!AM424*SUM(SIMPLvolumes!X424:AG424)</f>
        <v>0</v>
      </c>
      <c r="C392" s="5">
        <f>SIMPLvolumes!AN424*SUM(SIMPLvolumes!X424:AG424)</f>
        <v>0</v>
      </c>
      <c r="D392" s="5">
        <f>SIMPLvolumes!AO424*SUM(SIMPLvolumes!X424:AG424)</f>
        <v>0</v>
      </c>
      <c r="E392" s="5">
        <f>SIMPLvolumes!AP424*SUM(SIMPLvolumes!X424:AG424)</f>
        <v>0</v>
      </c>
      <c r="F392" s="5">
        <f>SIMPLvolumes!AQ424*SUM(SIMPLvolumes!X424:AG424)</f>
        <v>0</v>
      </c>
      <c r="G392" s="5">
        <f>SIMPLvolumes!AR424*SUM(SIMPLvolumes!X424:AG424)</f>
        <v>0</v>
      </c>
      <c r="H392" s="5">
        <f t="shared" si="15"/>
        <v>0</v>
      </c>
      <c r="I392" s="5">
        <f t="shared" si="16"/>
        <v>0</v>
      </c>
      <c r="J392" s="5">
        <f>SIMPLvolumes!AT424*SUM(SIMPLvolumes!X424:AG424)/3.125</f>
        <v>0</v>
      </c>
      <c r="K392" s="5">
        <f>SIMPLvolumes!AS424</f>
        <v>0</v>
      </c>
    </row>
    <row r="393" spans="2:11">
      <c r="B393" s="5">
        <f>SIMPLvolumes!AM425*SUM(SIMPLvolumes!X425:AG425)</f>
        <v>0</v>
      </c>
      <c r="C393" s="5">
        <f>SIMPLvolumes!AN425*SUM(SIMPLvolumes!X425:AG425)</f>
        <v>0</v>
      </c>
      <c r="D393" s="5">
        <f>SIMPLvolumes!AO425*SUM(SIMPLvolumes!X425:AG425)</f>
        <v>0</v>
      </c>
      <c r="E393" s="5">
        <f>SIMPLvolumes!AP425*SUM(SIMPLvolumes!X425:AG425)</f>
        <v>0</v>
      </c>
      <c r="F393" s="5">
        <f>SIMPLvolumes!AQ425*SUM(SIMPLvolumes!X425:AG425)</f>
        <v>0</v>
      </c>
      <c r="G393" s="5">
        <f>SIMPLvolumes!AR425*SUM(SIMPLvolumes!X425:AG425)</f>
        <v>0</v>
      </c>
      <c r="H393" s="5">
        <f t="shared" si="15"/>
        <v>0</v>
      </c>
      <c r="I393" s="5">
        <f t="shared" si="16"/>
        <v>0</v>
      </c>
      <c r="J393" s="5">
        <f>SIMPLvolumes!AT425*SUM(SIMPLvolumes!X425:AG425)/3.125</f>
        <v>0</v>
      </c>
      <c r="K393" s="5">
        <f>SIMPLvolumes!AS425</f>
        <v>0</v>
      </c>
    </row>
    <row r="394" spans="2:11">
      <c r="B394" s="5">
        <f>SIMPLvolumes!AM426*SUM(SIMPLvolumes!X426:AG426)</f>
        <v>0</v>
      </c>
      <c r="C394" s="5">
        <f>SIMPLvolumes!AN426*SUM(SIMPLvolumes!X426:AG426)</f>
        <v>0</v>
      </c>
      <c r="D394" s="5">
        <f>SIMPLvolumes!AO426*SUM(SIMPLvolumes!X426:AG426)</f>
        <v>0</v>
      </c>
      <c r="E394" s="5">
        <f>SIMPLvolumes!AP426*SUM(SIMPLvolumes!X426:AG426)</f>
        <v>0</v>
      </c>
      <c r="F394" s="5">
        <f>SIMPLvolumes!AQ426*SUM(SIMPLvolumes!X426:AG426)</f>
        <v>0</v>
      </c>
      <c r="G394" s="5">
        <f>SIMPLvolumes!AR426*SUM(SIMPLvolumes!X426:AG426)</f>
        <v>0</v>
      </c>
      <c r="H394" s="5">
        <f t="shared" si="15"/>
        <v>0</v>
      </c>
      <c r="I394" s="5">
        <f t="shared" si="16"/>
        <v>0</v>
      </c>
      <c r="J394" s="5">
        <f>SIMPLvolumes!AT426*SUM(SIMPLvolumes!X426:AG426)/3.125</f>
        <v>0</v>
      </c>
      <c r="K394" s="5">
        <f>SIMPLvolumes!AS426</f>
        <v>0</v>
      </c>
    </row>
    <row r="395" spans="2:11">
      <c r="B395" s="5">
        <f>SIMPLvolumes!AM427*SUM(SIMPLvolumes!X427:AG427)</f>
        <v>0</v>
      </c>
      <c r="C395" s="5">
        <f>SIMPLvolumes!AN427*SUM(SIMPLvolumes!X427:AG427)</f>
        <v>0</v>
      </c>
      <c r="D395" s="5">
        <f>SIMPLvolumes!AO427*SUM(SIMPLvolumes!X427:AG427)</f>
        <v>0</v>
      </c>
      <c r="E395" s="5">
        <f>SIMPLvolumes!AP427*SUM(SIMPLvolumes!X427:AG427)</f>
        <v>0</v>
      </c>
      <c r="F395" s="5">
        <f>SIMPLvolumes!AQ427*SUM(SIMPLvolumes!X427:AG427)</f>
        <v>0</v>
      </c>
      <c r="G395" s="5">
        <f>SIMPLvolumes!AR427*SUM(SIMPLvolumes!X427:AG427)</f>
        <v>0</v>
      </c>
      <c r="H395" s="5">
        <f t="shared" si="15"/>
        <v>0</v>
      </c>
      <c r="I395" s="5">
        <f t="shared" si="16"/>
        <v>0</v>
      </c>
      <c r="J395" s="5">
        <f>SIMPLvolumes!AT427*SUM(SIMPLvolumes!X427:AG427)/3.125</f>
        <v>0</v>
      </c>
      <c r="K395" s="5">
        <f>SIMPLvolumes!AS427</f>
        <v>0</v>
      </c>
    </row>
    <row r="396" spans="2:11">
      <c r="B396" s="5">
        <f>SIMPLvolumes!AM428*SUM(SIMPLvolumes!X428:AG428)</f>
        <v>0</v>
      </c>
      <c r="C396" s="5">
        <f>SIMPLvolumes!AN428*SUM(SIMPLvolumes!X428:AG428)</f>
        <v>0</v>
      </c>
      <c r="D396" s="5">
        <f>SIMPLvolumes!AO428*SUM(SIMPLvolumes!X428:AG428)</f>
        <v>0</v>
      </c>
      <c r="E396" s="5">
        <f>SIMPLvolumes!AP428*SUM(SIMPLvolumes!X428:AG428)</f>
        <v>0</v>
      </c>
      <c r="F396" s="5">
        <f>SIMPLvolumes!AQ428*SUM(SIMPLvolumes!X428:AG428)</f>
        <v>0</v>
      </c>
      <c r="G396" s="5">
        <f>SIMPLvolumes!AR428*SUM(SIMPLvolumes!X428:AG428)</f>
        <v>0</v>
      </c>
      <c r="H396" s="5">
        <f t="shared" si="15"/>
        <v>0</v>
      </c>
      <c r="I396" s="5">
        <f t="shared" si="16"/>
        <v>0</v>
      </c>
      <c r="J396" s="5">
        <f>SIMPLvolumes!AT428*SUM(SIMPLvolumes!X428:AG428)/3.125</f>
        <v>0</v>
      </c>
      <c r="K396" s="5">
        <f>SIMPLvolumes!AS428</f>
        <v>0</v>
      </c>
    </row>
    <row r="397" spans="2:11">
      <c r="B397" s="5">
        <f>SIMPLvolumes!AM429*SUM(SIMPLvolumes!X429:AG429)</f>
        <v>0</v>
      </c>
      <c r="C397" s="5">
        <f>SIMPLvolumes!AN429*SUM(SIMPLvolumes!X429:AG429)</f>
        <v>0</v>
      </c>
      <c r="D397" s="5">
        <f>SIMPLvolumes!AO429*SUM(SIMPLvolumes!X429:AG429)</f>
        <v>0</v>
      </c>
      <c r="E397" s="5">
        <f>SIMPLvolumes!AP429*SUM(SIMPLvolumes!X429:AG429)</f>
        <v>0</v>
      </c>
      <c r="F397" s="5">
        <f>SIMPLvolumes!AQ429*SUM(SIMPLvolumes!X429:AG429)</f>
        <v>0</v>
      </c>
      <c r="G397" s="5">
        <f>SIMPLvolumes!AR429*SUM(SIMPLvolumes!X429:AG429)</f>
        <v>0</v>
      </c>
      <c r="H397" s="5">
        <f t="shared" si="15"/>
        <v>0</v>
      </c>
      <c r="I397" s="5">
        <f t="shared" si="16"/>
        <v>0</v>
      </c>
      <c r="J397" s="5">
        <f>SIMPLvolumes!AT429*SUM(SIMPLvolumes!X429:AG429)/3.125</f>
        <v>0</v>
      </c>
      <c r="K397" s="5">
        <f>SIMPLvolumes!AS429</f>
        <v>0</v>
      </c>
    </row>
    <row r="398" spans="2:11">
      <c r="B398" s="5">
        <f>SIMPLvolumes!AM430*SUM(SIMPLvolumes!X430:AG430)</f>
        <v>0</v>
      </c>
      <c r="C398" s="5">
        <f>SIMPLvolumes!AN430*SUM(SIMPLvolumes!X430:AG430)</f>
        <v>0</v>
      </c>
      <c r="D398" s="5">
        <f>SIMPLvolumes!AO430*SUM(SIMPLvolumes!X430:AG430)</f>
        <v>0</v>
      </c>
      <c r="E398" s="5">
        <f>SIMPLvolumes!AP430*SUM(SIMPLvolumes!X430:AG430)</f>
        <v>0</v>
      </c>
      <c r="F398" s="5">
        <f>SIMPLvolumes!AQ430*SUM(SIMPLvolumes!X430:AG430)</f>
        <v>0</v>
      </c>
      <c r="G398" s="5">
        <f>SIMPLvolumes!AR430*SUM(SIMPLvolumes!X430:AG430)</f>
        <v>0</v>
      </c>
      <c r="H398" s="5">
        <f t="shared" si="15"/>
        <v>0</v>
      </c>
      <c r="I398" s="5">
        <f t="shared" si="16"/>
        <v>0</v>
      </c>
      <c r="J398" s="5">
        <f>SIMPLvolumes!AT430*SUM(SIMPLvolumes!X430:AG430)/3.125</f>
        <v>0</v>
      </c>
      <c r="K398" s="5">
        <f>SIMPLvolumes!AS430</f>
        <v>0</v>
      </c>
    </row>
    <row r="399" spans="2:11">
      <c r="B399" s="5">
        <f>SIMPLvolumes!AM431*SUM(SIMPLvolumes!X431:AG431)</f>
        <v>0</v>
      </c>
      <c r="C399" s="5">
        <f>SIMPLvolumes!AN431*SUM(SIMPLvolumes!X431:AG431)</f>
        <v>0</v>
      </c>
      <c r="D399" s="5">
        <f>SIMPLvolumes!AO431*SUM(SIMPLvolumes!X431:AG431)</f>
        <v>0</v>
      </c>
      <c r="E399" s="5">
        <f>SIMPLvolumes!AP431*SUM(SIMPLvolumes!X431:AG431)</f>
        <v>0</v>
      </c>
      <c r="F399" s="5">
        <f>SIMPLvolumes!AQ431*SUM(SIMPLvolumes!X431:AG431)</f>
        <v>0</v>
      </c>
      <c r="G399" s="5">
        <f>SIMPLvolumes!AR431*SUM(SIMPLvolumes!X431:AG431)</f>
        <v>0</v>
      </c>
      <c r="H399" s="5">
        <f t="shared" si="15"/>
        <v>0</v>
      </c>
      <c r="I399" s="5">
        <f t="shared" si="16"/>
        <v>0</v>
      </c>
      <c r="J399" s="5">
        <f>SIMPLvolumes!AT431*SUM(SIMPLvolumes!X431:AG431)/3.125</f>
        <v>0</v>
      </c>
      <c r="K399" s="5">
        <f>SIMPLvolumes!AS431</f>
        <v>0</v>
      </c>
    </row>
    <row r="400" spans="2:11">
      <c r="B400" s="5">
        <f>SIMPLvolumes!AM432*SUM(SIMPLvolumes!X432:AG432)</f>
        <v>0</v>
      </c>
      <c r="C400" s="5">
        <f>SIMPLvolumes!AN432*SUM(SIMPLvolumes!X432:AG432)</f>
        <v>0</v>
      </c>
      <c r="D400" s="5">
        <f>SIMPLvolumes!AO432*SUM(SIMPLvolumes!X432:AG432)</f>
        <v>0</v>
      </c>
      <c r="E400" s="5">
        <f>SIMPLvolumes!AP432*SUM(SIMPLvolumes!X432:AG432)</f>
        <v>0</v>
      </c>
      <c r="F400" s="5">
        <f>SIMPLvolumes!AQ432*SUM(SIMPLvolumes!X432:AG432)</f>
        <v>0</v>
      </c>
      <c r="G400" s="5">
        <f>SIMPLvolumes!AR432*SUM(SIMPLvolumes!X432:AG432)</f>
        <v>0</v>
      </c>
      <c r="H400" s="5">
        <f t="shared" si="15"/>
        <v>0</v>
      </c>
      <c r="I400" s="5">
        <f t="shared" si="16"/>
        <v>0</v>
      </c>
      <c r="J400" s="5">
        <f>SIMPLvolumes!AT432*SUM(SIMPLvolumes!X432:AG432)/3.125</f>
        <v>0</v>
      </c>
      <c r="K400" s="5">
        <f>SIMPLvolumes!AS432</f>
        <v>0</v>
      </c>
    </row>
    <row r="401" spans="2:11">
      <c r="B401" s="5">
        <f>SIMPLvolumes!AM433*SUM(SIMPLvolumes!X433:AG433)</f>
        <v>0</v>
      </c>
      <c r="C401" s="5">
        <f>SIMPLvolumes!AN433*SUM(SIMPLvolumes!X433:AG433)</f>
        <v>0</v>
      </c>
      <c r="D401" s="5">
        <f>SIMPLvolumes!AO433*SUM(SIMPLvolumes!X433:AG433)</f>
        <v>0</v>
      </c>
      <c r="E401" s="5">
        <f>SIMPLvolumes!AP433*SUM(SIMPLvolumes!X433:AG433)</f>
        <v>0</v>
      </c>
      <c r="F401" s="5">
        <f>SIMPLvolumes!AQ433*SUM(SIMPLvolumes!X433:AG433)</f>
        <v>0</v>
      </c>
      <c r="G401" s="5">
        <f>SIMPLvolumes!AR433*SUM(SIMPLvolumes!X433:AG433)</f>
        <v>0</v>
      </c>
      <c r="H401" s="5">
        <f t="shared" si="15"/>
        <v>0</v>
      </c>
      <c r="I401" s="5">
        <f t="shared" si="16"/>
        <v>0</v>
      </c>
      <c r="J401" s="5">
        <f>SIMPLvolumes!AT433*SUM(SIMPLvolumes!X433:AG433)/3.125</f>
        <v>0</v>
      </c>
      <c r="K401" s="5">
        <f>SIMPLvolumes!AS433</f>
        <v>0</v>
      </c>
    </row>
    <row r="402" spans="2:11">
      <c r="B402" s="5">
        <f>SIMPLvolumes!AM434*SUM(SIMPLvolumes!X434:AG434)</f>
        <v>0</v>
      </c>
      <c r="C402" s="5">
        <f>SIMPLvolumes!AN434*SUM(SIMPLvolumes!X434:AG434)</f>
        <v>0</v>
      </c>
      <c r="D402" s="5">
        <f>SIMPLvolumes!AO434*SUM(SIMPLvolumes!X434:AG434)</f>
        <v>0</v>
      </c>
      <c r="E402" s="5">
        <f>SIMPLvolumes!AP434*SUM(SIMPLvolumes!X434:AG434)</f>
        <v>0</v>
      </c>
      <c r="F402" s="5">
        <f>SIMPLvolumes!AQ434*SUM(SIMPLvolumes!X434:AG434)</f>
        <v>0</v>
      </c>
      <c r="G402" s="5">
        <f>SIMPLvolumes!AR434*SUM(SIMPLvolumes!X434:AG434)</f>
        <v>0</v>
      </c>
      <c r="H402" s="5">
        <f t="shared" si="15"/>
        <v>0</v>
      </c>
      <c r="I402" s="5">
        <f t="shared" si="16"/>
        <v>0</v>
      </c>
      <c r="J402" s="5">
        <f>SIMPLvolumes!AT434*SUM(SIMPLvolumes!X434:AG434)/3.125</f>
        <v>0</v>
      </c>
      <c r="K402" s="5">
        <f>SIMPLvolumes!AS434</f>
        <v>0</v>
      </c>
    </row>
    <row r="403" spans="2:11">
      <c r="B403" s="5">
        <f>SIMPLvolumes!AM435*SUM(SIMPLvolumes!X435:AG435)</f>
        <v>0</v>
      </c>
      <c r="C403" s="5">
        <f>SIMPLvolumes!AN435*SUM(SIMPLvolumes!X435:AG435)</f>
        <v>0</v>
      </c>
      <c r="D403" s="5">
        <f>SIMPLvolumes!AO435*SUM(SIMPLvolumes!X435:AG435)</f>
        <v>0</v>
      </c>
      <c r="E403" s="5">
        <f>SIMPLvolumes!AP435*SUM(SIMPLvolumes!X435:AG435)</f>
        <v>0</v>
      </c>
      <c r="F403" s="5">
        <f>SIMPLvolumes!AQ435*SUM(SIMPLvolumes!X435:AG435)</f>
        <v>0</v>
      </c>
      <c r="G403" s="5">
        <f>SIMPLvolumes!AR435*SUM(SIMPLvolumes!X435:AG435)</f>
        <v>0</v>
      </c>
      <c r="H403" s="5">
        <f t="shared" si="15"/>
        <v>0</v>
      </c>
      <c r="I403" s="5">
        <f t="shared" si="16"/>
        <v>0</v>
      </c>
      <c r="J403" s="5">
        <f>SIMPLvolumes!AT435*SUM(SIMPLvolumes!X435:AG435)/3.125</f>
        <v>0</v>
      </c>
      <c r="K403" s="5">
        <f>SIMPLvolumes!AS435</f>
        <v>0</v>
      </c>
    </row>
    <row r="404" spans="2:11">
      <c r="B404" s="5">
        <f>SIMPLvolumes!AM436*SUM(SIMPLvolumes!X436:AG436)</f>
        <v>0</v>
      </c>
      <c r="C404" s="5">
        <f>SIMPLvolumes!AN436*SUM(SIMPLvolumes!X436:AG436)</f>
        <v>0</v>
      </c>
      <c r="D404" s="5">
        <f>SIMPLvolumes!AO436*SUM(SIMPLvolumes!X436:AG436)</f>
        <v>0</v>
      </c>
      <c r="E404" s="5">
        <f>SIMPLvolumes!AP436*SUM(SIMPLvolumes!X436:AG436)</f>
        <v>0</v>
      </c>
      <c r="F404" s="5">
        <f>SIMPLvolumes!AQ436*SUM(SIMPLvolumes!X436:AG436)</f>
        <v>0</v>
      </c>
      <c r="G404" s="5">
        <f>SIMPLvolumes!AR436*SUM(SIMPLvolumes!X436:AG436)</f>
        <v>0</v>
      </c>
      <c r="H404" s="5">
        <f t="shared" si="15"/>
        <v>0</v>
      </c>
      <c r="I404" s="5">
        <f t="shared" si="16"/>
        <v>0</v>
      </c>
      <c r="J404" s="5">
        <f>SIMPLvolumes!AT436*SUM(SIMPLvolumes!X436:AG436)/3.125</f>
        <v>0</v>
      </c>
      <c r="K404" s="5">
        <f>SIMPLvolumes!AS436</f>
        <v>0</v>
      </c>
    </row>
    <row r="405" spans="2:11">
      <c r="B405" s="5">
        <f>SIMPLvolumes!AM437*SUM(SIMPLvolumes!X437:AG437)</f>
        <v>0</v>
      </c>
      <c r="C405" s="5">
        <f>SIMPLvolumes!AN437*SUM(SIMPLvolumes!X437:AG437)</f>
        <v>0</v>
      </c>
      <c r="D405" s="5">
        <f>SIMPLvolumes!AO437*SUM(SIMPLvolumes!X437:AG437)</f>
        <v>0</v>
      </c>
      <c r="E405" s="5">
        <f>SIMPLvolumes!AP437*SUM(SIMPLvolumes!X437:AG437)</f>
        <v>0</v>
      </c>
      <c r="F405" s="5">
        <f>SIMPLvolumes!AQ437*SUM(SIMPLvolumes!X437:AG437)</f>
        <v>0</v>
      </c>
      <c r="G405" s="5">
        <f>SIMPLvolumes!AR437*SUM(SIMPLvolumes!X437:AG437)</f>
        <v>0</v>
      </c>
      <c r="H405" s="5">
        <f t="shared" si="15"/>
        <v>0</v>
      </c>
      <c r="I405" s="5">
        <f t="shared" si="16"/>
        <v>0</v>
      </c>
      <c r="J405" s="5">
        <f>SIMPLvolumes!AT437*SUM(SIMPLvolumes!X437:AG437)/3.125</f>
        <v>0</v>
      </c>
      <c r="K405" s="5">
        <f>SIMPLvolumes!AS437</f>
        <v>0</v>
      </c>
    </row>
    <row r="406" spans="2:11">
      <c r="B406" s="5">
        <f>SIMPLvolumes!AM438*SUM(SIMPLvolumes!X438:AG438)</f>
        <v>0</v>
      </c>
      <c r="C406" s="5">
        <f>SIMPLvolumes!AN438*SUM(SIMPLvolumes!X438:AG438)</f>
        <v>0</v>
      </c>
      <c r="D406" s="5">
        <f>SIMPLvolumes!AO438*SUM(SIMPLvolumes!X438:AG438)</f>
        <v>0</v>
      </c>
      <c r="E406" s="5">
        <f>SIMPLvolumes!AP438*SUM(SIMPLvolumes!X438:AG438)</f>
        <v>0</v>
      </c>
      <c r="F406" s="5">
        <f>SIMPLvolumes!AQ438*SUM(SIMPLvolumes!X438:AG438)</f>
        <v>0</v>
      </c>
      <c r="G406" s="5">
        <f>SIMPLvolumes!AR438*SUM(SIMPLvolumes!X438:AG438)</f>
        <v>0</v>
      </c>
      <c r="H406" s="5">
        <f t="shared" si="15"/>
        <v>0</v>
      </c>
      <c r="I406" s="5">
        <f t="shared" si="16"/>
        <v>0</v>
      </c>
      <c r="J406" s="5">
        <f>SIMPLvolumes!AT438*SUM(SIMPLvolumes!X438:AG438)/3.125</f>
        <v>0</v>
      </c>
      <c r="K406" s="5">
        <f>SIMPLvolumes!AS438</f>
        <v>0</v>
      </c>
    </row>
    <row r="407" spans="2:11">
      <c r="B407" s="5">
        <f>SIMPLvolumes!AM439*SUM(SIMPLvolumes!X439:AG439)</f>
        <v>0</v>
      </c>
      <c r="C407" s="5">
        <f>SIMPLvolumes!AN439*SUM(SIMPLvolumes!X439:AG439)</f>
        <v>0</v>
      </c>
      <c r="D407" s="5">
        <f>SIMPLvolumes!AO439*SUM(SIMPLvolumes!X439:AG439)</f>
        <v>0</v>
      </c>
      <c r="E407" s="5">
        <f>SIMPLvolumes!AP439*SUM(SIMPLvolumes!X439:AG439)</f>
        <v>0</v>
      </c>
      <c r="F407" s="5">
        <f>SIMPLvolumes!AQ439*SUM(SIMPLvolumes!X439:AG439)</f>
        <v>0</v>
      </c>
      <c r="G407" s="5">
        <f>SIMPLvolumes!AR439*SUM(SIMPLvolumes!X439:AG439)</f>
        <v>0</v>
      </c>
      <c r="H407" s="5">
        <f t="shared" si="15"/>
        <v>0</v>
      </c>
      <c r="I407" s="5">
        <f t="shared" si="16"/>
        <v>0</v>
      </c>
      <c r="J407" s="5">
        <f>SIMPLvolumes!AT439*SUM(SIMPLvolumes!X439:AG439)/3.125</f>
        <v>0</v>
      </c>
      <c r="K407" s="5">
        <f>SIMPLvolumes!AS439</f>
        <v>0</v>
      </c>
    </row>
    <row r="408" spans="2:11">
      <c r="B408" s="5">
        <f>SIMPLvolumes!AM440*SUM(SIMPLvolumes!X440:AG440)</f>
        <v>0</v>
      </c>
      <c r="C408" s="5">
        <f>SIMPLvolumes!AN440*SUM(SIMPLvolumes!X440:AG440)</f>
        <v>0</v>
      </c>
      <c r="D408" s="5">
        <f>SIMPLvolumes!AO440*SUM(SIMPLvolumes!X440:AG440)</f>
        <v>0</v>
      </c>
      <c r="E408" s="5">
        <f>SIMPLvolumes!AP440*SUM(SIMPLvolumes!X440:AG440)</f>
        <v>0</v>
      </c>
      <c r="F408" s="5">
        <f>SIMPLvolumes!AQ440*SUM(SIMPLvolumes!X440:AG440)</f>
        <v>0</v>
      </c>
      <c r="G408" s="5">
        <f>SIMPLvolumes!AR440*SUM(SIMPLvolumes!X440:AG440)</f>
        <v>0</v>
      </c>
      <c r="H408" s="5">
        <f t="shared" si="15"/>
        <v>0</v>
      </c>
      <c r="I408" s="5">
        <f t="shared" si="16"/>
        <v>0</v>
      </c>
      <c r="J408" s="5">
        <f>SIMPLvolumes!AT440*SUM(SIMPLvolumes!X440:AG440)/3.125</f>
        <v>0</v>
      </c>
      <c r="K408" s="5">
        <f>SIMPLvolumes!AS440</f>
        <v>0</v>
      </c>
    </row>
    <row r="409" spans="2:11">
      <c r="B409" s="5">
        <f>SIMPLvolumes!AM441*SUM(SIMPLvolumes!X441:AG441)</f>
        <v>0</v>
      </c>
      <c r="C409" s="5">
        <f>SIMPLvolumes!AN441*SUM(SIMPLvolumes!X441:AG441)</f>
        <v>0</v>
      </c>
      <c r="D409" s="5">
        <f>SIMPLvolumes!AO441*SUM(SIMPLvolumes!X441:AG441)</f>
        <v>0</v>
      </c>
      <c r="E409" s="5">
        <f>SIMPLvolumes!AP441*SUM(SIMPLvolumes!X441:AG441)</f>
        <v>0</v>
      </c>
      <c r="F409" s="5">
        <f>SIMPLvolumes!AQ441*SUM(SIMPLvolumes!X441:AG441)</f>
        <v>0</v>
      </c>
      <c r="G409" s="5">
        <f>SIMPLvolumes!AR441*SUM(SIMPLvolumes!X441:AG441)</f>
        <v>0</v>
      </c>
      <c r="H409" s="5">
        <f t="shared" si="15"/>
        <v>0</v>
      </c>
      <c r="I409" s="5">
        <f t="shared" si="16"/>
        <v>0</v>
      </c>
      <c r="J409" s="5">
        <f>SIMPLvolumes!AT441*SUM(SIMPLvolumes!X441:AG441)/3.125</f>
        <v>0</v>
      </c>
      <c r="K409" s="5">
        <f>SIMPLvolumes!AS441</f>
        <v>0</v>
      </c>
    </row>
    <row r="410" spans="2:11">
      <c r="B410" s="5">
        <f>SIMPLvolumes!AM442*SUM(SIMPLvolumes!X442:AG442)</f>
        <v>0</v>
      </c>
      <c r="C410" s="5">
        <f>SIMPLvolumes!AN442*SUM(SIMPLvolumes!X442:AG442)</f>
        <v>0</v>
      </c>
      <c r="D410" s="5">
        <f>SIMPLvolumes!AO442*SUM(SIMPLvolumes!X442:AG442)</f>
        <v>0</v>
      </c>
      <c r="E410" s="5">
        <f>SIMPLvolumes!AP442*SUM(SIMPLvolumes!X442:AG442)</f>
        <v>0</v>
      </c>
      <c r="F410" s="5">
        <f>SIMPLvolumes!AQ442*SUM(SIMPLvolumes!X442:AG442)</f>
        <v>0</v>
      </c>
      <c r="G410" s="5">
        <f>SIMPLvolumes!AR442*SUM(SIMPLvolumes!X442:AG442)</f>
        <v>0</v>
      </c>
      <c r="H410" s="5">
        <f t="shared" si="15"/>
        <v>0</v>
      </c>
      <c r="I410" s="5">
        <f t="shared" si="16"/>
        <v>0</v>
      </c>
      <c r="J410" s="5">
        <f>SIMPLvolumes!AT442*SUM(SIMPLvolumes!X442:AG442)/3.125</f>
        <v>0</v>
      </c>
      <c r="K410" s="5">
        <f>SIMPLvolumes!AS442</f>
        <v>0</v>
      </c>
    </row>
    <row r="411" spans="2:11">
      <c r="B411" s="5">
        <f>SIMPLvolumes!AM443*SUM(SIMPLvolumes!X443:AG443)</f>
        <v>0</v>
      </c>
      <c r="C411" s="5">
        <f>SIMPLvolumes!AN443*SUM(SIMPLvolumes!X443:AG443)</f>
        <v>0</v>
      </c>
      <c r="D411" s="5">
        <f>SIMPLvolumes!AO443*SUM(SIMPLvolumes!X443:AG443)</f>
        <v>0</v>
      </c>
      <c r="E411" s="5">
        <f>SIMPLvolumes!AP443*SUM(SIMPLvolumes!X443:AG443)</f>
        <v>0</v>
      </c>
      <c r="F411" s="5">
        <f>SIMPLvolumes!AQ443*SUM(SIMPLvolumes!X443:AG443)</f>
        <v>0</v>
      </c>
      <c r="G411" s="5">
        <f>SIMPLvolumes!AR443*SUM(SIMPLvolumes!X443:AG443)</f>
        <v>0</v>
      </c>
      <c r="H411" s="5">
        <f t="shared" si="15"/>
        <v>0</v>
      </c>
      <c r="I411" s="5">
        <f t="shared" si="16"/>
        <v>0</v>
      </c>
      <c r="J411" s="5">
        <f>SIMPLvolumes!AT443*SUM(SIMPLvolumes!X443:AG443)/3.125</f>
        <v>0</v>
      </c>
      <c r="K411" s="5">
        <f>SIMPLvolumes!AS443</f>
        <v>0</v>
      </c>
    </row>
    <row r="412" spans="2:11">
      <c r="B412" s="5">
        <f>SIMPLvolumes!AM444*SUM(SIMPLvolumes!X444:AG444)</f>
        <v>0</v>
      </c>
      <c r="C412" s="5">
        <f>SIMPLvolumes!AN444*SUM(SIMPLvolumes!X444:AG444)</f>
        <v>0</v>
      </c>
      <c r="D412" s="5">
        <f>SIMPLvolumes!AO444*SUM(SIMPLvolumes!X444:AG444)</f>
        <v>0</v>
      </c>
      <c r="E412" s="5">
        <f>SIMPLvolumes!AP444*SUM(SIMPLvolumes!X444:AG444)</f>
        <v>0</v>
      </c>
      <c r="F412" s="5">
        <f>SIMPLvolumes!AQ444*SUM(SIMPLvolumes!X444:AG444)</f>
        <v>0</v>
      </c>
      <c r="G412" s="5">
        <f>SIMPLvolumes!AR444*SUM(SIMPLvolumes!X444:AG444)</f>
        <v>0</v>
      </c>
      <c r="H412" s="5">
        <f t="shared" si="15"/>
        <v>0</v>
      </c>
      <c r="I412" s="5">
        <f t="shared" si="16"/>
        <v>0</v>
      </c>
      <c r="J412" s="5">
        <f>SIMPLvolumes!AT444*SUM(SIMPLvolumes!X444:AG444)/3.125</f>
        <v>0</v>
      </c>
      <c r="K412" s="5">
        <f>SIMPLvolumes!AS444</f>
        <v>0</v>
      </c>
    </row>
    <row r="413" spans="2:11">
      <c r="B413" s="5">
        <f>SIMPLvolumes!AM445*SUM(SIMPLvolumes!X445:AG445)</f>
        <v>0</v>
      </c>
      <c r="C413" s="5">
        <f>SIMPLvolumes!AN445*SUM(SIMPLvolumes!X445:AG445)</f>
        <v>0</v>
      </c>
      <c r="D413" s="5">
        <f>SIMPLvolumes!AO445*SUM(SIMPLvolumes!X445:AG445)</f>
        <v>0</v>
      </c>
      <c r="E413" s="5">
        <f>SIMPLvolumes!AP445*SUM(SIMPLvolumes!X445:AG445)</f>
        <v>0</v>
      </c>
      <c r="F413" s="5">
        <f>SIMPLvolumes!AQ445*SUM(SIMPLvolumes!X445:AG445)</f>
        <v>0</v>
      </c>
      <c r="G413" s="5">
        <f>SIMPLvolumes!AR445*SUM(SIMPLvolumes!X445:AG445)</f>
        <v>0</v>
      </c>
      <c r="H413" s="5">
        <f t="shared" si="15"/>
        <v>0</v>
      </c>
      <c r="I413" s="5">
        <f t="shared" si="16"/>
        <v>0</v>
      </c>
      <c r="J413" s="5">
        <f>SIMPLvolumes!AT445*SUM(SIMPLvolumes!X445:AG445)/3.125</f>
        <v>0</v>
      </c>
      <c r="K413" s="5">
        <f>SIMPLvolumes!AS445</f>
        <v>0</v>
      </c>
    </row>
    <row r="414" spans="2:11">
      <c r="B414" s="5">
        <f>SIMPLvolumes!AM446*SUM(SIMPLvolumes!X446:AG446)</f>
        <v>0</v>
      </c>
      <c r="C414" s="5">
        <f>SIMPLvolumes!AN446*SUM(SIMPLvolumes!X446:AG446)</f>
        <v>0</v>
      </c>
      <c r="D414" s="5">
        <f>SIMPLvolumes!AO446*SUM(SIMPLvolumes!X446:AG446)</f>
        <v>0</v>
      </c>
      <c r="E414" s="5">
        <f>SIMPLvolumes!AP446*SUM(SIMPLvolumes!X446:AG446)</f>
        <v>0</v>
      </c>
      <c r="F414" s="5">
        <f>SIMPLvolumes!AQ446*SUM(SIMPLvolumes!X446:AG446)</f>
        <v>0</v>
      </c>
      <c r="G414" s="5">
        <f>SIMPLvolumes!AR446*SUM(SIMPLvolumes!X446:AG446)</f>
        <v>0</v>
      </c>
      <c r="H414" s="5">
        <f t="shared" si="15"/>
        <v>0</v>
      </c>
      <c r="I414" s="5">
        <f t="shared" si="16"/>
        <v>0</v>
      </c>
      <c r="J414" s="5">
        <f>SIMPLvolumes!AT446*SUM(SIMPLvolumes!X446:AG446)/3.125</f>
        <v>0</v>
      </c>
      <c r="K414" s="5">
        <f>SIMPLvolumes!AS446</f>
        <v>0</v>
      </c>
    </row>
    <row r="415" spans="2:11">
      <c r="B415" s="5">
        <f>SIMPLvolumes!AM447*SUM(SIMPLvolumes!X447:AG447)</f>
        <v>0</v>
      </c>
      <c r="C415" s="5">
        <f>SIMPLvolumes!AN447*SUM(SIMPLvolumes!X447:AG447)</f>
        <v>0</v>
      </c>
      <c r="D415" s="5">
        <f>SIMPLvolumes!AO447*SUM(SIMPLvolumes!X447:AG447)</f>
        <v>0</v>
      </c>
      <c r="E415" s="5">
        <f>SIMPLvolumes!AP447*SUM(SIMPLvolumes!X447:AG447)</f>
        <v>0</v>
      </c>
      <c r="F415" s="5">
        <f>SIMPLvolumes!AQ447*SUM(SIMPLvolumes!X447:AG447)</f>
        <v>0</v>
      </c>
      <c r="G415" s="5">
        <f>SIMPLvolumes!AR447*SUM(SIMPLvolumes!X447:AG447)</f>
        <v>0</v>
      </c>
      <c r="H415" s="5">
        <f t="shared" si="15"/>
        <v>0</v>
      </c>
      <c r="I415" s="5">
        <f t="shared" si="16"/>
        <v>0</v>
      </c>
      <c r="J415" s="5">
        <f>SIMPLvolumes!AT447*SUM(SIMPLvolumes!X447:AG447)/3.125</f>
        <v>0</v>
      </c>
      <c r="K415" s="5">
        <f>SIMPLvolumes!AS447</f>
        <v>0</v>
      </c>
    </row>
    <row r="416" spans="2:11">
      <c r="B416" s="5">
        <f>SIMPLvolumes!AM448*SUM(SIMPLvolumes!X448:AG448)</f>
        <v>0</v>
      </c>
      <c r="C416" s="5">
        <f>SIMPLvolumes!AN448*SUM(SIMPLvolumes!X448:AG448)</f>
        <v>0</v>
      </c>
      <c r="D416" s="5">
        <f>SIMPLvolumes!AO448*SUM(SIMPLvolumes!X448:AG448)</f>
        <v>0</v>
      </c>
      <c r="E416" s="5">
        <f>SIMPLvolumes!AP448*SUM(SIMPLvolumes!X448:AG448)</f>
        <v>0</v>
      </c>
      <c r="F416" s="5">
        <f>SIMPLvolumes!AQ448*SUM(SIMPLvolumes!X448:AG448)</f>
        <v>0</v>
      </c>
      <c r="G416" s="5">
        <f>SIMPLvolumes!AR448*SUM(SIMPLvolumes!X448:AG448)</f>
        <v>0</v>
      </c>
      <c r="H416" s="5">
        <f t="shared" si="15"/>
        <v>0</v>
      </c>
      <c r="I416" s="5">
        <f t="shared" si="16"/>
        <v>0</v>
      </c>
      <c r="J416" s="5">
        <f>SIMPLvolumes!AT448*SUM(SIMPLvolumes!X448:AG448)/3.125</f>
        <v>0</v>
      </c>
      <c r="K416" s="5">
        <f>SIMPLvolumes!AS448</f>
        <v>0</v>
      </c>
    </row>
    <row r="417" spans="2:11">
      <c r="B417" s="5">
        <f>SIMPLvolumes!AM449*SUM(SIMPLvolumes!X449:AG449)</f>
        <v>0</v>
      </c>
      <c r="C417" s="5">
        <f>SIMPLvolumes!AN449*SUM(SIMPLvolumes!X449:AG449)</f>
        <v>0</v>
      </c>
      <c r="D417" s="5">
        <f>SIMPLvolumes!AO449*SUM(SIMPLvolumes!X449:AG449)</f>
        <v>0</v>
      </c>
      <c r="E417" s="5">
        <f>SIMPLvolumes!AP449*SUM(SIMPLvolumes!X449:AG449)</f>
        <v>0</v>
      </c>
      <c r="F417" s="5">
        <f>SIMPLvolumes!AQ449*SUM(SIMPLvolumes!X449:AG449)</f>
        <v>0</v>
      </c>
      <c r="G417" s="5">
        <f>SIMPLvolumes!AR449*SUM(SIMPLvolumes!X449:AG449)</f>
        <v>0</v>
      </c>
      <c r="H417" s="5">
        <f t="shared" si="15"/>
        <v>0</v>
      </c>
      <c r="I417" s="5">
        <f t="shared" si="16"/>
        <v>0</v>
      </c>
      <c r="J417" s="5">
        <f>SIMPLvolumes!AT449*SUM(SIMPLvolumes!X449:AG449)/3.125</f>
        <v>0</v>
      </c>
      <c r="K417" s="5">
        <f>SIMPLvolumes!AS449</f>
        <v>0</v>
      </c>
    </row>
    <row r="418" spans="2:11">
      <c r="B418" s="5">
        <f>SIMPLvolumes!AM450*SUM(SIMPLvolumes!X450:AG450)</f>
        <v>0</v>
      </c>
      <c r="C418" s="5">
        <f>SIMPLvolumes!AN450*SUM(SIMPLvolumes!X450:AG450)</f>
        <v>0</v>
      </c>
      <c r="D418" s="5">
        <f>SIMPLvolumes!AO450*SUM(SIMPLvolumes!X450:AG450)</f>
        <v>0</v>
      </c>
      <c r="E418" s="5">
        <f>SIMPLvolumes!AP450*SUM(SIMPLvolumes!X450:AG450)</f>
        <v>0</v>
      </c>
      <c r="F418" s="5">
        <f>SIMPLvolumes!AQ450*SUM(SIMPLvolumes!X450:AG450)</f>
        <v>0</v>
      </c>
      <c r="G418" s="5">
        <f>SIMPLvolumes!AR450*SUM(SIMPLvolumes!X450:AG450)</f>
        <v>0</v>
      </c>
      <c r="H418" s="5">
        <f t="shared" si="15"/>
        <v>0</v>
      </c>
      <c r="I418" s="5">
        <f t="shared" si="16"/>
        <v>0</v>
      </c>
      <c r="J418" s="5">
        <f>SIMPLvolumes!AT450*SUM(SIMPLvolumes!X450:AG450)/3.125</f>
        <v>0</v>
      </c>
      <c r="K418" s="5">
        <f>SIMPLvolumes!AS450</f>
        <v>0</v>
      </c>
    </row>
    <row r="419" spans="2:11">
      <c r="B419" s="5">
        <f>SIMPLvolumes!AM451*SUM(SIMPLvolumes!X451:AG451)</f>
        <v>0</v>
      </c>
      <c r="C419" s="5">
        <f>SIMPLvolumes!AN451*SUM(SIMPLvolumes!X451:AG451)</f>
        <v>0</v>
      </c>
      <c r="D419" s="5">
        <f>SIMPLvolumes!AO451*SUM(SIMPLvolumes!X451:AG451)</f>
        <v>0</v>
      </c>
      <c r="E419" s="5">
        <f>SIMPLvolumes!AP451*SUM(SIMPLvolumes!X451:AG451)</f>
        <v>0</v>
      </c>
      <c r="F419" s="5">
        <f>SIMPLvolumes!AQ451*SUM(SIMPLvolumes!X451:AG451)</f>
        <v>0</v>
      </c>
      <c r="G419" s="5">
        <f>SIMPLvolumes!AR451*SUM(SIMPLvolumes!X451:AG451)</f>
        <v>0</v>
      </c>
      <c r="H419" s="5">
        <f t="shared" si="15"/>
        <v>0</v>
      </c>
      <c r="I419" s="5">
        <f t="shared" si="16"/>
        <v>0</v>
      </c>
      <c r="J419" s="5">
        <f>SIMPLvolumes!AT451*SUM(SIMPLvolumes!X451:AG451)/3.125</f>
        <v>0</v>
      </c>
      <c r="K419" s="5">
        <f>SIMPLvolumes!AS451</f>
        <v>0</v>
      </c>
    </row>
    <row r="420" spans="2:11">
      <c r="B420" s="5">
        <f>SIMPLvolumes!AM452*SUM(SIMPLvolumes!X452:AG452)</f>
        <v>0</v>
      </c>
      <c r="C420" s="5">
        <f>SIMPLvolumes!AN452*SUM(SIMPLvolumes!X452:AG452)</f>
        <v>0</v>
      </c>
      <c r="D420" s="5">
        <f>SIMPLvolumes!AO452*SUM(SIMPLvolumes!X452:AG452)</f>
        <v>0</v>
      </c>
      <c r="E420" s="5">
        <f>SIMPLvolumes!AP452*SUM(SIMPLvolumes!X452:AG452)</f>
        <v>0</v>
      </c>
      <c r="F420" s="5">
        <f>SIMPLvolumes!AQ452*SUM(SIMPLvolumes!X452:AG452)</f>
        <v>0</v>
      </c>
      <c r="G420" s="5">
        <f>SIMPLvolumes!AR452*SUM(SIMPLvolumes!X452:AG452)</f>
        <v>0</v>
      </c>
      <c r="H420" s="5">
        <f t="shared" si="15"/>
        <v>0</v>
      </c>
      <c r="I420" s="5">
        <f t="shared" si="16"/>
        <v>0</v>
      </c>
      <c r="J420" s="5">
        <f>SIMPLvolumes!AT452*SUM(SIMPLvolumes!X452:AG452)/3.125</f>
        <v>0</v>
      </c>
      <c r="K420" s="5">
        <f>SIMPLvolumes!AS452</f>
        <v>0</v>
      </c>
    </row>
    <row r="421" spans="2:11">
      <c r="B421" s="5">
        <f>SIMPLvolumes!AM453*SUM(SIMPLvolumes!X453:AG453)</f>
        <v>0</v>
      </c>
      <c r="C421" s="5">
        <f>SIMPLvolumes!AN453*SUM(SIMPLvolumes!X453:AG453)</f>
        <v>0</v>
      </c>
      <c r="D421" s="5">
        <f>SIMPLvolumes!AO453*SUM(SIMPLvolumes!X453:AG453)</f>
        <v>0</v>
      </c>
      <c r="E421" s="5">
        <f>SIMPLvolumes!AP453*SUM(SIMPLvolumes!X453:AG453)</f>
        <v>0</v>
      </c>
      <c r="F421" s="5">
        <f>SIMPLvolumes!AQ453*SUM(SIMPLvolumes!X453:AG453)</f>
        <v>0</v>
      </c>
      <c r="G421" s="5">
        <f>SIMPLvolumes!AR453*SUM(SIMPLvolumes!X453:AG453)</f>
        <v>0</v>
      </c>
      <c r="H421" s="5">
        <f t="shared" si="15"/>
        <v>0</v>
      </c>
      <c r="I421" s="5">
        <f t="shared" si="16"/>
        <v>0</v>
      </c>
      <c r="J421" s="5">
        <f>SIMPLvolumes!AT453*SUM(SIMPLvolumes!X453:AG453)/3.125</f>
        <v>0</v>
      </c>
      <c r="K421" s="5">
        <f>SIMPLvolumes!AS453</f>
        <v>0</v>
      </c>
    </row>
    <row r="422" spans="2:11">
      <c r="B422" s="5">
        <f>SIMPLvolumes!AM454*SUM(SIMPLvolumes!X454:AG454)</f>
        <v>0</v>
      </c>
      <c r="C422" s="5">
        <f>SIMPLvolumes!AN454*SUM(SIMPLvolumes!X454:AG454)</f>
        <v>0</v>
      </c>
      <c r="D422" s="5">
        <f>SIMPLvolumes!AO454*SUM(SIMPLvolumes!X454:AG454)</f>
        <v>0</v>
      </c>
      <c r="E422" s="5">
        <f>SIMPLvolumes!AP454*SUM(SIMPLvolumes!X454:AG454)</f>
        <v>0</v>
      </c>
      <c r="F422" s="5">
        <f>SIMPLvolumes!AQ454*SUM(SIMPLvolumes!X454:AG454)</f>
        <v>0</v>
      </c>
      <c r="G422" s="5">
        <f>SIMPLvolumes!AR454*SUM(SIMPLvolumes!X454:AG454)</f>
        <v>0</v>
      </c>
      <c r="H422" s="5">
        <f t="shared" si="15"/>
        <v>0</v>
      </c>
      <c r="I422" s="5">
        <f t="shared" si="16"/>
        <v>0</v>
      </c>
      <c r="J422" s="5">
        <f>SIMPLvolumes!AT454*SUM(SIMPLvolumes!X454:AG454)/3.125</f>
        <v>0</v>
      </c>
      <c r="K422" s="5">
        <f>SIMPLvolumes!AS454</f>
        <v>0</v>
      </c>
    </row>
    <row r="423" spans="2:11">
      <c r="B423" s="5">
        <f>SIMPLvolumes!AM455*SUM(SIMPLvolumes!X455:AG455)</f>
        <v>0</v>
      </c>
      <c r="C423" s="5">
        <f>SIMPLvolumes!AN455*SUM(SIMPLvolumes!X455:AG455)</f>
        <v>0</v>
      </c>
      <c r="D423" s="5">
        <f>SIMPLvolumes!AO455*SUM(SIMPLvolumes!X455:AG455)</f>
        <v>0</v>
      </c>
      <c r="E423" s="5">
        <f>SIMPLvolumes!AP455*SUM(SIMPLvolumes!X455:AG455)</f>
        <v>0</v>
      </c>
      <c r="F423" s="5">
        <f>SIMPLvolumes!AQ455*SUM(SIMPLvolumes!X455:AG455)</f>
        <v>0</v>
      </c>
      <c r="G423" s="5">
        <f>SIMPLvolumes!AR455*SUM(SIMPLvolumes!X455:AG455)</f>
        <v>0</v>
      </c>
      <c r="H423" s="5">
        <f t="shared" si="15"/>
        <v>0</v>
      </c>
      <c r="I423" s="5">
        <f t="shared" si="16"/>
        <v>0</v>
      </c>
      <c r="J423" s="5">
        <f>SIMPLvolumes!AT455*SUM(SIMPLvolumes!X455:AG455)/3.125</f>
        <v>0</v>
      </c>
      <c r="K423" s="5">
        <f>SIMPLvolumes!AS455</f>
        <v>0</v>
      </c>
    </row>
    <row r="424" spans="2:11">
      <c r="B424" s="5">
        <f>SIMPLvolumes!AM456*SUM(SIMPLvolumes!X456:AG456)</f>
        <v>0</v>
      </c>
      <c r="C424" s="5">
        <f>SIMPLvolumes!AN456*SUM(SIMPLvolumes!X456:AG456)</f>
        <v>0</v>
      </c>
      <c r="D424" s="5">
        <f>SIMPLvolumes!AO456*SUM(SIMPLvolumes!X456:AG456)</f>
        <v>0</v>
      </c>
      <c r="E424" s="5">
        <f>SIMPLvolumes!AP456*SUM(SIMPLvolumes!X456:AG456)</f>
        <v>0</v>
      </c>
      <c r="F424" s="5">
        <f>SIMPLvolumes!AQ456*SUM(SIMPLvolumes!X456:AG456)</f>
        <v>0</v>
      </c>
      <c r="G424" s="5">
        <f>SIMPLvolumes!AR456*SUM(SIMPLvolumes!X456:AG456)</f>
        <v>0</v>
      </c>
      <c r="H424" s="5">
        <f t="shared" si="15"/>
        <v>0</v>
      </c>
      <c r="I424" s="5">
        <f t="shared" si="16"/>
        <v>0</v>
      </c>
      <c r="J424" s="5">
        <f>SIMPLvolumes!AT456*SUM(SIMPLvolumes!X456:AG456)/3.125</f>
        <v>0</v>
      </c>
      <c r="K424" s="5">
        <f>SIMPLvolumes!AS456</f>
        <v>0</v>
      </c>
    </row>
    <row r="425" spans="2:11">
      <c r="B425" s="5">
        <f>SIMPLvolumes!AM457*SUM(SIMPLvolumes!X457:AG457)</f>
        <v>0</v>
      </c>
      <c r="C425" s="5">
        <f>SIMPLvolumes!AN457*SUM(SIMPLvolumes!X457:AG457)</f>
        <v>0</v>
      </c>
      <c r="D425" s="5">
        <f>SIMPLvolumes!AO457*SUM(SIMPLvolumes!X457:AG457)</f>
        <v>0</v>
      </c>
      <c r="E425" s="5">
        <f>SIMPLvolumes!AP457*SUM(SIMPLvolumes!X457:AG457)</f>
        <v>0</v>
      </c>
      <c r="F425" s="5">
        <f>SIMPLvolumes!AQ457*SUM(SIMPLvolumes!X457:AG457)</f>
        <v>0</v>
      </c>
      <c r="G425" s="5">
        <f>SIMPLvolumes!AR457*SUM(SIMPLvolumes!X457:AG457)</f>
        <v>0</v>
      </c>
      <c r="H425" s="5">
        <f t="shared" si="15"/>
        <v>0</v>
      </c>
      <c r="I425" s="5">
        <f t="shared" si="16"/>
        <v>0</v>
      </c>
      <c r="J425" s="5">
        <f>SIMPLvolumes!AT457*SUM(SIMPLvolumes!X457:AG457)/3.125</f>
        <v>0</v>
      </c>
      <c r="K425" s="5">
        <f>SIMPLvolumes!AS457</f>
        <v>0</v>
      </c>
    </row>
    <row r="426" spans="2:11">
      <c r="B426" s="5">
        <f>SIMPLvolumes!AM458*SUM(SIMPLvolumes!X458:AG458)</f>
        <v>0</v>
      </c>
      <c r="C426" s="5">
        <f>SIMPLvolumes!AN458*SUM(SIMPLvolumes!X458:AG458)</f>
        <v>0</v>
      </c>
      <c r="D426" s="5">
        <f>SIMPLvolumes!AO458*SUM(SIMPLvolumes!X458:AG458)</f>
        <v>0</v>
      </c>
      <c r="E426" s="5">
        <f>SIMPLvolumes!AP458*SUM(SIMPLvolumes!X458:AG458)</f>
        <v>0</v>
      </c>
      <c r="F426" s="5">
        <f>SIMPLvolumes!AQ458*SUM(SIMPLvolumes!X458:AG458)</f>
        <v>0</v>
      </c>
      <c r="G426" s="5">
        <f>SIMPLvolumes!AR458*SUM(SIMPLvolumes!X458:AG458)</f>
        <v>0</v>
      </c>
      <c r="H426" s="5">
        <f t="shared" si="15"/>
        <v>0</v>
      </c>
      <c r="I426" s="5">
        <f t="shared" si="16"/>
        <v>0</v>
      </c>
      <c r="J426" s="5">
        <f>SIMPLvolumes!AT458*SUM(SIMPLvolumes!X458:AG458)/3.125</f>
        <v>0</v>
      </c>
      <c r="K426" s="5">
        <f>SIMPLvolumes!AS458</f>
        <v>0</v>
      </c>
    </row>
    <row r="427" spans="2:11">
      <c r="B427" s="5">
        <f>SIMPLvolumes!AM459*SUM(SIMPLvolumes!X459:AG459)</f>
        <v>0</v>
      </c>
      <c r="C427" s="5">
        <f>SIMPLvolumes!AN459*SUM(SIMPLvolumes!X459:AG459)</f>
        <v>0</v>
      </c>
      <c r="D427" s="5">
        <f>SIMPLvolumes!AO459*SUM(SIMPLvolumes!X459:AG459)</f>
        <v>0</v>
      </c>
      <c r="E427" s="5">
        <f>SIMPLvolumes!AP459*SUM(SIMPLvolumes!X459:AG459)</f>
        <v>0</v>
      </c>
      <c r="F427" s="5">
        <f>SIMPLvolumes!AQ459*SUM(SIMPLvolumes!X459:AG459)</f>
        <v>0</v>
      </c>
      <c r="G427" s="5">
        <f>SIMPLvolumes!AR459*SUM(SIMPLvolumes!X459:AG459)</f>
        <v>0</v>
      </c>
      <c r="H427" s="5">
        <f t="shared" si="15"/>
        <v>0</v>
      </c>
      <c r="I427" s="5">
        <f t="shared" si="16"/>
        <v>0</v>
      </c>
      <c r="J427" s="5">
        <f>SIMPLvolumes!AT459*SUM(SIMPLvolumes!X459:AG459)/3.125</f>
        <v>0</v>
      </c>
      <c r="K427" s="5">
        <f>SIMPLvolumes!AS459</f>
        <v>0</v>
      </c>
    </row>
    <row r="428" spans="2:11">
      <c r="B428" s="5">
        <f>SIMPLvolumes!AM460*SUM(SIMPLvolumes!X460:AG460)</f>
        <v>0</v>
      </c>
      <c r="C428" s="5">
        <f>SIMPLvolumes!AN460*SUM(SIMPLvolumes!X460:AG460)</f>
        <v>0</v>
      </c>
      <c r="D428" s="5">
        <f>SIMPLvolumes!AO460*SUM(SIMPLvolumes!X460:AG460)</f>
        <v>0</v>
      </c>
      <c r="E428" s="5">
        <f>SIMPLvolumes!AP460*SUM(SIMPLvolumes!X460:AG460)</f>
        <v>0</v>
      </c>
      <c r="F428" s="5">
        <f>SIMPLvolumes!AQ460*SUM(SIMPLvolumes!X460:AG460)</f>
        <v>0</v>
      </c>
      <c r="G428" s="5">
        <f>SIMPLvolumes!AR460*SUM(SIMPLvolumes!X460:AG460)</f>
        <v>0</v>
      </c>
      <c r="H428" s="5">
        <f t="shared" si="15"/>
        <v>0</v>
      </c>
      <c r="I428" s="5">
        <f t="shared" si="16"/>
        <v>0</v>
      </c>
      <c r="J428" s="5">
        <f>SIMPLvolumes!AT460*SUM(SIMPLvolumes!X460:AG460)/3.125</f>
        <v>0</v>
      </c>
      <c r="K428" s="5">
        <f>SIMPLvolumes!AS460</f>
        <v>0</v>
      </c>
    </row>
    <row r="429" spans="2:11">
      <c r="B429" s="5">
        <f>SIMPLvolumes!AM461*SUM(SIMPLvolumes!X461:AG461)</f>
        <v>0</v>
      </c>
      <c r="C429" s="5">
        <f>SIMPLvolumes!AN461*SUM(SIMPLvolumes!X461:AG461)</f>
        <v>0</v>
      </c>
      <c r="D429" s="5">
        <f>SIMPLvolumes!AO461*SUM(SIMPLvolumes!X461:AG461)</f>
        <v>0</v>
      </c>
      <c r="E429" s="5">
        <f>SIMPLvolumes!AP461*SUM(SIMPLvolumes!X461:AG461)</f>
        <v>0</v>
      </c>
      <c r="F429" s="5">
        <f>SIMPLvolumes!AQ461*SUM(SIMPLvolumes!X461:AG461)</f>
        <v>0</v>
      </c>
      <c r="G429" s="5">
        <f>SIMPLvolumes!AR461*SUM(SIMPLvolumes!X461:AG461)</f>
        <v>0</v>
      </c>
      <c r="H429" s="5">
        <f t="shared" si="15"/>
        <v>0</v>
      </c>
      <c r="I429" s="5">
        <f t="shared" si="16"/>
        <v>0</v>
      </c>
      <c r="J429" s="5">
        <f>SIMPLvolumes!AT461*SUM(SIMPLvolumes!X461:AG461)/3.125</f>
        <v>0</v>
      </c>
      <c r="K429" s="5">
        <f>SIMPLvolumes!AS461</f>
        <v>0</v>
      </c>
    </row>
    <row r="430" spans="2:11">
      <c r="B430" s="5">
        <f>SIMPLvolumes!AM462*SUM(SIMPLvolumes!X462:AG462)</f>
        <v>0</v>
      </c>
      <c r="C430" s="5">
        <f>SIMPLvolumes!AN462*SUM(SIMPLvolumes!X462:AG462)</f>
        <v>0</v>
      </c>
      <c r="D430" s="5">
        <f>SIMPLvolumes!AO462*SUM(SIMPLvolumes!X462:AG462)</f>
        <v>0</v>
      </c>
      <c r="E430" s="5">
        <f>SIMPLvolumes!AP462*SUM(SIMPLvolumes!X462:AG462)</f>
        <v>0</v>
      </c>
      <c r="F430" s="5">
        <f>SIMPLvolumes!AQ462*SUM(SIMPLvolumes!X462:AG462)</f>
        <v>0</v>
      </c>
      <c r="G430" s="5">
        <f>SIMPLvolumes!AR462*SUM(SIMPLvolumes!X462:AG462)</f>
        <v>0</v>
      </c>
      <c r="H430" s="5">
        <f t="shared" si="15"/>
        <v>0</v>
      </c>
      <c r="I430" s="5">
        <f t="shared" si="16"/>
        <v>0</v>
      </c>
      <c r="J430" s="5">
        <f>SIMPLvolumes!AT462*SUM(SIMPLvolumes!X462:AG462)/3.125</f>
        <v>0</v>
      </c>
      <c r="K430" s="5">
        <f>SIMPLvolumes!AS462</f>
        <v>0</v>
      </c>
    </row>
    <row r="431" spans="2:11">
      <c r="B431" s="5">
        <f>SIMPLvolumes!AM463*SUM(SIMPLvolumes!X463:AG463)</f>
        <v>0</v>
      </c>
      <c r="C431" s="5">
        <f>SIMPLvolumes!AN463*SUM(SIMPLvolumes!X463:AG463)</f>
        <v>0</v>
      </c>
      <c r="D431" s="5">
        <f>SIMPLvolumes!AO463*SUM(SIMPLvolumes!X463:AG463)</f>
        <v>0</v>
      </c>
      <c r="E431" s="5">
        <f>SIMPLvolumes!AP463*SUM(SIMPLvolumes!X463:AG463)</f>
        <v>0</v>
      </c>
      <c r="F431" s="5">
        <f>SIMPLvolumes!AQ463*SUM(SIMPLvolumes!X463:AG463)</f>
        <v>0</v>
      </c>
      <c r="G431" s="5">
        <f>SIMPLvolumes!AR463*SUM(SIMPLvolumes!X463:AG463)</f>
        <v>0</v>
      </c>
      <c r="H431" s="5">
        <f t="shared" si="15"/>
        <v>0</v>
      </c>
      <c r="I431" s="5">
        <f t="shared" si="16"/>
        <v>0</v>
      </c>
      <c r="J431" s="5">
        <f>SIMPLvolumes!AT463*SUM(SIMPLvolumes!X463:AG463)/3.125</f>
        <v>0</v>
      </c>
      <c r="K431" s="5">
        <f>SIMPLvolumes!AS463</f>
        <v>0</v>
      </c>
    </row>
    <row r="432" spans="2:11">
      <c r="B432" s="5">
        <f>SIMPLvolumes!AM464*SUM(SIMPLvolumes!X464:AG464)</f>
        <v>0</v>
      </c>
      <c r="C432" s="5">
        <f>SIMPLvolumes!AN464*SUM(SIMPLvolumes!X464:AG464)</f>
        <v>0</v>
      </c>
      <c r="D432" s="5">
        <f>SIMPLvolumes!AO464*SUM(SIMPLvolumes!X464:AG464)</f>
        <v>0</v>
      </c>
      <c r="E432" s="5">
        <f>SIMPLvolumes!AP464*SUM(SIMPLvolumes!X464:AG464)</f>
        <v>0</v>
      </c>
      <c r="F432" s="5">
        <f>SIMPLvolumes!AQ464*SUM(SIMPLvolumes!X464:AG464)</f>
        <v>0</v>
      </c>
      <c r="G432" s="5">
        <f>SIMPLvolumes!AR464*SUM(SIMPLvolumes!X464:AG464)</f>
        <v>0</v>
      </c>
      <c r="H432" s="5">
        <f t="shared" si="15"/>
        <v>0</v>
      </c>
      <c r="I432" s="5">
        <f t="shared" si="16"/>
        <v>0</v>
      </c>
      <c r="J432" s="5">
        <f>SIMPLvolumes!AT464*SUM(SIMPLvolumes!X464:AG464)/3.125</f>
        <v>0</v>
      </c>
      <c r="K432" s="5">
        <f>SIMPLvolumes!AS464</f>
        <v>0</v>
      </c>
    </row>
    <row r="433" spans="2:11">
      <c r="B433" s="5">
        <f>SIMPLvolumes!AM465*SUM(SIMPLvolumes!X465:AG465)</f>
        <v>0</v>
      </c>
      <c r="C433" s="5">
        <f>SIMPLvolumes!AN465*SUM(SIMPLvolumes!X465:AG465)</f>
        <v>0</v>
      </c>
      <c r="D433" s="5">
        <f>SIMPLvolumes!AO465*SUM(SIMPLvolumes!X465:AG465)</f>
        <v>0</v>
      </c>
      <c r="E433" s="5">
        <f>SIMPLvolumes!AP465*SUM(SIMPLvolumes!X465:AG465)</f>
        <v>0</v>
      </c>
      <c r="F433" s="5">
        <f>SIMPLvolumes!AQ465*SUM(SIMPLvolumes!X465:AG465)</f>
        <v>0</v>
      </c>
      <c r="G433" s="5">
        <f>SIMPLvolumes!AR465*SUM(SIMPLvolumes!X465:AG465)</f>
        <v>0</v>
      </c>
      <c r="H433" s="5">
        <f t="shared" si="15"/>
        <v>0</v>
      </c>
      <c r="I433" s="5">
        <f t="shared" si="16"/>
        <v>0</v>
      </c>
      <c r="J433" s="5">
        <f>SIMPLvolumes!AT465*SUM(SIMPLvolumes!X465:AG465)/3.125</f>
        <v>0</v>
      </c>
      <c r="K433" s="5">
        <f>SIMPLvolumes!AS465</f>
        <v>0</v>
      </c>
    </row>
    <row r="434" spans="2:11">
      <c r="B434" s="5">
        <f>SIMPLvolumes!AM466*SUM(SIMPLvolumes!X466:AG466)</f>
        <v>0</v>
      </c>
      <c r="C434" s="5">
        <f>SIMPLvolumes!AN466*SUM(SIMPLvolumes!X466:AG466)</f>
        <v>0</v>
      </c>
      <c r="D434" s="5">
        <f>SIMPLvolumes!AO466*SUM(SIMPLvolumes!X466:AG466)</f>
        <v>0</v>
      </c>
      <c r="E434" s="5">
        <f>SIMPLvolumes!AP466*SUM(SIMPLvolumes!X466:AG466)</f>
        <v>0</v>
      </c>
      <c r="F434" s="5">
        <f>SIMPLvolumes!AQ466*SUM(SIMPLvolumes!X466:AG466)</f>
        <v>0</v>
      </c>
      <c r="G434" s="5">
        <f>SIMPLvolumes!AR466*SUM(SIMPLvolumes!X466:AG466)</f>
        <v>0</v>
      </c>
      <c r="H434" s="5">
        <f t="shared" si="15"/>
        <v>0</v>
      </c>
      <c r="I434" s="5">
        <f t="shared" si="16"/>
        <v>0</v>
      </c>
      <c r="J434" s="5">
        <f>SIMPLvolumes!AT466*SUM(SIMPLvolumes!X466:AG466)/3.125</f>
        <v>0</v>
      </c>
      <c r="K434" s="5">
        <f>SIMPLvolumes!AS466</f>
        <v>0</v>
      </c>
    </row>
    <row r="435" spans="2:11">
      <c r="B435" s="5">
        <f>SIMPLvolumes!AM467*SUM(SIMPLvolumes!X467:AG467)</f>
        <v>0</v>
      </c>
      <c r="C435" s="5">
        <f>SIMPLvolumes!AN467*SUM(SIMPLvolumes!X467:AG467)</f>
        <v>0</v>
      </c>
      <c r="D435" s="5">
        <f>SIMPLvolumes!AO467*SUM(SIMPLvolumes!X467:AG467)</f>
        <v>0</v>
      </c>
      <c r="E435" s="5">
        <f>SIMPLvolumes!AP467*SUM(SIMPLvolumes!X467:AG467)</f>
        <v>0</v>
      </c>
      <c r="F435" s="5">
        <f>SIMPLvolumes!AQ467*SUM(SIMPLvolumes!X467:AG467)</f>
        <v>0</v>
      </c>
      <c r="G435" s="5">
        <f>SIMPLvolumes!AR467*SUM(SIMPLvolumes!X467:AG467)</f>
        <v>0</v>
      </c>
      <c r="H435" s="5">
        <f t="shared" si="15"/>
        <v>0</v>
      </c>
      <c r="I435" s="5">
        <f t="shared" si="16"/>
        <v>0</v>
      </c>
      <c r="J435" s="5">
        <f>SIMPLvolumes!AT467*SUM(SIMPLvolumes!X467:AG467)/3.125</f>
        <v>0</v>
      </c>
      <c r="K435" s="5">
        <f>SIMPLvolumes!AS467</f>
        <v>0</v>
      </c>
    </row>
    <row r="436" spans="2:11">
      <c r="B436" s="5">
        <f>SIMPLvolumes!AM468*SUM(SIMPLvolumes!X468:AG468)</f>
        <v>0</v>
      </c>
      <c r="C436" s="5">
        <f>SIMPLvolumes!AN468*SUM(SIMPLvolumes!X468:AG468)</f>
        <v>0</v>
      </c>
      <c r="D436" s="5">
        <f>SIMPLvolumes!AO468*SUM(SIMPLvolumes!X468:AG468)</f>
        <v>0</v>
      </c>
      <c r="E436" s="5">
        <f>SIMPLvolumes!AP468*SUM(SIMPLvolumes!X468:AG468)</f>
        <v>0</v>
      </c>
      <c r="F436" s="5">
        <f>SIMPLvolumes!AQ468*SUM(SIMPLvolumes!X468:AG468)</f>
        <v>0</v>
      </c>
      <c r="G436" s="5">
        <f>SIMPLvolumes!AR468*SUM(SIMPLvolumes!X468:AG468)</f>
        <v>0</v>
      </c>
      <c r="H436" s="5">
        <f t="shared" si="15"/>
        <v>0</v>
      </c>
      <c r="I436" s="5">
        <f t="shared" si="16"/>
        <v>0</v>
      </c>
      <c r="J436" s="5">
        <f>SIMPLvolumes!AT468*SUM(SIMPLvolumes!X468:AG468)/3.125</f>
        <v>0</v>
      </c>
      <c r="K436" s="5">
        <f>SIMPLvolumes!AS468</f>
        <v>0</v>
      </c>
    </row>
    <row r="437" spans="2:11">
      <c r="B437" s="5">
        <f>SIMPLvolumes!AM469*SUM(SIMPLvolumes!X469:AG469)</f>
        <v>0</v>
      </c>
      <c r="C437" s="5">
        <f>SIMPLvolumes!AN469*SUM(SIMPLvolumes!X469:AG469)</f>
        <v>0</v>
      </c>
      <c r="D437" s="5">
        <f>SIMPLvolumes!AO469*SUM(SIMPLvolumes!X469:AG469)</f>
        <v>0</v>
      </c>
      <c r="E437" s="5">
        <f>SIMPLvolumes!AP469*SUM(SIMPLvolumes!X469:AG469)</f>
        <v>0</v>
      </c>
      <c r="F437" s="5">
        <f>SIMPLvolumes!AQ469*SUM(SIMPLvolumes!X469:AG469)</f>
        <v>0</v>
      </c>
      <c r="G437" s="5">
        <f>SIMPLvolumes!AR469*SUM(SIMPLvolumes!X469:AG469)</f>
        <v>0</v>
      </c>
      <c r="H437" s="5">
        <f t="shared" si="15"/>
        <v>0</v>
      </c>
      <c r="I437" s="5">
        <f t="shared" si="16"/>
        <v>0</v>
      </c>
      <c r="J437" s="5">
        <f>SIMPLvolumes!AT469*SUM(SIMPLvolumes!X469:AG469)/3.125</f>
        <v>0</v>
      </c>
      <c r="K437" s="5">
        <f>SIMPLvolumes!AS469</f>
        <v>0</v>
      </c>
    </row>
    <row r="438" spans="2:11">
      <c r="B438" s="5">
        <f>SIMPLvolumes!AM470*SUM(SIMPLvolumes!X470:AG470)</f>
        <v>0</v>
      </c>
      <c r="C438" s="5">
        <f>SIMPLvolumes!AN470*SUM(SIMPLvolumes!X470:AG470)</f>
        <v>0</v>
      </c>
      <c r="D438" s="5">
        <f>SIMPLvolumes!AO470*SUM(SIMPLvolumes!X470:AG470)</f>
        <v>0</v>
      </c>
      <c r="E438" s="5">
        <f>SIMPLvolumes!AP470*SUM(SIMPLvolumes!X470:AG470)</f>
        <v>0</v>
      </c>
      <c r="F438" s="5">
        <f>SIMPLvolumes!AQ470*SUM(SIMPLvolumes!X470:AG470)</f>
        <v>0</v>
      </c>
      <c r="G438" s="5">
        <f>SIMPLvolumes!AR470*SUM(SIMPLvolumes!X470:AG470)</f>
        <v>0</v>
      </c>
      <c r="H438" s="5">
        <f t="shared" si="15"/>
        <v>0</v>
      </c>
      <c r="I438" s="5">
        <f t="shared" si="16"/>
        <v>0</v>
      </c>
      <c r="J438" s="5">
        <f>SIMPLvolumes!AT470*SUM(SIMPLvolumes!X470:AG470)/3.125</f>
        <v>0</v>
      </c>
      <c r="K438" s="5">
        <f>SIMPLvolumes!AS470</f>
        <v>0</v>
      </c>
    </row>
    <row r="439" spans="2:11">
      <c r="B439" s="5">
        <f>SIMPLvolumes!AM471*SUM(SIMPLvolumes!X471:AG471)</f>
        <v>0</v>
      </c>
      <c r="C439" s="5">
        <f>SIMPLvolumes!AN471*SUM(SIMPLvolumes!X471:AG471)</f>
        <v>0</v>
      </c>
      <c r="D439" s="5">
        <f>SIMPLvolumes!AO471*SUM(SIMPLvolumes!X471:AG471)</f>
        <v>0</v>
      </c>
      <c r="E439" s="5">
        <f>SIMPLvolumes!AP471*SUM(SIMPLvolumes!X471:AG471)</f>
        <v>0</v>
      </c>
      <c r="F439" s="5">
        <f>SIMPLvolumes!AQ471*SUM(SIMPLvolumes!X471:AG471)</f>
        <v>0</v>
      </c>
      <c r="G439" s="5">
        <f>SIMPLvolumes!AR471*SUM(SIMPLvolumes!X471:AG471)</f>
        <v>0</v>
      </c>
      <c r="H439" s="5">
        <f t="shared" si="15"/>
        <v>0</v>
      </c>
      <c r="I439" s="5">
        <f t="shared" si="16"/>
        <v>0</v>
      </c>
      <c r="J439" s="5">
        <f>SIMPLvolumes!AT471*SUM(SIMPLvolumes!X471:AG471)/3.125</f>
        <v>0</v>
      </c>
      <c r="K439" s="5">
        <f>SIMPLvolumes!AS471</f>
        <v>0</v>
      </c>
    </row>
    <row r="440" spans="2:11">
      <c r="B440" s="5">
        <f>SIMPLvolumes!AM472*SUM(SIMPLvolumes!X472:AG472)</f>
        <v>0</v>
      </c>
      <c r="C440" s="5">
        <f>SIMPLvolumes!AN472*SUM(SIMPLvolumes!X472:AG472)</f>
        <v>0</v>
      </c>
      <c r="D440" s="5">
        <f>SIMPLvolumes!AO472*SUM(SIMPLvolumes!X472:AG472)</f>
        <v>0</v>
      </c>
      <c r="E440" s="5">
        <f>SIMPLvolumes!AP472*SUM(SIMPLvolumes!X472:AG472)</f>
        <v>0</v>
      </c>
      <c r="F440" s="5">
        <f>SIMPLvolumes!AQ472*SUM(SIMPLvolumes!X472:AG472)</f>
        <v>0</v>
      </c>
      <c r="G440" s="5">
        <f>SIMPLvolumes!AR472*SUM(SIMPLvolumes!X472:AG472)</f>
        <v>0</v>
      </c>
      <c r="H440" s="5">
        <f t="shared" si="15"/>
        <v>0</v>
      </c>
      <c r="I440" s="5">
        <f t="shared" si="16"/>
        <v>0</v>
      </c>
      <c r="J440" s="5">
        <f>SIMPLvolumes!AT472*SUM(SIMPLvolumes!X472:AG472)/3.125</f>
        <v>0</v>
      </c>
      <c r="K440" s="5">
        <f>SIMPLvolumes!AS472</f>
        <v>0</v>
      </c>
    </row>
    <row r="441" spans="2:11">
      <c r="B441" s="5">
        <f>SIMPLvolumes!AM473*SUM(SIMPLvolumes!X473:AG473)</f>
        <v>0</v>
      </c>
      <c r="C441" s="5">
        <f>SIMPLvolumes!AN473*SUM(SIMPLvolumes!X473:AG473)</f>
        <v>0</v>
      </c>
      <c r="D441" s="5">
        <f>SIMPLvolumes!AO473*SUM(SIMPLvolumes!X473:AG473)</f>
        <v>0</v>
      </c>
      <c r="E441" s="5">
        <f>SIMPLvolumes!AP473*SUM(SIMPLvolumes!X473:AG473)</f>
        <v>0</v>
      </c>
      <c r="F441" s="5">
        <f>SIMPLvolumes!AQ473*SUM(SIMPLvolumes!X473:AG473)</f>
        <v>0</v>
      </c>
      <c r="G441" s="5">
        <f>SIMPLvolumes!AR473*SUM(SIMPLvolumes!X473:AG473)</f>
        <v>0</v>
      </c>
      <c r="H441" s="5">
        <f t="shared" si="15"/>
        <v>0</v>
      </c>
      <c r="I441" s="5">
        <f t="shared" si="16"/>
        <v>0</v>
      </c>
      <c r="J441" s="5">
        <f>SIMPLvolumes!AT473*SUM(SIMPLvolumes!X473:AG473)/3.125</f>
        <v>0</v>
      </c>
      <c r="K441" s="5">
        <f>SIMPLvolumes!AS473</f>
        <v>0</v>
      </c>
    </row>
    <row r="442" spans="2:11">
      <c r="B442" s="5">
        <f>SIMPLvolumes!AM474*SUM(SIMPLvolumes!X474:AG474)</f>
        <v>0</v>
      </c>
      <c r="C442" s="5">
        <f>SIMPLvolumes!AN474*SUM(SIMPLvolumes!X474:AG474)</f>
        <v>0</v>
      </c>
      <c r="D442" s="5">
        <f>SIMPLvolumes!AO474*SUM(SIMPLvolumes!X474:AG474)</f>
        <v>0</v>
      </c>
      <c r="E442" s="5">
        <f>SIMPLvolumes!AP474*SUM(SIMPLvolumes!X474:AG474)</f>
        <v>0</v>
      </c>
      <c r="F442" s="5">
        <f>SIMPLvolumes!AQ474*SUM(SIMPLvolumes!X474:AG474)</f>
        <v>0</v>
      </c>
      <c r="G442" s="5">
        <f>SIMPLvolumes!AR474*SUM(SIMPLvolumes!X474:AG474)</f>
        <v>0</v>
      </c>
      <c r="H442" s="5">
        <f t="shared" si="15"/>
        <v>0</v>
      </c>
      <c r="I442" s="5">
        <f t="shared" si="16"/>
        <v>0</v>
      </c>
      <c r="J442" s="5">
        <f>SIMPLvolumes!AT474*SUM(SIMPLvolumes!X474:AG474)/3.125</f>
        <v>0</v>
      </c>
      <c r="K442" s="5">
        <f>SIMPLvolumes!AS474</f>
        <v>0</v>
      </c>
    </row>
    <row r="443" spans="2:11">
      <c r="B443" s="5">
        <f>SIMPLvolumes!AM475*SUM(SIMPLvolumes!X475:AG475)</f>
        <v>0</v>
      </c>
      <c r="C443" s="5">
        <f>SIMPLvolumes!AN475*SUM(SIMPLvolumes!X475:AG475)</f>
        <v>0</v>
      </c>
      <c r="D443" s="5">
        <f>SIMPLvolumes!AO475*SUM(SIMPLvolumes!X475:AG475)</f>
        <v>0</v>
      </c>
      <c r="E443" s="5">
        <f>SIMPLvolumes!AP475*SUM(SIMPLvolumes!X475:AG475)</f>
        <v>0</v>
      </c>
      <c r="F443" s="5">
        <f>SIMPLvolumes!AQ475*SUM(SIMPLvolumes!X475:AG475)</f>
        <v>0</v>
      </c>
      <c r="G443" s="5">
        <f>SIMPLvolumes!AR475*SUM(SIMPLvolumes!X475:AG475)</f>
        <v>0</v>
      </c>
      <c r="H443" s="5">
        <f t="shared" si="15"/>
        <v>0</v>
      </c>
      <c r="I443" s="5">
        <f t="shared" si="16"/>
        <v>0</v>
      </c>
      <c r="J443" s="5">
        <f>SIMPLvolumes!AT475*SUM(SIMPLvolumes!X475:AG475)/3.125</f>
        <v>0</v>
      </c>
      <c r="K443" s="5">
        <f>SIMPLvolumes!AS475</f>
        <v>0</v>
      </c>
    </row>
    <row r="444" spans="2:11">
      <c r="B444" s="5">
        <f>SIMPLvolumes!AM476*SUM(SIMPLvolumes!X476:AG476)</f>
        <v>0</v>
      </c>
      <c r="C444" s="5">
        <f>SIMPLvolumes!AN476*SUM(SIMPLvolumes!X476:AG476)</f>
        <v>0</v>
      </c>
      <c r="D444" s="5">
        <f>SIMPLvolumes!AO476*SUM(SIMPLvolumes!X476:AG476)</f>
        <v>0</v>
      </c>
      <c r="E444" s="5">
        <f>SIMPLvolumes!AP476*SUM(SIMPLvolumes!X476:AG476)</f>
        <v>0</v>
      </c>
      <c r="F444" s="5">
        <f>SIMPLvolumes!AQ476*SUM(SIMPLvolumes!X476:AG476)</f>
        <v>0</v>
      </c>
      <c r="G444" s="5">
        <f>SIMPLvolumes!AR476*SUM(SIMPLvolumes!X476:AG476)</f>
        <v>0</v>
      </c>
      <c r="H444" s="5">
        <f t="shared" si="15"/>
        <v>0</v>
      </c>
      <c r="I444" s="5">
        <f t="shared" si="16"/>
        <v>0</v>
      </c>
      <c r="J444" s="5">
        <f>SIMPLvolumes!AT476*SUM(SIMPLvolumes!X476:AG476)/3.125</f>
        <v>0</v>
      </c>
      <c r="K444" s="5">
        <f>SIMPLvolumes!AS476</f>
        <v>0</v>
      </c>
    </row>
    <row r="445" spans="2:11">
      <c r="B445" s="5">
        <f>SIMPLvolumes!AM477*SUM(SIMPLvolumes!X477:AG477)</f>
        <v>0</v>
      </c>
      <c r="C445" s="5">
        <f>SIMPLvolumes!AN477*SUM(SIMPLvolumes!X477:AG477)</f>
        <v>0</v>
      </c>
      <c r="D445" s="5">
        <f>SIMPLvolumes!AO477*SUM(SIMPLvolumes!X477:AG477)</f>
        <v>0</v>
      </c>
      <c r="E445" s="5">
        <f>SIMPLvolumes!AP477*SUM(SIMPLvolumes!X477:AG477)</f>
        <v>0</v>
      </c>
      <c r="F445" s="5">
        <f>SIMPLvolumes!AQ477*SUM(SIMPLvolumes!X477:AG477)</f>
        <v>0</v>
      </c>
      <c r="G445" s="5">
        <f>SIMPLvolumes!AR477*SUM(SIMPLvolumes!X477:AG477)</f>
        <v>0</v>
      </c>
      <c r="H445" s="5">
        <f t="shared" si="15"/>
        <v>0</v>
      </c>
      <c r="I445" s="5">
        <f t="shared" si="16"/>
        <v>0</v>
      </c>
      <c r="J445" s="5">
        <f>SIMPLvolumes!AT477*SUM(SIMPLvolumes!X477:AG477)/3.125</f>
        <v>0</v>
      </c>
      <c r="K445" s="5">
        <f>SIMPLvolumes!AS477</f>
        <v>0</v>
      </c>
    </row>
    <row r="446" spans="2:11">
      <c r="B446" s="5">
        <f>SIMPLvolumes!AM478*SUM(SIMPLvolumes!X478:AG478)</f>
        <v>0</v>
      </c>
      <c r="C446" s="5">
        <f>SIMPLvolumes!AN478*SUM(SIMPLvolumes!X478:AG478)</f>
        <v>0</v>
      </c>
      <c r="D446" s="5">
        <f>SIMPLvolumes!AO478*SUM(SIMPLvolumes!X478:AG478)</f>
        <v>0</v>
      </c>
      <c r="E446" s="5">
        <f>SIMPLvolumes!AP478*SUM(SIMPLvolumes!X478:AG478)</f>
        <v>0</v>
      </c>
      <c r="F446" s="5">
        <f>SIMPLvolumes!AQ478*SUM(SIMPLvolumes!X478:AG478)</f>
        <v>0</v>
      </c>
      <c r="G446" s="5">
        <f>SIMPLvolumes!AR478*SUM(SIMPLvolumes!X478:AG478)</f>
        <v>0</v>
      </c>
      <c r="H446" s="5">
        <f t="shared" si="15"/>
        <v>0</v>
      </c>
      <c r="I446" s="5">
        <f t="shared" si="16"/>
        <v>0</v>
      </c>
      <c r="J446" s="5">
        <f>SIMPLvolumes!AT478*SUM(SIMPLvolumes!X478:AG478)/3.125</f>
        <v>0</v>
      </c>
      <c r="K446" s="5">
        <f>SIMPLvolumes!AS478</f>
        <v>0</v>
      </c>
    </row>
    <row r="447" spans="2:11">
      <c r="B447" s="5">
        <f>SIMPLvolumes!AM479*SUM(SIMPLvolumes!X479:AG479)</f>
        <v>0</v>
      </c>
      <c r="C447" s="5">
        <f>SIMPLvolumes!AN479*SUM(SIMPLvolumes!X479:AG479)</f>
        <v>0</v>
      </c>
      <c r="D447" s="5">
        <f>SIMPLvolumes!AO479*SUM(SIMPLvolumes!X479:AG479)</f>
        <v>0</v>
      </c>
      <c r="E447" s="5">
        <f>SIMPLvolumes!AP479*SUM(SIMPLvolumes!X479:AG479)</f>
        <v>0</v>
      </c>
      <c r="F447" s="5">
        <f>SIMPLvolumes!AQ479*SUM(SIMPLvolumes!X479:AG479)</f>
        <v>0</v>
      </c>
      <c r="G447" s="5">
        <f>SIMPLvolumes!AR479*SUM(SIMPLvolumes!X479:AG479)</f>
        <v>0</v>
      </c>
      <c r="H447" s="5">
        <f t="shared" si="15"/>
        <v>0</v>
      </c>
      <c r="I447" s="5">
        <f t="shared" si="16"/>
        <v>0</v>
      </c>
      <c r="J447" s="5">
        <f>SIMPLvolumes!AT479*SUM(SIMPLvolumes!X479:AG479)/3.125</f>
        <v>0</v>
      </c>
      <c r="K447" s="5">
        <f>SIMPLvolumes!AS479</f>
        <v>0</v>
      </c>
    </row>
    <row r="448" spans="2:11">
      <c r="B448" s="5">
        <f>SIMPLvolumes!AM480*SUM(SIMPLvolumes!X480:AG480)</f>
        <v>0</v>
      </c>
      <c r="C448" s="5">
        <f>SIMPLvolumes!AN480*SUM(SIMPLvolumes!X480:AG480)</f>
        <v>0</v>
      </c>
      <c r="D448" s="5">
        <f>SIMPLvolumes!AO480*SUM(SIMPLvolumes!X480:AG480)</f>
        <v>0</v>
      </c>
      <c r="E448" s="5">
        <f>SIMPLvolumes!AP480*SUM(SIMPLvolumes!X480:AG480)</f>
        <v>0</v>
      </c>
      <c r="F448" s="5">
        <f>SIMPLvolumes!AQ480*SUM(SIMPLvolumes!X480:AG480)</f>
        <v>0</v>
      </c>
      <c r="G448" s="5">
        <f>SIMPLvolumes!AR480*SUM(SIMPLvolumes!X480:AG480)</f>
        <v>0</v>
      </c>
      <c r="H448" s="5">
        <f t="shared" si="15"/>
        <v>0</v>
      </c>
      <c r="I448" s="5">
        <f t="shared" si="16"/>
        <v>0</v>
      </c>
      <c r="J448" s="5">
        <f>SIMPLvolumes!AT480*SUM(SIMPLvolumes!X480:AG480)/3.125</f>
        <v>0</v>
      </c>
      <c r="K448" s="5">
        <f>SIMPLvolumes!AS480</f>
        <v>0</v>
      </c>
    </row>
    <row r="449" spans="2:11">
      <c r="B449" s="5">
        <f>SIMPLvolumes!AM481*SUM(SIMPLvolumes!X481:AG481)</f>
        <v>0</v>
      </c>
      <c r="C449" s="5">
        <f>SIMPLvolumes!AN481*SUM(SIMPLvolumes!X481:AG481)</f>
        <v>0</v>
      </c>
      <c r="D449" s="5">
        <f>SIMPLvolumes!AO481*SUM(SIMPLvolumes!X481:AG481)</f>
        <v>0</v>
      </c>
      <c r="E449" s="5">
        <f>SIMPLvolumes!AP481*SUM(SIMPLvolumes!X481:AG481)</f>
        <v>0</v>
      </c>
      <c r="F449" s="5">
        <f>SIMPLvolumes!AQ481*SUM(SIMPLvolumes!X481:AG481)</f>
        <v>0</v>
      </c>
      <c r="G449" s="5">
        <f>SIMPLvolumes!AR481*SUM(SIMPLvolumes!X481:AG481)</f>
        <v>0</v>
      </c>
      <c r="H449" s="5">
        <f t="shared" si="15"/>
        <v>0</v>
      </c>
      <c r="I449" s="5">
        <f t="shared" si="16"/>
        <v>0</v>
      </c>
      <c r="J449" s="5">
        <f>SIMPLvolumes!AT481*SUM(SIMPLvolumes!X481:AG481)/3.125</f>
        <v>0</v>
      </c>
      <c r="K449" s="5">
        <f>SIMPLvolumes!AS481</f>
        <v>0</v>
      </c>
    </row>
    <row r="450" spans="2:11">
      <c r="B450" s="5">
        <f>SIMPLvolumes!AM482*SUM(SIMPLvolumes!X482:AG482)</f>
        <v>0</v>
      </c>
      <c r="C450" s="5">
        <f>SIMPLvolumes!AN482*SUM(SIMPLvolumes!X482:AG482)</f>
        <v>0</v>
      </c>
      <c r="D450" s="5">
        <f>SIMPLvolumes!AO482*SUM(SIMPLvolumes!X482:AG482)</f>
        <v>0</v>
      </c>
      <c r="E450" s="5">
        <f>SIMPLvolumes!AP482*SUM(SIMPLvolumes!X482:AG482)</f>
        <v>0</v>
      </c>
      <c r="F450" s="5">
        <f>SIMPLvolumes!AQ482*SUM(SIMPLvolumes!X482:AG482)</f>
        <v>0</v>
      </c>
      <c r="G450" s="5">
        <f>SIMPLvolumes!AR482*SUM(SIMPLvolumes!X482:AG482)</f>
        <v>0</v>
      </c>
      <c r="H450" s="5">
        <f t="shared" si="15"/>
        <v>0</v>
      </c>
      <c r="I450" s="5">
        <f t="shared" si="16"/>
        <v>0</v>
      </c>
      <c r="J450" s="5">
        <f>SIMPLvolumes!AT482*SUM(SIMPLvolumes!X482:AG482)/3.125</f>
        <v>0</v>
      </c>
      <c r="K450" s="5">
        <f>SIMPLvolumes!AS482</f>
        <v>0</v>
      </c>
    </row>
    <row r="451" spans="2:11">
      <c r="B451" s="5">
        <f>SIMPLvolumes!AM483*SUM(SIMPLvolumes!X483:AG483)</f>
        <v>0</v>
      </c>
      <c r="C451" s="5">
        <f>SIMPLvolumes!AN483*SUM(SIMPLvolumes!X483:AG483)</f>
        <v>0</v>
      </c>
      <c r="D451" s="5">
        <f>SIMPLvolumes!AO483*SUM(SIMPLvolumes!X483:AG483)</f>
        <v>0</v>
      </c>
      <c r="E451" s="5">
        <f>SIMPLvolumes!AP483*SUM(SIMPLvolumes!X483:AG483)</f>
        <v>0</v>
      </c>
      <c r="F451" s="5">
        <f>SIMPLvolumes!AQ483*SUM(SIMPLvolumes!X483:AG483)</f>
        <v>0</v>
      </c>
      <c r="G451" s="5">
        <f>SIMPLvolumes!AR483*SUM(SIMPLvolumes!X483:AG483)</f>
        <v>0</v>
      </c>
      <c r="H451" s="5">
        <f t="shared" ref="H451:H452" si="17">F451/10</f>
        <v>0</v>
      </c>
      <c r="I451" s="5">
        <f t="shared" ref="I451:I452" si="18">(3/100)*F451</f>
        <v>0</v>
      </c>
      <c r="J451" s="5">
        <f>SIMPLvolumes!AT483*SUM(SIMPLvolumes!X483:AG483)/3.125</f>
        <v>0</v>
      </c>
      <c r="K451" s="5">
        <f>SIMPLvolumes!AS483</f>
        <v>0</v>
      </c>
    </row>
    <row r="452" spans="2:11">
      <c r="B452" s="5">
        <f>SIMPLvolumes!AM484*SUM(SIMPLvolumes!X484:AG484)</f>
        <v>0</v>
      </c>
      <c r="C452" s="5">
        <f>SIMPLvolumes!AN484*SUM(SIMPLvolumes!X484:AG484)</f>
        <v>0</v>
      </c>
      <c r="D452" s="5">
        <f>SIMPLvolumes!AO484*SUM(SIMPLvolumes!X484:AG484)</f>
        <v>0</v>
      </c>
      <c r="E452" s="5">
        <f>SIMPLvolumes!AP484*SUM(SIMPLvolumes!X484:AG484)</f>
        <v>0</v>
      </c>
      <c r="F452" s="5">
        <f>SIMPLvolumes!AQ484*SUM(SIMPLvolumes!X484:AG484)</f>
        <v>0</v>
      </c>
      <c r="G452" s="5">
        <f>SIMPLvolumes!AR484*SUM(SIMPLvolumes!X484:AG484)</f>
        <v>0</v>
      </c>
      <c r="H452" s="5">
        <f t="shared" si="17"/>
        <v>0</v>
      </c>
      <c r="I452" s="5">
        <f t="shared" si="18"/>
        <v>0</v>
      </c>
      <c r="J452" s="5">
        <f>SIMPLvolumes!AT484*SUM(SIMPLvolumes!X484:AG484)/3.125</f>
        <v>0</v>
      </c>
      <c r="K452" s="5">
        <f>SIMPLvolumes!AS484</f>
        <v>0</v>
      </c>
    </row>
  </sheetData>
  <sheetProtection selectLockedCells="1" selectUnlockedCells="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6</vt:i4>
      </vt:variant>
      <vt:variant>
        <vt:lpstr>Imenovani obsegi</vt:lpstr>
      </vt:variant>
      <vt:variant>
        <vt:i4>2</vt:i4>
      </vt:variant>
    </vt:vector>
  </HeadingPairs>
  <TitlesOfParts>
    <vt:vector size="8" baseType="lpstr">
      <vt:lpstr>Summary of order</vt:lpstr>
      <vt:lpstr>SIMPLvolumes</vt:lpstr>
      <vt:lpstr>PRODUCTION LIST VOLUMES</vt:lpstr>
      <vt:lpstr>PACKING LIST</vt:lpstr>
      <vt:lpstr>PAKIRANJE </vt:lpstr>
      <vt:lpstr>sum simpl</vt:lpstr>
      <vt:lpstr>'PACKING LIST'!Tiskanje_naslovov</vt:lpstr>
      <vt:lpstr>'PRODUCTION LIST VOLUMES'!Tiskanje_naslovov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Matevy</dc:creator>
  <cp:lastModifiedBy>Uporabnik</cp:lastModifiedBy>
  <cp:lastPrinted>2021-11-26T10:59:00Z</cp:lastPrinted>
  <dcterms:created xsi:type="dcterms:W3CDTF">2016-12-08T21:22:33Z</dcterms:created>
  <dcterms:modified xsi:type="dcterms:W3CDTF">2021-12-02T07:51:04Z</dcterms:modified>
</cp:coreProperties>
</file>