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我的雲端硬碟\113年基準表\6月\"/>
    </mc:Choice>
  </mc:AlternateContent>
  <bookViews>
    <workbookView xWindow="-105" yWindow="-105" windowWidth="23250" windowHeight="12570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工作表1!$A$1:$AO$36</definedName>
    <definedName name="_xlnm.Print_Area" localSheetId="0">工作表1!$A$1:$AH$33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2" i="1" l="1"/>
  <c r="AL32" i="1"/>
  <c r="AN32" i="1"/>
  <c r="AK20" i="1"/>
  <c r="AL20" i="1"/>
  <c r="AN20" i="1"/>
  <c r="AK19" i="1"/>
  <c r="AL19" i="1"/>
  <c r="AK18" i="1"/>
  <c r="AL18" i="1"/>
  <c r="AO32" i="1" l="1"/>
  <c r="AO20" i="1"/>
  <c r="AO19" i="1"/>
  <c r="AO18" i="1"/>
  <c r="AN10" i="1" l="1"/>
  <c r="AN11" i="1"/>
  <c r="AN12" i="1"/>
  <c r="AN13" i="1"/>
  <c r="AN14" i="1"/>
  <c r="AN15" i="1"/>
  <c r="AN16" i="1"/>
  <c r="AN17" i="1"/>
  <c r="AN18" i="1"/>
  <c r="AN19" i="1"/>
  <c r="AN21" i="1"/>
  <c r="AN22" i="1"/>
  <c r="AN23" i="1"/>
  <c r="AN24" i="1"/>
  <c r="AN25" i="1"/>
  <c r="AN26" i="1"/>
  <c r="AN27" i="1"/>
  <c r="AN28" i="1"/>
  <c r="AN29" i="1"/>
  <c r="AN30" i="1"/>
  <c r="AN31" i="1"/>
  <c r="AN9" i="1"/>
  <c r="AK11" i="1"/>
  <c r="AK10" i="1"/>
  <c r="AK9" i="1"/>
  <c r="AL9" i="1" l="1"/>
  <c r="AO9" i="1" s="1"/>
  <c r="D50" i="1" l="1"/>
  <c r="AL13" i="1"/>
  <c r="AK17" i="1" l="1"/>
  <c r="AK16" i="1"/>
  <c r="AL15" i="1"/>
  <c r="S51" i="1" l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5" i="1" l="1"/>
  <c r="S36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I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I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I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I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I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I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I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I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I46" i="1"/>
  <c r="D42" i="1"/>
  <c r="D41" i="1"/>
  <c r="D45" i="1"/>
  <c r="D44" i="1"/>
  <c r="D43" i="1"/>
  <c r="D40" i="1"/>
  <c r="D46" i="1"/>
  <c r="D47" i="1"/>
  <c r="D48" i="1"/>
  <c r="D49" i="1"/>
  <c r="D51" i="1"/>
  <c r="D39" i="1"/>
  <c r="D38" i="1"/>
  <c r="D36" i="1" l="1"/>
  <c r="D35" i="1"/>
  <c r="AL10" i="1"/>
  <c r="AO10" i="1" l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I49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I48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I47" i="1"/>
  <c r="E50" i="1" l="1"/>
  <c r="F50" i="1"/>
  <c r="G50" i="1"/>
  <c r="H50" i="1"/>
  <c r="I50" i="1"/>
  <c r="I36" i="1" s="1"/>
  <c r="J50" i="1"/>
  <c r="J36" i="1" s="1"/>
  <c r="K50" i="1"/>
  <c r="K36" i="1" s="1"/>
  <c r="L50" i="1"/>
  <c r="L36" i="1" s="1"/>
  <c r="M50" i="1"/>
  <c r="N50" i="1"/>
  <c r="N36" i="1" s="1"/>
  <c r="O50" i="1"/>
  <c r="P50" i="1"/>
  <c r="Q50" i="1"/>
  <c r="Q36" i="1" s="1"/>
  <c r="R50" i="1"/>
  <c r="R36" i="1" s="1"/>
  <c r="T50" i="1"/>
  <c r="T36" i="1" s="1"/>
  <c r="U50" i="1"/>
  <c r="U36" i="1" s="1"/>
  <c r="V50" i="1"/>
  <c r="V36" i="1" s="1"/>
  <c r="W50" i="1"/>
  <c r="W36" i="1" s="1"/>
  <c r="X50" i="1"/>
  <c r="Y50" i="1"/>
  <c r="Z50" i="1"/>
  <c r="Z36" i="1" s="1"/>
  <c r="AA50" i="1"/>
  <c r="AB50" i="1"/>
  <c r="AB36" i="1" s="1"/>
  <c r="AC50" i="1"/>
  <c r="AC36" i="1" s="1"/>
  <c r="AD50" i="1"/>
  <c r="AD36" i="1" s="1"/>
  <c r="AE50" i="1"/>
  <c r="AE36" i="1" s="1"/>
  <c r="AF50" i="1"/>
  <c r="AG50" i="1"/>
  <c r="AI50" i="1"/>
  <c r="AI36" i="1" s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I51" i="1"/>
  <c r="E35" i="1" l="1"/>
  <c r="AA35" i="1"/>
  <c r="F35" i="1"/>
  <c r="M35" i="1"/>
  <c r="AG35" i="1"/>
  <c r="H35" i="1"/>
  <c r="AF35" i="1"/>
  <c r="X35" i="1"/>
  <c r="O35" i="1"/>
  <c r="Y35" i="1"/>
  <c r="P35" i="1"/>
  <c r="L35" i="1"/>
  <c r="Z35" i="1"/>
  <c r="J35" i="1"/>
  <c r="W35" i="1"/>
  <c r="AE35" i="1"/>
  <c r="AB35" i="1"/>
  <c r="AD35" i="1"/>
  <c r="O36" i="1"/>
  <c r="AF36" i="1"/>
  <c r="H36" i="1"/>
  <c r="P36" i="1"/>
  <c r="Y36" i="1"/>
  <c r="AG36" i="1"/>
  <c r="AI35" i="1"/>
  <c r="G35" i="1"/>
  <c r="I35" i="1"/>
  <c r="F36" i="1"/>
  <c r="R35" i="1"/>
  <c r="AA36" i="1"/>
  <c r="T35" i="1"/>
  <c r="M36" i="1"/>
  <c r="K35" i="1"/>
  <c r="X36" i="1"/>
  <c r="Q35" i="1"/>
  <c r="U35" i="1"/>
  <c r="AC35" i="1"/>
  <c r="V35" i="1"/>
  <c r="N35" i="1"/>
  <c r="G36" i="1"/>
  <c r="E36" i="1"/>
  <c r="AK14" i="1"/>
  <c r="AL14" i="1"/>
  <c r="AO14" i="1" l="1"/>
  <c r="AK22" i="1"/>
  <c r="AK23" i="1"/>
  <c r="AK24" i="1"/>
  <c r="AK25" i="1"/>
  <c r="AK26" i="1"/>
  <c r="AK27" i="1"/>
  <c r="AK28" i="1"/>
  <c r="AK29" i="1"/>
  <c r="AK30" i="1"/>
  <c r="AK31" i="1"/>
  <c r="AL11" i="1" l="1"/>
  <c r="AO11" i="1" s="1"/>
  <c r="AL28" i="1" l="1"/>
  <c r="AO28" i="1" s="1"/>
  <c r="AK12" i="1" l="1"/>
  <c r="AL12" i="1"/>
  <c r="C4" i="2" s="1"/>
  <c r="D4" i="2"/>
  <c r="G4" i="2"/>
  <c r="AO12" i="1" l="1"/>
  <c r="F4" i="2" s="1"/>
  <c r="B4" i="2"/>
  <c r="E4" i="2"/>
  <c r="G15" i="2" l="1"/>
  <c r="G16" i="2"/>
  <c r="G17" i="2"/>
  <c r="G18" i="2"/>
  <c r="G19" i="2"/>
  <c r="G20" i="2"/>
  <c r="G21" i="2"/>
  <c r="G22" i="2"/>
  <c r="G23" i="2"/>
  <c r="G24" i="2"/>
  <c r="G25" i="2"/>
  <c r="G26" i="2"/>
  <c r="G3" i="2"/>
  <c r="G5" i="2"/>
  <c r="G6" i="2"/>
  <c r="G7" i="2"/>
  <c r="G8" i="2"/>
  <c r="G9" i="2"/>
  <c r="G10" i="2"/>
  <c r="G11" i="2"/>
  <c r="G12" i="2"/>
  <c r="G13" i="2"/>
  <c r="G14" i="2"/>
  <c r="G2" i="2"/>
  <c r="D22" i="2" l="1"/>
  <c r="C22" i="2"/>
  <c r="B22" i="2"/>
  <c r="D12" i="2"/>
  <c r="AL21" i="1"/>
  <c r="C12" i="2" s="1"/>
  <c r="AK21" i="1"/>
  <c r="AO21" i="1" l="1"/>
  <c r="F12" i="2" s="1"/>
  <c r="B12" i="2"/>
  <c r="E22" i="2"/>
  <c r="E12" i="2"/>
  <c r="F22" i="2"/>
  <c r="D23" i="2" l="1"/>
  <c r="AL29" i="1"/>
  <c r="AO29" i="1" s="1"/>
  <c r="B23" i="2"/>
  <c r="D13" i="2"/>
  <c r="C13" i="2"/>
  <c r="B13" i="2"/>
  <c r="F23" i="2" l="1"/>
  <c r="C23" i="2"/>
  <c r="E23" i="2"/>
  <c r="F13" i="2"/>
  <c r="E13" i="2"/>
  <c r="D6" i="2"/>
  <c r="C6" i="2"/>
  <c r="B6" i="2"/>
  <c r="F6" i="2" l="1"/>
  <c r="E6" i="2"/>
  <c r="D25" i="2" l="1"/>
  <c r="AL31" i="1"/>
  <c r="AO31" i="1" s="1"/>
  <c r="B25" i="2"/>
  <c r="D16" i="2"/>
  <c r="AL23" i="1"/>
  <c r="AO23" i="1" s="1"/>
  <c r="B16" i="2"/>
  <c r="F25" i="2" l="1"/>
  <c r="F16" i="2"/>
  <c r="C16" i="2"/>
  <c r="C25" i="2"/>
  <c r="E16" i="2"/>
  <c r="E25" i="2"/>
  <c r="D24" i="2" l="1"/>
  <c r="D11" i="2"/>
  <c r="C11" i="2"/>
  <c r="AL30" i="1"/>
  <c r="AO30" i="1" s="1"/>
  <c r="B24" i="2"/>
  <c r="F24" i="2" l="1"/>
  <c r="F11" i="2"/>
  <c r="B11" i="2"/>
  <c r="C24" i="2"/>
  <c r="E24" i="2"/>
  <c r="E11" i="2"/>
  <c r="B26" i="2" l="1"/>
  <c r="B21" i="2"/>
  <c r="B20" i="2"/>
  <c r="B19" i="2"/>
  <c r="B18" i="2"/>
  <c r="B17" i="2"/>
  <c r="B15" i="2"/>
  <c r="B14" i="2"/>
  <c r="AK15" i="1"/>
  <c r="AO15" i="1" s="1"/>
  <c r="AK13" i="1"/>
  <c r="AO13" i="1" s="1"/>
  <c r="B3" i="2"/>
  <c r="B2" i="2"/>
  <c r="C26" i="2"/>
  <c r="AL27" i="1"/>
  <c r="AO27" i="1" s="1"/>
  <c r="AL26" i="1"/>
  <c r="AO26" i="1" s="1"/>
  <c r="AL25" i="1"/>
  <c r="AO25" i="1" s="1"/>
  <c r="AL24" i="1"/>
  <c r="AO24" i="1" s="1"/>
  <c r="C17" i="2"/>
  <c r="AL22" i="1"/>
  <c r="AO22" i="1" s="1"/>
  <c r="C14" i="2"/>
  <c r="C10" i="2"/>
  <c r="AL17" i="1"/>
  <c r="AL16" i="1"/>
  <c r="C7" i="2"/>
  <c r="C5" i="2"/>
  <c r="C3" i="2"/>
  <c r="C2" i="2"/>
  <c r="D26" i="2"/>
  <c r="D21" i="2"/>
  <c r="D20" i="2"/>
  <c r="D19" i="2"/>
  <c r="D18" i="2"/>
  <c r="D17" i="2"/>
  <c r="D15" i="2"/>
  <c r="D14" i="2"/>
  <c r="D10" i="2"/>
  <c r="D9" i="2"/>
  <c r="D7" i="2"/>
  <c r="D5" i="2"/>
  <c r="D3" i="2"/>
  <c r="D2" i="2"/>
  <c r="D8" i="2"/>
  <c r="C8" i="2" l="1"/>
  <c r="AO16" i="1"/>
  <c r="C9" i="2"/>
  <c r="AO17" i="1"/>
  <c r="C21" i="2"/>
  <c r="B5" i="2"/>
  <c r="C18" i="2"/>
  <c r="B7" i="2"/>
  <c r="C19" i="2"/>
  <c r="B8" i="2"/>
  <c r="C15" i="2"/>
  <c r="C20" i="2"/>
  <c r="B9" i="2"/>
  <c r="B10" i="2"/>
  <c r="E10" i="2"/>
  <c r="E8" i="2"/>
  <c r="E14" i="2"/>
  <c r="E7" i="2"/>
  <c r="E2" i="2"/>
  <c r="E15" i="2"/>
  <c r="E3" i="2"/>
  <c r="E9" i="2"/>
  <c r="E5" i="2"/>
  <c r="E19" i="2"/>
  <c r="E26" i="2"/>
  <c r="E17" i="2"/>
  <c r="E20" i="2"/>
  <c r="E18" i="2"/>
  <c r="E21" i="2"/>
  <c r="F2" i="2"/>
  <c r="F26" i="2"/>
  <c r="F17" i="2" l="1"/>
  <c r="F21" i="2"/>
  <c r="F15" i="2"/>
  <c r="F20" i="2"/>
  <c r="F10" i="2"/>
  <c r="F3" i="2"/>
  <c r="F8" i="2"/>
  <c r="F5" i="2"/>
  <c r="F9" i="2"/>
  <c r="F18" i="2"/>
  <c r="F7" i="2"/>
  <c r="F19" i="2"/>
  <c r="F14" i="2"/>
</calcChain>
</file>

<file path=xl/sharedStrings.xml><?xml version="1.0" encoding="utf-8"?>
<sst xmlns="http://schemas.openxmlformats.org/spreadsheetml/2006/main" count="512" uniqueCount="138">
  <si>
    <t>番號</t>
    <phoneticPr fontId="1" type="noConversion"/>
  </si>
  <si>
    <t>日期</t>
    <phoneticPr fontId="1" type="noConversion"/>
  </si>
  <si>
    <t>星期</t>
    <phoneticPr fontId="1" type="noConversion"/>
  </si>
  <si>
    <t>宿</t>
    <phoneticPr fontId="1" type="noConversion"/>
  </si>
  <si>
    <t>備註說明</t>
    <phoneticPr fontId="1" type="noConversion"/>
  </si>
  <si>
    <t>A</t>
    <phoneticPr fontId="1" type="noConversion"/>
  </si>
  <si>
    <t>B</t>
    <phoneticPr fontId="1" type="noConversion"/>
  </si>
  <si>
    <t>夜勤次數</t>
    <phoneticPr fontId="1" type="noConversion"/>
  </si>
  <si>
    <t>總勤次數</t>
    <phoneticPr fontId="1" type="noConversion"/>
  </si>
  <si>
    <t>陳小瑞</t>
    <phoneticPr fontId="1" type="noConversion"/>
  </si>
  <si>
    <t>郁承儒</t>
    <phoneticPr fontId="1" type="noConversion"/>
  </si>
  <si>
    <t>蔡博勝</t>
    <phoneticPr fontId="1" type="noConversion"/>
  </si>
  <si>
    <t>蔡育峰</t>
    <phoneticPr fontId="1" type="noConversion"/>
  </si>
  <si>
    <t>王見宏</t>
    <phoneticPr fontId="1" type="noConversion"/>
  </si>
  <si>
    <t>詹程勝</t>
    <phoneticPr fontId="1" type="noConversion"/>
  </si>
  <si>
    <t>夜間救災人數</t>
    <phoneticPr fontId="1" type="noConversion"/>
  </si>
  <si>
    <t>日間在班人數</t>
    <phoneticPr fontId="1" type="noConversion"/>
  </si>
  <si>
    <t>黃立緯</t>
    <phoneticPr fontId="1" type="noConversion"/>
  </si>
  <si>
    <t>康竣堯</t>
    <phoneticPr fontId="1" type="noConversion"/>
  </si>
  <si>
    <t>吳學明</t>
    <phoneticPr fontId="1" type="noConversion"/>
  </si>
  <si>
    <t>高健展</t>
    <phoneticPr fontId="1" type="noConversion"/>
  </si>
  <si>
    <t>N</t>
  </si>
  <si>
    <t>B</t>
  </si>
  <si>
    <t>A</t>
  </si>
  <si>
    <t>王哲璿</t>
    <phoneticPr fontId="1" type="noConversion"/>
  </si>
  <si>
    <t>蘇雋堯</t>
    <phoneticPr fontId="1" type="noConversion"/>
  </si>
  <si>
    <t>張嘉顯</t>
    <phoneticPr fontId="1" type="noConversion"/>
  </si>
  <si>
    <t>朱柏嶧</t>
    <phoneticPr fontId="1" type="noConversion"/>
  </si>
  <si>
    <t>沈一東</t>
    <phoneticPr fontId="1" type="noConversion"/>
  </si>
  <si>
    <t>陳家寬</t>
    <phoneticPr fontId="1" type="noConversion"/>
  </si>
  <si>
    <t>張暐定</t>
    <phoneticPr fontId="1" type="noConversion"/>
  </si>
  <si>
    <t>徐伯雄</t>
    <phoneticPr fontId="1" type="noConversion"/>
  </si>
  <si>
    <t>歐陽成</t>
    <phoneticPr fontId="1" type="noConversion"/>
  </si>
  <si>
    <t>饒輝平</t>
    <phoneticPr fontId="1" type="noConversion"/>
  </si>
  <si>
    <t>吳東亮</t>
    <phoneticPr fontId="1" type="noConversion"/>
  </si>
  <si>
    <t>楊廷偉</t>
    <phoneticPr fontId="1" type="noConversion"/>
  </si>
  <si>
    <t>中午</t>
    <phoneticPr fontId="1" type="noConversion"/>
  </si>
  <si>
    <t>賴文玉</t>
    <phoneticPr fontId="1" type="noConversion"/>
  </si>
  <si>
    <t>林俊廷</t>
    <phoneticPr fontId="1" type="noConversion"/>
  </si>
  <si>
    <t>林錦宏</t>
  </si>
  <si>
    <t>黃啓政</t>
    <phoneticPr fontId="1" type="noConversion"/>
  </si>
  <si>
    <t>廖哲瑤</t>
  </si>
  <si>
    <t>應上班人數</t>
    <phoneticPr fontId="1" type="noConversion"/>
  </si>
  <si>
    <t>救護總勤次數</t>
    <phoneticPr fontId="1" type="noConversion"/>
  </si>
  <si>
    <t>值宿</t>
    <phoneticPr fontId="1" type="noConversion"/>
  </si>
  <si>
    <t>白救</t>
    <phoneticPr fontId="1" type="noConversion"/>
  </si>
  <si>
    <t>夜救</t>
    <phoneticPr fontId="1" type="noConversion"/>
  </si>
  <si>
    <t>日</t>
    <phoneticPr fontId="1" type="noConversion"/>
  </si>
  <si>
    <t>莊博舜</t>
    <phoneticPr fontId="1" type="noConversion"/>
  </si>
  <si>
    <t>林錦宏</t>
    <phoneticPr fontId="1" type="noConversion"/>
  </si>
  <si>
    <t>蔡崇民</t>
    <phoneticPr fontId="1" type="noConversion"/>
  </si>
  <si>
    <t>曹世昕</t>
    <phoneticPr fontId="1" type="noConversion"/>
  </si>
  <si>
    <t>于懷恩</t>
    <phoneticPr fontId="1" type="noConversion"/>
  </si>
  <si>
    <t>黃品融</t>
    <phoneticPr fontId="1" type="noConversion"/>
  </si>
  <si>
    <t>沈一東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</si>
  <si>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</si>
  <si>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</si>
  <si>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</si>
  <si>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</si>
  <si>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</si>
  <si>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一</t>
    <phoneticPr fontId="1" type="noConversion"/>
  </si>
  <si>
    <t>曾玄舜</t>
    <phoneticPr fontId="1" type="noConversion"/>
  </si>
  <si>
    <t>陳嘉豪</t>
    <phoneticPr fontId="1" type="noConversion"/>
  </si>
  <si>
    <t>1</t>
    <phoneticPr fontId="1" type="noConversion"/>
  </si>
  <si>
    <t>王俊亢</t>
    <phoneticPr fontId="1" type="noConversion"/>
  </si>
  <si>
    <t>魏克峰</t>
    <phoneticPr fontId="1" type="noConversion"/>
  </si>
  <si>
    <t>劉禹廷</t>
    <phoneticPr fontId="1" type="noConversion"/>
  </si>
  <si>
    <t>乙班11</t>
    <phoneticPr fontId="1" type="noConversion"/>
  </si>
  <si>
    <t>王釩赫</t>
  </si>
  <si>
    <t>洪英捷</t>
    <phoneticPr fontId="1" type="noConversion"/>
  </si>
  <si>
    <t>蔡瑞弘</t>
    <phoneticPr fontId="1" type="noConversion"/>
  </si>
  <si>
    <t>甲班12</t>
    <phoneticPr fontId="1" type="noConversion"/>
  </si>
  <si>
    <t>幹部4</t>
    <phoneticPr fontId="1" type="noConversion"/>
  </si>
  <si>
    <t>臺北市政府消防局第一救災救護大隊中正中隊華山分隊113年6月份勤務基準表</t>
    <phoneticPr fontId="1" type="noConversion"/>
  </si>
  <si>
    <t>台北市政府消防局第一大隊中正中隊華山分隊113年6月份勤務基準表</t>
    <phoneticPr fontId="1" type="noConversion"/>
  </si>
  <si>
    <t>6/24-7/5新加坡訓練</t>
    <phoneticPr fontId="1" type="noConversion"/>
  </si>
  <si>
    <t>激流</t>
    <phoneticPr fontId="1" type="noConversion"/>
  </si>
  <si>
    <t>救助訓教官</t>
    <phoneticPr fontId="1" type="noConversion"/>
  </si>
  <si>
    <t>車輛救助訓練</t>
    <phoneticPr fontId="1" type="noConversion"/>
  </si>
  <si>
    <t>勤</t>
  </si>
  <si>
    <t>勤</t>
    <phoneticPr fontId="1" type="noConversion"/>
  </si>
  <si>
    <t>補</t>
  </si>
  <si>
    <t>補</t>
    <phoneticPr fontId="1" type="noConversion"/>
  </si>
  <si>
    <t>加</t>
  </si>
  <si>
    <t>加</t>
    <phoneticPr fontId="1" type="noConversion"/>
  </si>
  <si>
    <t>RIT訓練</t>
    <phoneticPr fontId="1" type="noConversion"/>
  </si>
  <si>
    <t>救助訓</t>
    <phoneticPr fontId="1" type="noConversion"/>
  </si>
  <si>
    <t>9</t>
    <phoneticPr fontId="1" type="noConversion"/>
  </si>
  <si>
    <t>婚</t>
  </si>
  <si>
    <t>4</t>
    <phoneticPr fontId="1" type="noConversion"/>
  </si>
  <si>
    <t>5</t>
    <phoneticPr fontId="1" type="noConversion"/>
  </si>
  <si>
    <t>N</t>
    <phoneticPr fontId="1" type="noConversion"/>
  </si>
  <si>
    <t>2</t>
    <phoneticPr fontId="1" type="noConversion"/>
  </si>
  <si>
    <t>3</t>
    <phoneticPr fontId="1" type="noConversion"/>
  </si>
  <si>
    <r>
      <t>一、以上標註皆用紅筆填入。
二、同仁請假、調班於當月二十五日前完成；調班者於主管批示核可後，於調班當日欄位用紅筆畫上”/”並於下方填入代班者番號；請</t>
    </r>
    <r>
      <rPr>
        <sz val="10"/>
        <color theme="1"/>
        <rFont val="新細明體"/>
        <family val="1"/>
        <charset val="136"/>
      </rPr>
      <t>、</t>
    </r>
    <r>
      <rPr>
        <sz val="10"/>
        <color theme="1"/>
        <rFont val="標楷體"/>
        <family val="4"/>
        <charset val="136"/>
      </rPr>
      <t>補休者於當日欄位用紅筆畫上”休”</t>
    </r>
    <r>
      <rPr>
        <sz val="10"/>
        <color theme="1"/>
        <rFont val="新細明體"/>
        <family val="1"/>
        <charset val="136"/>
      </rPr>
      <t>、</t>
    </r>
    <r>
      <rPr>
        <sz val="10"/>
        <color theme="1"/>
        <rFont val="標楷體"/>
        <family val="4"/>
        <charset val="136"/>
      </rPr>
      <t>”補”，不用填入代理人番號。
三、值宿人員記為”N”；救護勤務記為A（日救）、B（夜救）；其他則為順番編排，最後番號為公差，若不在則依序往上遞補。
四、每月每人編排深夜0時以後至早上6時勤務最多不超過6次，但調班者不在此限。
五、勤務調整方式如下：
1.勤務遞補先B(夜救)-&gt;A(日救)-&gt;N(值宿)-&gt;2(值班)-&gt;5.4.3.1(值班)。
2.救護遞補優先為番號6-&gt;1反推。
3.幹部少於3位值班1(值班)改1.5(值班)，值班遞補優先班長(為A.B.6時)-&gt;番號6.5-&gt;非值日幹部(不值N.2)。
4.調整救護總次數(深藍)。
5.班長N(值宿)1次/周(深綠)。
6.該表以原始基準表為基準。
7.勤務調整方式可依據現況進行修改，並擇期正式通知。</t>
    </r>
    <phoneticPr fontId="1" type="noConversion"/>
  </si>
  <si>
    <t>10</t>
    <phoneticPr fontId="1" type="noConversion"/>
  </si>
  <si>
    <t>A</t>
    <phoneticPr fontId="1" type="noConversion"/>
  </si>
  <si>
    <t>B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</si>
  <si>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</si>
  <si>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</si>
  <si>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</si>
  <si>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</si>
  <si>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</si>
  <si>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</si>
  <si>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N</t>
    <phoneticPr fontId="1" type="noConversion"/>
  </si>
  <si>
    <t>B</t>
    <phoneticPr fontId="1" type="noConversion"/>
  </si>
  <si>
    <t>1</t>
    <phoneticPr fontId="1" type="noConversion"/>
  </si>
  <si>
    <t>N</t>
    <phoneticPr fontId="1" type="noConversion"/>
  </si>
  <si>
    <t>5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</si>
  <si>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</si>
  <si>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</si>
  <si>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</si>
  <si>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2</t>
    <phoneticPr fontId="1" type="noConversion"/>
  </si>
  <si>
    <t>6</t>
    <phoneticPr fontId="1" type="noConversion"/>
  </si>
  <si>
    <t>6</t>
    <phoneticPr fontId="1" type="noConversion"/>
  </si>
  <si>
    <t>A</t>
    <phoneticPr fontId="1" type="noConversion"/>
  </si>
  <si>
    <t>B</t>
    <phoneticPr fontId="1" type="noConversion"/>
  </si>
  <si>
    <t>N</t>
    <phoneticPr fontId="1" type="noConversion"/>
  </si>
  <si>
    <t>3</t>
    <phoneticPr fontId="1" type="noConversion"/>
  </si>
  <si>
    <t>4</t>
    <phoneticPr fontId="1" type="noConversion"/>
  </si>
  <si>
    <t>A</t>
    <phoneticPr fontId="1" type="noConversion"/>
  </si>
  <si>
    <t>3</t>
    <phoneticPr fontId="1" type="noConversion"/>
  </si>
  <si>
    <t>4</t>
    <phoneticPr fontId="1" type="noConversion"/>
  </si>
  <si>
    <t>B</t>
    <phoneticPr fontId="1" type="noConversion"/>
  </si>
  <si>
    <t>1</t>
    <phoneticPr fontId="1" type="noConversion"/>
  </si>
  <si>
    <t>4</t>
    <phoneticPr fontId="1" type="noConversion"/>
  </si>
  <si>
    <t>5</t>
    <phoneticPr fontId="1" type="noConversion"/>
  </si>
  <si>
    <t>2</t>
    <phoneticPr fontId="1" type="noConversion"/>
  </si>
  <si>
    <t>5</t>
    <phoneticPr fontId="1" type="noConversion"/>
  </si>
  <si>
    <t>3</t>
    <phoneticPr fontId="1" type="noConversion"/>
  </si>
  <si>
    <t>B</t>
    <phoneticPr fontId="1" type="noConversion"/>
  </si>
  <si>
    <t>N</t>
    <phoneticPr fontId="1" type="noConversion"/>
  </si>
  <si>
    <t>1</t>
    <phoneticPr fontId="1" type="noConversion"/>
  </si>
  <si>
    <t>B</t>
    <phoneticPr fontId="1" type="noConversion"/>
  </si>
  <si>
    <t>宿A</t>
    <phoneticPr fontId="1" type="noConversion"/>
  </si>
  <si>
    <t>宿N</t>
    <phoneticPr fontId="1" type="noConversion"/>
  </si>
  <si>
    <t>宿A</t>
    <phoneticPr fontId="1" type="noConversion"/>
  </si>
  <si>
    <t>宿A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</si>
</sst>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0"/>
      <name val="標楷體"/>
      <family val="4"/>
      <charset val="136"/>
    </font>
    <font>
      <sz val="10"/>
      <name val="新細明體"/>
      <family val="2"/>
      <charset val="136"/>
      <scheme val="minor"/>
    </font>
    <font>
      <sz val="10"/>
      <color theme="1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8"/>
      <color theme="1"/>
      <name val="標楷體"/>
      <family val="4"/>
      <charset val="136"/>
    </font>
    <font>
      <sz val="8"/>
      <color theme="1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5FBAD"/>
        <bgColor indexed="64"/>
      </patternFill>
    </fill>
    <fill>
      <patternFill patternType="solid">
        <fgColor rgb="FFA5FBAD"/>
        <bgColor rgb="FFA5FBAD"/>
      </patternFill>
    </fill>
    <fill>
      <patternFill patternType="solid">
        <fgColor theme="0"/>
        <bgColor rgb="FFA5FBAD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10" fillId="0" borderId="0"/>
  </cellStyleXfs>
  <cellXfs count="14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0" xfId="0" applyFont="1" applyFill="1" applyAlignment="1">
      <alignment vertical="center" wrapText="1"/>
    </xf>
    <xf numFmtId="0" fontId="0" fillId="3" borderId="0" xfId="0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3" borderId="11" xfId="0" applyNumberFormat="1" applyFont="1" applyFill="1" applyBorder="1" applyAlignment="1">
      <alignment vertical="center" wrapText="1"/>
    </xf>
    <xf numFmtId="0" fontId="5" fillId="3" borderId="11" xfId="0" applyNumberFormat="1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49" fontId="5" fillId="3" borderId="21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>
      <alignment horizontal="center" vertical="center" wrapText="1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5" borderId="13" xfId="0" applyNumberFormat="1" applyFont="1" applyFill="1" applyBorder="1" applyAlignment="1">
      <alignment horizontal="center" vertical="center" wrapText="1"/>
    </xf>
    <xf numFmtId="49" fontId="5" fillId="7" borderId="3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 wrapText="1"/>
    </xf>
    <xf numFmtId="49" fontId="5" fillId="3" borderId="25" xfId="0" applyNumberFormat="1" applyFont="1" applyFill="1" applyBorder="1" applyAlignment="1">
      <alignment horizontal="center" vertical="center" wrapText="1"/>
    </xf>
    <xf numFmtId="49" fontId="4" fillId="3" borderId="26" xfId="0" applyNumberFormat="1" applyFont="1" applyFill="1" applyBorder="1" applyAlignment="1">
      <alignment horizontal="center" vertical="center" wrapText="1"/>
    </xf>
    <xf numFmtId="49" fontId="5" fillId="3" borderId="26" xfId="0" applyNumberFormat="1" applyFont="1" applyFill="1" applyBorder="1" applyAlignment="1">
      <alignment horizontal="center" vertical="center" wrapText="1"/>
    </xf>
    <xf numFmtId="49" fontId="14" fillId="3" borderId="26" xfId="0" applyNumberFormat="1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center" vertical="center" wrapText="1"/>
    </xf>
    <xf numFmtId="49" fontId="5" fillId="3" borderId="26" xfId="0" applyNumberFormat="1" applyFont="1" applyFill="1" applyBorder="1" applyAlignment="1">
      <alignment vertical="center" wrapText="1"/>
    </xf>
    <xf numFmtId="0" fontId="5" fillId="3" borderId="26" xfId="0" applyNumberFormat="1" applyFont="1" applyFill="1" applyBorder="1" applyAlignment="1">
      <alignment horizontal="center" vertical="center" wrapText="1"/>
    </xf>
    <xf numFmtId="49" fontId="5" fillId="3" borderId="27" xfId="0" applyNumberFormat="1" applyFont="1" applyFill="1" applyBorder="1" applyAlignment="1">
      <alignment horizontal="center" vertical="center" wrapText="1"/>
    </xf>
    <xf numFmtId="49" fontId="5" fillId="3" borderId="24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14" fillId="3" borderId="13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49" fontId="14" fillId="3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49" fontId="5" fillId="3" borderId="29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49" fontId="5" fillId="3" borderId="19" xfId="0" applyNumberFormat="1" applyFont="1" applyFill="1" applyBorder="1" applyAlignment="1">
      <alignment horizontal="center" vertical="center" wrapText="1"/>
    </xf>
    <xf numFmtId="49" fontId="14" fillId="3" borderId="19" xfId="0" applyNumberFormat="1" applyFont="1" applyFill="1" applyBorder="1" applyAlignment="1">
      <alignment horizontal="center" vertical="center" wrapText="1"/>
    </xf>
    <xf numFmtId="49" fontId="5" fillId="5" borderId="19" xfId="0" applyNumberFormat="1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49" fontId="5" fillId="2" borderId="19" xfId="0" applyNumberFormat="1" applyFont="1" applyFill="1" applyBorder="1" applyAlignment="1">
      <alignment horizontal="center" vertical="center" wrapText="1"/>
    </xf>
    <xf numFmtId="49" fontId="5" fillId="2" borderId="13" xfId="0" quotePrefix="1" applyNumberFormat="1" applyFont="1" applyFill="1" applyBorder="1" applyAlignment="1">
      <alignment horizontal="center" vertical="center" wrapText="1"/>
    </xf>
    <xf numFmtId="49" fontId="5" fillId="9" borderId="1" xfId="0" applyNumberFormat="1" applyFont="1" applyFill="1" applyBorder="1" applyAlignment="1">
      <alignment horizontal="center" vertical="center" wrapText="1"/>
    </xf>
    <xf numFmtId="0" fontId="1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49" fontId="5" fillId="6" borderId="19" xfId="0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49" fontId="14" fillId="5" borderId="13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5" fillId="9" borderId="10" xfId="0" applyNumberFormat="1" applyFont="1" applyFill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5" fillId="9" borderId="11" xfId="0" applyFont="1" applyFill="1" applyBorder="1" applyAlignment="1">
      <alignment horizontal="center" vertical="center" wrapText="1"/>
    </xf>
    <xf numFmtId="49" fontId="4" fillId="9" borderId="10" xfId="0" applyNumberFormat="1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49" fontId="5" fillId="9" borderId="22" xfId="0" applyNumberFormat="1" applyFont="1" applyFill="1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 wrapText="1"/>
    </xf>
    <xf numFmtId="0" fontId="15" fillId="9" borderId="31" xfId="0" applyFont="1" applyFill="1" applyBorder="1" applyAlignment="1">
      <alignment horizontal="center" vertical="center" wrapText="1"/>
    </xf>
  </cellXfs>
  <cellStyles count="5">
    <cellStyle name="一般" xfId="0" builtinId="0"/>
    <cellStyle name="一般 2" xfId="3"/>
    <cellStyle name="一般 3" xfId="2"/>
    <cellStyle name="一般 4" xfId="1"/>
    <cellStyle name="合併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FBAD"/>
      <color rgb="FFAA7F76"/>
      <color rgb="FFFF0066"/>
      <color rgb="FF17F40C"/>
      <color rgb="FFFF66CC"/>
      <color rgb="FFFF3300"/>
      <color rgb="FFFFFF00"/>
      <color rgb="FFFF3399"/>
      <color rgb="FF50B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54"/>
  <sheetViews>
    <sheetView tabSelected="1" zoomScale="115" zoomScaleNormal="115" zoomScaleSheetLayoutView="12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Z9" sqref="Z9"/>
    </sheetView>
  </sheetViews>
  <sheetFormatPr defaultColWidth="9" defaultRowHeight="14.25"/>
  <cols>
    <col min="1" max="2" width="3.125" style="23" customWidth="1"/>
    <col min="3" max="3" width="6.625" style="23" customWidth="1"/>
    <col min="4" max="4" width="4.375" style="32" customWidth="1"/>
    <col min="5" max="5" width="4" style="30" customWidth="1"/>
    <col min="6" max="6" width="4" style="33" customWidth="1"/>
    <col min="7" max="7" width="4.125" style="30" customWidth="1"/>
    <col min="8" max="8" width="4" style="33" customWidth="1"/>
    <col min="9" max="9" width="4.375" style="30" customWidth="1"/>
    <col min="10" max="10" width="4.375" style="33" customWidth="1"/>
    <col min="11" max="11" width="4.375" style="30" customWidth="1"/>
    <col min="12" max="12" width="4.375" style="33" customWidth="1"/>
    <col min="13" max="13" width="4.375" style="30" customWidth="1"/>
    <col min="14" max="14" width="4.375" style="33" customWidth="1"/>
    <col min="15" max="15" width="4" style="30" customWidth="1"/>
    <col min="16" max="16" width="4" style="33" customWidth="1"/>
    <col min="17" max="17" width="4.125" style="30" customWidth="1"/>
    <col min="18" max="18" width="4" style="33" customWidth="1"/>
    <col min="19" max="19" width="4" style="30" customWidth="1"/>
    <col min="20" max="20" width="4.125" style="33" customWidth="1"/>
    <col min="21" max="21" width="4" style="30" customWidth="1"/>
    <col min="22" max="22" width="4.375" style="33" customWidth="1"/>
    <col min="23" max="23" width="4.375" style="30" customWidth="1"/>
    <col min="24" max="24" width="4.375" style="33" customWidth="1"/>
    <col min="25" max="25" width="4" style="30" customWidth="1"/>
    <col min="26" max="26" width="4" style="33" customWidth="1"/>
    <col min="27" max="27" width="4" style="30" customWidth="1"/>
    <col min="28" max="28" width="4" style="33" customWidth="1"/>
    <col min="29" max="29" width="4" style="30" customWidth="1"/>
    <col min="30" max="30" width="4" style="33" customWidth="1"/>
    <col min="31" max="31" width="4" style="30" customWidth="1"/>
    <col min="32" max="32" width="4.375" style="30" customWidth="1"/>
    <col min="33" max="33" width="5.5" style="33" customWidth="1"/>
    <col min="34" max="34" width="3.875" style="33" customWidth="1"/>
    <col min="35" max="35" width="0.125" style="31" hidden="1" customWidth="1"/>
    <col min="36" max="36" width="5.5" style="31" customWidth="1"/>
    <col min="37" max="40" width="6.625" style="23" customWidth="1"/>
    <col min="41" max="41" width="9.125" style="23" customWidth="1"/>
    <col min="42" max="16384" width="9" style="23"/>
  </cols>
  <sheetData>
    <row r="1" spans="1:41" ht="24" customHeight="1">
      <c r="A1" s="122" t="s">
        <v>73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3"/>
      <c r="AJ1" s="59"/>
      <c r="AK1" s="23" t="s">
        <v>45</v>
      </c>
      <c r="AL1" s="23" t="s">
        <v>46</v>
      </c>
      <c r="AN1" s="23" t="s">
        <v>44</v>
      </c>
      <c r="AO1" s="23" t="s">
        <v>43</v>
      </c>
    </row>
    <row r="2" spans="1:41" ht="15.95" customHeight="1">
      <c r="A2" s="124" t="s">
        <v>74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6"/>
      <c r="AI2" s="62"/>
      <c r="AJ2" s="59"/>
    </row>
    <row r="3" spans="1:41" ht="15" customHeight="1">
      <c r="A3" s="118" t="s">
        <v>0</v>
      </c>
      <c r="B3" s="119"/>
      <c r="C3" s="58" t="s">
        <v>1</v>
      </c>
      <c r="D3" s="24">
        <v>1</v>
      </c>
      <c r="E3" s="24">
        <v>2</v>
      </c>
      <c r="F3" s="20">
        <v>3</v>
      </c>
      <c r="G3" s="24">
        <v>4</v>
      </c>
      <c r="H3" s="25">
        <v>5</v>
      </c>
      <c r="I3" s="24">
        <v>6</v>
      </c>
      <c r="J3" s="20">
        <v>7</v>
      </c>
      <c r="K3" s="24">
        <v>8</v>
      </c>
      <c r="L3" s="20">
        <v>9</v>
      </c>
      <c r="M3" s="24">
        <v>10</v>
      </c>
      <c r="N3" s="20">
        <v>11</v>
      </c>
      <c r="O3" s="24">
        <v>12</v>
      </c>
      <c r="P3" s="20">
        <v>13</v>
      </c>
      <c r="Q3" s="24">
        <v>14</v>
      </c>
      <c r="R3" s="20">
        <v>15</v>
      </c>
      <c r="S3" s="24">
        <v>16</v>
      </c>
      <c r="T3" s="20">
        <v>17</v>
      </c>
      <c r="U3" s="24">
        <v>18</v>
      </c>
      <c r="V3" s="20">
        <v>19</v>
      </c>
      <c r="W3" s="24">
        <v>20</v>
      </c>
      <c r="X3" s="20">
        <v>21</v>
      </c>
      <c r="Y3" s="24">
        <v>22</v>
      </c>
      <c r="Z3" s="20">
        <v>23</v>
      </c>
      <c r="AA3" s="24">
        <v>24</v>
      </c>
      <c r="AB3" s="20">
        <v>25</v>
      </c>
      <c r="AC3" s="24">
        <v>26</v>
      </c>
      <c r="AD3" s="20">
        <v>27</v>
      </c>
      <c r="AE3" s="24">
        <v>28</v>
      </c>
      <c r="AF3" s="20">
        <v>29</v>
      </c>
      <c r="AG3" s="20">
        <v>30</v>
      </c>
      <c r="AH3" s="20"/>
      <c r="AI3" s="63"/>
      <c r="AJ3" s="60"/>
    </row>
    <row r="4" spans="1:41" ht="15" customHeight="1" thickBot="1">
      <c r="A4" s="120"/>
      <c r="B4" s="121"/>
      <c r="C4" s="42" t="s">
        <v>2</v>
      </c>
      <c r="D4" s="83" t="s">
        <v>59</v>
      </c>
      <c r="E4" s="84" t="s">
        <v>47</v>
      </c>
      <c r="F4" s="83" t="s">
        <v>60</v>
      </c>
      <c r="G4" s="83" t="s">
        <v>55</v>
      </c>
      <c r="H4" s="83" t="s">
        <v>56</v>
      </c>
      <c r="I4" s="83" t="s">
        <v>57</v>
      </c>
      <c r="J4" s="83" t="s">
        <v>58</v>
      </c>
      <c r="K4" s="83" t="s">
        <v>59</v>
      </c>
      <c r="L4" s="84" t="s">
        <v>47</v>
      </c>
      <c r="M4" s="83" t="s">
        <v>60</v>
      </c>
      <c r="N4" s="83" t="s">
        <v>55</v>
      </c>
      <c r="O4" s="83" t="s">
        <v>56</v>
      </c>
      <c r="P4" s="83" t="s">
        <v>57</v>
      </c>
      <c r="Q4" s="83" t="s">
        <v>58</v>
      </c>
      <c r="R4" s="83" t="s">
        <v>59</v>
      </c>
      <c r="S4" s="84" t="s">
        <v>47</v>
      </c>
      <c r="T4" s="83" t="s">
        <v>60</v>
      </c>
      <c r="U4" s="83" t="s">
        <v>55</v>
      </c>
      <c r="V4" s="83" t="s">
        <v>56</v>
      </c>
      <c r="W4" s="83" t="s">
        <v>57</v>
      </c>
      <c r="X4" s="83" t="s">
        <v>58</v>
      </c>
      <c r="Y4" s="83" t="s">
        <v>59</v>
      </c>
      <c r="Z4" s="84" t="s">
        <v>47</v>
      </c>
      <c r="AA4" s="83" t="s">
        <v>60</v>
      </c>
      <c r="AB4" s="83" t="s">
        <v>55</v>
      </c>
      <c r="AC4" s="83" t="s">
        <v>56</v>
      </c>
      <c r="AD4" s="83" t="s">
        <v>57</v>
      </c>
      <c r="AE4" s="83" t="s">
        <v>58</v>
      </c>
      <c r="AF4" s="83" t="s">
        <v>59</v>
      </c>
      <c r="AG4" s="84" t="s">
        <v>47</v>
      </c>
      <c r="AH4" s="83"/>
      <c r="AI4" s="77" t="s">
        <v>47</v>
      </c>
      <c r="AJ4" s="61"/>
    </row>
    <row r="5" spans="1:41" ht="14.25" customHeight="1">
      <c r="A5" s="116" t="s">
        <v>72</v>
      </c>
      <c r="B5" s="43">
        <v>1</v>
      </c>
      <c r="C5" s="48" t="s">
        <v>66</v>
      </c>
      <c r="D5" s="53"/>
      <c r="E5" s="53"/>
      <c r="F5" s="75" t="s">
        <v>82</v>
      </c>
      <c r="G5" s="53"/>
      <c r="H5" s="53" t="s">
        <v>80</v>
      </c>
      <c r="I5" s="53"/>
      <c r="J5" s="53" t="s">
        <v>79</v>
      </c>
      <c r="K5" s="53" t="s">
        <v>79</v>
      </c>
      <c r="L5" s="53" t="s">
        <v>79</v>
      </c>
      <c r="M5" s="75" t="s">
        <v>81</v>
      </c>
      <c r="N5" s="53"/>
      <c r="O5" s="53" t="s">
        <v>79</v>
      </c>
      <c r="P5" s="53"/>
      <c r="Q5" s="53" t="s">
        <v>79</v>
      </c>
      <c r="R5" s="53"/>
      <c r="S5" s="53"/>
      <c r="T5" s="53" t="s">
        <v>79</v>
      </c>
      <c r="U5" s="53"/>
      <c r="V5" s="92"/>
      <c r="W5" s="92"/>
      <c r="X5" s="97" t="s">
        <v>84</v>
      </c>
      <c r="Y5" s="92"/>
      <c r="Z5" s="92" t="s">
        <v>79</v>
      </c>
      <c r="AA5" s="92" t="s">
        <v>79</v>
      </c>
      <c r="AB5" s="92"/>
      <c r="AC5" s="92"/>
      <c r="AD5" s="92"/>
      <c r="AE5" s="92" t="s">
        <v>79</v>
      </c>
      <c r="AF5" s="92" t="s">
        <v>79</v>
      </c>
      <c r="AG5" s="53" t="s">
        <v>79</v>
      </c>
      <c r="AH5" s="75"/>
      <c r="AI5" s="64"/>
      <c r="AJ5" s="40"/>
    </row>
    <row r="6" spans="1:41" ht="15" customHeight="1">
      <c r="A6" s="116"/>
      <c r="B6" s="58">
        <v>2</v>
      </c>
      <c r="C6" s="49" t="s">
        <v>38</v>
      </c>
      <c r="D6" s="20"/>
      <c r="E6" s="88" t="s">
        <v>79</v>
      </c>
      <c r="F6" s="88" t="s">
        <v>79</v>
      </c>
      <c r="G6" s="88" t="s">
        <v>79</v>
      </c>
      <c r="H6" s="88"/>
      <c r="I6" s="76" t="s">
        <v>84</v>
      </c>
      <c r="J6" s="88"/>
      <c r="K6" s="24"/>
      <c r="L6" s="88"/>
      <c r="M6" s="88"/>
      <c r="N6" s="88" t="s">
        <v>79</v>
      </c>
      <c r="O6" s="76" t="s">
        <v>82</v>
      </c>
      <c r="P6" s="88" t="s">
        <v>79</v>
      </c>
      <c r="Q6" s="88" t="s">
        <v>79</v>
      </c>
      <c r="R6" s="88"/>
      <c r="S6" s="88" t="s">
        <v>79</v>
      </c>
      <c r="T6" s="88"/>
      <c r="U6" s="104" t="s">
        <v>81</v>
      </c>
      <c r="V6" s="88" t="s">
        <v>79</v>
      </c>
      <c r="W6" s="88" t="s">
        <v>79</v>
      </c>
      <c r="X6" s="88"/>
      <c r="Y6" s="76" t="s">
        <v>81</v>
      </c>
      <c r="Z6" s="24"/>
      <c r="AA6" s="88"/>
      <c r="AB6" s="88"/>
      <c r="AC6" s="88" t="s">
        <v>79</v>
      </c>
      <c r="AD6" s="88" t="s">
        <v>79</v>
      </c>
      <c r="AE6" s="88"/>
      <c r="AF6" s="88"/>
      <c r="AG6" s="88"/>
      <c r="AH6" s="76"/>
      <c r="AI6" s="65"/>
      <c r="AJ6" s="34"/>
      <c r="AK6" s="21"/>
    </row>
    <row r="7" spans="1:41" ht="15" customHeight="1">
      <c r="A7" s="116"/>
      <c r="B7" s="58">
        <v>3</v>
      </c>
      <c r="C7" s="50" t="s">
        <v>41</v>
      </c>
      <c r="D7" s="88"/>
      <c r="E7" s="76" t="s">
        <v>84</v>
      </c>
      <c r="F7" s="88"/>
      <c r="G7" s="88" t="s">
        <v>79</v>
      </c>
      <c r="H7" s="20"/>
      <c r="I7" s="88" t="s">
        <v>79</v>
      </c>
      <c r="J7" s="88"/>
      <c r="K7" s="87" t="s">
        <v>82</v>
      </c>
      <c r="L7" s="88"/>
      <c r="M7" s="88" t="s">
        <v>79</v>
      </c>
      <c r="N7" s="88"/>
      <c r="O7" s="76" t="s">
        <v>81</v>
      </c>
      <c r="P7" s="88"/>
      <c r="Q7" s="76" t="s">
        <v>81</v>
      </c>
      <c r="R7" s="88"/>
      <c r="S7" s="76" t="s">
        <v>81</v>
      </c>
      <c r="T7" s="88"/>
      <c r="U7" s="88" t="s">
        <v>79</v>
      </c>
      <c r="V7" s="88"/>
      <c r="W7" s="88" t="s">
        <v>79</v>
      </c>
      <c r="X7" s="88"/>
      <c r="Y7" s="88" t="s">
        <v>79</v>
      </c>
      <c r="Z7" s="88"/>
      <c r="AA7" s="139" t="s">
        <v>77</v>
      </c>
      <c r="AB7" s="140"/>
      <c r="AC7" s="140"/>
      <c r="AD7" s="140"/>
      <c r="AE7" s="140"/>
      <c r="AF7" s="140"/>
      <c r="AG7" s="141"/>
      <c r="AH7" s="88"/>
      <c r="AI7" s="66"/>
      <c r="AJ7" s="41"/>
      <c r="AK7" s="20"/>
    </row>
    <row r="8" spans="1:41" ht="15" customHeight="1" thickBot="1">
      <c r="A8" s="117"/>
      <c r="B8" s="39">
        <v>4</v>
      </c>
      <c r="C8" s="51" t="s">
        <v>54</v>
      </c>
      <c r="D8" s="89" t="s">
        <v>79</v>
      </c>
      <c r="E8" s="82"/>
      <c r="F8" s="80" t="s">
        <v>83</v>
      </c>
      <c r="G8" s="89"/>
      <c r="H8" s="89" t="s">
        <v>79</v>
      </c>
      <c r="I8" s="89"/>
      <c r="J8" s="89" t="s">
        <v>79</v>
      </c>
      <c r="K8" s="89"/>
      <c r="L8" s="80" t="s">
        <v>81</v>
      </c>
      <c r="M8" s="89"/>
      <c r="N8" s="89" t="s">
        <v>79</v>
      </c>
      <c r="O8" s="89"/>
      <c r="P8" s="89" t="s">
        <v>79</v>
      </c>
      <c r="Q8" s="89"/>
      <c r="R8" s="89" t="s">
        <v>79</v>
      </c>
      <c r="S8" s="89"/>
      <c r="T8" s="90" t="s">
        <v>79</v>
      </c>
      <c r="U8" s="89"/>
      <c r="V8" s="89" t="s">
        <v>79</v>
      </c>
      <c r="W8" s="89"/>
      <c r="X8" s="89" t="s">
        <v>79</v>
      </c>
      <c r="Y8" s="89"/>
      <c r="Z8" s="89" t="s">
        <v>79</v>
      </c>
      <c r="AA8" s="89"/>
      <c r="AB8" s="89" t="s">
        <v>79</v>
      </c>
      <c r="AC8" s="89"/>
      <c r="AD8" s="80" t="s">
        <v>81</v>
      </c>
      <c r="AE8" s="89"/>
      <c r="AF8" s="80" t="s">
        <v>81</v>
      </c>
      <c r="AG8" s="89"/>
      <c r="AH8" s="89"/>
      <c r="AI8" s="67"/>
      <c r="AJ8" s="40"/>
    </row>
    <row r="9" spans="1:41" ht="15" customHeight="1">
      <c r="A9" s="133" t="s">
        <v>71</v>
      </c>
      <c r="B9" s="38">
        <v>5</v>
      </c>
      <c r="C9" s="52" t="s">
        <v>9</v>
      </c>
      <c r="D9" s="55" t="s">
        <v>100</v>
      </c>
      <c r="E9" s="35"/>
      <c r="F9" s="55" t="s">
        <v>101</v>
      </c>
      <c r="G9" s="35"/>
      <c r="H9" s="55" t="s">
        <v>102</v>
      </c>
      <c r="I9" s="35"/>
      <c r="J9" s="55" t="s">
        <v>114</v>
      </c>
      <c r="K9" s="35"/>
      <c r="L9" s="55" t="s">
        <v>117</v>
      </c>
      <c r="M9" s="35"/>
      <c r="N9" s="55" t="s">
        <v>96</v>
      </c>
      <c r="O9" s="35"/>
      <c r="P9" s="55" t="s">
        <v>116</v>
      </c>
      <c r="Q9" s="35"/>
      <c r="R9" s="111" t="s">
        <v>96</v>
      </c>
      <c r="S9" s="98"/>
      <c r="T9" s="115" t="s">
        <v>97</v>
      </c>
      <c r="U9" s="35"/>
      <c r="V9" s="115" t="s">
        <v>106</v>
      </c>
      <c r="W9" s="35"/>
      <c r="X9" s="115" t="s">
        <v>99</v>
      </c>
      <c r="Y9" s="35"/>
      <c r="Z9" s="115" t="s">
        <v>121</v>
      </c>
      <c r="AA9" s="35"/>
      <c r="AB9" s="55" t="s">
        <v>100</v>
      </c>
      <c r="AC9" s="35"/>
      <c r="AD9" s="55" t="s">
        <v>101</v>
      </c>
      <c r="AE9" s="35"/>
      <c r="AF9" s="55" t="s">
        <v>117</v>
      </c>
      <c r="AG9" s="35"/>
      <c r="AH9" s="35"/>
      <c r="AI9" s="68" t="s">
        <v>63</v>
      </c>
      <c r="AJ9" s="34"/>
      <c r="AK9" s="26">
        <f>COUNTIF(D9:AI9,"A")</f>
        <v>2</v>
      </c>
      <c r="AL9" s="26">
        <f>COUNTIF(D9:AI9,"B")</f>
        <v>2</v>
      </c>
      <c r="AN9" s="23">
        <f>COUNTIF(D9:AG9,"N")</f>
        <v>2</v>
      </c>
      <c r="AO9" s="37">
        <f>SUM(AK9:AM9)</f>
        <v>4</v>
      </c>
    </row>
    <row r="10" spans="1:41" ht="15" customHeight="1">
      <c r="A10" s="134"/>
      <c r="B10" s="38">
        <v>6</v>
      </c>
      <c r="C10" s="50" t="s">
        <v>68</v>
      </c>
      <c r="D10" s="86" t="s">
        <v>101</v>
      </c>
      <c r="E10" s="73"/>
      <c r="F10" s="74" t="s">
        <v>102</v>
      </c>
      <c r="G10" s="73"/>
      <c r="H10" s="109" t="s">
        <v>113</v>
      </c>
      <c r="I10" s="73"/>
      <c r="J10" s="74" t="s">
        <v>107</v>
      </c>
      <c r="K10" s="73"/>
      <c r="L10" s="74" t="s">
        <v>134</v>
      </c>
      <c r="M10" s="73"/>
      <c r="N10" s="109" t="s">
        <v>97</v>
      </c>
      <c r="O10" s="73"/>
      <c r="P10" s="74" t="s">
        <v>96</v>
      </c>
      <c r="Q10" s="73"/>
      <c r="R10" s="74" t="s">
        <v>116</v>
      </c>
      <c r="S10" s="73"/>
      <c r="T10" s="74" t="s">
        <v>106</v>
      </c>
      <c r="U10" s="73"/>
      <c r="V10" s="74" t="s">
        <v>99</v>
      </c>
      <c r="W10" s="73"/>
      <c r="X10" s="74" t="s">
        <v>129</v>
      </c>
      <c r="Y10" s="73"/>
      <c r="Z10" s="109" t="s">
        <v>101</v>
      </c>
      <c r="AA10" s="73"/>
      <c r="AB10" s="74" t="s">
        <v>125</v>
      </c>
      <c r="AC10" s="73"/>
      <c r="AD10" s="74" t="s">
        <v>131</v>
      </c>
      <c r="AE10" s="73"/>
      <c r="AF10" s="74" t="s">
        <v>137</v>
      </c>
      <c r="AG10" s="73"/>
      <c r="AH10" s="73"/>
      <c r="AI10" s="68" t="s">
        <v>63</v>
      </c>
      <c r="AJ10" s="34"/>
      <c r="AK10" s="26">
        <f t="shared" ref="AK10:AK20" si="0">COUNTIF(D10:AI10,"A")</f>
        <v>1</v>
      </c>
      <c r="AL10" s="26">
        <f t="shared" ref="AL10:AL32" si="1">COUNTIF(D10:AI10,"B")</f>
        <v>2</v>
      </c>
      <c r="AN10" s="23">
        <f>COUNTIF(D10:AG10,"N")</f>
        <v>2</v>
      </c>
      <c r="AO10" s="37">
        <f t="shared" ref="AO10:AO32" si="2">SUM(AK10:AM10)</f>
        <v>3</v>
      </c>
    </row>
    <row r="11" spans="1:41" ht="15" customHeight="1">
      <c r="A11" s="134"/>
      <c r="B11" s="38">
        <v>7</v>
      </c>
      <c r="C11" s="50" t="s">
        <v>26</v>
      </c>
      <c r="D11" s="86" t="s">
        <v>102</v>
      </c>
      <c r="E11" s="73"/>
      <c r="F11" s="74" t="s">
        <v>103</v>
      </c>
      <c r="G11" s="73"/>
      <c r="H11" s="109" t="s">
        <v>107</v>
      </c>
      <c r="I11" s="73"/>
      <c r="J11" s="74" t="s">
        <v>111</v>
      </c>
      <c r="K11" s="73"/>
      <c r="L11" s="109" t="s">
        <v>97</v>
      </c>
      <c r="M11" s="73"/>
      <c r="N11" s="74" t="s">
        <v>120</v>
      </c>
      <c r="O11" s="73"/>
      <c r="P11" s="109" t="s">
        <v>123</v>
      </c>
      <c r="Q11" s="73"/>
      <c r="R11" s="74" t="s">
        <v>106</v>
      </c>
      <c r="S11" s="73"/>
      <c r="T11" s="74" t="s">
        <v>127</v>
      </c>
      <c r="U11" s="73"/>
      <c r="V11" s="74" t="s">
        <v>100</v>
      </c>
      <c r="W11" s="73"/>
      <c r="X11" s="74" t="s">
        <v>101</v>
      </c>
      <c r="Y11" s="73"/>
      <c r="Z11" s="74" t="s">
        <v>102</v>
      </c>
      <c r="AA11" s="73"/>
      <c r="AB11" s="74" t="s">
        <v>107</v>
      </c>
      <c r="AC11" s="73"/>
      <c r="AD11" s="74" t="s">
        <v>96</v>
      </c>
      <c r="AE11" s="73"/>
      <c r="AF11" s="74" t="s">
        <v>130</v>
      </c>
      <c r="AG11" s="73"/>
      <c r="AH11" s="73"/>
      <c r="AI11" s="66"/>
      <c r="AJ11" s="34"/>
      <c r="AK11" s="26">
        <f t="shared" si="0"/>
        <v>3</v>
      </c>
      <c r="AL11" s="26">
        <f t="shared" si="1"/>
        <v>3</v>
      </c>
      <c r="AN11" s="23">
        <f t="shared" ref="AN11:AN32" si="3">COUNTIF(D11:AH11,"N")</f>
        <v>2</v>
      </c>
      <c r="AO11" s="37">
        <f t="shared" si="2"/>
        <v>6</v>
      </c>
    </row>
    <row r="12" spans="1:41" ht="15" customHeight="1">
      <c r="A12" s="134"/>
      <c r="B12" s="38">
        <v>8</v>
      </c>
      <c r="C12" s="50" t="s">
        <v>14</v>
      </c>
      <c r="D12" s="113" t="s">
        <v>103</v>
      </c>
      <c r="E12" s="73"/>
      <c r="F12" s="74" t="s">
        <v>107</v>
      </c>
      <c r="G12" s="73"/>
      <c r="H12" s="109" t="s">
        <v>109</v>
      </c>
      <c r="I12" s="73"/>
      <c r="J12" s="109" t="s">
        <v>97</v>
      </c>
      <c r="K12" s="73"/>
      <c r="L12" s="74" t="s">
        <v>96</v>
      </c>
      <c r="M12" s="73"/>
      <c r="N12" s="74" t="s">
        <v>97</v>
      </c>
      <c r="O12" s="73"/>
      <c r="P12" s="74" t="s">
        <v>124</v>
      </c>
      <c r="Q12" s="79"/>
      <c r="R12" s="74" t="s">
        <v>99</v>
      </c>
      <c r="S12" s="79"/>
      <c r="T12" s="74" t="s">
        <v>100</v>
      </c>
      <c r="U12" s="73"/>
      <c r="V12" s="74" t="s">
        <v>125</v>
      </c>
      <c r="W12" s="73"/>
      <c r="X12" s="74" t="s">
        <v>128</v>
      </c>
      <c r="Y12" s="73"/>
      <c r="Z12" s="74" t="s">
        <v>107</v>
      </c>
      <c r="AA12" s="73"/>
      <c r="AB12" s="74" t="s">
        <v>96</v>
      </c>
      <c r="AC12" s="73"/>
      <c r="AD12" s="74" t="s">
        <v>97</v>
      </c>
      <c r="AE12" s="73"/>
      <c r="AF12" s="74" t="s">
        <v>96</v>
      </c>
      <c r="AG12" s="73"/>
      <c r="AH12" s="76"/>
      <c r="AI12" s="66"/>
      <c r="AJ12" s="34"/>
      <c r="AK12" s="26">
        <f t="shared" si="0"/>
        <v>4</v>
      </c>
      <c r="AL12" s="26">
        <f t="shared" ref="AL12:AL20" si="4">COUNTIF(D12:AI12,"B")</f>
        <v>3</v>
      </c>
      <c r="AN12" s="23">
        <f t="shared" ref="AN12:AN20" si="5">COUNTIF(D12:AG12,"N")</f>
        <v>2</v>
      </c>
      <c r="AO12" s="37">
        <f t="shared" si="2"/>
        <v>7</v>
      </c>
    </row>
    <row r="13" spans="1:41" ht="15" customHeight="1">
      <c r="A13" s="134"/>
      <c r="B13" s="38">
        <v>9</v>
      </c>
      <c r="C13" s="50" t="s">
        <v>61</v>
      </c>
      <c r="D13" s="86" t="s">
        <v>104</v>
      </c>
      <c r="E13" s="73"/>
      <c r="F13" s="74" t="s">
        <v>96</v>
      </c>
      <c r="G13" s="73"/>
      <c r="H13" s="74" t="s">
        <v>110</v>
      </c>
      <c r="I13" s="73"/>
      <c r="J13" s="74" t="s">
        <v>115</v>
      </c>
      <c r="K13" s="73"/>
      <c r="L13" s="74" t="s">
        <v>97</v>
      </c>
      <c r="M13" s="73"/>
      <c r="N13" s="109" t="s">
        <v>106</v>
      </c>
      <c r="O13" s="73"/>
      <c r="P13" s="74" t="s">
        <v>99</v>
      </c>
      <c r="Q13" s="73"/>
      <c r="R13" s="74" t="s">
        <v>121</v>
      </c>
      <c r="S13" s="73"/>
      <c r="T13" s="109" t="s">
        <v>101</v>
      </c>
      <c r="U13" s="73"/>
      <c r="V13" s="74" t="s">
        <v>128</v>
      </c>
      <c r="W13" s="73"/>
      <c r="X13" s="74" t="s">
        <v>107</v>
      </c>
      <c r="Y13" s="73"/>
      <c r="Z13" s="74" t="s">
        <v>96</v>
      </c>
      <c r="AA13" s="73"/>
      <c r="AB13" s="74" t="s">
        <v>97</v>
      </c>
      <c r="AC13" s="73"/>
      <c r="AD13" s="74" t="s">
        <v>96</v>
      </c>
      <c r="AE13" s="73"/>
      <c r="AF13" s="74" t="s">
        <v>133</v>
      </c>
      <c r="AG13" s="73"/>
      <c r="AH13" s="76"/>
      <c r="AI13" s="69"/>
      <c r="AJ13" s="44"/>
      <c r="AK13" s="26">
        <f t="shared" si="0"/>
        <v>4</v>
      </c>
      <c r="AL13" s="26">
        <f t="shared" si="4"/>
        <v>4</v>
      </c>
      <c r="AN13" s="23">
        <f t="shared" si="5"/>
        <v>2</v>
      </c>
      <c r="AO13" s="37">
        <f t="shared" si="2"/>
        <v>8</v>
      </c>
    </row>
    <row r="14" spans="1:41" ht="15" customHeight="1">
      <c r="A14" s="134"/>
      <c r="B14" s="38">
        <v>10</v>
      </c>
      <c r="C14" s="50" t="s">
        <v>25</v>
      </c>
      <c r="D14" s="113" t="s">
        <v>96</v>
      </c>
      <c r="E14" s="73"/>
      <c r="F14" s="74" t="s">
        <v>97</v>
      </c>
      <c r="G14" s="73"/>
      <c r="H14" s="74" t="s">
        <v>111</v>
      </c>
      <c r="I14" s="73"/>
      <c r="J14" s="74" t="s">
        <v>116</v>
      </c>
      <c r="K14" s="73"/>
      <c r="L14" s="85">
        <v>1</v>
      </c>
      <c r="M14" s="25"/>
      <c r="N14" s="85">
        <v>2</v>
      </c>
      <c r="O14" s="25"/>
      <c r="P14" s="114">
        <v>3</v>
      </c>
      <c r="Q14" s="25"/>
      <c r="R14" s="85">
        <v>4</v>
      </c>
      <c r="S14" s="25"/>
      <c r="T14" s="85">
        <v>5</v>
      </c>
      <c r="U14" s="25"/>
      <c r="V14" s="114" t="s">
        <v>107</v>
      </c>
      <c r="W14" s="25"/>
      <c r="X14" s="85" t="s">
        <v>111</v>
      </c>
      <c r="Y14" s="25"/>
      <c r="Z14" s="85" t="s">
        <v>97</v>
      </c>
      <c r="AA14" s="25"/>
      <c r="AB14" s="85" t="s">
        <v>96</v>
      </c>
      <c r="AC14" s="25"/>
      <c r="AD14" s="74" t="s">
        <v>97</v>
      </c>
      <c r="AE14" s="73"/>
      <c r="AF14" s="85">
        <v>1</v>
      </c>
      <c r="AG14" s="103" t="s">
        <v>76</v>
      </c>
      <c r="AH14" s="73"/>
      <c r="AI14" s="66"/>
      <c r="AJ14" s="34"/>
      <c r="AK14" s="26">
        <f t="shared" si="0"/>
        <v>4</v>
      </c>
      <c r="AL14" s="26">
        <f t="shared" si="4"/>
        <v>4</v>
      </c>
      <c r="AN14" s="23">
        <f t="shared" si="5"/>
        <v>1</v>
      </c>
      <c r="AO14" s="37">
        <f t="shared" si="2"/>
        <v>8</v>
      </c>
    </row>
    <row r="15" spans="1:41" ht="15" customHeight="1">
      <c r="A15" s="134"/>
      <c r="B15" s="38">
        <v>11</v>
      </c>
      <c r="C15" s="50" t="s">
        <v>51</v>
      </c>
      <c r="D15" s="86" t="s">
        <v>97</v>
      </c>
      <c r="E15" s="25"/>
      <c r="F15" s="114" t="s">
        <v>96</v>
      </c>
      <c r="G15" s="73"/>
      <c r="H15" s="74" t="s">
        <v>110</v>
      </c>
      <c r="I15" s="73"/>
      <c r="J15" s="74" t="s">
        <v>106</v>
      </c>
      <c r="K15" s="73"/>
      <c r="L15" s="109" t="s">
        <v>99</v>
      </c>
      <c r="M15" s="73"/>
      <c r="N15" s="109" t="s">
        <v>121</v>
      </c>
      <c r="O15" s="73"/>
      <c r="P15" s="74" t="s">
        <v>125</v>
      </c>
      <c r="Q15" s="73"/>
      <c r="R15" s="74" t="s">
        <v>126</v>
      </c>
      <c r="S15" s="73"/>
      <c r="T15" s="74" t="s">
        <v>107</v>
      </c>
      <c r="U15" s="73"/>
      <c r="V15" s="74" t="s">
        <v>111</v>
      </c>
      <c r="W15" s="25"/>
      <c r="X15" s="85" t="s">
        <v>97</v>
      </c>
      <c r="Y15" s="25"/>
      <c r="Z15" s="74" t="s">
        <v>111</v>
      </c>
      <c r="AA15" s="73"/>
      <c r="AB15" s="74" t="s">
        <v>97</v>
      </c>
      <c r="AC15" s="73"/>
      <c r="AD15" s="74" t="s">
        <v>132</v>
      </c>
      <c r="AE15" s="73"/>
      <c r="AF15" s="74" t="s">
        <v>99</v>
      </c>
      <c r="AG15" s="73"/>
      <c r="AH15" s="73"/>
      <c r="AI15" s="66"/>
      <c r="AJ15" s="34"/>
      <c r="AK15" s="26">
        <f t="shared" si="0"/>
        <v>3</v>
      </c>
      <c r="AL15" s="26">
        <f t="shared" si="4"/>
        <v>4</v>
      </c>
      <c r="AN15" s="23">
        <f t="shared" si="5"/>
        <v>1</v>
      </c>
      <c r="AO15" s="37">
        <f t="shared" si="2"/>
        <v>7</v>
      </c>
    </row>
    <row r="16" spans="1:41" ht="15" customHeight="1">
      <c r="A16" s="134"/>
      <c r="B16" s="38">
        <v>12</v>
      </c>
      <c r="C16" s="50" t="s">
        <v>10</v>
      </c>
      <c r="D16" s="86" t="s">
        <v>96</v>
      </c>
      <c r="E16" s="73"/>
      <c r="F16" s="74" t="s">
        <v>105</v>
      </c>
      <c r="G16" s="73"/>
      <c r="H16" s="74" t="s">
        <v>106</v>
      </c>
      <c r="I16" s="73"/>
      <c r="J16" s="74" t="s">
        <v>99</v>
      </c>
      <c r="K16" s="73"/>
      <c r="L16" s="74" t="s">
        <v>118</v>
      </c>
      <c r="M16" s="73"/>
      <c r="N16" s="74" t="s">
        <v>122</v>
      </c>
      <c r="O16" s="73"/>
      <c r="P16" s="74" t="s">
        <v>108</v>
      </c>
      <c r="Q16" s="73"/>
      <c r="R16" s="74" t="s">
        <v>135</v>
      </c>
      <c r="S16" s="73"/>
      <c r="T16" s="74" t="s">
        <v>96</v>
      </c>
      <c r="U16" s="73"/>
      <c r="V16" s="74" t="s">
        <v>110</v>
      </c>
      <c r="W16" s="73"/>
      <c r="X16" s="74" t="s">
        <v>136</v>
      </c>
      <c r="Y16" s="73"/>
      <c r="Z16" s="74" t="s">
        <v>97</v>
      </c>
      <c r="AA16" s="73"/>
      <c r="AB16" s="109" t="s">
        <v>124</v>
      </c>
      <c r="AC16" s="73"/>
      <c r="AD16" s="109" t="s">
        <v>127</v>
      </c>
      <c r="AE16" s="73"/>
      <c r="AF16" s="109" t="s">
        <v>100</v>
      </c>
      <c r="AG16" s="73"/>
      <c r="AH16" s="73"/>
      <c r="AI16" s="70"/>
      <c r="AJ16" s="45"/>
      <c r="AK16" s="26">
        <f t="shared" si="0"/>
        <v>2</v>
      </c>
      <c r="AL16" s="26">
        <f t="shared" si="4"/>
        <v>3</v>
      </c>
      <c r="AN16" s="23">
        <f t="shared" si="5"/>
        <v>0</v>
      </c>
      <c r="AO16" s="37">
        <f t="shared" si="2"/>
        <v>5</v>
      </c>
    </row>
    <row r="17" spans="1:69" ht="15" customHeight="1">
      <c r="A17" s="134"/>
      <c r="B17" s="21">
        <v>13</v>
      </c>
      <c r="C17" s="50" t="s">
        <v>52</v>
      </c>
      <c r="D17" s="86" t="s">
        <v>97</v>
      </c>
      <c r="E17" s="73"/>
      <c r="F17" s="74" t="s">
        <v>106</v>
      </c>
      <c r="G17" s="73"/>
      <c r="H17" s="74" t="s">
        <v>112</v>
      </c>
      <c r="I17" s="73"/>
      <c r="J17" s="74" t="s">
        <v>100</v>
      </c>
      <c r="K17" s="73"/>
      <c r="L17" s="74" t="s">
        <v>119</v>
      </c>
      <c r="M17" s="73"/>
      <c r="N17" s="74" t="s">
        <v>102</v>
      </c>
      <c r="O17" s="73"/>
      <c r="P17" s="74" t="s">
        <v>114</v>
      </c>
      <c r="Q17" s="73"/>
      <c r="R17" s="109" t="s">
        <v>88</v>
      </c>
      <c r="S17" s="76"/>
      <c r="T17" s="109" t="s">
        <v>88</v>
      </c>
      <c r="U17" s="76"/>
      <c r="V17" s="109" t="s">
        <v>88</v>
      </c>
      <c r="W17" s="76"/>
      <c r="X17" s="109" t="s">
        <v>88</v>
      </c>
      <c r="Y17" s="76"/>
      <c r="Z17" s="109" t="s">
        <v>88</v>
      </c>
      <c r="AA17" s="76"/>
      <c r="AB17" s="109" t="s">
        <v>88</v>
      </c>
      <c r="AC17" s="76"/>
      <c r="AD17" s="109" t="s">
        <v>88</v>
      </c>
      <c r="AE17" s="76"/>
      <c r="AF17" s="109" t="s">
        <v>88</v>
      </c>
      <c r="AG17" s="73"/>
      <c r="AH17" s="73"/>
      <c r="AI17" s="66"/>
      <c r="AJ17" s="34"/>
      <c r="AK17" s="26">
        <f t="shared" si="0"/>
        <v>0</v>
      </c>
      <c r="AL17" s="26">
        <f t="shared" si="4"/>
        <v>1</v>
      </c>
      <c r="AN17" s="23">
        <f t="shared" si="5"/>
        <v>0</v>
      </c>
      <c r="AO17" s="37">
        <f t="shared" si="2"/>
        <v>1</v>
      </c>
    </row>
    <row r="18" spans="1:69" ht="15" customHeight="1">
      <c r="A18" s="134"/>
      <c r="B18" s="38">
        <v>14</v>
      </c>
      <c r="C18" s="50" t="s">
        <v>53</v>
      </c>
      <c r="D18" s="73"/>
      <c r="E18" s="78"/>
      <c r="F18" s="35"/>
      <c r="G18" s="54"/>
      <c r="H18" s="35"/>
      <c r="I18" s="54"/>
      <c r="J18" s="35"/>
      <c r="K18" s="54"/>
      <c r="L18" s="35"/>
      <c r="M18" s="54"/>
      <c r="N18" s="35"/>
      <c r="O18" s="54"/>
      <c r="P18" s="35"/>
      <c r="Q18" s="54"/>
      <c r="R18" s="35"/>
      <c r="S18" s="78"/>
      <c r="T18" s="73"/>
      <c r="U18" s="78"/>
      <c r="V18" s="73"/>
      <c r="W18" s="78"/>
      <c r="X18" s="73"/>
      <c r="Y18" s="78"/>
      <c r="Z18" s="73"/>
      <c r="AA18" s="78"/>
      <c r="AB18" s="73"/>
      <c r="AC18" s="78"/>
      <c r="AD18" s="73"/>
      <c r="AE18" s="78"/>
      <c r="AF18" s="73"/>
      <c r="AG18" s="78"/>
      <c r="AH18" s="73"/>
      <c r="AI18" s="71"/>
      <c r="AJ18" s="34"/>
      <c r="AK18" s="26">
        <f t="shared" si="0"/>
        <v>0</v>
      </c>
      <c r="AL18" s="26">
        <f t="shared" si="4"/>
        <v>0</v>
      </c>
      <c r="AN18" s="23">
        <f t="shared" si="5"/>
        <v>0</v>
      </c>
      <c r="AO18" s="37">
        <f t="shared" si="2"/>
        <v>0</v>
      </c>
    </row>
    <row r="19" spans="1:69" ht="15" customHeight="1">
      <c r="A19" s="134"/>
      <c r="B19" s="21">
        <v>15</v>
      </c>
      <c r="C19" s="79" t="s">
        <v>64</v>
      </c>
      <c r="D19" s="86" t="s">
        <v>98</v>
      </c>
      <c r="E19" s="25"/>
      <c r="F19" s="114">
        <v>2</v>
      </c>
      <c r="G19" s="25"/>
      <c r="H19" s="85">
        <v>3</v>
      </c>
      <c r="I19" s="25"/>
      <c r="J19" s="114">
        <v>4</v>
      </c>
      <c r="K19" s="25"/>
      <c r="L19" s="85">
        <v>5</v>
      </c>
      <c r="M19" s="25"/>
      <c r="N19" s="85">
        <v>6</v>
      </c>
      <c r="O19" s="25"/>
      <c r="P19" s="114" t="s">
        <v>117</v>
      </c>
      <c r="Q19" s="105"/>
      <c r="R19" s="106" t="s">
        <v>96</v>
      </c>
      <c r="S19" s="105"/>
      <c r="T19" s="107" t="s">
        <v>97</v>
      </c>
      <c r="U19" s="98"/>
      <c r="V19" s="111" t="s">
        <v>96</v>
      </c>
      <c r="W19" s="98"/>
      <c r="X19" s="85" t="s">
        <v>130</v>
      </c>
      <c r="Y19" s="25"/>
      <c r="Z19" s="85">
        <v>1</v>
      </c>
      <c r="AA19" s="78"/>
      <c r="AB19" s="73"/>
      <c r="AC19" s="78"/>
      <c r="AD19" s="73"/>
      <c r="AE19" s="78"/>
      <c r="AF19" s="73"/>
      <c r="AG19" s="73"/>
      <c r="AH19" s="76"/>
      <c r="AI19" s="71"/>
      <c r="AJ19" s="34"/>
      <c r="AK19" s="26">
        <f t="shared" si="0"/>
        <v>2</v>
      </c>
      <c r="AL19" s="26">
        <f t="shared" si="4"/>
        <v>2</v>
      </c>
      <c r="AN19" s="23">
        <f t="shared" si="5"/>
        <v>1</v>
      </c>
      <c r="AO19" s="37">
        <f t="shared" si="2"/>
        <v>4</v>
      </c>
    </row>
    <row r="20" spans="1:69" ht="15" customHeight="1" thickBot="1">
      <c r="A20" s="135"/>
      <c r="B20" s="39">
        <v>16</v>
      </c>
      <c r="C20" s="56" t="s">
        <v>70</v>
      </c>
      <c r="D20" s="112" t="s">
        <v>99</v>
      </c>
      <c r="E20" s="100"/>
      <c r="F20" s="99">
        <v>3</v>
      </c>
      <c r="G20" s="100"/>
      <c r="H20" s="99">
        <v>4</v>
      </c>
      <c r="I20" s="100"/>
      <c r="J20" s="110">
        <v>5</v>
      </c>
      <c r="K20" s="100"/>
      <c r="L20" s="99">
        <v>6</v>
      </c>
      <c r="M20" s="100"/>
      <c r="N20" s="99" t="s">
        <v>117</v>
      </c>
      <c r="O20" s="100"/>
      <c r="P20" s="99" t="s">
        <v>96</v>
      </c>
      <c r="Q20" s="100"/>
      <c r="R20" s="110" t="s">
        <v>97</v>
      </c>
      <c r="S20" s="100"/>
      <c r="T20" s="99" t="s">
        <v>96</v>
      </c>
      <c r="U20" s="100"/>
      <c r="V20" s="99" t="s">
        <v>110</v>
      </c>
      <c r="W20" s="100"/>
      <c r="X20" s="99">
        <v>1</v>
      </c>
      <c r="Y20" s="100"/>
      <c r="Z20" s="99">
        <v>2</v>
      </c>
      <c r="AA20" s="100"/>
      <c r="AB20" s="95" t="s">
        <v>99</v>
      </c>
      <c r="AC20" s="93"/>
      <c r="AD20" s="95" t="s">
        <v>100</v>
      </c>
      <c r="AE20" s="93"/>
      <c r="AF20" s="95" t="s">
        <v>101</v>
      </c>
      <c r="AG20" s="93"/>
      <c r="AH20" s="94"/>
      <c r="AI20" s="91"/>
      <c r="AJ20" s="34"/>
      <c r="AK20" s="26">
        <f t="shared" si="0"/>
        <v>2</v>
      </c>
      <c r="AL20" s="26">
        <f t="shared" si="4"/>
        <v>2</v>
      </c>
      <c r="AN20" s="23">
        <f t="shared" si="5"/>
        <v>1</v>
      </c>
      <c r="AO20" s="37">
        <f t="shared" si="2"/>
        <v>4</v>
      </c>
    </row>
    <row r="21" spans="1:69" ht="15" customHeight="1">
      <c r="A21" s="130" t="s">
        <v>67</v>
      </c>
      <c r="B21" s="38">
        <v>17</v>
      </c>
      <c r="C21" s="92" t="s">
        <v>12</v>
      </c>
      <c r="D21" s="35"/>
      <c r="E21" s="102" t="s">
        <v>93</v>
      </c>
      <c r="F21" s="35"/>
      <c r="G21" s="54" t="s">
        <v>89</v>
      </c>
      <c r="H21" s="35"/>
      <c r="I21" s="54" t="s">
        <v>90</v>
      </c>
      <c r="J21" s="35"/>
      <c r="K21" s="54" t="s">
        <v>91</v>
      </c>
      <c r="L21" s="35"/>
      <c r="M21" s="54" t="s">
        <v>5</v>
      </c>
      <c r="N21" s="35"/>
      <c r="O21" s="54" t="s">
        <v>6</v>
      </c>
      <c r="P21" s="35"/>
      <c r="Q21" s="54" t="s">
        <v>5</v>
      </c>
      <c r="R21" s="35"/>
      <c r="S21" s="54" t="s">
        <v>6</v>
      </c>
      <c r="T21" s="35"/>
      <c r="U21" s="54" t="s">
        <v>63</v>
      </c>
      <c r="V21" s="35"/>
      <c r="W21" s="54" t="s">
        <v>92</v>
      </c>
      <c r="X21" s="35"/>
      <c r="Y21" s="54" t="s">
        <v>93</v>
      </c>
      <c r="Z21" s="35"/>
      <c r="AA21" s="54" t="s">
        <v>89</v>
      </c>
      <c r="AB21" s="35"/>
      <c r="AC21" s="54" t="s">
        <v>90</v>
      </c>
      <c r="AD21" s="35"/>
      <c r="AE21" s="54" t="s">
        <v>91</v>
      </c>
      <c r="AF21" s="35"/>
      <c r="AG21" s="54" t="s">
        <v>5</v>
      </c>
      <c r="AH21" s="35"/>
      <c r="AI21" s="64"/>
      <c r="AJ21" s="34"/>
      <c r="AK21" s="26">
        <f t="shared" ref="AK21:AK32" si="6">COUNTIF(D21:AI21,"A")</f>
        <v>3</v>
      </c>
      <c r="AL21" s="26">
        <f t="shared" si="1"/>
        <v>2</v>
      </c>
      <c r="AN21" s="23">
        <f t="shared" si="3"/>
        <v>2</v>
      </c>
      <c r="AO21" s="37">
        <f t="shared" si="2"/>
        <v>5</v>
      </c>
    </row>
    <row r="22" spans="1:69" ht="15" customHeight="1">
      <c r="A22" s="131"/>
      <c r="B22" s="21">
        <v>18</v>
      </c>
      <c r="C22" s="20" t="s">
        <v>33</v>
      </c>
      <c r="D22" s="35"/>
      <c r="E22" s="54" t="s">
        <v>89</v>
      </c>
      <c r="F22" s="35"/>
      <c r="G22" s="54" t="s">
        <v>90</v>
      </c>
      <c r="H22" s="35"/>
      <c r="I22" s="54" t="s">
        <v>91</v>
      </c>
      <c r="J22" s="35"/>
      <c r="K22" s="54" t="s">
        <v>5</v>
      </c>
      <c r="L22" s="35"/>
      <c r="M22" s="54" t="s">
        <v>6</v>
      </c>
      <c r="N22" s="35"/>
      <c r="O22" s="54" t="s">
        <v>5</v>
      </c>
      <c r="P22" s="35"/>
      <c r="Q22" s="54" t="s">
        <v>6</v>
      </c>
      <c r="R22" s="35"/>
      <c r="S22" s="54" t="s">
        <v>63</v>
      </c>
      <c r="T22" s="35"/>
      <c r="U22" s="54" t="s">
        <v>92</v>
      </c>
      <c r="V22" s="35"/>
      <c r="W22" s="54" t="s">
        <v>93</v>
      </c>
      <c r="X22" s="35"/>
      <c r="Y22" s="54" t="s">
        <v>89</v>
      </c>
      <c r="Z22" s="35"/>
      <c r="AA22" s="54" t="s">
        <v>90</v>
      </c>
      <c r="AB22" s="35"/>
      <c r="AC22" s="54" t="s">
        <v>91</v>
      </c>
      <c r="AD22" s="35"/>
      <c r="AE22" s="54" t="s">
        <v>5</v>
      </c>
      <c r="AF22" s="35"/>
      <c r="AG22" s="103" t="s">
        <v>76</v>
      </c>
      <c r="AH22" s="73"/>
      <c r="AI22" s="66"/>
      <c r="AJ22" s="34"/>
      <c r="AK22" s="26">
        <f>COUNTIF(D22:AI22,"A")</f>
        <v>3</v>
      </c>
      <c r="AL22" s="26">
        <f>COUNTIF(D22:AI22,"B")</f>
        <v>2</v>
      </c>
      <c r="AN22" s="23">
        <f>COUNTIF(D22:AH22,"N")</f>
        <v>2</v>
      </c>
      <c r="AO22" s="37">
        <f t="shared" si="2"/>
        <v>5</v>
      </c>
    </row>
    <row r="23" spans="1:69" ht="15" customHeight="1">
      <c r="A23" s="131"/>
      <c r="B23" s="21">
        <v>19</v>
      </c>
      <c r="C23" s="20" t="s">
        <v>48</v>
      </c>
      <c r="D23" s="35"/>
      <c r="E23" s="54" t="s">
        <v>90</v>
      </c>
      <c r="F23" s="35"/>
      <c r="G23" s="54" t="s">
        <v>91</v>
      </c>
      <c r="H23" s="35"/>
      <c r="I23" s="54" t="s">
        <v>5</v>
      </c>
      <c r="J23" s="35"/>
      <c r="K23" s="54" t="s">
        <v>6</v>
      </c>
      <c r="L23" s="35"/>
      <c r="M23" s="54" t="s">
        <v>5</v>
      </c>
      <c r="N23" s="35"/>
      <c r="O23" s="54" t="s">
        <v>6</v>
      </c>
      <c r="P23" s="35"/>
      <c r="Q23" s="54" t="s">
        <v>63</v>
      </c>
      <c r="R23" s="35"/>
      <c r="S23" s="54" t="s">
        <v>92</v>
      </c>
      <c r="T23" s="136" t="s">
        <v>78</v>
      </c>
      <c r="U23" s="137"/>
      <c r="V23" s="137"/>
      <c r="W23" s="137"/>
      <c r="X23" s="138"/>
      <c r="Y23" s="54" t="s">
        <v>90</v>
      </c>
      <c r="Z23" s="35"/>
      <c r="AA23" s="54" t="s">
        <v>91</v>
      </c>
      <c r="AB23" s="35"/>
      <c r="AC23" s="54" t="s">
        <v>5</v>
      </c>
      <c r="AD23" s="35"/>
      <c r="AE23" s="78" t="s">
        <v>6</v>
      </c>
      <c r="AF23" s="73"/>
      <c r="AG23" s="78" t="s">
        <v>5</v>
      </c>
      <c r="AH23" s="73"/>
      <c r="AI23" s="66"/>
      <c r="AJ23" s="34"/>
      <c r="AK23" s="26">
        <f t="shared" si="6"/>
        <v>4</v>
      </c>
      <c r="AL23" s="26">
        <f t="shared" si="1"/>
        <v>3</v>
      </c>
      <c r="AN23" s="23">
        <f t="shared" si="3"/>
        <v>2</v>
      </c>
      <c r="AO23" s="37">
        <f t="shared" si="2"/>
        <v>7</v>
      </c>
    </row>
    <row r="24" spans="1:69" ht="15" customHeight="1">
      <c r="A24" s="131"/>
      <c r="B24" s="21">
        <v>20</v>
      </c>
      <c r="C24" s="20" t="s">
        <v>49</v>
      </c>
      <c r="D24" s="35"/>
      <c r="E24" s="54" t="s">
        <v>91</v>
      </c>
      <c r="F24" s="35"/>
      <c r="G24" s="54" t="s">
        <v>5</v>
      </c>
      <c r="H24" s="35"/>
      <c r="I24" s="54" t="s">
        <v>6</v>
      </c>
      <c r="J24" s="35"/>
      <c r="K24" s="54" t="s">
        <v>5</v>
      </c>
      <c r="L24" s="35"/>
      <c r="M24" s="54" t="s">
        <v>6</v>
      </c>
      <c r="N24" s="35"/>
      <c r="O24" s="54" t="s">
        <v>63</v>
      </c>
      <c r="P24" s="35"/>
      <c r="Q24" s="54" t="s">
        <v>92</v>
      </c>
      <c r="R24" s="35"/>
      <c r="S24" s="54" t="s">
        <v>93</v>
      </c>
      <c r="T24" s="35"/>
      <c r="U24" s="54" t="s">
        <v>89</v>
      </c>
      <c r="V24" s="35"/>
      <c r="W24" s="54" t="s">
        <v>90</v>
      </c>
      <c r="X24" s="35"/>
      <c r="Y24" s="54" t="s">
        <v>91</v>
      </c>
      <c r="Z24" s="35"/>
      <c r="AA24" s="54" t="s">
        <v>5</v>
      </c>
      <c r="AB24" s="35"/>
      <c r="AC24" s="78" t="s">
        <v>6</v>
      </c>
      <c r="AD24" s="73"/>
      <c r="AE24" s="78" t="s">
        <v>5</v>
      </c>
      <c r="AF24" s="73"/>
      <c r="AG24" s="78" t="s">
        <v>6</v>
      </c>
      <c r="AH24" s="73"/>
      <c r="AI24" s="66"/>
      <c r="AJ24" s="34"/>
      <c r="AK24" s="26">
        <f>COUNTIF(D24:AI24,"A")</f>
        <v>4</v>
      </c>
      <c r="AL24" s="26">
        <f>COUNTIF(D24:AI24,"B")</f>
        <v>4</v>
      </c>
      <c r="AN24" s="23">
        <f t="shared" si="3"/>
        <v>2</v>
      </c>
      <c r="AO24" s="37">
        <f t="shared" si="2"/>
        <v>8</v>
      </c>
    </row>
    <row r="25" spans="1:69" ht="15" customHeight="1">
      <c r="A25" s="131"/>
      <c r="B25" s="21">
        <v>21</v>
      </c>
      <c r="C25" s="20" t="s">
        <v>34</v>
      </c>
      <c r="D25" s="35"/>
      <c r="E25" s="54" t="s">
        <v>5</v>
      </c>
      <c r="F25" s="35"/>
      <c r="G25" s="54" t="s">
        <v>6</v>
      </c>
      <c r="H25" s="35"/>
      <c r="I25" s="54" t="s">
        <v>5</v>
      </c>
      <c r="J25" s="35"/>
      <c r="K25" s="54" t="s">
        <v>6</v>
      </c>
      <c r="L25" s="35"/>
      <c r="M25" s="54" t="s">
        <v>63</v>
      </c>
      <c r="N25" s="35"/>
      <c r="O25" s="54" t="s">
        <v>92</v>
      </c>
      <c r="P25" s="35"/>
      <c r="Q25" s="54" t="s">
        <v>93</v>
      </c>
      <c r="R25" s="35"/>
      <c r="S25" s="54" t="s">
        <v>89</v>
      </c>
      <c r="T25" s="35"/>
      <c r="U25" s="54" t="s">
        <v>90</v>
      </c>
      <c r="V25" s="35"/>
      <c r="W25" s="54" t="s">
        <v>91</v>
      </c>
      <c r="X25" s="35"/>
      <c r="Y25" s="54" t="s">
        <v>5</v>
      </c>
      <c r="Z25" s="35"/>
      <c r="AA25" s="136" t="s">
        <v>75</v>
      </c>
      <c r="AB25" s="137"/>
      <c r="AC25" s="137"/>
      <c r="AD25" s="137"/>
      <c r="AE25" s="137"/>
      <c r="AF25" s="137"/>
      <c r="AG25" s="138"/>
      <c r="AH25" s="73"/>
      <c r="AI25" s="66"/>
      <c r="AJ25" s="34"/>
      <c r="AK25" s="26">
        <f t="shared" si="6"/>
        <v>3</v>
      </c>
      <c r="AL25" s="26">
        <f t="shared" si="1"/>
        <v>2</v>
      </c>
      <c r="AN25" s="23">
        <f t="shared" si="3"/>
        <v>1</v>
      </c>
      <c r="AO25" s="37">
        <f t="shared" si="2"/>
        <v>5</v>
      </c>
    </row>
    <row r="26" spans="1:69" ht="15" customHeight="1">
      <c r="A26" s="131"/>
      <c r="B26" s="21">
        <v>22</v>
      </c>
      <c r="C26" s="20" t="s">
        <v>17</v>
      </c>
      <c r="D26" s="35"/>
      <c r="E26" s="54" t="s">
        <v>6</v>
      </c>
      <c r="F26" s="35"/>
      <c r="G26" s="54" t="s">
        <v>5</v>
      </c>
      <c r="H26" s="35"/>
      <c r="I26" s="54" t="s">
        <v>6</v>
      </c>
      <c r="J26" s="35"/>
      <c r="K26" s="54" t="s">
        <v>63</v>
      </c>
      <c r="L26" s="35"/>
      <c r="M26" s="54" t="s">
        <v>92</v>
      </c>
      <c r="N26" s="35"/>
      <c r="O26" s="54" t="s">
        <v>93</v>
      </c>
      <c r="P26" s="35"/>
      <c r="Q26" s="54" t="s">
        <v>89</v>
      </c>
      <c r="R26" s="35"/>
      <c r="S26" s="54" t="s">
        <v>90</v>
      </c>
      <c r="T26" s="35"/>
      <c r="U26" s="54" t="s">
        <v>91</v>
      </c>
      <c r="V26" s="35"/>
      <c r="W26" s="54" t="s">
        <v>5</v>
      </c>
      <c r="X26" s="35"/>
      <c r="Y26" s="78" t="s">
        <v>6</v>
      </c>
      <c r="Z26" s="73"/>
      <c r="AA26" s="136" t="s">
        <v>77</v>
      </c>
      <c r="AB26" s="137"/>
      <c r="AC26" s="137"/>
      <c r="AD26" s="137"/>
      <c r="AE26" s="137"/>
      <c r="AF26" s="137"/>
      <c r="AG26" s="138"/>
      <c r="AH26" s="73"/>
      <c r="AI26" s="66"/>
      <c r="AJ26" s="34"/>
      <c r="AK26" s="26">
        <f t="shared" si="6"/>
        <v>2</v>
      </c>
      <c r="AL26" s="26">
        <f t="shared" si="1"/>
        <v>3</v>
      </c>
      <c r="AN26" s="23">
        <f t="shared" si="3"/>
        <v>1</v>
      </c>
      <c r="AO26" s="37">
        <f t="shared" si="2"/>
        <v>5</v>
      </c>
    </row>
    <row r="27" spans="1:69" s="37" customFormat="1" ht="15" customHeight="1">
      <c r="A27" s="131"/>
      <c r="B27" s="21">
        <v>23</v>
      </c>
      <c r="C27" s="20" t="s">
        <v>29</v>
      </c>
      <c r="D27" s="35"/>
      <c r="E27" s="54" t="s">
        <v>5</v>
      </c>
      <c r="F27" s="35"/>
      <c r="G27" s="54" t="s">
        <v>6</v>
      </c>
      <c r="H27" s="35"/>
      <c r="I27" s="54" t="s">
        <v>63</v>
      </c>
      <c r="J27" s="35"/>
      <c r="K27" s="54" t="s">
        <v>92</v>
      </c>
      <c r="L27" s="35"/>
      <c r="M27" s="54" t="s">
        <v>93</v>
      </c>
      <c r="N27" s="35"/>
      <c r="O27" s="54" t="s">
        <v>89</v>
      </c>
      <c r="P27" s="35"/>
      <c r="Q27" s="54" t="s">
        <v>90</v>
      </c>
      <c r="R27" s="35"/>
      <c r="S27" s="54" t="s">
        <v>91</v>
      </c>
      <c r="T27" s="35"/>
      <c r="U27" s="54" t="s">
        <v>5</v>
      </c>
      <c r="V27" s="35"/>
      <c r="W27" s="78" t="s">
        <v>6</v>
      </c>
      <c r="X27" s="73"/>
      <c r="Y27" s="78" t="s">
        <v>5</v>
      </c>
      <c r="Z27" s="73"/>
      <c r="AA27" s="136" t="s">
        <v>85</v>
      </c>
      <c r="AB27" s="137"/>
      <c r="AC27" s="137"/>
      <c r="AD27" s="137"/>
      <c r="AE27" s="138"/>
      <c r="AF27" s="73"/>
      <c r="AG27" s="78" t="s">
        <v>93</v>
      </c>
      <c r="AH27" s="73"/>
      <c r="AI27" s="66"/>
      <c r="AJ27" s="34"/>
      <c r="AK27" s="36">
        <f t="shared" si="6"/>
        <v>3</v>
      </c>
      <c r="AL27" s="36">
        <f t="shared" si="1"/>
        <v>2</v>
      </c>
      <c r="AM27" s="23"/>
      <c r="AN27" s="23">
        <f t="shared" si="3"/>
        <v>1</v>
      </c>
      <c r="AO27" s="37">
        <f t="shared" si="2"/>
        <v>5</v>
      </c>
    </row>
    <row r="28" spans="1:69" s="37" customFormat="1" ht="15" customHeight="1">
      <c r="A28" s="131"/>
      <c r="B28" s="21">
        <v>24</v>
      </c>
      <c r="C28" s="20" t="s">
        <v>24</v>
      </c>
      <c r="D28" s="73"/>
      <c r="E28" s="54" t="s">
        <v>6</v>
      </c>
      <c r="F28" s="108"/>
      <c r="G28" s="78" t="s">
        <v>63</v>
      </c>
      <c r="H28" s="35"/>
      <c r="I28" s="54" t="s">
        <v>92</v>
      </c>
      <c r="J28" s="35"/>
      <c r="K28" s="54" t="s">
        <v>93</v>
      </c>
      <c r="L28" s="35"/>
      <c r="M28" s="54" t="s">
        <v>89</v>
      </c>
      <c r="N28" s="35"/>
      <c r="O28" s="54" t="s">
        <v>90</v>
      </c>
      <c r="P28" s="35"/>
      <c r="Q28" s="54" t="s">
        <v>91</v>
      </c>
      <c r="R28" s="35"/>
      <c r="S28" s="54" t="s">
        <v>5</v>
      </c>
      <c r="T28" s="35"/>
      <c r="U28" s="78" t="s">
        <v>6</v>
      </c>
      <c r="V28" s="73"/>
      <c r="W28" s="78" t="s">
        <v>5</v>
      </c>
      <c r="X28" s="73"/>
      <c r="Y28" s="78" t="s">
        <v>6</v>
      </c>
      <c r="Z28" s="73"/>
      <c r="AA28" s="78" t="s">
        <v>63</v>
      </c>
      <c r="AB28" s="73"/>
      <c r="AC28" s="78" t="s">
        <v>92</v>
      </c>
      <c r="AD28" s="73"/>
      <c r="AE28" s="78" t="s">
        <v>93</v>
      </c>
      <c r="AF28" s="73"/>
      <c r="AG28" s="78" t="s">
        <v>89</v>
      </c>
      <c r="AH28" s="73"/>
      <c r="AI28" s="66"/>
      <c r="AJ28" s="34"/>
      <c r="AK28" s="36">
        <f t="shared" si="6"/>
        <v>2</v>
      </c>
      <c r="AL28" s="36">
        <f t="shared" si="1"/>
        <v>3</v>
      </c>
      <c r="AM28" s="23"/>
      <c r="AN28" s="23">
        <f t="shared" si="3"/>
        <v>1</v>
      </c>
      <c r="AO28" s="37">
        <f t="shared" si="2"/>
        <v>5</v>
      </c>
    </row>
    <row r="29" spans="1:69" s="27" customFormat="1" ht="15" customHeight="1">
      <c r="A29" s="131"/>
      <c r="B29" s="21">
        <v>25</v>
      </c>
      <c r="C29" s="20" t="s">
        <v>65</v>
      </c>
      <c r="D29" s="73"/>
      <c r="E29" s="78" t="s">
        <v>63</v>
      </c>
      <c r="F29" s="35"/>
      <c r="G29" s="54" t="s">
        <v>92</v>
      </c>
      <c r="H29" s="35"/>
      <c r="I29" s="54" t="s">
        <v>93</v>
      </c>
      <c r="J29" s="35"/>
      <c r="K29" s="54" t="s">
        <v>89</v>
      </c>
      <c r="L29" s="35"/>
      <c r="M29" s="54" t="s">
        <v>90</v>
      </c>
      <c r="N29" s="35"/>
      <c r="O29" s="54" t="s">
        <v>91</v>
      </c>
      <c r="P29" s="35"/>
      <c r="Q29" s="54" t="s">
        <v>5</v>
      </c>
      <c r="R29" s="35"/>
      <c r="S29" s="78" t="s">
        <v>6</v>
      </c>
      <c r="T29" s="73"/>
      <c r="U29" s="78" t="s">
        <v>5</v>
      </c>
      <c r="V29" s="73"/>
      <c r="W29" s="78" t="s">
        <v>6</v>
      </c>
      <c r="X29" s="73"/>
      <c r="Y29" s="78" t="s">
        <v>63</v>
      </c>
      <c r="Z29" s="73"/>
      <c r="AA29" s="78" t="s">
        <v>92</v>
      </c>
      <c r="AB29" s="73"/>
      <c r="AC29" s="78" t="s">
        <v>93</v>
      </c>
      <c r="AD29" s="73"/>
      <c r="AE29" s="78" t="s">
        <v>89</v>
      </c>
      <c r="AF29" s="73"/>
      <c r="AG29" s="78" t="s">
        <v>90</v>
      </c>
      <c r="AH29" s="73"/>
      <c r="AI29" s="66"/>
      <c r="AJ29" s="34"/>
      <c r="AK29" s="26">
        <f t="shared" si="6"/>
        <v>2</v>
      </c>
      <c r="AL29" s="26">
        <f t="shared" si="1"/>
        <v>2</v>
      </c>
      <c r="AM29" s="23"/>
      <c r="AN29" s="23">
        <f t="shared" si="3"/>
        <v>1</v>
      </c>
      <c r="AO29" s="37">
        <f t="shared" si="2"/>
        <v>4</v>
      </c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</row>
    <row r="30" spans="1:69" ht="15" customHeight="1">
      <c r="A30" s="131"/>
      <c r="B30" s="21">
        <v>26</v>
      </c>
      <c r="C30" s="20" t="s">
        <v>62</v>
      </c>
      <c r="D30" s="35"/>
      <c r="E30" s="54" t="s">
        <v>92</v>
      </c>
      <c r="F30" s="35"/>
      <c r="G30" s="54" t="s">
        <v>93</v>
      </c>
      <c r="H30" s="35"/>
      <c r="I30" s="54" t="s">
        <v>89</v>
      </c>
      <c r="J30" s="35"/>
      <c r="K30" s="54" t="s">
        <v>90</v>
      </c>
      <c r="L30" s="35"/>
      <c r="M30" s="54" t="s">
        <v>91</v>
      </c>
      <c r="N30" s="35"/>
      <c r="O30" s="54" t="s">
        <v>5</v>
      </c>
      <c r="P30" s="35"/>
      <c r="Q30" s="78" t="s">
        <v>6</v>
      </c>
      <c r="R30" s="73"/>
      <c r="S30" s="78" t="s">
        <v>5</v>
      </c>
      <c r="T30" s="73"/>
      <c r="U30" s="78" t="s">
        <v>6</v>
      </c>
      <c r="V30" s="73"/>
      <c r="W30" s="78" t="s">
        <v>63</v>
      </c>
      <c r="X30" s="73"/>
      <c r="Y30" s="78" t="s">
        <v>92</v>
      </c>
      <c r="Z30" s="73"/>
      <c r="AA30" s="78" t="s">
        <v>93</v>
      </c>
      <c r="AB30" s="73"/>
      <c r="AC30" s="78" t="s">
        <v>89</v>
      </c>
      <c r="AD30" s="73"/>
      <c r="AE30" s="78" t="s">
        <v>90</v>
      </c>
      <c r="AF30" s="73"/>
      <c r="AG30" s="78" t="s">
        <v>91</v>
      </c>
      <c r="AH30" s="73"/>
      <c r="AI30" s="66"/>
      <c r="AJ30" s="34"/>
      <c r="AK30" s="26">
        <f t="shared" si="6"/>
        <v>2</v>
      </c>
      <c r="AL30" s="26">
        <f t="shared" si="1"/>
        <v>2</v>
      </c>
      <c r="AN30" s="23">
        <f t="shared" si="3"/>
        <v>2</v>
      </c>
      <c r="AO30" s="37">
        <f t="shared" si="2"/>
        <v>4</v>
      </c>
    </row>
    <row r="31" spans="1:69" ht="15" customHeight="1" thickBot="1">
      <c r="A31" s="132"/>
      <c r="B31" s="39">
        <v>27</v>
      </c>
      <c r="C31" s="82" t="s">
        <v>50</v>
      </c>
      <c r="D31" s="57"/>
      <c r="E31" s="81" t="s">
        <v>93</v>
      </c>
      <c r="F31" s="57"/>
      <c r="G31" s="81" t="s">
        <v>89</v>
      </c>
      <c r="H31" s="57"/>
      <c r="I31" s="81" t="s">
        <v>90</v>
      </c>
      <c r="J31" s="57"/>
      <c r="K31" s="81" t="s">
        <v>91</v>
      </c>
      <c r="L31" s="57"/>
      <c r="M31" s="81" t="s">
        <v>5</v>
      </c>
      <c r="N31" s="57"/>
      <c r="O31" s="81" t="s">
        <v>6</v>
      </c>
      <c r="P31" s="57"/>
      <c r="Q31" s="81" t="s">
        <v>5</v>
      </c>
      <c r="R31" s="57"/>
      <c r="S31" s="81" t="s">
        <v>6</v>
      </c>
      <c r="T31" s="57"/>
      <c r="U31" s="81" t="s">
        <v>63</v>
      </c>
      <c r="V31" s="57"/>
      <c r="W31" s="81" t="s">
        <v>92</v>
      </c>
      <c r="X31" s="57"/>
      <c r="Y31" s="81" t="s">
        <v>93</v>
      </c>
      <c r="Z31" s="57"/>
      <c r="AA31" s="142" t="s">
        <v>86</v>
      </c>
      <c r="AB31" s="143"/>
      <c r="AC31" s="143"/>
      <c r="AD31" s="143"/>
      <c r="AE31" s="143"/>
      <c r="AF31" s="143"/>
      <c r="AG31" s="144"/>
      <c r="AH31" s="57"/>
      <c r="AI31" s="69"/>
      <c r="AJ31" s="44"/>
      <c r="AK31" s="26">
        <f t="shared" si="6"/>
        <v>2</v>
      </c>
      <c r="AL31" s="26">
        <f t="shared" si="1"/>
        <v>2</v>
      </c>
      <c r="AN31" s="23">
        <f t="shared" si="3"/>
        <v>1</v>
      </c>
      <c r="AO31" s="37">
        <f t="shared" si="2"/>
        <v>4</v>
      </c>
    </row>
    <row r="32" spans="1:69" ht="15" customHeight="1" thickBot="1">
      <c r="A32" s="96"/>
      <c r="B32" s="38">
        <v>28</v>
      </c>
      <c r="C32" s="35" t="s">
        <v>69</v>
      </c>
      <c r="D32" s="35"/>
      <c r="E32" s="54" t="s">
        <v>89</v>
      </c>
      <c r="F32" s="35"/>
      <c r="G32" s="54" t="s">
        <v>90</v>
      </c>
      <c r="H32" s="35"/>
      <c r="I32" s="54" t="s">
        <v>91</v>
      </c>
      <c r="J32" s="35"/>
      <c r="K32" s="54" t="s">
        <v>5</v>
      </c>
      <c r="L32" s="35"/>
      <c r="M32" s="54" t="s">
        <v>6</v>
      </c>
      <c r="N32" s="35"/>
      <c r="O32" s="54" t="s">
        <v>5</v>
      </c>
      <c r="P32" s="35"/>
      <c r="Q32" s="54" t="s">
        <v>6</v>
      </c>
      <c r="R32" s="35"/>
      <c r="S32" s="54" t="s">
        <v>63</v>
      </c>
      <c r="T32" s="35"/>
      <c r="U32" s="54" t="s">
        <v>92</v>
      </c>
      <c r="V32" s="35"/>
      <c r="W32" s="54" t="s">
        <v>93</v>
      </c>
      <c r="X32" s="35"/>
      <c r="Y32" s="54" t="s">
        <v>89</v>
      </c>
      <c r="Z32" s="35"/>
      <c r="AA32" s="54" t="s">
        <v>90</v>
      </c>
      <c r="AB32" s="35"/>
      <c r="AC32" s="54" t="s">
        <v>91</v>
      </c>
      <c r="AD32" s="35"/>
      <c r="AE32" s="101" t="s">
        <v>5</v>
      </c>
      <c r="AF32" s="93"/>
      <c r="AG32" s="101" t="s">
        <v>6</v>
      </c>
      <c r="AH32" s="93"/>
      <c r="AI32" s="72"/>
      <c r="AJ32" s="34"/>
      <c r="AK32" s="23">
        <f t="shared" si="6"/>
        <v>3</v>
      </c>
      <c r="AL32" s="23">
        <f t="shared" si="1"/>
        <v>3</v>
      </c>
      <c r="AN32" s="23">
        <f t="shared" si="3"/>
        <v>2</v>
      </c>
      <c r="AO32" s="23">
        <f t="shared" si="2"/>
        <v>6</v>
      </c>
    </row>
    <row r="33" spans="1:37" ht="27.75" customHeight="1">
      <c r="A33" s="46"/>
      <c r="B33" s="47"/>
      <c r="C33" s="35" t="s">
        <v>42</v>
      </c>
      <c r="D33" s="53" t="s">
        <v>95</v>
      </c>
      <c r="E33" s="53" t="s">
        <v>95</v>
      </c>
      <c r="F33" s="53" t="s">
        <v>95</v>
      </c>
      <c r="G33" s="53" t="s">
        <v>95</v>
      </c>
      <c r="H33" s="53" t="s">
        <v>95</v>
      </c>
      <c r="I33" s="53" t="s">
        <v>95</v>
      </c>
      <c r="J33" s="53" t="s">
        <v>95</v>
      </c>
      <c r="K33" s="53" t="s">
        <v>95</v>
      </c>
      <c r="L33" s="53" t="s">
        <v>95</v>
      </c>
      <c r="M33" s="53" t="s">
        <v>95</v>
      </c>
      <c r="N33" s="53" t="s">
        <v>95</v>
      </c>
      <c r="O33" s="53" t="s">
        <v>95</v>
      </c>
      <c r="P33" s="53" t="s">
        <v>95</v>
      </c>
      <c r="Q33" s="53" t="s">
        <v>95</v>
      </c>
      <c r="R33" s="53" t="s">
        <v>95</v>
      </c>
      <c r="S33" s="53" t="s">
        <v>95</v>
      </c>
      <c r="T33" s="53" t="s">
        <v>95</v>
      </c>
      <c r="U33" s="53" t="s">
        <v>95</v>
      </c>
      <c r="V33" s="53" t="s">
        <v>95</v>
      </c>
      <c r="W33" s="53" t="s">
        <v>95</v>
      </c>
      <c r="X33" s="53" t="s">
        <v>95</v>
      </c>
      <c r="Y33" s="53" t="s">
        <v>95</v>
      </c>
      <c r="Z33" s="53" t="s">
        <v>95</v>
      </c>
      <c r="AA33" s="53" t="s">
        <v>87</v>
      </c>
      <c r="AB33" s="53" t="s">
        <v>87</v>
      </c>
      <c r="AC33" s="53" t="s">
        <v>87</v>
      </c>
      <c r="AD33" s="53" t="s">
        <v>87</v>
      </c>
      <c r="AE33" s="53" t="s">
        <v>87</v>
      </c>
      <c r="AF33" s="53" t="s">
        <v>87</v>
      </c>
      <c r="AG33" s="53" t="s">
        <v>87</v>
      </c>
      <c r="AH33" s="53"/>
      <c r="AI33" s="72"/>
      <c r="AJ33" s="34"/>
    </row>
    <row r="34" spans="1:37" ht="199.5" customHeight="1">
      <c r="A34" s="28" t="s">
        <v>4</v>
      </c>
      <c r="B34" s="128" t="s">
        <v>94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22"/>
      <c r="AK34" s="29"/>
    </row>
    <row r="35" spans="1:37" ht="13.15" customHeight="1">
      <c r="A35" s="127" t="s">
        <v>16</v>
      </c>
      <c r="B35" s="122"/>
      <c r="C35" s="122"/>
      <c r="D35" s="30">
        <f>SUM(D38:D51)</f>
        <v>12</v>
      </c>
      <c r="E35" s="30">
        <f>SUM(E38:E51)</f>
        <v>12</v>
      </c>
      <c r="F35" s="30">
        <f t="shared" ref="F35:AI35" si="7">SUM(F38:F51)</f>
        <v>12</v>
      </c>
      <c r="G35" s="30">
        <f t="shared" si="7"/>
        <v>13</v>
      </c>
      <c r="H35" s="30">
        <f t="shared" si="7"/>
        <v>13</v>
      </c>
      <c r="I35" s="30">
        <f t="shared" si="7"/>
        <v>12</v>
      </c>
      <c r="J35" s="30">
        <f t="shared" si="7"/>
        <v>13</v>
      </c>
      <c r="K35" s="30">
        <f t="shared" si="7"/>
        <v>12</v>
      </c>
      <c r="L35" s="30">
        <f t="shared" si="7"/>
        <v>11</v>
      </c>
      <c r="M35" s="30">
        <f t="shared" si="7"/>
        <v>12</v>
      </c>
      <c r="N35" s="30">
        <f t="shared" si="7"/>
        <v>13</v>
      </c>
      <c r="O35" s="30">
        <f t="shared" si="7"/>
        <v>12</v>
      </c>
      <c r="P35" s="30">
        <f t="shared" si="7"/>
        <v>13</v>
      </c>
      <c r="Q35" s="30">
        <f t="shared" si="7"/>
        <v>13</v>
      </c>
      <c r="R35" s="30">
        <f t="shared" si="7"/>
        <v>10</v>
      </c>
      <c r="S35" s="30">
        <f t="shared" si="7"/>
        <v>12</v>
      </c>
      <c r="T35" s="30">
        <f t="shared" si="7"/>
        <v>12</v>
      </c>
      <c r="U35" s="30">
        <f t="shared" si="7"/>
        <v>11</v>
      </c>
      <c r="V35" s="30">
        <f t="shared" si="7"/>
        <v>12</v>
      </c>
      <c r="W35" s="30">
        <f t="shared" si="7"/>
        <v>12</v>
      </c>
      <c r="X35" s="30">
        <f t="shared" si="7"/>
        <v>10</v>
      </c>
      <c r="Y35" s="30">
        <f t="shared" si="7"/>
        <v>12</v>
      </c>
      <c r="Z35" s="30">
        <f t="shared" si="7"/>
        <v>12</v>
      </c>
      <c r="AA35" s="30">
        <f t="shared" si="7"/>
        <v>8</v>
      </c>
      <c r="AB35" s="30">
        <f t="shared" si="7"/>
        <v>10</v>
      </c>
      <c r="AC35" s="30">
        <f t="shared" si="7"/>
        <v>8</v>
      </c>
      <c r="AD35" s="30">
        <f t="shared" si="7"/>
        <v>10</v>
      </c>
      <c r="AE35" s="30">
        <f t="shared" si="7"/>
        <v>8</v>
      </c>
      <c r="AF35" s="30">
        <f t="shared" si="7"/>
        <v>9</v>
      </c>
      <c r="AG35" s="30">
        <f t="shared" si="7"/>
        <v>8</v>
      </c>
      <c r="AH35" s="30"/>
      <c r="AI35" s="30">
        <f t="shared" si="7"/>
        <v>2</v>
      </c>
      <c r="AJ35" s="30"/>
      <c r="AK35" s="31"/>
    </row>
    <row r="36" spans="1:37" ht="14.1" customHeight="1">
      <c r="A36" s="127" t="s">
        <v>15</v>
      </c>
      <c r="B36" s="122"/>
      <c r="C36" s="122"/>
      <c r="D36" s="30">
        <f>SUM(D38:D50)</f>
        <v>12</v>
      </c>
      <c r="E36" s="30">
        <f t="shared" ref="E36:AI36" si="8">SUM(E38:E50)</f>
        <v>12</v>
      </c>
      <c r="F36" s="30">
        <f t="shared" si="8"/>
        <v>12</v>
      </c>
      <c r="G36" s="30">
        <f t="shared" si="8"/>
        <v>13</v>
      </c>
      <c r="H36" s="30">
        <f t="shared" si="8"/>
        <v>13</v>
      </c>
      <c r="I36" s="30">
        <f t="shared" si="8"/>
        <v>12</v>
      </c>
      <c r="J36" s="30">
        <f t="shared" si="8"/>
        <v>13</v>
      </c>
      <c r="K36" s="30">
        <f t="shared" si="8"/>
        <v>12</v>
      </c>
      <c r="L36" s="30">
        <f t="shared" si="8"/>
        <v>11</v>
      </c>
      <c r="M36" s="30">
        <f t="shared" si="8"/>
        <v>12</v>
      </c>
      <c r="N36" s="30">
        <f t="shared" si="8"/>
        <v>13</v>
      </c>
      <c r="O36" s="30">
        <f t="shared" si="8"/>
        <v>12</v>
      </c>
      <c r="P36" s="30">
        <f t="shared" si="8"/>
        <v>13</v>
      </c>
      <c r="Q36" s="30">
        <f t="shared" si="8"/>
        <v>13</v>
      </c>
      <c r="R36" s="30">
        <f t="shared" si="8"/>
        <v>10</v>
      </c>
      <c r="S36" s="30">
        <f t="shared" si="8"/>
        <v>12</v>
      </c>
      <c r="T36" s="30">
        <f t="shared" si="8"/>
        <v>12</v>
      </c>
      <c r="U36" s="30">
        <f t="shared" si="8"/>
        <v>11</v>
      </c>
      <c r="V36" s="30">
        <f t="shared" si="8"/>
        <v>12</v>
      </c>
      <c r="W36" s="30">
        <f t="shared" si="8"/>
        <v>12</v>
      </c>
      <c r="X36" s="30">
        <f t="shared" si="8"/>
        <v>10</v>
      </c>
      <c r="Y36" s="30">
        <f t="shared" si="8"/>
        <v>12</v>
      </c>
      <c r="Z36" s="30">
        <f t="shared" si="8"/>
        <v>12</v>
      </c>
      <c r="AA36" s="30">
        <f t="shared" si="8"/>
        <v>8</v>
      </c>
      <c r="AB36" s="30">
        <f t="shared" si="8"/>
        <v>10</v>
      </c>
      <c r="AC36" s="30">
        <f t="shared" si="8"/>
        <v>8</v>
      </c>
      <c r="AD36" s="30">
        <f t="shared" si="8"/>
        <v>10</v>
      </c>
      <c r="AE36" s="30">
        <f t="shared" si="8"/>
        <v>8</v>
      </c>
      <c r="AF36" s="30">
        <f t="shared" si="8"/>
        <v>9</v>
      </c>
      <c r="AG36" s="30">
        <f t="shared" si="8"/>
        <v>8</v>
      </c>
      <c r="AH36" s="30"/>
      <c r="AI36" s="30">
        <f t="shared" si="8"/>
        <v>2</v>
      </c>
      <c r="AJ36" s="30"/>
      <c r="AK36" s="31"/>
    </row>
    <row r="37" spans="1:37">
      <c r="AI37" s="30"/>
      <c r="AJ37" s="30"/>
    </row>
    <row r="38" spans="1:37">
      <c r="C38" s="23" t="s">
        <v>21</v>
      </c>
      <c r="D38" s="32">
        <f>COUNTIF(D$9:D$31,"N")</f>
        <v>1</v>
      </c>
      <c r="E38" s="32">
        <f t="shared" ref="E38:AG38" si="9">COUNTIF(E$9:E$31,"N")</f>
        <v>1</v>
      </c>
      <c r="F38" s="32">
        <f t="shared" si="9"/>
        <v>1</v>
      </c>
      <c r="G38" s="32">
        <f t="shared" si="9"/>
        <v>1</v>
      </c>
      <c r="H38" s="32">
        <f t="shared" si="9"/>
        <v>1</v>
      </c>
      <c r="I38" s="32">
        <f t="shared" si="9"/>
        <v>1</v>
      </c>
      <c r="J38" s="32">
        <f t="shared" si="9"/>
        <v>1</v>
      </c>
      <c r="K38" s="32">
        <f t="shared" si="9"/>
        <v>2</v>
      </c>
      <c r="L38" s="32">
        <f t="shared" si="9"/>
        <v>1</v>
      </c>
      <c r="M38" s="32">
        <f t="shared" si="9"/>
        <v>1</v>
      </c>
      <c r="N38" s="32">
        <f t="shared" si="9"/>
        <v>1</v>
      </c>
      <c r="O38" s="32">
        <f t="shared" si="9"/>
        <v>1</v>
      </c>
      <c r="P38" s="32">
        <f t="shared" si="9"/>
        <v>1</v>
      </c>
      <c r="Q38" s="32">
        <f t="shared" si="9"/>
        <v>1</v>
      </c>
      <c r="R38" s="32">
        <f t="shared" si="9"/>
        <v>0</v>
      </c>
      <c r="S38" s="32">
        <f t="shared" si="9"/>
        <v>1</v>
      </c>
      <c r="T38" s="32">
        <f t="shared" si="9"/>
        <v>1</v>
      </c>
      <c r="U38" s="32">
        <f t="shared" si="9"/>
        <v>1</v>
      </c>
      <c r="V38" s="32">
        <f t="shared" si="9"/>
        <v>1</v>
      </c>
      <c r="W38" s="32">
        <f t="shared" si="9"/>
        <v>1</v>
      </c>
      <c r="X38" s="32">
        <f t="shared" si="9"/>
        <v>1</v>
      </c>
      <c r="Y38" s="32">
        <f t="shared" si="9"/>
        <v>1</v>
      </c>
      <c r="Z38" s="32">
        <f t="shared" si="9"/>
        <v>1</v>
      </c>
      <c r="AA38" s="32">
        <f t="shared" si="9"/>
        <v>1</v>
      </c>
      <c r="AB38" s="32">
        <f t="shared" si="9"/>
        <v>1</v>
      </c>
      <c r="AC38" s="32">
        <f t="shared" si="9"/>
        <v>1</v>
      </c>
      <c r="AD38" s="32">
        <f t="shared" si="9"/>
        <v>1</v>
      </c>
      <c r="AE38" s="32">
        <f t="shared" si="9"/>
        <v>1</v>
      </c>
      <c r="AF38" s="32">
        <f t="shared" si="9"/>
        <v>1</v>
      </c>
      <c r="AG38" s="32">
        <f t="shared" si="9"/>
        <v>1</v>
      </c>
      <c r="AH38" s="32"/>
      <c r="AI38" s="32">
        <f>COUNTIF(AI$9:AI$31,"N")</f>
        <v>0</v>
      </c>
      <c r="AJ38" s="32"/>
      <c r="AK38" s="30"/>
    </row>
    <row r="39" spans="1:37">
      <c r="C39" s="23" t="s">
        <v>23</v>
      </c>
      <c r="D39" s="32">
        <f>COUNTIF(D$9:D$31,"A")</f>
        <v>2</v>
      </c>
      <c r="E39" s="32">
        <f t="shared" ref="E39:AG39" si="10">COUNTIF(E$9:E$31,"A")</f>
        <v>2</v>
      </c>
      <c r="F39" s="32">
        <f t="shared" si="10"/>
        <v>2</v>
      </c>
      <c r="G39" s="32">
        <f t="shared" si="10"/>
        <v>2</v>
      </c>
      <c r="H39" s="32">
        <f t="shared" si="10"/>
        <v>2</v>
      </c>
      <c r="I39" s="32">
        <f t="shared" si="10"/>
        <v>2</v>
      </c>
      <c r="J39" s="32">
        <f t="shared" si="10"/>
        <v>2</v>
      </c>
      <c r="K39" s="32">
        <f t="shared" si="10"/>
        <v>2</v>
      </c>
      <c r="L39" s="32">
        <f t="shared" si="10"/>
        <v>1</v>
      </c>
      <c r="M39" s="32">
        <f t="shared" si="10"/>
        <v>3</v>
      </c>
      <c r="N39" s="32">
        <f t="shared" si="10"/>
        <v>2</v>
      </c>
      <c r="O39" s="32">
        <f t="shared" si="10"/>
        <v>2</v>
      </c>
      <c r="P39" s="32">
        <f t="shared" si="10"/>
        <v>2</v>
      </c>
      <c r="Q39" s="32">
        <f t="shared" si="10"/>
        <v>3</v>
      </c>
      <c r="R39" s="32">
        <f t="shared" si="10"/>
        <v>2</v>
      </c>
      <c r="S39" s="32">
        <f t="shared" si="10"/>
        <v>2</v>
      </c>
      <c r="T39" s="32">
        <f t="shared" si="10"/>
        <v>2</v>
      </c>
      <c r="U39" s="32">
        <f t="shared" si="10"/>
        <v>2</v>
      </c>
      <c r="V39" s="32">
        <f t="shared" si="10"/>
        <v>2</v>
      </c>
      <c r="W39" s="32">
        <f t="shared" si="10"/>
        <v>2</v>
      </c>
      <c r="X39" s="32">
        <f t="shared" si="10"/>
        <v>1</v>
      </c>
      <c r="Y39" s="32">
        <f t="shared" si="10"/>
        <v>2</v>
      </c>
      <c r="Z39" s="32">
        <f t="shared" si="10"/>
        <v>2</v>
      </c>
      <c r="AA39" s="32">
        <f t="shared" si="10"/>
        <v>1</v>
      </c>
      <c r="AB39" s="32">
        <f t="shared" si="10"/>
        <v>2</v>
      </c>
      <c r="AC39" s="32">
        <f t="shared" si="10"/>
        <v>1</v>
      </c>
      <c r="AD39" s="32">
        <f t="shared" si="10"/>
        <v>2</v>
      </c>
      <c r="AE39" s="32">
        <f t="shared" si="10"/>
        <v>2</v>
      </c>
      <c r="AF39" s="32">
        <f t="shared" si="10"/>
        <v>1</v>
      </c>
      <c r="AG39" s="32">
        <f t="shared" si="10"/>
        <v>2</v>
      </c>
      <c r="AH39" s="32"/>
      <c r="AI39" s="32">
        <f>COUNTIF(AI$9:AI$31,"A")</f>
        <v>0</v>
      </c>
      <c r="AJ39" s="32"/>
      <c r="AK39" s="30"/>
    </row>
    <row r="40" spans="1:37">
      <c r="C40" s="23" t="s">
        <v>22</v>
      </c>
      <c r="D40" s="32">
        <f>COUNTIF(D$9:D$31,"B")</f>
        <v>2</v>
      </c>
      <c r="E40" s="32">
        <f t="shared" ref="E40:AG40" si="11">COUNTIF(E$9:E$31,"B")</f>
        <v>2</v>
      </c>
      <c r="F40" s="32">
        <f t="shared" si="11"/>
        <v>2</v>
      </c>
      <c r="G40" s="32">
        <f t="shared" si="11"/>
        <v>2</v>
      </c>
      <c r="H40" s="32">
        <f t="shared" si="11"/>
        <v>2</v>
      </c>
      <c r="I40" s="32">
        <f t="shared" si="11"/>
        <v>2</v>
      </c>
      <c r="J40" s="32">
        <f t="shared" si="11"/>
        <v>2</v>
      </c>
      <c r="K40" s="32">
        <f t="shared" si="11"/>
        <v>2</v>
      </c>
      <c r="L40" s="32">
        <f t="shared" si="11"/>
        <v>2</v>
      </c>
      <c r="M40" s="32">
        <f t="shared" si="11"/>
        <v>2</v>
      </c>
      <c r="N40" s="32">
        <f t="shared" si="11"/>
        <v>2</v>
      </c>
      <c r="O40" s="32">
        <f t="shared" si="11"/>
        <v>3</v>
      </c>
      <c r="P40" s="32">
        <f t="shared" si="11"/>
        <v>2</v>
      </c>
      <c r="Q40" s="32">
        <f t="shared" si="11"/>
        <v>2</v>
      </c>
      <c r="R40" s="32">
        <f t="shared" si="11"/>
        <v>2</v>
      </c>
      <c r="S40" s="32">
        <f t="shared" si="11"/>
        <v>3</v>
      </c>
      <c r="T40" s="32">
        <f t="shared" si="11"/>
        <v>2</v>
      </c>
      <c r="U40" s="32">
        <f t="shared" si="11"/>
        <v>2</v>
      </c>
      <c r="V40" s="32">
        <f t="shared" si="11"/>
        <v>2</v>
      </c>
      <c r="W40" s="32">
        <f t="shared" si="11"/>
        <v>2</v>
      </c>
      <c r="X40" s="32">
        <f t="shared" si="11"/>
        <v>2</v>
      </c>
      <c r="Y40" s="32">
        <f t="shared" si="11"/>
        <v>2</v>
      </c>
      <c r="Z40" s="32">
        <f t="shared" si="11"/>
        <v>2</v>
      </c>
      <c r="AA40" s="32">
        <f t="shared" si="11"/>
        <v>0</v>
      </c>
      <c r="AB40" s="32">
        <f t="shared" si="11"/>
        <v>2</v>
      </c>
      <c r="AC40" s="32">
        <f t="shared" si="11"/>
        <v>1</v>
      </c>
      <c r="AD40" s="32">
        <f t="shared" si="11"/>
        <v>2</v>
      </c>
      <c r="AE40" s="32">
        <f t="shared" si="11"/>
        <v>1</v>
      </c>
      <c r="AF40" s="32">
        <f t="shared" si="11"/>
        <v>2</v>
      </c>
      <c r="AG40" s="32">
        <f t="shared" si="11"/>
        <v>1</v>
      </c>
      <c r="AH40" s="32"/>
      <c r="AI40" s="32">
        <f>COUNTIF(AI$9:AI$31,"B")</f>
        <v>0</v>
      </c>
      <c r="AJ40" s="32"/>
      <c r="AK40" s="30"/>
    </row>
    <row r="41" spans="1:37">
      <c r="C41" s="23">
        <v>1</v>
      </c>
      <c r="D41" s="32">
        <f t="shared" ref="D41:AG41" si="12">COUNTIF(D$5:D$31,"1")</f>
        <v>1</v>
      </c>
      <c r="E41" s="32">
        <f t="shared" si="12"/>
        <v>1</v>
      </c>
      <c r="F41" s="32">
        <f t="shared" si="12"/>
        <v>1</v>
      </c>
      <c r="G41" s="32">
        <f t="shared" si="12"/>
        <v>1</v>
      </c>
      <c r="H41" s="32">
        <f t="shared" si="12"/>
        <v>1</v>
      </c>
      <c r="I41" s="32">
        <f t="shared" si="12"/>
        <v>1</v>
      </c>
      <c r="J41" s="32">
        <f t="shared" si="12"/>
        <v>1</v>
      </c>
      <c r="K41" s="32">
        <f t="shared" si="12"/>
        <v>1</v>
      </c>
      <c r="L41" s="32">
        <f t="shared" si="12"/>
        <v>1</v>
      </c>
      <c r="M41" s="32">
        <f t="shared" si="12"/>
        <v>1</v>
      </c>
      <c r="N41" s="32">
        <f t="shared" si="12"/>
        <v>1</v>
      </c>
      <c r="O41" s="32">
        <f t="shared" si="12"/>
        <v>1</v>
      </c>
      <c r="P41" s="32">
        <f t="shared" si="12"/>
        <v>1</v>
      </c>
      <c r="Q41" s="32">
        <f t="shared" si="12"/>
        <v>1</v>
      </c>
      <c r="R41" s="32">
        <f t="shared" si="12"/>
        <v>1</v>
      </c>
      <c r="S41" s="32">
        <f t="shared" si="12"/>
        <v>1</v>
      </c>
      <c r="T41" s="32">
        <f t="shared" si="12"/>
        <v>1</v>
      </c>
      <c r="U41" s="32">
        <f t="shared" si="12"/>
        <v>2</v>
      </c>
      <c r="V41" s="32">
        <f t="shared" si="12"/>
        <v>1</v>
      </c>
      <c r="W41" s="32">
        <f t="shared" si="12"/>
        <v>1</v>
      </c>
      <c r="X41" s="32">
        <f t="shared" si="12"/>
        <v>1</v>
      </c>
      <c r="Y41" s="32">
        <f t="shared" si="12"/>
        <v>1</v>
      </c>
      <c r="Z41" s="32">
        <f t="shared" si="12"/>
        <v>1</v>
      </c>
      <c r="AA41" s="32">
        <f t="shared" si="12"/>
        <v>1</v>
      </c>
      <c r="AB41" s="32">
        <f t="shared" si="12"/>
        <v>1</v>
      </c>
      <c r="AC41" s="32">
        <f t="shared" si="12"/>
        <v>0</v>
      </c>
      <c r="AD41" s="32">
        <f t="shared" si="12"/>
        <v>1</v>
      </c>
      <c r="AE41" s="32">
        <f t="shared" si="12"/>
        <v>0</v>
      </c>
      <c r="AF41" s="32">
        <f t="shared" si="12"/>
        <v>1</v>
      </c>
      <c r="AG41" s="32">
        <f t="shared" si="12"/>
        <v>0</v>
      </c>
      <c r="AH41" s="32"/>
      <c r="AI41" s="32">
        <f>COUNTIF(AI$5:AI$31,"1")</f>
        <v>2</v>
      </c>
      <c r="AJ41" s="32"/>
      <c r="AK41" s="30"/>
    </row>
    <row r="42" spans="1:37">
      <c r="C42" s="23">
        <v>2</v>
      </c>
      <c r="D42" s="32">
        <f>COUNTIF(D$9:D$31,"2")</f>
        <v>1</v>
      </c>
      <c r="E42" s="32">
        <f t="shared" ref="E42:AG42" si="13">COUNTIF(E$9:E$31,"2")</f>
        <v>1</v>
      </c>
      <c r="F42" s="32">
        <f t="shared" si="13"/>
        <v>1</v>
      </c>
      <c r="G42" s="32">
        <f t="shared" si="13"/>
        <v>1</v>
      </c>
      <c r="H42" s="32">
        <f t="shared" si="13"/>
        <v>1</v>
      </c>
      <c r="I42" s="32">
        <f t="shared" si="13"/>
        <v>1</v>
      </c>
      <c r="J42" s="32">
        <f t="shared" si="13"/>
        <v>1</v>
      </c>
      <c r="K42" s="32">
        <f t="shared" si="13"/>
        <v>1</v>
      </c>
      <c r="L42" s="32">
        <f t="shared" si="13"/>
        <v>1</v>
      </c>
      <c r="M42" s="32">
        <f t="shared" si="13"/>
        <v>1</v>
      </c>
      <c r="N42" s="32">
        <f t="shared" si="13"/>
        <v>1</v>
      </c>
      <c r="O42" s="32">
        <f t="shared" si="13"/>
        <v>1</v>
      </c>
      <c r="P42" s="32">
        <f t="shared" si="13"/>
        <v>1</v>
      </c>
      <c r="Q42" s="32">
        <f t="shared" si="13"/>
        <v>1</v>
      </c>
      <c r="R42" s="32">
        <f t="shared" si="13"/>
        <v>1</v>
      </c>
      <c r="S42" s="32">
        <f t="shared" si="13"/>
        <v>1</v>
      </c>
      <c r="T42" s="32">
        <f t="shared" si="13"/>
        <v>1</v>
      </c>
      <c r="U42" s="32">
        <f t="shared" si="13"/>
        <v>1</v>
      </c>
      <c r="V42" s="32">
        <f t="shared" si="13"/>
        <v>1</v>
      </c>
      <c r="W42" s="32">
        <f t="shared" si="13"/>
        <v>2</v>
      </c>
      <c r="X42" s="32">
        <f t="shared" si="13"/>
        <v>1</v>
      </c>
      <c r="Y42" s="32">
        <f t="shared" si="13"/>
        <v>1</v>
      </c>
      <c r="Z42" s="32">
        <f t="shared" si="13"/>
        <v>1</v>
      </c>
      <c r="AA42" s="32">
        <f t="shared" si="13"/>
        <v>1</v>
      </c>
      <c r="AB42" s="32">
        <f t="shared" si="13"/>
        <v>1</v>
      </c>
      <c r="AC42" s="32">
        <f t="shared" si="13"/>
        <v>1</v>
      </c>
      <c r="AD42" s="32">
        <f t="shared" si="13"/>
        <v>1</v>
      </c>
      <c r="AE42" s="32">
        <f t="shared" si="13"/>
        <v>0</v>
      </c>
      <c r="AF42" s="32">
        <f t="shared" si="13"/>
        <v>1</v>
      </c>
      <c r="AG42" s="32">
        <f t="shared" si="13"/>
        <v>0</v>
      </c>
      <c r="AH42" s="32"/>
      <c r="AI42" s="32">
        <f>COUNTIF(AI$9:AI$31,"2")</f>
        <v>0</v>
      </c>
      <c r="AJ42" s="32"/>
      <c r="AK42" s="30"/>
    </row>
    <row r="43" spans="1:37">
      <c r="C43" s="23">
        <v>3</v>
      </c>
      <c r="D43" s="32">
        <f>COUNTIF(D$9:D$31,"3")</f>
        <v>1</v>
      </c>
      <c r="E43" s="32">
        <f t="shared" ref="E43:AG43" si="14">COUNTIF(E$9:E$31,"3")</f>
        <v>2</v>
      </c>
      <c r="F43" s="32">
        <f t="shared" si="14"/>
        <v>1</v>
      </c>
      <c r="G43" s="32">
        <f t="shared" si="14"/>
        <v>1</v>
      </c>
      <c r="H43" s="32">
        <f t="shared" si="14"/>
        <v>1</v>
      </c>
      <c r="I43" s="32">
        <f t="shared" si="14"/>
        <v>1</v>
      </c>
      <c r="J43" s="32">
        <f t="shared" si="14"/>
        <v>1</v>
      </c>
      <c r="K43" s="32">
        <f t="shared" si="14"/>
        <v>1</v>
      </c>
      <c r="L43" s="32">
        <f t="shared" si="14"/>
        <v>1</v>
      </c>
      <c r="M43" s="32">
        <f t="shared" si="14"/>
        <v>1</v>
      </c>
      <c r="N43" s="32">
        <f t="shared" si="14"/>
        <v>1</v>
      </c>
      <c r="O43" s="32">
        <f t="shared" si="14"/>
        <v>1</v>
      </c>
      <c r="P43" s="32">
        <f t="shared" si="14"/>
        <v>1</v>
      </c>
      <c r="Q43" s="32">
        <f t="shared" si="14"/>
        <v>1</v>
      </c>
      <c r="R43" s="32">
        <f t="shared" si="14"/>
        <v>1</v>
      </c>
      <c r="S43" s="32">
        <f t="shared" si="14"/>
        <v>1</v>
      </c>
      <c r="T43" s="32">
        <f t="shared" si="14"/>
        <v>1</v>
      </c>
      <c r="U43" s="32">
        <f t="shared" si="14"/>
        <v>0</v>
      </c>
      <c r="V43" s="32">
        <f t="shared" si="14"/>
        <v>1</v>
      </c>
      <c r="W43" s="32">
        <f t="shared" si="14"/>
        <v>1</v>
      </c>
      <c r="X43" s="32">
        <f t="shared" si="14"/>
        <v>1</v>
      </c>
      <c r="Y43" s="32">
        <f t="shared" si="14"/>
        <v>2</v>
      </c>
      <c r="Z43" s="32">
        <f t="shared" si="14"/>
        <v>1</v>
      </c>
      <c r="AA43" s="32">
        <f t="shared" si="14"/>
        <v>1</v>
      </c>
      <c r="AB43" s="32">
        <f t="shared" si="14"/>
        <v>1</v>
      </c>
      <c r="AC43" s="32">
        <f t="shared" si="14"/>
        <v>1</v>
      </c>
      <c r="AD43" s="32">
        <f t="shared" si="14"/>
        <v>1</v>
      </c>
      <c r="AE43" s="32">
        <f t="shared" si="14"/>
        <v>1</v>
      </c>
      <c r="AF43" s="32">
        <f t="shared" si="14"/>
        <v>1</v>
      </c>
      <c r="AG43" s="32">
        <f t="shared" si="14"/>
        <v>1</v>
      </c>
      <c r="AH43" s="32"/>
      <c r="AI43" s="32">
        <f>COUNTIF(AI$9:AI$31,"3")</f>
        <v>0</v>
      </c>
      <c r="AJ43" s="32"/>
      <c r="AK43" s="30"/>
    </row>
    <row r="44" spans="1:37">
      <c r="C44" s="23">
        <v>4</v>
      </c>
      <c r="D44" s="32">
        <f>COUNTIF(D$9:D$31,"4")</f>
        <v>1</v>
      </c>
      <c r="E44" s="32">
        <f t="shared" ref="E44:AG44" si="15">COUNTIF(E$9:E$31,"4")</f>
        <v>1</v>
      </c>
      <c r="F44" s="32">
        <f t="shared" si="15"/>
        <v>1</v>
      </c>
      <c r="G44" s="32">
        <f t="shared" si="15"/>
        <v>2</v>
      </c>
      <c r="H44" s="32">
        <f t="shared" si="15"/>
        <v>1</v>
      </c>
      <c r="I44" s="32">
        <f t="shared" si="15"/>
        <v>1</v>
      </c>
      <c r="J44" s="32">
        <f t="shared" si="15"/>
        <v>1</v>
      </c>
      <c r="K44" s="32">
        <f t="shared" si="15"/>
        <v>1</v>
      </c>
      <c r="L44" s="32">
        <f t="shared" si="15"/>
        <v>1</v>
      </c>
      <c r="M44" s="32">
        <f t="shared" si="15"/>
        <v>1</v>
      </c>
      <c r="N44" s="32">
        <f t="shared" si="15"/>
        <v>1</v>
      </c>
      <c r="O44" s="32">
        <f t="shared" si="15"/>
        <v>1</v>
      </c>
      <c r="P44" s="32">
        <f t="shared" si="15"/>
        <v>1</v>
      </c>
      <c r="Q44" s="32">
        <f t="shared" si="15"/>
        <v>1</v>
      </c>
      <c r="R44" s="32">
        <f t="shared" si="15"/>
        <v>1</v>
      </c>
      <c r="S44" s="32">
        <f t="shared" si="15"/>
        <v>1</v>
      </c>
      <c r="T44" s="32">
        <f t="shared" si="15"/>
        <v>1</v>
      </c>
      <c r="U44" s="32">
        <f t="shared" si="15"/>
        <v>1</v>
      </c>
      <c r="V44" s="32">
        <f t="shared" si="15"/>
        <v>1</v>
      </c>
      <c r="W44" s="32">
        <f t="shared" si="15"/>
        <v>0</v>
      </c>
      <c r="X44" s="32">
        <f t="shared" si="15"/>
        <v>1</v>
      </c>
      <c r="Y44" s="32">
        <f t="shared" si="15"/>
        <v>1</v>
      </c>
      <c r="Z44" s="32">
        <f t="shared" si="15"/>
        <v>1</v>
      </c>
      <c r="AA44" s="32">
        <f t="shared" si="15"/>
        <v>1</v>
      </c>
      <c r="AB44" s="32">
        <f t="shared" si="15"/>
        <v>1</v>
      </c>
      <c r="AC44" s="32">
        <f t="shared" si="15"/>
        <v>1</v>
      </c>
      <c r="AD44" s="32">
        <f t="shared" si="15"/>
        <v>1</v>
      </c>
      <c r="AE44" s="32">
        <f t="shared" si="15"/>
        <v>1</v>
      </c>
      <c r="AF44" s="32">
        <f t="shared" si="15"/>
        <v>1</v>
      </c>
      <c r="AG44" s="32">
        <f t="shared" si="15"/>
        <v>1</v>
      </c>
      <c r="AH44" s="32"/>
      <c r="AI44" s="32">
        <f>COUNTIF(AI$9:AI$31,"4")</f>
        <v>0</v>
      </c>
      <c r="AJ44" s="32"/>
      <c r="AK44" s="30"/>
    </row>
    <row r="45" spans="1:37">
      <c r="C45" s="23">
        <v>5</v>
      </c>
      <c r="D45" s="32">
        <f>COUNTIF(D$9:D$31,"5")</f>
        <v>1</v>
      </c>
      <c r="E45" s="32">
        <f t="shared" ref="E45:AG45" si="16">COUNTIF(E$9:E$31,"5")</f>
        <v>1</v>
      </c>
      <c r="F45" s="32">
        <f t="shared" si="16"/>
        <v>1</v>
      </c>
      <c r="G45" s="32">
        <f t="shared" si="16"/>
        <v>1</v>
      </c>
      <c r="H45" s="32">
        <f t="shared" si="16"/>
        <v>1</v>
      </c>
      <c r="I45" s="32">
        <f t="shared" si="16"/>
        <v>2</v>
      </c>
      <c r="J45" s="32">
        <f t="shared" si="16"/>
        <v>1</v>
      </c>
      <c r="K45" s="32">
        <f t="shared" si="16"/>
        <v>1</v>
      </c>
      <c r="L45" s="32">
        <f t="shared" si="16"/>
        <v>1</v>
      </c>
      <c r="M45" s="32">
        <f t="shared" si="16"/>
        <v>1</v>
      </c>
      <c r="N45" s="32">
        <f t="shared" si="16"/>
        <v>1</v>
      </c>
      <c r="O45" s="32">
        <f t="shared" si="16"/>
        <v>1</v>
      </c>
      <c r="P45" s="32">
        <f t="shared" si="16"/>
        <v>1</v>
      </c>
      <c r="Q45" s="32">
        <f t="shared" si="16"/>
        <v>1</v>
      </c>
      <c r="R45" s="32">
        <f t="shared" si="16"/>
        <v>1</v>
      </c>
      <c r="S45" s="32">
        <f t="shared" si="16"/>
        <v>1</v>
      </c>
      <c r="T45" s="32">
        <f t="shared" si="16"/>
        <v>1</v>
      </c>
      <c r="U45" s="32">
        <f t="shared" si="16"/>
        <v>1</v>
      </c>
      <c r="V45" s="32">
        <f t="shared" si="16"/>
        <v>1</v>
      </c>
      <c r="W45" s="32">
        <f t="shared" si="16"/>
        <v>1</v>
      </c>
      <c r="X45" s="32">
        <f t="shared" si="16"/>
        <v>1</v>
      </c>
      <c r="Y45" s="32">
        <f t="shared" si="16"/>
        <v>1</v>
      </c>
      <c r="Z45" s="32">
        <f t="shared" si="16"/>
        <v>1</v>
      </c>
      <c r="AA45" s="32">
        <f t="shared" si="16"/>
        <v>1</v>
      </c>
      <c r="AB45" s="32">
        <f t="shared" si="16"/>
        <v>0</v>
      </c>
      <c r="AC45" s="32">
        <f t="shared" si="16"/>
        <v>1</v>
      </c>
      <c r="AD45" s="32">
        <f t="shared" si="16"/>
        <v>0</v>
      </c>
      <c r="AE45" s="32">
        <f t="shared" si="16"/>
        <v>1</v>
      </c>
      <c r="AF45" s="32">
        <f t="shared" si="16"/>
        <v>0</v>
      </c>
      <c r="AG45" s="32">
        <f t="shared" si="16"/>
        <v>1</v>
      </c>
      <c r="AH45" s="32"/>
      <c r="AI45" s="32">
        <f>COUNTIF(AI$9:AI$31,"5")</f>
        <v>0</v>
      </c>
      <c r="AJ45" s="32"/>
    </row>
    <row r="46" spans="1:37">
      <c r="C46" s="23">
        <v>6</v>
      </c>
      <c r="D46" s="32">
        <f>COUNTIF(D$9:D$31,"6")</f>
        <v>1</v>
      </c>
      <c r="E46" s="32">
        <f t="shared" ref="E46:AG46" si="17">COUNTIF(E$9:E$31,"6")</f>
        <v>0</v>
      </c>
      <c r="F46" s="32">
        <f t="shared" si="17"/>
        <v>1</v>
      </c>
      <c r="G46" s="32">
        <f t="shared" si="17"/>
        <v>0</v>
      </c>
      <c r="H46" s="32">
        <f t="shared" si="17"/>
        <v>1</v>
      </c>
      <c r="I46" s="32">
        <f t="shared" si="17"/>
        <v>0</v>
      </c>
      <c r="J46" s="32">
        <f t="shared" si="17"/>
        <v>1</v>
      </c>
      <c r="K46" s="32">
        <f t="shared" si="17"/>
        <v>0</v>
      </c>
      <c r="L46" s="32">
        <f t="shared" si="17"/>
        <v>1</v>
      </c>
      <c r="M46" s="32">
        <f t="shared" si="17"/>
        <v>0</v>
      </c>
      <c r="N46" s="32">
        <f t="shared" si="17"/>
        <v>1</v>
      </c>
      <c r="O46" s="32">
        <f t="shared" si="17"/>
        <v>0</v>
      </c>
      <c r="P46" s="32">
        <f t="shared" si="17"/>
        <v>1</v>
      </c>
      <c r="Q46" s="32">
        <f t="shared" si="17"/>
        <v>0</v>
      </c>
      <c r="R46" s="32">
        <f t="shared" si="17"/>
        <v>0</v>
      </c>
      <c r="S46" s="32">
        <f t="shared" si="17"/>
        <v>0</v>
      </c>
      <c r="T46" s="32">
        <f t="shared" si="17"/>
        <v>0</v>
      </c>
      <c r="U46" s="32">
        <f t="shared" si="17"/>
        <v>0</v>
      </c>
      <c r="V46" s="32">
        <f t="shared" si="17"/>
        <v>0</v>
      </c>
      <c r="W46" s="32">
        <f t="shared" si="17"/>
        <v>0</v>
      </c>
      <c r="X46" s="32">
        <f t="shared" si="17"/>
        <v>0</v>
      </c>
      <c r="Y46" s="32">
        <f t="shared" si="17"/>
        <v>0</v>
      </c>
      <c r="Z46" s="32">
        <f t="shared" si="17"/>
        <v>0</v>
      </c>
      <c r="AA46" s="32">
        <f t="shared" si="17"/>
        <v>0</v>
      </c>
      <c r="AB46" s="32">
        <f t="shared" si="17"/>
        <v>0</v>
      </c>
      <c r="AC46" s="32">
        <f t="shared" si="17"/>
        <v>0</v>
      </c>
      <c r="AD46" s="32">
        <f t="shared" si="17"/>
        <v>0</v>
      </c>
      <c r="AE46" s="32">
        <f t="shared" si="17"/>
        <v>0</v>
      </c>
      <c r="AF46" s="32">
        <f t="shared" si="17"/>
        <v>0</v>
      </c>
      <c r="AG46" s="32">
        <f t="shared" si="17"/>
        <v>0</v>
      </c>
      <c r="AH46" s="32"/>
      <c r="AI46" s="32">
        <f>COUNTIF(AI$9:AI$31,"6")</f>
        <v>0</v>
      </c>
      <c r="AJ46" s="32"/>
    </row>
    <row r="47" spans="1:37">
      <c r="C47" s="23">
        <v>7</v>
      </c>
      <c r="D47" s="32">
        <f>COUNTIF(D$9:D$31,"7")</f>
        <v>0</v>
      </c>
      <c r="E47" s="32">
        <f t="shared" ref="E47:AG47" si="18">COUNTIF(E$9:E$31,"7")</f>
        <v>0</v>
      </c>
      <c r="F47" s="32">
        <f t="shared" si="18"/>
        <v>0</v>
      </c>
      <c r="G47" s="32">
        <f t="shared" si="18"/>
        <v>0</v>
      </c>
      <c r="H47" s="32">
        <f t="shared" si="18"/>
        <v>0</v>
      </c>
      <c r="I47" s="32">
        <f t="shared" si="18"/>
        <v>0</v>
      </c>
      <c r="J47" s="32">
        <f t="shared" si="18"/>
        <v>0</v>
      </c>
      <c r="K47" s="32">
        <f t="shared" si="18"/>
        <v>0</v>
      </c>
      <c r="L47" s="32">
        <f t="shared" si="18"/>
        <v>0</v>
      </c>
      <c r="M47" s="32">
        <f t="shared" si="18"/>
        <v>0</v>
      </c>
      <c r="N47" s="32">
        <f t="shared" si="18"/>
        <v>0</v>
      </c>
      <c r="O47" s="32">
        <f t="shared" si="18"/>
        <v>0</v>
      </c>
      <c r="P47" s="32">
        <f t="shared" si="18"/>
        <v>0</v>
      </c>
      <c r="Q47" s="32">
        <f t="shared" si="18"/>
        <v>0</v>
      </c>
      <c r="R47" s="32">
        <f t="shared" si="18"/>
        <v>0</v>
      </c>
      <c r="S47" s="32">
        <f t="shared" si="18"/>
        <v>0</v>
      </c>
      <c r="T47" s="32">
        <f t="shared" si="18"/>
        <v>0</v>
      </c>
      <c r="U47" s="32">
        <f t="shared" si="18"/>
        <v>0</v>
      </c>
      <c r="V47" s="32">
        <f t="shared" si="18"/>
        <v>0</v>
      </c>
      <c r="W47" s="32">
        <f t="shared" si="18"/>
        <v>0</v>
      </c>
      <c r="X47" s="32">
        <f t="shared" si="18"/>
        <v>0</v>
      </c>
      <c r="Y47" s="32">
        <f t="shared" si="18"/>
        <v>0</v>
      </c>
      <c r="Z47" s="32">
        <f t="shared" si="18"/>
        <v>0</v>
      </c>
      <c r="AA47" s="32">
        <f t="shared" si="18"/>
        <v>0</v>
      </c>
      <c r="AB47" s="32">
        <f t="shared" si="18"/>
        <v>0</v>
      </c>
      <c r="AC47" s="32">
        <f t="shared" si="18"/>
        <v>0</v>
      </c>
      <c r="AD47" s="32">
        <f t="shared" si="18"/>
        <v>0</v>
      </c>
      <c r="AE47" s="32">
        <f t="shared" si="18"/>
        <v>0</v>
      </c>
      <c r="AF47" s="32">
        <f t="shared" si="18"/>
        <v>0</v>
      </c>
      <c r="AG47" s="32">
        <f t="shared" si="18"/>
        <v>0</v>
      </c>
      <c r="AH47" s="32"/>
      <c r="AI47" s="32">
        <f>COUNTIF(AI$9:AI$31,"7")</f>
        <v>0</v>
      </c>
      <c r="AJ47" s="32"/>
    </row>
    <row r="48" spans="1:37">
      <c r="C48" s="23">
        <v>8</v>
      </c>
      <c r="D48" s="32">
        <f>COUNTIF(D$9:D$31,"8")</f>
        <v>0</v>
      </c>
      <c r="E48" s="32">
        <f t="shared" ref="E48:AG48" si="19">COUNTIF(E$9:E$31,"8")</f>
        <v>0</v>
      </c>
      <c r="F48" s="32">
        <f t="shared" si="19"/>
        <v>0</v>
      </c>
      <c r="G48" s="32">
        <f t="shared" si="19"/>
        <v>0</v>
      </c>
      <c r="H48" s="32">
        <f t="shared" si="19"/>
        <v>0</v>
      </c>
      <c r="I48" s="32">
        <f t="shared" si="19"/>
        <v>0</v>
      </c>
      <c r="J48" s="32">
        <f t="shared" si="19"/>
        <v>0</v>
      </c>
      <c r="K48" s="32">
        <f t="shared" si="19"/>
        <v>0</v>
      </c>
      <c r="L48" s="32">
        <f t="shared" si="19"/>
        <v>0</v>
      </c>
      <c r="M48" s="32">
        <f t="shared" si="19"/>
        <v>0</v>
      </c>
      <c r="N48" s="32">
        <f t="shared" si="19"/>
        <v>0</v>
      </c>
      <c r="O48" s="32">
        <f t="shared" si="19"/>
        <v>0</v>
      </c>
      <c r="P48" s="32">
        <f t="shared" si="19"/>
        <v>0</v>
      </c>
      <c r="Q48" s="32">
        <f t="shared" si="19"/>
        <v>0</v>
      </c>
      <c r="R48" s="32">
        <f t="shared" si="19"/>
        <v>0</v>
      </c>
      <c r="S48" s="32">
        <f t="shared" si="19"/>
        <v>0</v>
      </c>
      <c r="T48" s="32">
        <f t="shared" si="19"/>
        <v>0</v>
      </c>
      <c r="U48" s="32">
        <f t="shared" si="19"/>
        <v>0</v>
      </c>
      <c r="V48" s="32">
        <f t="shared" si="19"/>
        <v>0</v>
      </c>
      <c r="W48" s="32">
        <f t="shared" si="19"/>
        <v>0</v>
      </c>
      <c r="X48" s="32">
        <f t="shared" si="19"/>
        <v>0</v>
      </c>
      <c r="Y48" s="32">
        <f t="shared" si="19"/>
        <v>0</v>
      </c>
      <c r="Z48" s="32">
        <f t="shared" si="19"/>
        <v>0</v>
      </c>
      <c r="AA48" s="32">
        <f t="shared" si="19"/>
        <v>0</v>
      </c>
      <c r="AB48" s="32">
        <f t="shared" si="19"/>
        <v>0</v>
      </c>
      <c r="AC48" s="32">
        <f t="shared" si="19"/>
        <v>0</v>
      </c>
      <c r="AD48" s="32">
        <f t="shared" si="19"/>
        <v>0</v>
      </c>
      <c r="AE48" s="32">
        <f t="shared" si="19"/>
        <v>0</v>
      </c>
      <c r="AF48" s="32">
        <f t="shared" si="19"/>
        <v>0</v>
      </c>
      <c r="AG48" s="32">
        <f t="shared" si="19"/>
        <v>0</v>
      </c>
      <c r="AH48" s="32"/>
      <c r="AI48" s="32">
        <f>COUNTIF(AI$9:AI$31,"8")</f>
        <v>0</v>
      </c>
      <c r="AJ48" s="32"/>
    </row>
    <row r="49" spans="3:36">
      <c r="C49" s="23">
        <v>9</v>
      </c>
      <c r="D49" s="32">
        <f>COUNTIF(D$9:D$31,"9")</f>
        <v>0</v>
      </c>
      <c r="E49" s="32">
        <f t="shared" ref="E49:AG49" si="20">COUNTIF(E$9:E$31,"9")</f>
        <v>0</v>
      </c>
      <c r="F49" s="32">
        <f t="shared" si="20"/>
        <v>0</v>
      </c>
      <c r="G49" s="32">
        <f t="shared" si="20"/>
        <v>0</v>
      </c>
      <c r="H49" s="32">
        <f t="shared" si="20"/>
        <v>0</v>
      </c>
      <c r="I49" s="32">
        <f t="shared" si="20"/>
        <v>0</v>
      </c>
      <c r="J49" s="32">
        <f t="shared" si="20"/>
        <v>0</v>
      </c>
      <c r="K49" s="32">
        <f t="shared" si="20"/>
        <v>0</v>
      </c>
      <c r="L49" s="32">
        <f t="shared" si="20"/>
        <v>0</v>
      </c>
      <c r="M49" s="32">
        <f t="shared" si="20"/>
        <v>0</v>
      </c>
      <c r="N49" s="32">
        <f t="shared" si="20"/>
        <v>0</v>
      </c>
      <c r="O49" s="32">
        <f t="shared" si="20"/>
        <v>0</v>
      </c>
      <c r="P49" s="32">
        <f t="shared" si="20"/>
        <v>0</v>
      </c>
      <c r="Q49" s="32">
        <f t="shared" si="20"/>
        <v>0</v>
      </c>
      <c r="R49" s="32">
        <f t="shared" si="20"/>
        <v>0</v>
      </c>
      <c r="S49" s="32">
        <f t="shared" si="20"/>
        <v>0</v>
      </c>
      <c r="T49" s="32">
        <f t="shared" si="20"/>
        <v>0</v>
      </c>
      <c r="U49" s="32">
        <f t="shared" si="20"/>
        <v>0</v>
      </c>
      <c r="V49" s="32">
        <f t="shared" si="20"/>
        <v>0</v>
      </c>
      <c r="W49" s="32">
        <f t="shared" si="20"/>
        <v>0</v>
      </c>
      <c r="X49" s="32">
        <f t="shared" si="20"/>
        <v>0</v>
      </c>
      <c r="Y49" s="32">
        <f t="shared" si="20"/>
        <v>0</v>
      </c>
      <c r="Z49" s="32">
        <f t="shared" si="20"/>
        <v>0</v>
      </c>
      <c r="AA49" s="32">
        <f t="shared" si="20"/>
        <v>0</v>
      </c>
      <c r="AB49" s="32">
        <f t="shared" si="20"/>
        <v>0</v>
      </c>
      <c r="AC49" s="32">
        <f t="shared" si="20"/>
        <v>0</v>
      </c>
      <c r="AD49" s="32">
        <f t="shared" si="20"/>
        <v>0</v>
      </c>
      <c r="AE49" s="32">
        <f t="shared" si="20"/>
        <v>0</v>
      </c>
      <c r="AF49" s="32">
        <f t="shared" si="20"/>
        <v>0</v>
      </c>
      <c r="AG49" s="32">
        <f t="shared" si="20"/>
        <v>0</v>
      </c>
      <c r="AH49" s="32"/>
      <c r="AI49" s="32">
        <f>COUNTIF(AI$9:AI$31,"9")</f>
        <v>0</v>
      </c>
      <c r="AJ49" s="32"/>
    </row>
    <row r="50" spans="3:36">
      <c r="D50" s="32">
        <f>COUNTIF(D5:D8,"勤")</f>
        <v>1</v>
      </c>
      <c r="E50" s="32">
        <f t="shared" ref="E50:AI50" si="21">COUNTIF(E5:E8,"勤")</f>
        <v>1</v>
      </c>
      <c r="F50" s="32">
        <f t="shared" si="21"/>
        <v>1</v>
      </c>
      <c r="G50" s="32">
        <f t="shared" si="21"/>
        <v>2</v>
      </c>
      <c r="H50" s="32">
        <f t="shared" si="21"/>
        <v>2</v>
      </c>
      <c r="I50" s="32">
        <f t="shared" si="21"/>
        <v>1</v>
      </c>
      <c r="J50" s="32">
        <f>COUNTIF(J5:J8,"勤")</f>
        <v>2</v>
      </c>
      <c r="K50" s="32">
        <f t="shared" si="21"/>
        <v>1</v>
      </c>
      <c r="L50" s="32">
        <f t="shared" si="21"/>
        <v>1</v>
      </c>
      <c r="M50" s="32">
        <f t="shared" si="21"/>
        <v>1</v>
      </c>
      <c r="N50" s="32">
        <f t="shared" si="21"/>
        <v>2</v>
      </c>
      <c r="O50" s="32">
        <f>COUNTIF(O5:O7,"勤")</f>
        <v>1</v>
      </c>
      <c r="P50" s="32">
        <f t="shared" si="21"/>
        <v>2</v>
      </c>
      <c r="Q50" s="32">
        <f t="shared" si="21"/>
        <v>2</v>
      </c>
      <c r="R50" s="32">
        <f t="shared" si="21"/>
        <v>1</v>
      </c>
      <c r="S50" s="32">
        <f t="shared" si="21"/>
        <v>1</v>
      </c>
      <c r="T50" s="32">
        <f t="shared" si="21"/>
        <v>2</v>
      </c>
      <c r="U50" s="32">
        <f t="shared" si="21"/>
        <v>1</v>
      </c>
      <c r="V50" s="32">
        <f t="shared" si="21"/>
        <v>2</v>
      </c>
      <c r="W50" s="32">
        <f>COUNTIF(W5:W8,"勤")</f>
        <v>2</v>
      </c>
      <c r="X50" s="32">
        <f>COUNTIF(X5:X8,"勤")</f>
        <v>1</v>
      </c>
      <c r="Y50" s="32">
        <f>COUNTIF(Y5:Y8,"勤")</f>
        <v>1</v>
      </c>
      <c r="Z50" s="32">
        <f t="shared" si="21"/>
        <v>2</v>
      </c>
      <c r="AA50" s="32">
        <f t="shared" si="21"/>
        <v>1</v>
      </c>
      <c r="AB50" s="32">
        <f>COUNTIF(AB5:AB8,"勤")</f>
        <v>1</v>
      </c>
      <c r="AC50" s="32">
        <f t="shared" si="21"/>
        <v>1</v>
      </c>
      <c r="AD50" s="32">
        <f t="shared" si="21"/>
        <v>1</v>
      </c>
      <c r="AE50" s="32">
        <f t="shared" si="21"/>
        <v>1</v>
      </c>
      <c r="AF50" s="32">
        <f t="shared" si="21"/>
        <v>1</v>
      </c>
      <c r="AG50" s="32">
        <f t="shared" si="21"/>
        <v>1</v>
      </c>
      <c r="AH50" s="32"/>
      <c r="AI50" s="32">
        <f t="shared" si="21"/>
        <v>0</v>
      </c>
      <c r="AJ50" s="32"/>
    </row>
    <row r="51" spans="3:36">
      <c r="D51" s="32">
        <f>COUNTIF(D5,"宿")</f>
        <v>0</v>
      </c>
      <c r="E51" s="32">
        <f t="shared" ref="E51:AI51" si="22">COUNTIF(E5,"宿")</f>
        <v>0</v>
      </c>
      <c r="F51" s="32">
        <f t="shared" si="22"/>
        <v>0</v>
      </c>
      <c r="G51" s="32">
        <f t="shared" si="22"/>
        <v>0</v>
      </c>
      <c r="H51" s="32">
        <f t="shared" si="22"/>
        <v>0</v>
      </c>
      <c r="I51" s="32">
        <f t="shared" si="22"/>
        <v>0</v>
      </c>
      <c r="J51" s="32">
        <f t="shared" si="22"/>
        <v>0</v>
      </c>
      <c r="K51" s="32">
        <f t="shared" si="22"/>
        <v>0</v>
      </c>
      <c r="L51" s="32">
        <f t="shared" si="22"/>
        <v>0</v>
      </c>
      <c r="M51" s="32">
        <f t="shared" si="22"/>
        <v>0</v>
      </c>
      <c r="N51" s="32">
        <f t="shared" si="22"/>
        <v>0</v>
      </c>
      <c r="O51" s="32">
        <f t="shared" si="22"/>
        <v>0</v>
      </c>
      <c r="P51" s="32">
        <f t="shared" si="22"/>
        <v>0</v>
      </c>
      <c r="Q51" s="32">
        <f t="shared" si="22"/>
        <v>0</v>
      </c>
      <c r="R51" s="32">
        <f t="shared" si="22"/>
        <v>0</v>
      </c>
      <c r="S51" s="32">
        <f t="shared" si="22"/>
        <v>0</v>
      </c>
      <c r="T51" s="32">
        <f t="shared" si="22"/>
        <v>0</v>
      </c>
      <c r="U51" s="32">
        <f t="shared" si="22"/>
        <v>0</v>
      </c>
      <c r="V51" s="32">
        <f t="shared" si="22"/>
        <v>0</v>
      </c>
      <c r="W51" s="32">
        <f>COUNTIF(W5,"宿")</f>
        <v>0</v>
      </c>
      <c r="X51" s="32">
        <f>COUNTIF(X5,"宿")</f>
        <v>0</v>
      </c>
      <c r="Y51" s="32">
        <f>COUNTIF(Y5,"宿")</f>
        <v>0</v>
      </c>
      <c r="Z51" s="32">
        <f t="shared" si="22"/>
        <v>0</v>
      </c>
      <c r="AA51" s="32">
        <f t="shared" si="22"/>
        <v>0</v>
      </c>
      <c r="AB51" s="32">
        <f t="shared" si="22"/>
        <v>0</v>
      </c>
      <c r="AC51" s="32">
        <f t="shared" si="22"/>
        <v>0</v>
      </c>
      <c r="AD51" s="32">
        <f t="shared" si="22"/>
        <v>0</v>
      </c>
      <c r="AE51" s="32">
        <f t="shared" si="22"/>
        <v>0</v>
      </c>
      <c r="AF51" s="32">
        <f t="shared" si="22"/>
        <v>0</v>
      </c>
      <c r="AG51" s="32">
        <f t="shared" si="22"/>
        <v>0</v>
      </c>
      <c r="AH51" s="32"/>
      <c r="AI51" s="32">
        <f t="shared" si="22"/>
        <v>0</v>
      </c>
      <c r="AJ51" s="32"/>
    </row>
    <row r="54" spans="3:36">
      <c r="C54" s="20"/>
    </row>
  </sheetData>
  <autoFilter ref="A1:AO36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hiddenButton="1" showButton="0"/>
    <filterColumn colId="32" showButton="0"/>
    <filterColumn colId="33" showButton="0"/>
  </autoFilter>
  <mergeCells count="15">
    <mergeCell ref="A5:A8"/>
    <mergeCell ref="A3:B4"/>
    <mergeCell ref="A1:AI1"/>
    <mergeCell ref="A2:AH2"/>
    <mergeCell ref="A36:C36"/>
    <mergeCell ref="B34:AI34"/>
    <mergeCell ref="A35:C35"/>
    <mergeCell ref="A21:A31"/>
    <mergeCell ref="A9:A20"/>
    <mergeCell ref="AA25:AG25"/>
    <mergeCell ref="AA7:AG7"/>
    <mergeCell ref="T23:X23"/>
    <mergeCell ref="AA27:AE27"/>
    <mergeCell ref="AA26:AG26"/>
    <mergeCell ref="AA31:AG31"/>
  </mergeCells>
  <phoneticPr fontId="1" type="noConversion"/>
  <conditionalFormatting sqref="C30">
    <cfRule type="duplicateValues" dxfId="3" priority="4"/>
  </conditionalFormatting>
  <conditionalFormatting sqref="C18">
    <cfRule type="duplicateValues" dxfId="2" priority="7"/>
  </conditionalFormatting>
  <conditionalFormatting sqref="C29">
    <cfRule type="duplicateValues" dxfId="1" priority="2"/>
  </conditionalFormatting>
  <conditionalFormatting sqref="C18">
    <cfRule type="duplicateValues" dxfId="0" priority="1"/>
  </conditionalFormatting>
  <pageMargins left="0.25" right="0.25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view="pageBreakPreview" zoomScaleSheetLayoutView="100" workbookViewId="0">
      <selection activeCell="M19" sqref="M19"/>
    </sheetView>
  </sheetViews>
  <sheetFormatPr defaultRowHeight="16.5"/>
  <cols>
    <col min="2" max="4" width="6.625" style="1" customWidth="1"/>
    <col min="5" max="6" width="6.625" style="6" customWidth="1"/>
    <col min="7" max="7" width="8.875" style="1"/>
  </cols>
  <sheetData>
    <row r="1" spans="1:7">
      <c r="A1" s="12"/>
      <c r="B1" s="13" t="s">
        <v>5</v>
      </c>
      <c r="C1" s="13" t="s">
        <v>6</v>
      </c>
      <c r="D1" s="13" t="s">
        <v>3</v>
      </c>
      <c r="E1" s="13" t="s">
        <v>7</v>
      </c>
      <c r="F1" s="13" t="s">
        <v>8</v>
      </c>
      <c r="G1" s="14" t="s">
        <v>36</v>
      </c>
    </row>
    <row r="2" spans="1:7">
      <c r="A2" s="9" t="s">
        <v>9</v>
      </c>
      <c r="B2" s="11" t="e">
        <f>工作表1!#REF!</f>
        <v>#REF!</v>
      </c>
      <c r="C2" s="11" t="e">
        <f>工作表1!#REF!</f>
        <v>#REF!</v>
      </c>
      <c r="D2" s="11" t="e">
        <f>工作表1!#REF!</f>
        <v>#REF!</v>
      </c>
      <c r="E2" s="11" t="e">
        <f>工作表1!#REF!</f>
        <v>#REF!</v>
      </c>
      <c r="F2" s="11" t="e">
        <f>工作表1!#REF!</f>
        <v>#REF!</v>
      </c>
      <c r="G2" s="15" t="e">
        <f>工作表1!#REF!</f>
        <v>#REF!</v>
      </c>
    </row>
    <row r="3" spans="1:7">
      <c r="A3" s="8" t="s">
        <v>27</v>
      </c>
      <c r="B3" s="11" t="e">
        <f>工作表1!#REF!</f>
        <v>#REF!</v>
      </c>
      <c r="C3" s="11" t="e">
        <f>工作表1!#REF!</f>
        <v>#REF!</v>
      </c>
      <c r="D3" s="11" t="e">
        <f>工作表1!#REF!</f>
        <v>#REF!</v>
      </c>
      <c r="E3" s="11" t="e">
        <f>工作表1!#REF!</f>
        <v>#REF!</v>
      </c>
      <c r="F3" s="11" t="e">
        <f>工作表1!#REF!</f>
        <v>#REF!</v>
      </c>
      <c r="G3" s="15" t="e">
        <f>工作表1!#REF!</f>
        <v>#REF!</v>
      </c>
    </row>
    <row r="4" spans="1:7">
      <c r="A4" s="8" t="s">
        <v>37</v>
      </c>
      <c r="B4" s="11">
        <f>工作表1!AK12</f>
        <v>4</v>
      </c>
      <c r="C4" s="11">
        <f>工作表1!AL12</f>
        <v>3</v>
      </c>
      <c r="D4" s="11">
        <f>工作表1!AM12</f>
        <v>0</v>
      </c>
      <c r="E4" s="11" t="e">
        <f>工作表1!#REF!</f>
        <v>#REF!</v>
      </c>
      <c r="F4" s="11">
        <f>工作表1!AO12</f>
        <v>7</v>
      </c>
      <c r="G4" s="15" t="e">
        <f>工作表1!#REF!</f>
        <v>#REF!</v>
      </c>
    </row>
    <row r="5" spans="1:7">
      <c r="A5" s="9" t="s">
        <v>28</v>
      </c>
      <c r="B5" s="11">
        <f>工作表1!AK13</f>
        <v>4</v>
      </c>
      <c r="C5" s="11">
        <f>工作表1!AL13</f>
        <v>4</v>
      </c>
      <c r="D5" s="11">
        <f>工作表1!AM13</f>
        <v>0</v>
      </c>
      <c r="E5" s="11" t="e">
        <f>工作表1!#REF!</f>
        <v>#REF!</v>
      </c>
      <c r="F5" s="11">
        <f>工作表1!AO13</f>
        <v>8</v>
      </c>
      <c r="G5" s="15" t="e">
        <f>工作表1!#REF!</f>
        <v>#REF!</v>
      </c>
    </row>
    <row r="6" spans="1:7">
      <c r="A6" s="9" t="s">
        <v>10</v>
      </c>
      <c r="B6" s="11">
        <f>工作表1!AK14</f>
        <v>4</v>
      </c>
      <c r="C6" s="11">
        <f>工作表1!AL14</f>
        <v>4</v>
      </c>
      <c r="D6" s="11">
        <f>工作表1!AM14</f>
        <v>0</v>
      </c>
      <c r="E6" s="11" t="e">
        <f>工作表1!#REF!</f>
        <v>#REF!</v>
      </c>
      <c r="F6" s="11">
        <f>工作表1!AO14</f>
        <v>8</v>
      </c>
      <c r="G6" s="15" t="e">
        <f>工作表1!#REF!</f>
        <v>#REF!</v>
      </c>
    </row>
    <row r="7" spans="1:7">
      <c r="A7" s="9" t="s">
        <v>25</v>
      </c>
      <c r="B7" s="11">
        <f>工作表1!AK15</f>
        <v>3</v>
      </c>
      <c r="C7" s="11">
        <f>工作表1!AL15</f>
        <v>4</v>
      </c>
      <c r="D7" s="11">
        <f>工作表1!AM15</f>
        <v>0</v>
      </c>
      <c r="E7" s="11" t="e">
        <f>工作表1!#REF!</f>
        <v>#REF!</v>
      </c>
      <c r="F7" s="11">
        <f>工作表1!AO15</f>
        <v>7</v>
      </c>
      <c r="G7" s="15" t="e">
        <f>工作表1!#REF!</f>
        <v>#REF!</v>
      </c>
    </row>
    <row r="8" spans="1:7">
      <c r="A8" s="9" t="s">
        <v>14</v>
      </c>
      <c r="B8" s="11">
        <f>工作表1!AK16</f>
        <v>2</v>
      </c>
      <c r="C8" s="11">
        <f>工作表1!AL16</f>
        <v>3</v>
      </c>
      <c r="D8" s="11">
        <f>工作表1!AM16</f>
        <v>0</v>
      </c>
      <c r="E8" s="11" t="e">
        <f>工作表1!#REF!</f>
        <v>#REF!</v>
      </c>
      <c r="F8" s="11">
        <f>工作表1!AO16</f>
        <v>5</v>
      </c>
      <c r="G8" s="15" t="e">
        <f>工作表1!#REF!</f>
        <v>#REF!</v>
      </c>
    </row>
    <row r="9" spans="1:7">
      <c r="A9" s="9" t="s">
        <v>29</v>
      </c>
      <c r="B9" s="11">
        <f>工作表1!AK17</f>
        <v>0</v>
      </c>
      <c r="C9" s="11">
        <f>工作表1!AL17</f>
        <v>1</v>
      </c>
      <c r="D9" s="11">
        <f>工作表1!AM17</f>
        <v>0</v>
      </c>
      <c r="E9" s="11" t="e">
        <f>工作表1!#REF!</f>
        <v>#REF!</v>
      </c>
      <c r="F9" s="11">
        <f>工作表1!AO17</f>
        <v>1</v>
      </c>
      <c r="G9" s="15" t="e">
        <f>工作表1!#REF!</f>
        <v>#REF!</v>
      </c>
    </row>
    <row r="10" spans="1:7">
      <c r="A10" s="8" t="s">
        <v>30</v>
      </c>
      <c r="B10" s="11" t="e">
        <f>工作表1!#REF!</f>
        <v>#REF!</v>
      </c>
      <c r="C10" s="11" t="e">
        <f>工作表1!#REF!</f>
        <v>#REF!</v>
      </c>
      <c r="D10" s="11" t="e">
        <f>工作表1!#REF!</f>
        <v>#REF!</v>
      </c>
      <c r="E10" s="11" t="e">
        <f>工作表1!#REF!</f>
        <v>#REF!</v>
      </c>
      <c r="F10" s="11" t="e">
        <f>工作表1!#REF!</f>
        <v>#REF!</v>
      </c>
      <c r="G10" s="15" t="e">
        <f>工作表1!#REF!</f>
        <v>#REF!</v>
      </c>
    </row>
    <row r="11" spans="1:7">
      <c r="A11" s="9" t="s">
        <v>31</v>
      </c>
      <c r="B11" s="11" t="e">
        <f>工作表1!#REF!</f>
        <v>#REF!</v>
      </c>
      <c r="C11" s="11" t="e">
        <f>工作表1!#REF!</f>
        <v>#REF!</v>
      </c>
      <c r="D11" s="11" t="e">
        <f>工作表1!#REF!</f>
        <v>#REF!</v>
      </c>
      <c r="E11" s="11" t="e">
        <f>工作表1!#REF!</f>
        <v>#REF!</v>
      </c>
      <c r="F11" s="11" t="e">
        <f>工作表1!#REF!</f>
        <v>#REF!</v>
      </c>
      <c r="G11" s="15" t="e">
        <f>工作表1!#REF!</f>
        <v>#REF!</v>
      </c>
    </row>
    <row r="12" spans="1:7">
      <c r="A12" s="9" t="s">
        <v>11</v>
      </c>
      <c r="B12" s="11">
        <f>工作表1!AK21</f>
        <v>3</v>
      </c>
      <c r="C12" s="11">
        <f>工作表1!AL21</f>
        <v>2</v>
      </c>
      <c r="D12" s="11">
        <f>工作表1!AM21</f>
        <v>0</v>
      </c>
      <c r="E12" s="11" t="e">
        <f>工作表1!#REF!</f>
        <v>#REF!</v>
      </c>
      <c r="F12" s="11">
        <f>工作表1!AO21</f>
        <v>5</v>
      </c>
      <c r="G12" s="15" t="e">
        <f>工作表1!#REF!</f>
        <v>#REF!</v>
      </c>
    </row>
    <row r="13" spans="1:7">
      <c r="A13" s="9" t="s">
        <v>26</v>
      </c>
      <c r="B13" s="11" t="e">
        <f>工作表1!#REF!</f>
        <v>#REF!</v>
      </c>
      <c r="C13" s="11" t="e">
        <f>工作表1!#REF!</f>
        <v>#REF!</v>
      </c>
      <c r="D13" s="11" t="e">
        <f>工作表1!#REF!</f>
        <v>#REF!</v>
      </c>
      <c r="E13" s="11" t="e">
        <f>工作表1!#REF!</f>
        <v>#REF!</v>
      </c>
      <c r="F13" s="11" t="e">
        <f>工作表1!#REF!</f>
        <v>#REF!</v>
      </c>
      <c r="G13" s="15" t="e">
        <f>工作表1!#REF!</f>
        <v>#REF!</v>
      </c>
    </row>
    <row r="14" spans="1:7" ht="17.25" thickBot="1">
      <c r="A14" s="10" t="s">
        <v>17</v>
      </c>
      <c r="B14" s="16" t="e">
        <f>工作表1!#REF!</f>
        <v>#REF!</v>
      </c>
      <c r="C14" s="16" t="e">
        <f>工作表1!#REF!</f>
        <v>#REF!</v>
      </c>
      <c r="D14" s="16" t="e">
        <f>工作表1!#REF!</f>
        <v>#REF!</v>
      </c>
      <c r="E14" s="16" t="e">
        <f>工作表1!#REF!</f>
        <v>#REF!</v>
      </c>
      <c r="F14" s="16" t="e">
        <f>工作表1!#REF!</f>
        <v>#REF!</v>
      </c>
      <c r="G14" s="17" t="e">
        <f>工作表1!#REF!</f>
        <v>#REF!</v>
      </c>
    </row>
    <row r="15" spans="1:7">
      <c r="A15" s="7" t="s">
        <v>39</v>
      </c>
      <c r="B15" s="18">
        <f>工作表1!AK22</f>
        <v>3</v>
      </c>
      <c r="C15" s="18">
        <f>工作表1!AL22</f>
        <v>2</v>
      </c>
      <c r="D15" s="18">
        <f>工作表1!AM22</f>
        <v>0</v>
      </c>
      <c r="E15" s="18" t="e">
        <f>工作表1!#REF!</f>
        <v>#REF!</v>
      </c>
      <c r="F15" s="18">
        <f>工作表1!AO22</f>
        <v>5</v>
      </c>
      <c r="G15" s="19" t="e">
        <f>工作表1!#REF!</f>
        <v>#REF!</v>
      </c>
    </row>
    <row r="16" spans="1:7">
      <c r="A16" s="9" t="s">
        <v>40</v>
      </c>
      <c r="B16" s="11">
        <f>工作表1!AK23</f>
        <v>4</v>
      </c>
      <c r="C16" s="11">
        <f>工作表1!AL23</f>
        <v>3</v>
      </c>
      <c r="D16" s="11">
        <f>工作表1!AM23</f>
        <v>0</v>
      </c>
      <c r="E16" s="11" t="e">
        <f>工作表1!#REF!</f>
        <v>#REF!</v>
      </c>
      <c r="F16" s="11">
        <f>工作表1!AO23</f>
        <v>7</v>
      </c>
      <c r="G16" s="15" t="e">
        <f>工作表1!#REF!</f>
        <v>#REF!</v>
      </c>
    </row>
    <row r="17" spans="1:7">
      <c r="A17" s="9" t="s">
        <v>32</v>
      </c>
      <c r="B17" s="11" t="e">
        <f>工作表1!#REF!</f>
        <v>#REF!</v>
      </c>
      <c r="C17" s="11" t="e">
        <f>工作表1!#REF!</f>
        <v>#REF!</v>
      </c>
      <c r="D17" s="11" t="e">
        <f>工作表1!#REF!</f>
        <v>#REF!</v>
      </c>
      <c r="E17" s="11" t="e">
        <f>工作表1!#REF!</f>
        <v>#REF!</v>
      </c>
      <c r="F17" s="11" t="e">
        <f>工作表1!#REF!</f>
        <v>#REF!</v>
      </c>
      <c r="G17" s="15" t="e">
        <f>工作表1!#REF!</f>
        <v>#REF!</v>
      </c>
    </row>
    <row r="18" spans="1:7">
      <c r="A18" s="9" t="s">
        <v>35</v>
      </c>
      <c r="B18" s="11">
        <f>工作表1!AK24</f>
        <v>4</v>
      </c>
      <c r="C18" s="11">
        <f>工作表1!AL24</f>
        <v>4</v>
      </c>
      <c r="D18" s="11">
        <f>工作表1!AM24</f>
        <v>0</v>
      </c>
      <c r="E18" s="11" t="e">
        <f>工作表1!#REF!</f>
        <v>#REF!</v>
      </c>
      <c r="F18" s="11">
        <f>工作表1!AO24</f>
        <v>8</v>
      </c>
      <c r="G18" s="15" t="e">
        <f>工作表1!#REF!</f>
        <v>#REF!</v>
      </c>
    </row>
    <row r="19" spans="1:7">
      <c r="A19" s="9" t="s">
        <v>13</v>
      </c>
      <c r="B19" s="11">
        <f>工作表1!AK25</f>
        <v>3</v>
      </c>
      <c r="C19" s="11">
        <f>工作表1!AL25</f>
        <v>2</v>
      </c>
      <c r="D19" s="11">
        <f>工作表1!AM25</f>
        <v>0</v>
      </c>
      <c r="E19" s="11" t="e">
        <f>工作表1!#REF!</f>
        <v>#REF!</v>
      </c>
      <c r="F19" s="11">
        <f>工作表1!AO25</f>
        <v>5</v>
      </c>
      <c r="G19" s="15" t="e">
        <f>工作表1!#REF!</f>
        <v>#REF!</v>
      </c>
    </row>
    <row r="20" spans="1:7">
      <c r="A20" s="9" t="s">
        <v>12</v>
      </c>
      <c r="B20" s="11">
        <f>工作表1!AK26</f>
        <v>2</v>
      </c>
      <c r="C20" s="11">
        <f>工作表1!AL26</f>
        <v>3</v>
      </c>
      <c r="D20" s="11">
        <f>工作表1!AM26</f>
        <v>0</v>
      </c>
      <c r="E20" s="11" t="e">
        <f>工作表1!#REF!</f>
        <v>#REF!</v>
      </c>
      <c r="F20" s="11">
        <f>工作表1!AO26</f>
        <v>5</v>
      </c>
      <c r="G20" s="15" t="e">
        <f>工作表1!#REF!</f>
        <v>#REF!</v>
      </c>
    </row>
    <row r="21" spans="1:7">
      <c r="A21" s="8" t="s">
        <v>20</v>
      </c>
      <c r="B21" s="11">
        <f>工作表1!AK27</f>
        <v>3</v>
      </c>
      <c r="C21" s="11">
        <f>工作表1!AL27</f>
        <v>2</v>
      </c>
      <c r="D21" s="11">
        <f>工作表1!AM27</f>
        <v>0</v>
      </c>
      <c r="E21" s="11" t="e">
        <f>工作表1!#REF!</f>
        <v>#REF!</v>
      </c>
      <c r="F21" s="11">
        <f>工作表1!AO27</f>
        <v>5</v>
      </c>
      <c r="G21" s="15" t="e">
        <f>工作表1!#REF!</f>
        <v>#REF!</v>
      </c>
    </row>
    <row r="22" spans="1:7">
      <c r="A22" s="8" t="s">
        <v>33</v>
      </c>
      <c r="B22" s="11">
        <f>工作表1!AK28</f>
        <v>2</v>
      </c>
      <c r="C22" s="11">
        <f>工作表1!AL28</f>
        <v>3</v>
      </c>
      <c r="D22" s="11">
        <f>工作表1!AM28</f>
        <v>0</v>
      </c>
      <c r="E22" s="11" t="e">
        <f>工作表1!#REF!</f>
        <v>#REF!</v>
      </c>
      <c r="F22" s="11">
        <f>工作表1!AO28</f>
        <v>5</v>
      </c>
      <c r="G22" s="15" t="e">
        <f>工作表1!#REF!</f>
        <v>#REF!</v>
      </c>
    </row>
    <row r="23" spans="1:7">
      <c r="A23" s="8" t="s">
        <v>34</v>
      </c>
      <c r="B23" s="11">
        <f>工作表1!AK29</f>
        <v>2</v>
      </c>
      <c r="C23" s="11">
        <f>工作表1!AL29</f>
        <v>2</v>
      </c>
      <c r="D23" s="11">
        <f>工作表1!AM29</f>
        <v>0</v>
      </c>
      <c r="E23" s="11" t="e">
        <f>工作表1!#REF!</f>
        <v>#REF!</v>
      </c>
      <c r="F23" s="11">
        <f>工作表1!AO29</f>
        <v>4</v>
      </c>
      <c r="G23" s="15" t="e">
        <f>工作表1!#REF!</f>
        <v>#REF!</v>
      </c>
    </row>
    <row r="24" spans="1:7">
      <c r="A24" s="8" t="s">
        <v>18</v>
      </c>
      <c r="B24" s="11">
        <f>工作表1!AK30</f>
        <v>2</v>
      </c>
      <c r="C24" s="11">
        <f>工作表1!AL30</f>
        <v>2</v>
      </c>
      <c r="D24" s="11">
        <f>工作表1!AM30</f>
        <v>0</v>
      </c>
      <c r="E24" s="11" t="e">
        <f>工作表1!#REF!</f>
        <v>#REF!</v>
      </c>
      <c r="F24" s="11">
        <f>工作表1!AO30</f>
        <v>4</v>
      </c>
      <c r="G24" s="15" t="e">
        <f>工作表1!#REF!</f>
        <v>#REF!</v>
      </c>
    </row>
    <row r="25" spans="1:7">
      <c r="A25" s="8" t="s">
        <v>19</v>
      </c>
      <c r="B25" s="11">
        <f>工作表1!AK31</f>
        <v>2</v>
      </c>
      <c r="C25" s="11">
        <f>工作表1!AL31</f>
        <v>2</v>
      </c>
      <c r="D25" s="11">
        <f>工作表1!AM31</f>
        <v>0</v>
      </c>
      <c r="E25" s="11" t="e">
        <f>工作表1!#REF!</f>
        <v>#REF!</v>
      </c>
      <c r="F25" s="11">
        <f>工作表1!AO31</f>
        <v>4</v>
      </c>
      <c r="G25" s="15" t="e">
        <f>工作表1!#REF!</f>
        <v>#REF!</v>
      </c>
    </row>
    <row r="26" spans="1:7" ht="17.25" thickBot="1">
      <c r="A26" s="10" t="s">
        <v>24</v>
      </c>
      <c r="B26" s="16" t="e">
        <f>工作表1!#REF!</f>
        <v>#REF!</v>
      </c>
      <c r="C26" s="16" t="e">
        <f>工作表1!#REF!</f>
        <v>#REF!</v>
      </c>
      <c r="D26" s="16" t="e">
        <f>工作表1!#REF!</f>
        <v>#REF!</v>
      </c>
      <c r="E26" s="16" t="e">
        <f>工作表1!#REF!</f>
        <v>#REF!</v>
      </c>
      <c r="F26" s="16" t="e">
        <f>工作表1!#REF!</f>
        <v>#REF!</v>
      </c>
      <c r="G26" s="17" t="e">
        <f>工作表1!#REF!</f>
        <v>#REF!</v>
      </c>
    </row>
    <row r="27" spans="1:7">
      <c r="B27" s="4"/>
      <c r="C27" s="4"/>
      <c r="D27" s="6"/>
    </row>
    <row r="28" spans="1:7">
      <c r="B28" s="4"/>
      <c r="C28" s="4"/>
      <c r="D28" s="6"/>
    </row>
    <row r="29" spans="1:7">
      <c r="B29" s="4"/>
      <c r="C29" s="4"/>
      <c r="D29" s="6"/>
    </row>
    <row r="30" spans="1:7">
      <c r="B30" s="4"/>
      <c r="C30" s="4"/>
      <c r="D30" s="6"/>
    </row>
    <row r="33" spans="2:7">
      <c r="B33" s="3"/>
      <c r="E33" s="1"/>
      <c r="F33" s="1"/>
    </row>
    <row r="34" spans="2:7">
      <c r="B34" s="2"/>
      <c r="E34" s="1"/>
      <c r="F34" s="1"/>
    </row>
    <row r="35" spans="2:7">
      <c r="B35" s="2"/>
      <c r="E35" s="1"/>
      <c r="F35" s="1"/>
      <c r="G35" s="6"/>
    </row>
    <row r="36" spans="2:7">
      <c r="G36" s="6"/>
    </row>
    <row r="37" spans="2:7">
      <c r="B37" s="5"/>
      <c r="G37" s="6"/>
    </row>
    <row r="38" spans="2:7">
      <c r="B38" s="5"/>
    </row>
    <row r="39" spans="2:7">
      <c r="B39" s="5"/>
    </row>
    <row r="40" spans="2:7">
      <c r="B40" s="5"/>
    </row>
    <row r="41" spans="2:7">
      <c r="B41" s="5"/>
    </row>
    <row r="42" spans="2:7">
      <c r="B42" s="5"/>
    </row>
    <row r="43" spans="2:7">
      <c r="B43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工作表1</vt:lpstr>
      <vt:lpstr>工作表2</vt:lpstr>
      <vt:lpstr>工作表3</vt:lpstr>
      <vt:lpstr>工作表1!Print_Area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TFD</dc:creator>
  <cp:lastModifiedBy>CHEN</cp:lastModifiedBy>
  <cp:lastPrinted>2022-11-24T14:16:02Z</cp:lastPrinted>
  <dcterms:created xsi:type="dcterms:W3CDTF">2016-12-25T02:55:03Z</dcterms:created>
  <dcterms:modified xsi:type="dcterms:W3CDTF">2024-05-24T11:16:40Z</dcterms:modified>
</cp:coreProperties>
</file>