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Maestría en Ciencia de Datos\Fundamentos de Analítica\Clase 3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L20" i="1"/>
  <c r="I20" i="1"/>
  <c r="C20" i="1"/>
  <c r="L19" i="1"/>
  <c r="I19" i="1"/>
  <c r="F19" i="1"/>
  <c r="C19" i="1"/>
  <c r="L18" i="1"/>
  <c r="I18" i="1"/>
  <c r="F18" i="1"/>
  <c r="C18" i="1"/>
  <c r="L17" i="1"/>
  <c r="I17" i="1"/>
  <c r="F17" i="1"/>
  <c r="C17" i="1"/>
  <c r="L13" i="1"/>
  <c r="C14" i="1"/>
  <c r="I13" i="1"/>
  <c r="F13" i="1"/>
  <c r="C13" i="1"/>
  <c r="I15" i="1"/>
  <c r="L15" i="1"/>
  <c r="F15" i="1"/>
  <c r="C15" i="1"/>
  <c r="L10" i="1"/>
  <c r="I11" i="1"/>
  <c r="I10" i="1"/>
  <c r="F11" i="1"/>
  <c r="F10" i="1"/>
  <c r="C11" i="1"/>
  <c r="C10" i="1"/>
  <c r="G7" i="1"/>
  <c r="G6" i="1"/>
  <c r="G5" i="1"/>
  <c r="G4" i="1"/>
  <c r="G3" i="1"/>
  <c r="F7" i="1"/>
  <c r="E7" i="1"/>
  <c r="D7" i="1"/>
  <c r="C7" i="1"/>
</calcChain>
</file>

<file path=xl/sharedStrings.xml><?xml version="1.0" encoding="utf-8"?>
<sst xmlns="http://schemas.openxmlformats.org/spreadsheetml/2006/main" count="35" uniqueCount="17">
  <si>
    <t>Esporádico</t>
  </si>
  <si>
    <t>Fiel</t>
  </si>
  <si>
    <t>Parcial</t>
  </si>
  <si>
    <t>Promocional</t>
  </si>
  <si>
    <t>Total</t>
  </si>
  <si>
    <t>Real</t>
  </si>
  <si>
    <t>Predicción</t>
  </si>
  <si>
    <t>1.a</t>
  </si>
  <si>
    <t>1.b</t>
  </si>
  <si>
    <t>Accuracy</t>
  </si>
  <si>
    <t>Error</t>
  </si>
  <si>
    <t>AC</t>
  </si>
  <si>
    <t>Kappa</t>
  </si>
  <si>
    <t>Presición</t>
  </si>
  <si>
    <t>Recall</t>
  </si>
  <si>
    <t>Especificidad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</si>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</sst>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0" fillId="0" borderId="0" xfId="0" applyNumberFormat="1"/>
    <xf numFmtId="2" fontId="0" fillId="0" borderId="0" xfId="0" applyNumberFormat="1"/>
    <xf numFmtId="0" fontId="0" fillId="2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10" sqref="K10"/>
    </sheetView>
  </sheetViews>
  <sheetFormatPr baseColWidth="10" defaultRowHeight="15" x14ac:dyDescent="0.25"/>
  <cols>
    <col min="1" max="1" width="4.8554687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8.7109375" bestFit="1" customWidth="1"/>
    <col min="6" max="6" width="12.140625" bestFit="1" customWidth="1"/>
    <col min="7" max="7" width="5.42578125" bestFit="1" customWidth="1"/>
    <col min="8" max="8" width="8.7109375" bestFit="1" customWidth="1"/>
    <col min="9" max="9" width="6.85546875" bestFit="1" customWidth="1"/>
    <col min="11" max="11" width="8.7109375" bestFit="1" customWidth="1"/>
    <col min="12" max="12" width="12.140625" bestFit="1" customWidth="1"/>
  </cols>
  <sheetData>
    <row r="1" spans="1:12" x14ac:dyDescent="0.25">
      <c r="C1" t="s">
        <v>6</v>
      </c>
    </row>
    <row r="2" spans="1:12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12" x14ac:dyDescent="0.25">
      <c r="A3" t="s">
        <v>5</v>
      </c>
      <c r="B3" t="s">
        <v>0</v>
      </c>
      <c r="C3">
        <v>61</v>
      </c>
      <c r="D3">
        <v>8</v>
      </c>
      <c r="E3">
        <v>1</v>
      </c>
      <c r="F3">
        <v>0</v>
      </c>
      <c r="G3">
        <f>SUM(C3:F3)</f>
        <v>70</v>
      </c>
    </row>
    <row r="4" spans="1:12" x14ac:dyDescent="0.25">
      <c r="B4" t="s">
        <v>1</v>
      </c>
      <c r="C4">
        <v>0</v>
      </c>
      <c r="D4">
        <v>56</v>
      </c>
      <c r="E4">
        <v>17</v>
      </c>
      <c r="F4">
        <v>0</v>
      </c>
      <c r="G4">
        <f>SUM(C4:F4)</f>
        <v>73</v>
      </c>
    </row>
    <row r="5" spans="1:12" x14ac:dyDescent="0.25">
      <c r="B5" t="s">
        <v>2</v>
      </c>
      <c r="C5">
        <v>0</v>
      </c>
      <c r="D5">
        <v>0</v>
      </c>
      <c r="E5">
        <v>15</v>
      </c>
      <c r="F5">
        <v>0</v>
      </c>
      <c r="G5">
        <f>SUM(C5:F5)</f>
        <v>15</v>
      </c>
    </row>
    <row r="6" spans="1:12" x14ac:dyDescent="0.25">
      <c r="B6" t="s">
        <v>3</v>
      </c>
      <c r="C6">
        <v>0</v>
      </c>
      <c r="D6">
        <v>0</v>
      </c>
      <c r="E6">
        <v>0</v>
      </c>
      <c r="F6">
        <v>24</v>
      </c>
      <c r="G6">
        <f>SUM(C6:F6)</f>
        <v>24</v>
      </c>
    </row>
    <row r="7" spans="1:12" x14ac:dyDescent="0.25">
      <c r="B7" t="s">
        <v>4</v>
      </c>
      <c r="C7">
        <f>SUM(C3:C6)</f>
        <v>61</v>
      </c>
      <c r="D7">
        <f>SUM(D3:D6)</f>
        <v>64</v>
      </c>
      <c r="E7">
        <f>SUM(E3:E6)</f>
        <v>33</v>
      </c>
      <c r="F7">
        <f>SUM(F3:F6)</f>
        <v>24</v>
      </c>
      <c r="G7">
        <f>SUM(G3:G6)</f>
        <v>182</v>
      </c>
    </row>
    <row r="9" spans="1:12" x14ac:dyDescent="0.25">
      <c r="C9" s="4" t="s">
        <v>0</v>
      </c>
      <c r="F9" s="4" t="s">
        <v>1</v>
      </c>
      <c r="I9" s="4" t="s">
        <v>2</v>
      </c>
      <c r="L9" s="4" t="s">
        <v>3</v>
      </c>
    </row>
    <row r="10" spans="1:12" x14ac:dyDescent="0.25">
      <c r="A10" t="s">
        <v>7</v>
      </c>
      <c r="B10" t="s">
        <v>9</v>
      </c>
      <c r="C10" s="1">
        <f>((C3+SUM(D4:F6))/(SUM(C3:F6)))</f>
        <v>0.9505494505494505</v>
      </c>
      <c r="E10" t="s">
        <v>9</v>
      </c>
      <c r="F10" s="1">
        <f>(SUM(C3,D4,E5,F6,F5,E6,C6,C5,E3,F3)/SUM(C3:F6))</f>
        <v>0.86263736263736268</v>
      </c>
      <c r="H10" t="s">
        <v>9</v>
      </c>
      <c r="I10" s="1">
        <f>(SUM(E5,D4,C4,C3,D3,F6,F4,F3,D6,C6)/SUM(C3:F6))</f>
        <v>0.90109890109890112</v>
      </c>
      <c r="K10" t="s">
        <v>9</v>
      </c>
      <c r="L10" s="1">
        <f>(SUM(F6,C3:E5)/SUM(C3:F6))</f>
        <v>1</v>
      </c>
    </row>
    <row r="11" spans="1:12" x14ac:dyDescent="0.25">
      <c r="B11" t="s">
        <v>10</v>
      </c>
      <c r="C11" s="1">
        <f>((SUM(D3:F3)+SUM(C4:C6))/SUM(C3:F6))</f>
        <v>4.9450549450549448E-2</v>
      </c>
      <c r="E11" t="s">
        <v>10</v>
      </c>
      <c r="F11" s="1">
        <f>1-F10</f>
        <v>0.13736263736263732</v>
      </c>
      <c r="H11" t="s">
        <v>10</v>
      </c>
      <c r="I11" s="2">
        <f>1-I10</f>
        <v>9.8901098901098883E-2</v>
      </c>
      <c r="K11" t="s">
        <v>10</v>
      </c>
      <c r="L11" s="1">
        <v>0</v>
      </c>
    </row>
    <row r="13" spans="1:12" x14ac:dyDescent="0.25">
      <c r="C13" s="1">
        <f>((C7/G7)*(G3/G7))</f>
        <v>0.12890955198647505</v>
      </c>
      <c r="F13" s="1">
        <f>((D7/G7)*(G4/G7))</f>
        <v>0.14104576741939381</v>
      </c>
      <c r="I13" s="1">
        <f>((E7/G7)*(G5/G7))</f>
        <v>1.4943847361429778E-2</v>
      </c>
      <c r="L13" s="1">
        <f>((F7/G7)*(G6/G7))</f>
        <v>1.7389204202391016E-2</v>
      </c>
    </row>
    <row r="14" spans="1:12" x14ac:dyDescent="0.25">
      <c r="A14" t="s">
        <v>8</v>
      </c>
      <c r="B14" t="s">
        <v>11</v>
      </c>
      <c r="C14" s="1">
        <f>((C7/G7)*(G3/G7))+((D7/G7)*(G4/G7))+((E7/G7)*(G5/G7))+((F7/G7)*(G6/G7))</f>
        <v>0.30228837096968969</v>
      </c>
    </row>
    <row r="15" spans="1:12" x14ac:dyDescent="0.25">
      <c r="B15" t="s">
        <v>12</v>
      </c>
      <c r="C15" s="3">
        <f>(C10-C14)/(1-C14)</f>
        <v>0.92912465925316945</v>
      </c>
      <c r="E15" t="s">
        <v>12</v>
      </c>
      <c r="F15" s="3">
        <f>(F10-C14)/(1-C14)</f>
        <v>0.80312405348102633</v>
      </c>
      <c r="H15" t="s">
        <v>12</v>
      </c>
      <c r="I15" s="3">
        <f>(I10-C14)/(1-C14)</f>
        <v>0.85824931850633912</v>
      </c>
      <c r="K15" t="s">
        <v>12</v>
      </c>
      <c r="L15">
        <f>(L10-C14)/(1-C14)</f>
        <v>1</v>
      </c>
    </row>
    <row r="17" spans="1:12" x14ac:dyDescent="0.25">
      <c r="A17">
        <v>2</v>
      </c>
      <c r="B17" t="s">
        <v>13</v>
      </c>
      <c r="C17" s="1">
        <f>C3/(SUM(C3:C6))</f>
        <v>1</v>
      </c>
      <c r="F17" s="1">
        <f>D4/(SUM(D3:D6))</f>
        <v>0.875</v>
      </c>
      <c r="I17" s="1">
        <f>E5/SUM(E3:E6)</f>
        <v>0.45454545454545453</v>
      </c>
      <c r="L17" s="1">
        <f>F6/SUM(F3:F6)</f>
        <v>1</v>
      </c>
    </row>
    <row r="18" spans="1:12" x14ac:dyDescent="0.25">
      <c r="B18" t="s">
        <v>14</v>
      </c>
      <c r="C18" s="1">
        <f>C3/SUM(C3:F3)</f>
        <v>0.87142857142857144</v>
      </c>
      <c r="D18" s="1"/>
      <c r="E18" s="1"/>
      <c r="F18" s="1">
        <f>D4/SUM(C4:F4)</f>
        <v>0.76712328767123283</v>
      </c>
      <c r="G18" s="1"/>
      <c r="H18" s="1"/>
      <c r="I18" s="1">
        <f>E5/SUM(C5:F5)</f>
        <v>1</v>
      </c>
      <c r="J18" s="1"/>
      <c r="K18" s="1"/>
      <c r="L18" s="1">
        <f>F6/SUM(C6:F6)</f>
        <v>1</v>
      </c>
    </row>
    <row r="19" spans="1:12" x14ac:dyDescent="0.25">
      <c r="B19" t="s">
        <v>15</v>
      </c>
      <c r="C19" s="1">
        <f>SUM(D4:F6)/(SUM(C4:F6))</f>
        <v>1</v>
      </c>
      <c r="D19" s="1"/>
      <c r="E19" s="1"/>
      <c r="F19" s="1">
        <f>SUM(C3,C5,C6,E3,F3,E5:F6)/SUM(C3:F3,C5:F6)</f>
        <v>0.92660550458715596</v>
      </c>
      <c r="G19" s="1"/>
      <c r="H19" s="1"/>
      <c r="I19" s="1">
        <f>SUM(F6,C3:D4,F3:F4,C6:D6)/SUM(C3:F3,C4:F4,C6:F6)</f>
        <v>0.89221556886227549</v>
      </c>
      <c r="J19" s="1"/>
      <c r="K19" s="1"/>
      <c r="L19" s="1">
        <f>SUM(C3:E5)/SUM(C3:F3,C4:F4,C5:F5)</f>
        <v>1</v>
      </c>
    </row>
    <row r="20" spans="1:12" x14ac:dyDescent="0.25">
      <c r="B20" t="s">
        <v>16</v>
      </c>
      <c r="C20" s="1">
        <f>(2*(C17*C18))/(C17+C18)</f>
        <v>0.93129770992366412</v>
      </c>
      <c r="D20" s="1"/>
      <c r="E20" s="1"/>
      <c r="F20" s="1">
        <f>(2*(F17*F18))/(F17+F18)</f>
        <v>0.81751824817518248</v>
      </c>
      <c r="G20" s="1"/>
      <c r="H20" s="1"/>
      <c r="I20" s="1">
        <f>(2*(I17*I18))/(I17+I18)</f>
        <v>0.625</v>
      </c>
      <c r="J20" s="1"/>
      <c r="K20" s="1"/>
      <c r="L20" s="1">
        <f>(2*(L17*L18))/(L17+L18)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Sebastian Marin Benitez</dc:creator>
  <cp:lastModifiedBy>John Sebastian Marin Benitez</cp:lastModifiedBy>
  <dcterms:created xsi:type="dcterms:W3CDTF">2019-05-02T18:02:51Z</dcterms:created>
  <dcterms:modified xsi:type="dcterms:W3CDTF">2019-05-02T19:09:10Z</dcterms:modified>
</cp:coreProperties>
</file>