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https://6f33fa7f78ea46e2aaca-my.sharepoint.com/personal/maria_gonzalezcampos_ucr_ac_cr/Documents/CIMPA ADMINISTRATIVOS - Documentos/Administrativo RMTA - Juli/Proyecto SIAP/"/>
    </mc:Choice>
  </mc:AlternateContent>
  <xr:revisionPtr revIDLastSave="0" documentId="11_56F94AE9A9E5A060BF16222944942D675653EE9D" xr6:coauthVersionLast="47" xr6:coauthVersionMax="47" xr10:uidLastSave="{00000000-0000-0000-0000-000000000000}"/>
  <bookViews>
    <workbookView xWindow="-120" yWindow="-120" windowWidth="29040" windowHeight="15840" tabRatio="419" xr2:uid="{00000000-000D-0000-FFFF-FFFF00000000}"/>
  </bookViews>
  <sheets>
    <sheet name="SIMMAC" sheetId="2" r:id="rId1"/>
    <sheet name="cancel" sheetId="3" r:id="rId2"/>
  </sheets>
  <externalReferences>
    <externalReference r:id="rId3"/>
    <externalReference r:id="rId4"/>
  </externalReferences>
  <definedNames>
    <definedName name="__xlnm._FilterDatabase" localSheetId="0">SIMMAC!$A$1:$E$128</definedName>
    <definedName name="__xlnm._FilterDatabase_0" localSheetId="0">SIMMAC!$A$1:$E$128</definedName>
    <definedName name="__xlnm.Print_Area" localSheetId="0">SIMMAC!$A$1:$E$82</definedName>
    <definedName name="__xlnm.Print_Area_0" localSheetId="0">SIMMAC!$A$1:$E$82</definedName>
    <definedName name="_xlnm._FilterDatabase" localSheetId="0" hidden="1">SIMMAC!$A$1:$E$149</definedName>
    <definedName name="_xlnm.Print_Area" localSheetId="0">SIMMAC!$A$1:$E$149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4" i="3" l="1"/>
  <c r="O24" i="3"/>
  <c r="K24" i="3"/>
  <c r="I24" i="3"/>
  <c r="J24" i="3" s="1"/>
  <c r="Q24" i="3" s="1"/>
  <c r="F24" i="3"/>
  <c r="E24" i="3"/>
  <c r="C24" i="3"/>
  <c r="S23" i="3" l="1"/>
  <c r="O23" i="3"/>
  <c r="K23" i="3"/>
  <c r="I23" i="3"/>
  <c r="J23" i="3" s="1"/>
  <c r="Q23" i="3" s="1"/>
  <c r="F23" i="3"/>
  <c r="E23" i="3"/>
  <c r="C23" i="3"/>
  <c r="S22" i="3"/>
  <c r="O22" i="3"/>
  <c r="K22" i="3"/>
  <c r="I22" i="3"/>
  <c r="J22" i="3" s="1"/>
  <c r="F22" i="3"/>
  <c r="E22" i="3"/>
  <c r="C22" i="3"/>
  <c r="Q22" i="3" l="1"/>
  <c r="S21" i="3"/>
  <c r="O21" i="3"/>
  <c r="K21" i="3"/>
  <c r="I21" i="3"/>
  <c r="J21" i="3" s="1"/>
  <c r="F21" i="3"/>
  <c r="E21" i="3"/>
  <c r="C21" i="3"/>
  <c r="Q21" i="3" l="1"/>
  <c r="S20" i="3"/>
  <c r="O20" i="3"/>
  <c r="K20" i="3"/>
  <c r="I20" i="3"/>
  <c r="J20" i="3" s="1"/>
  <c r="Q20" i="3" s="1"/>
  <c r="F20" i="3"/>
  <c r="E20" i="3"/>
  <c r="C20" i="3"/>
  <c r="S19" i="3"/>
  <c r="O19" i="3"/>
  <c r="K19" i="3"/>
  <c r="I19" i="3"/>
  <c r="J19" i="3" s="1"/>
  <c r="F19" i="3"/>
  <c r="E19" i="3"/>
  <c r="C19" i="3"/>
  <c r="Q19" i="3" l="1"/>
  <c r="S17" i="3"/>
  <c r="O17" i="3"/>
  <c r="K17" i="3"/>
  <c r="I17" i="3"/>
  <c r="J17" i="3" s="1"/>
  <c r="Q17" i="3" s="1"/>
  <c r="F17" i="3"/>
  <c r="E17" i="3"/>
  <c r="C17" i="3"/>
  <c r="S16" i="3" l="1"/>
  <c r="O16" i="3"/>
  <c r="F16" i="3"/>
  <c r="H16" i="3" s="1"/>
  <c r="K16" i="3" s="1"/>
  <c r="E16" i="3"/>
  <c r="G16" i="3" s="1"/>
  <c r="C16" i="3"/>
  <c r="B16" i="3"/>
  <c r="I16" i="3" l="1"/>
  <c r="J16" i="3" s="1"/>
  <c r="Q16" i="3" s="1"/>
  <c r="S13" i="3" l="1"/>
  <c r="O13" i="3"/>
  <c r="K13" i="3"/>
  <c r="I13" i="3"/>
  <c r="J13" i="3" s="1"/>
  <c r="Q13" i="3" s="1"/>
  <c r="S12" i="3" l="1"/>
  <c r="O12" i="3"/>
  <c r="K12" i="3"/>
  <c r="I12" i="3"/>
  <c r="J12" i="3" s="1"/>
  <c r="F12" i="3"/>
  <c r="E12" i="3"/>
  <c r="C12" i="3"/>
  <c r="B12" i="3"/>
  <c r="Q12" i="3" l="1"/>
  <c r="S11" i="3"/>
  <c r="O11" i="3"/>
  <c r="K11" i="3"/>
  <c r="I11" i="3"/>
  <c r="J11" i="3" s="1"/>
  <c r="C11" i="3"/>
  <c r="S10" i="3"/>
  <c r="O10" i="3"/>
  <c r="K10" i="3"/>
  <c r="I10" i="3"/>
  <c r="J10" i="3" s="1"/>
  <c r="S9" i="3"/>
  <c r="O9" i="3"/>
  <c r="K9" i="3"/>
  <c r="I9" i="3"/>
  <c r="J9" i="3" s="1"/>
  <c r="S8" i="3"/>
  <c r="O8" i="3"/>
  <c r="K8" i="3"/>
  <c r="I8" i="3"/>
  <c r="J8" i="3" s="1"/>
  <c r="Q11" i="3" l="1"/>
  <c r="Q9" i="3"/>
  <c r="Q10" i="3"/>
  <c r="Q8" i="3"/>
  <c r="M7" i="3" l="1"/>
  <c r="B149" i="2" l="1"/>
  <c r="A1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113" authorId="0" shapeId="0" xr:uid="{00000000-0006-0000-0000-000001000000}">
      <text>
        <r>
          <rPr>
            <b/>
            <sz val="9"/>
            <color indexed="8"/>
            <rFont val="Tahoma"/>
            <family val="2"/>
          </rPr>
          <t xml:space="preserve">Maria Luisa:
</t>
        </r>
        <r>
          <rPr>
            <sz val="9"/>
            <color indexed="8"/>
            <rFont val="Tahoma"/>
            <family val="2"/>
          </rPr>
          <t>Se cambia la modalidad a cartel</t>
        </r>
      </text>
    </comment>
  </commentList>
</comments>
</file>

<file path=xl/sharedStrings.xml><?xml version="1.0" encoding="utf-8"?>
<sst xmlns="http://schemas.openxmlformats.org/spreadsheetml/2006/main" count="1085" uniqueCount="683">
  <si>
    <t>Modalidad</t>
  </si>
  <si>
    <t>sesion</t>
  </si>
  <si>
    <t>Carteles</t>
  </si>
  <si>
    <t>Cursos cortos (3 hrs)</t>
  </si>
  <si>
    <t>Ponencias (20 minut.)</t>
  </si>
  <si>
    <t>Apl3</t>
  </si>
  <si>
    <t>Mod4</t>
  </si>
  <si>
    <t>Taller (3 horas)</t>
  </si>
  <si>
    <t>Marca temporal</t>
  </si>
  <si>
    <t xml:space="preserve">Apellidos </t>
  </si>
  <si>
    <t xml:space="preserve">Nombre </t>
  </si>
  <si>
    <t xml:space="preserve">Evento </t>
  </si>
  <si>
    <t>Comentarios Comité</t>
  </si>
  <si>
    <t xml:space="preserve"> Título</t>
  </si>
  <si>
    <t>Pago</t>
  </si>
  <si>
    <t>Aceptado</t>
  </si>
  <si>
    <t>Confirmado</t>
  </si>
  <si>
    <t xml:space="preserve"> Universidad</t>
  </si>
  <si>
    <t>Título para las Sesiones Invitadas</t>
  </si>
  <si>
    <t>Tema</t>
  </si>
  <si>
    <t>Resumen (Inglés)</t>
  </si>
  <si>
    <t>Keywords /</t>
  </si>
  <si>
    <t xml:space="preserve">Bibliography </t>
  </si>
  <si>
    <t xml:space="preserve">Resumen en (español) </t>
  </si>
  <si>
    <t xml:space="preserve"> Palabras Claves </t>
  </si>
  <si>
    <t>Mathematics Subject Classification 2010</t>
  </si>
  <si>
    <t xml:space="preserve"> Otros Autores</t>
  </si>
  <si>
    <t xml:space="preserve"> Requerimientos </t>
  </si>
  <si>
    <t>IMPORTANTE</t>
  </si>
  <si>
    <t xml:space="preserve">Correo-e </t>
  </si>
  <si>
    <t>Departamento</t>
  </si>
  <si>
    <t>País</t>
  </si>
  <si>
    <t>Ciudad</t>
  </si>
  <si>
    <t xml:space="preserve"> Dirección</t>
  </si>
  <si>
    <t xml:space="preserve">Teléfono </t>
  </si>
  <si>
    <t xml:space="preserve">Comentarios </t>
  </si>
  <si>
    <t>Aguilar Romero</t>
  </si>
  <si>
    <t>Javier Enrique</t>
  </si>
  <si>
    <t>Both/Ambos</t>
  </si>
  <si>
    <t>Estimation of the attenuation coefficient of compacted selected fill used in the  construction of a radiotherapy bunker</t>
  </si>
  <si>
    <t>Modeling / Modelación</t>
  </si>
  <si>
    <t>Estadistica</t>
  </si>
  <si>
    <t>Honduras</t>
  </si>
  <si>
    <t>Tegucigalpa</t>
  </si>
  <si>
    <t>Acosta Barradas</t>
  </si>
  <si>
    <t>Adriana</t>
  </si>
  <si>
    <t>XXI SIMMAC</t>
  </si>
  <si>
    <t>México</t>
  </si>
  <si>
    <t>Baca Lobera</t>
  </si>
  <si>
    <t>Gloria Idalia</t>
  </si>
  <si>
    <t>Los  modelos de Cournot y Stakelberg como equilibrios de Nash</t>
  </si>
  <si>
    <t>Ciudad de México</t>
  </si>
  <si>
    <t>Alpizar-Jara</t>
  </si>
  <si>
    <t>Russell</t>
  </si>
  <si>
    <t>An overview on integrated population dynamics models</t>
  </si>
  <si>
    <t xml:space="preserve">Gutiérrez Ramírez </t>
  </si>
  <si>
    <t>José de Jesús</t>
  </si>
  <si>
    <t>Arce Gamboa</t>
  </si>
  <si>
    <t>José Rafael</t>
  </si>
  <si>
    <t>Gravitational tests with a Kerr-like metric</t>
  </si>
  <si>
    <t>Universidad de Costa Rica</t>
  </si>
  <si>
    <t>Applications / Aplicaciones</t>
  </si>
  <si>
    <t>Costa Rica</t>
  </si>
  <si>
    <t>Arce Garro</t>
  </si>
  <si>
    <t>Jorge Emmanuel</t>
  </si>
  <si>
    <t>Point cloud registration: matching a maximal common subset on 2D pointclouds with noise</t>
  </si>
  <si>
    <t>Classification / Clasificación</t>
  </si>
  <si>
    <t>San José</t>
  </si>
  <si>
    <t>Arciniegas Alarcón</t>
  </si>
  <si>
    <t>Sergio</t>
  </si>
  <si>
    <t>An alternative methodology for imputing missing data in trials with genotype-by-environment interaction: Some new aspects</t>
  </si>
  <si>
    <t>Data Analysis / Análisis de datos</t>
  </si>
  <si>
    <t>Colombia</t>
  </si>
  <si>
    <t>Arroyo Esquivel</t>
  </si>
  <si>
    <t>Jorge</t>
  </si>
  <si>
    <t>Infection model for analyzing biological control of coffee rust using bacterial antifungal compounds</t>
  </si>
  <si>
    <t xml:space="preserve">Sánchez Guevara </t>
  </si>
  <si>
    <t>Irene</t>
  </si>
  <si>
    <t>Juegos dinámicos y el comportamiento en las organizaciones industriales.</t>
  </si>
  <si>
    <t>Barletta</t>
  </si>
  <si>
    <t>Felipe</t>
  </si>
  <si>
    <t>Joint model for longitudinal and multi-state data: An
application to prostate cancer</t>
  </si>
  <si>
    <t>University of Maringa</t>
  </si>
  <si>
    <t>Dynamical Systems / Sistemas Dinámicos</t>
  </si>
  <si>
    <t>Joint models for longitudinal and time-to-event data (Rizopoulos 2012) are a powerful tool that take into
account these two data types simultaneously into a single model, allowing to infer about the dependence and
association between the longitudinal biomarker (e.g. prostate-specific antigen, PSA) and time-to-event for a
better assessment of the effect of a treatment. These models are useful for studies in the field of health that aim
at understanding the disease (e.g. prostate cancer), considering its development over time and the amount of
time until the patient reaches the absorbent state (e.g. death).
The most used joint models, that result from a combination of a longitudinal model and survival analysis, do
not allow to monitor the link between the longitudinal biomarker and the transitions between the multiple states
of the disease until it reaches the absorbent state. In order to better understand this link between the longitudinal
biomarker and the transitions between the multiple states, in this paper we use a joint model that combines the
longitudinal model and the multi-state Markov model (Ferrer et al. 2016).
An application is presented where a data set from prostate cancer is considered. The parameters of the
model are estimated by maximum likelihood (Ferrer et al. 2016), which is done in two stages: (i) in the
first stage the fixed and random effects are estimated based on the longitudinal biomarker PSA; and (ii) in
the second stage these estimates are used to link the longitudinal model with the multi-state Markov model,
allowing the measurement of the impact for the risk of death, considering demographic covariables, in each
transition between the states of the disease along time.</t>
  </si>
  <si>
    <t>Joint model, Longitudinal model, Multi-state Markov model, Prostate cancer</t>
  </si>
  <si>
    <t>[1] Rizopoulos, D. (2012). “Joint models for longitudinal and time-to-event data: With applications in R”
CRC Press.
[2] Ferrer, L.; Rondeau, V.; Dignam, J.; Pickles, T.; Jacqmin-Gadda, H.; Proust-Lima, C.(2016). “Joint modelling
of longitudinal and multi-state processes: application to clinical progressions in prostate cancer.”
Statistics in medicine ,v.35, n.22, p.3933–3948.</t>
  </si>
  <si>
    <t>60J22, 62P10, 62N01</t>
  </si>
  <si>
    <t>felipe.e.barletta@gmail.com</t>
  </si>
  <si>
    <t>Brazil</t>
  </si>
  <si>
    <t>Becerra Rodríguez</t>
  </si>
  <si>
    <t>Noé</t>
  </si>
  <si>
    <t>Bravo Vega</t>
  </si>
  <si>
    <t>Carlos Andrés</t>
  </si>
  <si>
    <t>Modelamiento matemático de la incidencia del accidente ofídico en Costa Rica</t>
  </si>
  <si>
    <t>Bogotá</t>
  </si>
  <si>
    <t>Gómez Ovares</t>
  </si>
  <si>
    <t>Pedro Antonio</t>
  </si>
  <si>
    <t>Perturbing compact objects with mass quadrupole moment</t>
  </si>
  <si>
    <t>Oliva Mercado</t>
  </si>
  <si>
    <t>Guillermo André</t>
  </si>
  <si>
    <t>Applications of GRT for compact objects in General Relativity</t>
  </si>
  <si>
    <t>Calvo Alpízar</t>
  </si>
  <si>
    <t>Juan Gabriel</t>
  </si>
  <si>
    <t>Virtual coarse spaces for domain decomposition methods</t>
  </si>
  <si>
    <t>Numerical Analysis / Análisis Numérico</t>
  </si>
  <si>
    <t>Calvo Briceño</t>
  </si>
  <si>
    <t>Daniel</t>
  </si>
  <si>
    <t>Aplicación de los modelos: Bayes y K-nn, en un score para tarjetas de crédito</t>
  </si>
  <si>
    <t>Data Mining / Minera de Datos</t>
  </si>
  <si>
    <t>Camacho</t>
  </si>
  <si>
    <t xml:space="preserve">Franklin </t>
  </si>
  <si>
    <t>A characterization for dominace plausible rule through of qualitative probabilities</t>
  </si>
  <si>
    <t>Campos Granados</t>
  </si>
  <si>
    <t>Walter Otoniel</t>
  </si>
  <si>
    <t>Técnica de Geometría Fractal para el Cálculo del Riesgo Operacional</t>
  </si>
  <si>
    <t>Cardo</t>
  </si>
  <si>
    <t>Romina</t>
  </si>
  <si>
    <t>Driving certain Impulsive Biological Systems with Maximal Operators</t>
  </si>
  <si>
    <t>Castro Fernàndez</t>
  </si>
  <si>
    <t>Edwin</t>
  </si>
  <si>
    <t>Some Examples of Dense Sequences and its Relation to Some Spaces of Functions</t>
  </si>
  <si>
    <t>Chaverri Miranda</t>
  </si>
  <si>
    <t>Fabián</t>
  </si>
  <si>
    <t>Analysis of the effective potential and the stable orbits of a Kerr-like metric with quadrupole</t>
  </si>
  <si>
    <t>Approximation / Aproximación</t>
  </si>
  <si>
    <t>Murillo Lopez</t>
  </si>
  <si>
    <t>Wilfredo</t>
  </si>
  <si>
    <t>Verde</t>
  </si>
  <si>
    <t>Rosanna</t>
  </si>
  <si>
    <t>Session: Clustering and Visualization of Complex Data</t>
  </si>
  <si>
    <t>Università della Campania</t>
  </si>
  <si>
    <t xml:space="preserve">Clustering and Visualization of Complex Data </t>
  </si>
  <si>
    <t xml:space="preserve">
In the Era of Big Data, aggregated data assume an import role as summarises of information and to reduce the dimension of the data.
Complex data are usual used to refer to no-punctual entities, they can be interval of values, multi categories, descriptions of classes, functional data, compositional data, distributional data, etc. Symbolic Data Analysis has given a large contribution in the development of many techniques for multi-valued data, as well as functional analysis, when data are expressed as functions and compositional data analysis, to represent descriptions of the parts of some whole. All these kind of data contain uncertain and variability for each observation. Further, they request suitable metrics and algebra, according to their space of representation.
The idea of this session is to present some contributes in: clustering of distributional data (histograms) based on a topological knowledge structure; clustering on relational matrix based on a strong dimensional reduction and factorial reduction and representation of compositional data.
</t>
  </si>
  <si>
    <t>Complex data, histogram data, compositional data, clustering, visualization</t>
  </si>
  <si>
    <t xml:space="preserve">G. Cabanes, Y. Bennani, R. Destenay, and A. Hardy, “A new topological clustering algorithm
for interval data,” Pattern Recognition, vol. 46, no. 11, pp. 3030–3039, 2013. [Online]. Available:
http://www.sciencedirect.com/science/article/pii/S0031320313001520
F. d. A. De Carvalho, A. Irpino, and R. Verde, Batch self organizing maps for interval and histogram data,
isi ed. Curran Associates, Inc. (2013), 2013, pp. 143–154.
R. J. Hathaway, J.W. Davenport, and J. C. Bezdek, “Relational duals of the c-means clustering algorithms,” Pattern Recognition, vol. 22, no. 2, pp. 205–212, 1989.
Aitchison, J. The statistical analysis of compositional data, 1986, Chapman and Hall London
H.-H. Bock and E. Diday, Eds., Analysis of Symbolic Data. Exploratory methods for extracting statistical
information from complex data. Springer Verlag, Heidelberg, 2000.
</t>
  </si>
  <si>
    <t xml:space="preserve">Data analysis (62-07), Classification and discrimination; cluster analysis (62H30), Learning and adaptive systems (68T05) </t>
  </si>
  <si>
    <t>Cabanes; Rastin; Gallo</t>
  </si>
  <si>
    <t>slides</t>
  </si>
  <si>
    <t>rosanna.verde@unicampania.it</t>
  </si>
  <si>
    <t>Dipartimento di Matematica e Fisica</t>
  </si>
  <si>
    <t>Italy</t>
  </si>
  <si>
    <t>Caserta</t>
  </si>
  <si>
    <t>Viale Lincoln 5</t>
  </si>
  <si>
    <t>+39 335 8351095</t>
  </si>
  <si>
    <t>Cruz Torres</t>
  </si>
  <si>
    <t>Cristian</t>
  </si>
  <si>
    <t>Full Bayesian inference for Asymmetric GARCH models with Student-t Innovations</t>
  </si>
  <si>
    <t>Universidad Nacional Autonoma de Honduras (UNAH) / Universidad Tecnologica Centroamericana (UNITEC)</t>
  </si>
  <si>
    <t>Statistical Computing / Estadística Computacional</t>
  </si>
  <si>
    <t>In this work we consider modeling the past volatilities through an asymmetric generalised autoregressive conditional heteroskedasticity (GARCH) model with heavy tailed sampling distributions. In particular, we consider the Student-t model with unknown degrees of freedom and indicate how it may be used adequately from a Bayesian point of view in the context of smooth transition models for the variance. We adopt the full Bayesian approach for inference, prediction and hypothesis testing. We discuss problems related to the estimation of degrees of freedom in the Student-t model and propose a solution based on independent Jeffreys priors which correct problems in the likelihood function. An application to the Dow Jones stock market data illustrates the usefulness of the asymmetric GARCH model with Student-t erros. In this context, the Student-t model is preferable for prediction in the case of high volatility regimes.</t>
  </si>
  <si>
    <t>Student-t distribution, GARCH model, Bayesian approach, Jeffreys prior</t>
  </si>
  <si>
    <t xml:space="preserve">Ardia (2008). ``Financial Risk Management with Bayesian Estimation of GARCH Models: Theory and Applications'', {\em Lecture Notes in Economics and Mathematical Systems}, Springer-Verlag, volume 612
Bauwens, L. and M.~Lubrano (2002). `` Bayesian option pricing using asymmetric garch models'', {\em Journal of Empirical Finance, 9}, p. 321--342.
Fonseca, T. C.~O., M.~A.~R. Ferreira, and H.~S. Migon (2008). ``Objective bayesian analysis for the student-t regression model'', {\em Biometrika 95,} p. 325-333.
Gonzalez-Rivera, G. (1998). ``Smooth transition GARCH models'', {\em Studies in Nonlinear Dynamics and Econometrics, 3}, p. 61-78.
Vrontos, Dellaportas, and Politis (2000). ``Full
Bayesian inference for GARCH and eGARCH models'', {\em Journal of business and economic statistics, 18}, p. 187-198.
</t>
  </si>
  <si>
    <t xml:space="preserve"> 62F15, 62P20, 62M10, 91B84</t>
  </si>
  <si>
    <t>cristian.cruz@unah.edu.hn</t>
  </si>
  <si>
    <t>Cuervo Fernández</t>
  </si>
  <si>
    <t xml:space="preserve">Omar Andrés </t>
  </si>
  <si>
    <t>A Monte Carlo Approach to Computing Stiffness Matrices Arising</t>
  </si>
  <si>
    <t>Cuevas Covarrubias</t>
  </si>
  <si>
    <t>Carlos</t>
  </si>
  <si>
    <t>An application of Gaussian mixtures in  finance
statistical modelling and risk assessment.</t>
  </si>
  <si>
    <t>Sanchez</t>
  </si>
  <si>
    <t>Fabio</t>
  </si>
  <si>
    <t>A Partial Differential Equation Model With Age-Structure and Nonlinear Recidivism: Conditions for a Backward Bifurcation and a General Numerical Implementation</t>
  </si>
  <si>
    <t xml:space="preserve">Caicedo Vega </t>
  </si>
  <si>
    <t xml:space="preserve">Linda Lucía </t>
  </si>
  <si>
    <t xml:space="preserve">Planteamiento de un método para la Optimización del agua utilizada en los lavaderos de autos en la ciudad de Santa, Colombia </t>
  </si>
  <si>
    <t>Ferreira Bernardo</t>
  </si>
  <si>
    <t>Felix</t>
  </si>
  <si>
    <t>Bounded solutions of Volterra functional difference equations</t>
  </si>
  <si>
    <t>Ferreira Jr</t>
  </si>
  <si>
    <t>Wilson</t>
  </si>
  <si>
    <t>A Mathematical Model for Mimicry Dynamics in Evolutionary Ecology</t>
  </si>
  <si>
    <t>Fonseca</t>
  </si>
  <si>
    <t>Jose A.</t>
  </si>
  <si>
    <t>Scalable Subsurface Simulations with ParFlow</t>
  </si>
  <si>
    <t>Forero Velasco</t>
  </si>
  <si>
    <t>William</t>
  </si>
  <si>
    <t>Aplicación del MANOVA a Aplicación de MANOVA en Experimentos en Parcelas Divididas</t>
  </si>
  <si>
    <t>García Peña</t>
  </si>
  <si>
    <t>Marisol</t>
  </si>
  <si>
    <t>Climate data imputation using the singular value decomposition: An empirical comparison</t>
  </si>
  <si>
    <t>Fraguela Collar</t>
  </si>
  <si>
    <t>Andres</t>
  </si>
  <si>
    <t>Dengue fever models and optimal control in the life-cycle of Aedes aegypti mosquitoes</t>
  </si>
  <si>
    <t>Calderón-Arce</t>
  </si>
  <si>
    <t>Cindy</t>
  </si>
  <si>
    <t>PROE: Simulación computacional para la determinación de rutas óptimas.</t>
  </si>
  <si>
    <t>Cartago</t>
  </si>
  <si>
    <t>González León</t>
  </si>
  <si>
    <t>Roberto Andrés</t>
  </si>
  <si>
    <t>Design and construction of an experimental methodology for the detection of radical-pair reactions in butterflies</t>
  </si>
  <si>
    <t>Griewank</t>
  </si>
  <si>
    <t>Andreas</t>
  </si>
  <si>
    <t>Gómez Alcaraz</t>
  </si>
  <si>
    <t>Guillermo</t>
  </si>
  <si>
    <t>Debe ampliar resumen y explicar la parte matematica</t>
  </si>
  <si>
    <t>Medizumbador, mediscopio, mediPCR y CRISPR-Cas9</t>
  </si>
  <si>
    <t>Facultad de Ciencias, UNAM</t>
  </si>
  <si>
    <t>Attempt to multidiscipline a mini-laboratory of Molecular Biology to its basic principles that can serve in economically marginalized and disadvantaged communities, with the help of the basic sciences.</t>
  </si>
  <si>
    <t>Centrifuge, microscope, PCR, Crispr-Cas9.</t>
  </si>
  <si>
    <t xml:space="preserve">1) M. Saad Bhamla, Brandon Benson, Chew Chai, Georgios Katsikis, Aanchal Johri &amp; Manu Prakash, Hand-powered ultralow-cost paper centrifuge, Nature Biomedical Engineering 1, Article number: 0009 (2017) doi:10.1038/s41551-016-0009
2) Cybulski JS, Clements J, Prakash M (2014). "Foldscope: origami-based paper microscope.". PLOS ONE. 9 (6): e98781. doi:10.1371/journal.pone.0098781.
3) Chang H, et al. CRISPR/cas9, a novel genomic tool to knock down microRNA in vitro and in vivo. Nat Publ Gr. 2016 Oct; 1–12. doi:10.1038/srep22312.
4) Makarova, K. S. et al. Evolution and classification of the CRISPR-Cas systems. Nature Rev. Microbiol. 9, 467–477 (2011). </t>
  </si>
  <si>
    <t>Intento de retrotraer multidisciplinariamente un mini laboratorio de Biología Molecular a sus principios básicos que pueda sirvir en comunidades económicamente marginadas y desfavorecidas, con ayuda de las ciencias básicas.</t>
  </si>
  <si>
    <t>Centrifugadora, microscopio, PCR, Crispr-Cas9</t>
  </si>
  <si>
    <t>Aplicaciones de la Matemática a la Biología</t>
  </si>
  <si>
    <t>guillermo.gomez.alcaraz@gmail.com</t>
  </si>
  <si>
    <t>Matemáticas</t>
  </si>
  <si>
    <t>Tepotzotlán 29A, Vergel del Sur, Tlalpan, 14340, CdMx</t>
  </si>
  <si>
    <t>5255 56779594</t>
  </si>
  <si>
    <t>Guerrero Escamilla</t>
  </si>
  <si>
    <t>Juan Bacilio</t>
  </si>
  <si>
    <t>Universidad Autónoma del Estado de Hidalgo</t>
  </si>
  <si>
    <t>Modelos Lineales Generalizados</t>
  </si>
  <si>
    <t>Juan Bacilio Guerrero Escamilla</t>
  </si>
  <si>
    <t>bacimate@gmail.com</t>
  </si>
  <si>
    <t xml:space="preserve">Área Académica de Sociología y Demografía  </t>
  </si>
  <si>
    <t>Pachuca de Soto, Estado de Hidalgo</t>
  </si>
  <si>
    <t>Guevara jordan</t>
  </si>
  <si>
    <t>Juan Manuel</t>
  </si>
  <si>
    <t>A Mixed Mimetic Formulation for Porous Media Flow</t>
  </si>
  <si>
    <t>Urbano Leon</t>
  </si>
  <si>
    <t>Cristhian Leonardo</t>
  </si>
  <si>
    <t>Hypothesis testing for mean comparison of two non-independent functional populations</t>
  </si>
  <si>
    <t>Hernández Gómez</t>
  </si>
  <si>
    <t xml:space="preserve">Fernando José </t>
  </si>
  <si>
    <t>Optimización y Aplicaciones</t>
  </si>
  <si>
    <t>Operations Research / Investigación de Operaciones</t>
  </si>
  <si>
    <t>Herrera Daza</t>
  </si>
  <si>
    <t>Eddy</t>
  </si>
  <si>
    <t>Spatial Interpolation of Precipitation</t>
  </si>
  <si>
    <t>VALMY</t>
  </si>
  <si>
    <t>Larissa</t>
  </si>
  <si>
    <t>Spatio-temporal process driven by a hidden point process</t>
  </si>
  <si>
    <t>Université des Antilles</t>
  </si>
  <si>
    <t xml:space="preserve">In ecology and epidemiology, spatio-temporal distributions of events can be described by point processes. Situations for which there exists a hidden process which contributes to random effects on the intensity of an observed process are considered. Some  studies are based on counts of events in sampling units (\cite{valmy2014}), and some others on event spatial positions or occurrence dates (\cite{vaillant2011}). 
The point process theory has been presented and discussed in \cite{Daley2003}. The  intensity process  $\lambda(.)$  of  such a process on a measured space $(X,{\cal B},\nu)$ is a random field  related to its driving random measure $\Lambda(.)$ as follows~:
\begin{equation}
\Lambda(B)=\int_B\lambda(x)\nu(dx),
\label{intenscum}
\end{equation}
for any element $B$ of $\cal B$. In expression~(\ref{intenscum}), $\Lambda(B)$ is a random variable which stands for the expected number of points in $B$.
Thus,  modeling a point process is equivalent  to modeling either its intensity or its driving measure. 
 In our study, a process~$N$ on a measured space is considered. The intensity at any spatial location of occurrences between several
pairs of consecutive observation is expressed as a linear combination of kernels centered on contributing events. Let $N$ be  a point process with intensity process $\lambda$ on space $X$ defined by~:
\begin{equation}\label{intensite2}
\forall (x,t)\in X\times \mathbb{R}_+, \quad\lambda_\theta(x,t) = \sum_{j=1}^{M} a_jK((x,t), (y_j,s_j))
\end{equation}
where $K$ is a kernel function such that $K((.,y),(.,s))$ is a probability density function on $X\times \mathbb{R}_+$ for any $y$ in $X$ and any $s$ in $\mathbb{R}_+$. $M$ is the random number of contributions. The  $(y_j,s_j)$ are a realization of a point process.
 The model is extended to the case where there exist contributions to the intensity process associated with a Dirichlet process (\cite{Ferguson1973}). This latter process describes hidden environmental effects on the observed intensity. The Dirichlet process is almost surely discrete so that the proposed model takes into account situations for which some contributions may be equal. We focus on statistical procedures providing inference tools in a bayesian framework when observing data consisting of spatial locations of occurrences between several pairs of consecutive observation. 
The case study concerns data consisting of spatial locations of occurrences between several pairs of consecutive observation. Estimations of  the expected number of hidden events, their expected contribution to intensity and other parameters of the proposed model are carried out. </t>
  </si>
  <si>
    <t>point process,  hidden process, bayesian inference, ecology, epidemiology.</t>
  </si>
  <si>
    <t>Valmy, L. and Vaillant, J. (2014). "Bayesian Inference on a Cox Process Associated with a Dirichlet Process", International Journal of Computer Applications 95(18), p. 1–7.
Vaillant, J., Puggioni, G.,Waller, L., and Daugrois, J.-H. (2011). "A spatio-temporal analysis of the spread of sugar cane yellow leaf virus", Journal of Time Series Analysis, 32 , p. 396–406.
D.J. Daley and D. Vere-Jones (2003) Introduction to the Theory of Point Processes. Vol 1: Elementary Theory and Methods (second edition).
T.S. Ferguson. A bayesian analysis of some nonparametric problems (1973). The Annals of Statistics, 1:209–230.</t>
  </si>
  <si>
    <t>60, 62</t>
  </si>
  <si>
    <t>Vaillant, Jean, Université des Antilles FWI</t>
  </si>
  <si>
    <t>larissa.valmy@univ-antilles.fr</t>
  </si>
  <si>
    <t>LAMIA</t>
  </si>
  <si>
    <t>Guadeloupe</t>
  </si>
  <si>
    <t>Pointe-à-Pitre</t>
  </si>
  <si>
    <t>Lloret Climent</t>
  </si>
  <si>
    <t xml:space="preserve">Miguel </t>
  </si>
  <si>
    <t>Cubrimiento e invariabilidad: una teoría sistémica en ecosistemas</t>
  </si>
  <si>
    <t>A generalized algorithm for the enumeration of chiral and achiral isomers of a n-membered ring monocycloalkane m-polyheteroalkylsubstituted</t>
  </si>
  <si>
    <t>Lara-Velázquez</t>
  </si>
  <si>
    <t>Pedro</t>
  </si>
  <si>
    <t>A Classifier System Using Soft Graph Coloring</t>
  </si>
  <si>
    <t>Classical Coloring Problems Using the Soft Graph Coloring Model</t>
  </si>
  <si>
    <t>Development of a hybrid method based on k-means, consensus and ant system for classifying 60 Mexican Universities</t>
  </si>
  <si>
    <t>Development of a hybrid method based on Method of the Musical Composition, Ant System and dual simplex algorithm for solving the vehicle routing problem with windows of time (VRP-TW)</t>
  </si>
  <si>
    <t>Molina Mora</t>
  </si>
  <si>
    <t>Jose Arturo</t>
  </si>
  <si>
    <t>Decoding the effect of chemotherapy on the sphingolipid pathway of tumours by data mining of fluorescent microscopy images</t>
  </si>
  <si>
    <t>Sphingolipids perform functions in cell signaling by regulating mechanisms involved in cell death/survival. In the present study the use of data mining techniques is exposed to evaluate the effect of chemotherapies on the sphingolipid pathway and the cell fate.
For this purpose, an experiemental assay was standardized by fluorescence microscopy with the use of a sphingomyelin analog coupled with a fluorescent species (SM-BODIPY) and that allowed to monitor the loss of fluorescence due to the transit and metabolism of the SM-BODIPY. This assay included perturbation of the pathway with both known inhibitors and chemotherapies. The identification of cells at single cell resolution was achieved. More than 14,000 cells were followed every 4 minutes for one hour, and in each cell 401 measurements were measured in the images obtained from the automatic microscope. This information was used to perform a first classification analysis and determine the confidence of using the different attributes to identify each category. Second, attribute selection algorithms were applied to eliminate redundant features and to reduce complexity while maintaining the classification capacity.
Finally, with the set of selected attributes, a cluster analysis was performed with a Gaussian mixture model in order to establish relationships between known perturbations and chemotherapies. The clustering analysis allowed to identify the steps of the sphingolipid pathway in which the chemotherapies Doxorubicin, Temozolomide, Methotrexate and Paclitaxel were sensed.
Using a hybrid model based on differential equations and fuzzy logic, previously designed, it was possible to relate the different concentrations of sphingolipids with cell viability. This information was used to optimize the conditions that allowed to enhance cell death by double combinations of chemotherapies. Of the predictions established and validated experimentally, the combination of Paclitaxel-Metotrexate and Paclitaxel-Doxorubicin were the ones that generated more cytotoxicity. Potentially, these in vitro results could be suggested in treatment schemes for cancer patients in order to customize the therapy.</t>
  </si>
  <si>
    <t>Data-mining, Cancer, Sphingolipids, Imaging, Clustering</t>
  </si>
  <si>
    <t>Molina-Mora, J., Kop, M., Crespo, J., Quiros, S, Mora. R. (2017). Hybrid mathematical modeling decodes the complexity of sphingolipid pathway to predict chemosensitivity. 2017 International Conference and Workshop on Bioinspired Intelligence (IWOBI), Madeira-Portugal. Doi:  10.1109/IWOBI.2017.7985532</t>
  </si>
  <si>
    <t xml:space="preserve">Decodificación del efecto de quimioterapias en la vía de los esfingolípidos de tumores mediante minería de datos de imágenes de microscopía fluorescente 
Los esfingolípidos cumplen funciones en la señalización celular, incluyendo los mecanismos involucrados en la muerte/supervivencia celular y que son de vital importancia para modular los efectos de las terapias en cáncer. En el presente estudio se expone el uso de técnicas de minería de datos para evaluar el efecto de quimioterapias sobre la vía de los esfingolípidos y, por tanto, el destino celular.
Para este objetivo, se estandarizó un ensayo por microscopía de fluorescencia con el uso de un análogo de esfingomielina acoplado con una especie fluorescente (SM-BODIPY) y que permitió monitorear la pérdida de fluorescencia debido al tránsito y metabolismo de la especie, incluyendo la perturbación de la vía tanto con inhibidores conocidos como con las quimioterapias. Se  logró la identificación de células con una resolución de célula individual y a lo largo del tiempo. Más de 14 000 células fueron seguidas cada 4 minutos por una hora, y en cada célula se realizaron 401 mediciones en las imágenes obtenidas del microscopio automático. Esta información fue usada para realizar un primer análisis de clasificación y determinar la confianza de usar los diferentes atributos para identificar cada categoría. Segundo, se aplicaron algoritmos de selección de atributos para eliminar características redundantes y para reducir la complejidad pero manteniendo la capacidad de clasificación. 
Finalmente, con el conjunto de atributos seleccionados, se realizó un análisis de agrupamiento con un modelo de mezclas gaussianas con el fin de establecer relaciones entre las perturbaciones conocidas y quimioterapias. El análisis de clusterizado permitió identificar los pasos de la vía de los esfingolípidos en los que las quimioterapias Doxorubicina, Temozolomida, Metotrexato y Paclitaxel fueron sensadas.  
Utilizando un modelo híbrido basado en ecuaciones diferenciales y lógica difusa, diseñado previamente, se logró relacionar las diferentes concentraciones de esfingolípidos con la viabilidad celular. Esa información fue usada para optimizar las condiciones que permitían potenciar la muerte celular por combinaciones dobles de quimioterapias. De las predicciones establecidas y validadas experimentalmente, la combinación de Paclitaxel-Metotrexato y Paclitaxel-Doxorubicina fueron las que generaron la mayor citotoxicidad. Potencialmente, estos resultados in vitro podrían ser sugeridos en los esquemas de tratamiento para pacientes con cáncer para personalizar la terapia.  </t>
  </si>
  <si>
    <t>Minería de datos, Cáncer, Esfingolípidos, Análisis de imágenes, agrupamiento</t>
  </si>
  <si>
    <t>jose.molinamora@ucr.ac.cr</t>
  </si>
  <si>
    <t>Microbiología</t>
  </si>
  <si>
    <t>Morales Mendoza</t>
  </si>
  <si>
    <t>Luis B</t>
  </si>
  <si>
    <t>Optimization of supersaturated designs with two levels through metaheuristic techniques</t>
  </si>
  <si>
    <t>Amaya</t>
  </si>
  <si>
    <t>Optimization Modeling for Resources Allocation in Public Education Systems</t>
  </si>
  <si>
    <t>Grafo n-residual Módulo m y su aplicación en la estructuración de Residuos n-ádicos</t>
  </si>
  <si>
    <t xml:space="preserve">Ordoñez Ordoñez </t>
  </si>
  <si>
    <t>Fredy Antonio</t>
  </si>
  <si>
    <t>Determinacion de los Factores Influyentes en Accidentes de Transporte de Carga</t>
  </si>
  <si>
    <t>Olaya Ochoa</t>
  </si>
  <si>
    <t>Javier</t>
  </si>
  <si>
    <t>A functional regression model for the prediction of PM2:5 from PM10</t>
  </si>
  <si>
    <t>Accinelli</t>
  </si>
  <si>
    <t>Elvio</t>
  </si>
  <si>
    <t>A Classification of infinite dimensional Walrasian economies and the economic crisis</t>
  </si>
  <si>
    <t>Ponsot-Balaguer</t>
  </si>
  <si>
    <t>Ernesto</t>
  </si>
  <si>
    <t>Aggregation of levels in the logit model: an application to the endotracheal extubation protocol of neonatal patients</t>
  </si>
  <si>
    <t>Prendas Rojas</t>
  </si>
  <si>
    <t xml:space="preserve">Juan Pablo </t>
  </si>
  <si>
    <t>Diagnóstico automático de infestación por Nosemiasis en abejas melíferas mediante procesado de imágenes.</t>
  </si>
  <si>
    <t>Reyes Figueroa</t>
  </si>
  <si>
    <t>Alan Gerardo</t>
  </si>
  <si>
    <t>A word-distance based method for Maya language classification</t>
  </si>
  <si>
    <t>Quintas</t>
  </si>
  <si>
    <t xml:space="preserve">Isabel </t>
  </si>
  <si>
    <t>Algunas técnicas para la detección de la falta de homogeneidad en series de datos</t>
  </si>
  <si>
    <t>Reinecke</t>
  </si>
  <si>
    <t>Jost</t>
  </si>
  <si>
    <t>Multiple Imputation with R</t>
  </si>
  <si>
    <t>An automatic framework for graph-based representation of coronary arteries</t>
  </si>
  <si>
    <t>Best point symbolic principal components for interval-valued variables</t>
  </si>
  <si>
    <t>Energy-based and PDE methods for image restoration</t>
  </si>
  <si>
    <t>Grozavu</t>
  </si>
  <si>
    <t>Nistor</t>
  </si>
  <si>
    <t>Topological co-clustering and vizualisation for heterogenoeous data</t>
  </si>
  <si>
    <t>Richter</t>
  </si>
  <si>
    <t>Wolf-Dieter</t>
  </si>
  <si>
    <t>On p-generalized elliptically contoured distributions</t>
  </si>
  <si>
    <t>Rivas Morales</t>
  </si>
  <si>
    <t>Milton Arnoldo</t>
  </si>
  <si>
    <t>Estudio fractal de la serie de tiempo de la variable CO2 en el volcan de San Salvador-año 2005</t>
  </si>
  <si>
    <t>Sadovski</t>
  </si>
  <si>
    <t>Alexey</t>
  </si>
  <si>
    <t>Hierarchical Games and Systems of Fair Taxations</t>
  </si>
  <si>
    <t>Texas A&amp;M University-Corpus Christi</t>
  </si>
  <si>
    <t xml:space="preserve">Mathematical model of income and corporate taxes is considered as an hierarchical game of different social groups.  Existence of equilibrium solution is proven,  and constructive  method of determining this equilibrium is discussed.    </t>
  </si>
  <si>
    <t>hierarchical system, games, equilibrium</t>
  </si>
  <si>
    <t>n/a</t>
  </si>
  <si>
    <t>alexey.sadovski@tamucc.edu</t>
  </si>
  <si>
    <t>Mathematics and Statistics</t>
  </si>
  <si>
    <t>USA</t>
  </si>
  <si>
    <t>Corpus Christi</t>
  </si>
  <si>
    <t>6300 Ocean dr. unit 5825</t>
  </si>
  <si>
    <t>+1-361-825-2477</t>
  </si>
  <si>
    <t>Shuklin</t>
  </si>
  <si>
    <t>German</t>
  </si>
  <si>
    <t>Methods of mathematical managing theory in the forecast of dynamic price share on a stock market</t>
  </si>
  <si>
    <t>Criado Herrero</t>
  </si>
  <si>
    <t>Regino</t>
  </si>
  <si>
    <t>New perspectives on multilayer and multiplex networks as structures to model real world systems</t>
  </si>
  <si>
    <t>Segura Ugalde</t>
  </si>
  <si>
    <t>Esteban</t>
  </si>
  <si>
    <t>Computation of Matrix p-th Root Using Solvents</t>
  </si>
  <si>
    <t>Schubert</t>
  </si>
  <si>
    <t>Leo</t>
  </si>
  <si>
    <t>Estimation of holding periods applied to the case of short and leveraged ETFs</t>
  </si>
  <si>
    <t>Sequeira Chavarría</t>
  </si>
  <si>
    <t>Filánder</t>
  </si>
  <si>
    <t>Análisis de una formulación aumentada basada en pseudo-esfuerzo para un modelo Brinkman no lineal de flujo de medios porosos</t>
  </si>
  <si>
    <t>Dumaresq Sobral</t>
  </si>
  <si>
    <t>Yuri</t>
  </si>
  <si>
    <t>Solís Chacón</t>
  </si>
  <si>
    <t>Maikol</t>
  </si>
  <si>
    <t>Nonparametric estimation of the first order Sobol indices with bootstrap bandwidth</t>
  </si>
  <si>
    <t>Solis-Sanchez</t>
  </si>
  <si>
    <t>Hugo</t>
  </si>
  <si>
    <t>A new cryptographic system using the Duffing map.</t>
  </si>
  <si>
    <t>Modelo de optimización integral para programación de autobuses y tripulaciones de manera simultánea</t>
  </si>
  <si>
    <t>Soto Quirós</t>
  </si>
  <si>
    <t>Juan Pablo</t>
  </si>
  <si>
    <t>Frobenius Norm: Advances and Trends in Optimization Problems in Signal Processing</t>
  </si>
  <si>
    <t>Iturraran-Viveros</t>
  </si>
  <si>
    <t>Ursula</t>
  </si>
  <si>
    <t xml:space="preserve">Waveform inversion of poststacked reflection seismic data using Artificial Neural Networks </t>
  </si>
  <si>
    <t xml:space="preserve">Soto Rojas </t>
  </si>
  <si>
    <t xml:space="preserve">Cristina </t>
  </si>
  <si>
    <t>Hierarchical Bayesian Model for Diseases Frecuency in Costa Rica</t>
  </si>
  <si>
    <t>Stradi Granados</t>
  </si>
  <si>
    <t>Benito Alberto</t>
  </si>
  <si>
    <t>Requiere Lab
Cambio el título favor revisar</t>
  </si>
  <si>
    <t>The Use of Cloud Computing for Engineering Applications</t>
  </si>
  <si>
    <t xml:space="preserve">Instituto Tecnologico de Costa Rica </t>
  </si>
  <si>
    <t>Modern engineering education requires significant computational capacities.  Schools of Engineering in their different areas of specialization, teach topics in resistance of materials, solid mechanics, fluid flow, product design, and many more.  These subjects have in common that they have become increasingly more demanding of computational capacities as industrial products become more complex and/or improvements are needed.  These new computational capacities allow for designs and simulations better suited for immediate application in a commercial environment.  Fluid flow analysis is an example of a computationally demanding subject particularly when the expectation is to depart from full Navier-Stokes equations and arrive to a representation of the fluid flow with features such as turbulence, phase changes, and non-Newtonian behavior.  There are numerous other examples where there is a need to predict or model as close as possible the phenomenon of interest as it is seen in reality, those examples include design of aircrafts, heart valves, prosthetic devices, among many others.  Finite element discretization is a technique that has found multiple applications in the modeling of engineering phenomena.  Finite element analysis is a process by which a partial differential equation is transformed into a set of algebraic equations.  A series of points are detailed into the body of the subject of study.  These points are called nodes that bear the variable of interest to solve for.  Their number and position of the nodes depend on the particulars of the problem, the level of accuracy required for the solution, and non-linearity of the phenomena under study.  An example would be the computation of the temperature profile of a solid that is heated.  The unknown in this case is the temperature, and the nodes would be the locations at which the temperature is to be computed on the surface and inside the solid.  Each node is an unknown; consequently there are as many equations as nodes or degrees of freedom.  This is the result of changing the complexity from solving a set of partial differential equations to a set of algebraic equations.  The problem is not trivial at all because the problem has to be well posed with adequate boundary conditions, initial conditions and sufficiently small-size discretization for the desired precision in the solution.  The group of nodes is referred to as a mesh.  The finer the mesh implies the more nodes and, at the same time, the closer to the values that would have been found with an analytical solution.   The appeal is then to use as many nodes as possible to have the highest precision.  This is a complex matter and there are books dedicated to finite element analysis.  The finite element strategy to solve partial differential equations sometimes is confused with finite differences; the latter coincides with the former to the first degree and with well defined geometries, generally squares or rectangles.
The development of finite element equations for a particular problem is lengthy.  This fact results in the inability to efficiently use class or training time to solve even small size problems.  The learning process instead becomes an exercise on equation rewriting.  An exercise that is particularly tedious, prone to errors, and time consuming even for small size problems of about 10 nodes.  For larger problems the finite element analysis can only be done with the assistance of computers.  Over the last thirty years there are programs that have evolved into software packages to aid in the solution of modeling problems that involve multiple nodes and complex shapes.  There is also a larger emphasis in the last ten years to be able to solve problems that involve varied phenomena such as fluid flow and electromagnetic interactions simultaneously, just to cite an example.  These problems are given the name of Multiphysics problems, making emphasis on the capacity to solve problems of systems simultaneously undergoing multiple physical phenomena.
The Multiphysics capacity is not always tied to finite element methods because there are also finite volume elements.  Nonetheless the subject matter boils down to efficiently solve very large sets of equations, where efficiency implies rapidly and with limited resources.  The evolution of software packages that can handle Multiphysics is an ongoing project and is no small contribution of many specialists to a complicated problem.  
Simply problems are solved by hand to learn the ideas and reasoning that come with the science.  This expertise is later used on larger problems.  More complex problems require computational capacities that are generally only partially solved by average desktop or laptop computers with eight or a few more gigabytes of memory and similarly limited processing power.  The result is that training and class time sometimes is limited to examples that reasonably use the limited computing resources available.  More complex tasks require specialized equipment with more random access memory (RAM) and more computer processing unit (CPU) power.  This is generally a substantial dollar proposition.  The cost increases if specialized software is needed; these packages usually start with a free trial version and once the customer is hooked then a higher bill ensues for licenses with all kinds of restrictions, such as have limited use only for teaching but not for research.  To equip a laboratory with computers capable of handling mid-size problems is no small matter, and to keep the resources available indefinitely is very demanding on resources.  The payback is a trained workforce with knowledge of the science and the expertise to apply computational tools to important problems like the deformation of an automobile during a collision.
Naturally there are instances where the funds to keep laboratories and facilities to meet the highest standards of availability and performance are not a certainty.  Similarly it is possible the benefit to cost ratio to own significant computational facilities is not sufficiently high compared to other needs like student housing.  In either case, the possibility to offer computational services on demand would be an improvement provided that the associated costs can be contained to a minimum and far away from a full purchase of the actual computer system.
The subject of this paper is the use of Cloud Computing for Engineering Applications.  Cloud computing is a buzz descriptor to refer to the use of computers that do not belong to the infrastructure of the user.  Computers in a cloud are simply computers that are accessed remotely and the use of each is possible by paying a fee. This means that the examples discussed later in this paper were developed at a remote site; thus paying only the for use use of those facilities without incurring in local infrastructure expenditures.  The monetary cost seems low at the beginning and results very attractive.  There are good practices that empower the user to extract a maximum value of every dollar invested in cloud computing.  Under that premise, appropriate training is needed prior to any cloud computing use in order to maximize the results from the resources used.  There is a very real possibility of incurring very high costs that would defeat the objective of using cloud services.  Common errors include the use of very large systems without proper prior testing in lower capacity systems, use of solid state storage where regular hard drives suffice, incorrectly planned networks that require redesign of deployment, installation and commissioning of equipment, and, of course, leaving your system running while on vacation generating rubbish.  All of these with massive amounts of money and effort lost.
Two examples are discussed to summarize our experience using Cloud Computing.  The first is the simulation of the fluid flow around a turbine.  The two fluids are water and air that cool a turbine that suffers from heating due to friction and driving motor.  The second example is the batch cooling of several pieces of metal quenched in a water bath to generate a specific surface hardness.</t>
  </si>
  <si>
    <t>High performance computing, cloud computing</t>
  </si>
  <si>
    <t>Savill, J. (2015). Mastering Microsoft Azure Infrastructure Services.  Sybex, 360 pp.</t>
  </si>
  <si>
    <t>00-02</t>
  </si>
  <si>
    <t>Necesidades 1) laboratorio de computo con acceso rápido a internet con los puertos de comunicación habilitados 2) Software Matlab, Windows Excel, Comsol Multiphysics, SolidWorks instalados, todo este software esta disponible en la institución.</t>
  </si>
  <si>
    <t xml:space="preserve">1. Me puede contactar la persona encargada del laboratorio para revisar, por favor con bastante antelación para que todo funcione 2.  Podemos hacer una sesión de 1 día para primero ver detalles y en el segundo correr ejemplos. </t>
  </si>
  <si>
    <t>escientist@hotmail.com</t>
  </si>
  <si>
    <t>Vicerrectoria de Investigación</t>
  </si>
  <si>
    <t>Campus Cartago</t>
  </si>
  <si>
    <t>+506 88498605</t>
  </si>
  <si>
    <t>Ovalle Muñoz</t>
  </si>
  <si>
    <t>Diana Paola</t>
  </si>
  <si>
    <t>An ANOVA test for functional data applied to fine particulate matter measurements on air</t>
  </si>
  <si>
    <t>Grouped p-generalized spherical distributions</t>
  </si>
  <si>
    <t>Multivariate Statistics: Distribution Theory, Estimation and Inference</t>
  </si>
  <si>
    <t>Vargas Paniagua</t>
  </si>
  <si>
    <t>Velázquez-Castro</t>
  </si>
  <si>
    <t>Explicit Spatial Control Strategies for Dengue, Zika and Chikungunya outbreaks</t>
  </si>
  <si>
    <t>Vides Romero</t>
  </si>
  <si>
    <t>Uniform Local Approximation and Path Connectivity of Matrix Spheres</t>
  </si>
  <si>
    <t>Universidad Nacional Autónoma de Honduras</t>
  </si>
  <si>
    <t>I study and sketch the proof of some connectivity results in matrix algebras that can be stated as follows. Let $\varepsilon&gt;0$ and let $m\geq 1$ be an integer, there is 
$\delta&gt;0$ such that for any integer $n\geq 1$, any $m$ self-adjoint matrices $H_1,\ldots,H_m$ and any unitary matrix 
$W$ in $M_n(\mathbb{C})$ that satisfy the relations $H_jH_k=H_kH_j$, $\|H_1^2+\cdots+H_m^2-\mathbf{1}_n\|=0$ and 
$\|WH_j-H_jW\|&lt;\delta$ for each $1\leq j,k\leq m$, where $\mathbf{1}_n$ denotes the identity matrix in $M_n(\mathbb{C})$. There exist a unitary $\tilde{W}$ and $m$ self-adjoint matrices $\tilde{H}_1,\ldots,\tilde{H}_m\in C^\ast(H_1,\ldots,H_m)'$ in $M_n(\mathbb{C})$ such that $\|\tilde{H}_1^2+\cdots+\tilde{H}_m^2-\mathbf{1}_n\|=0$, $W^\ast \tilde{H}_j W=\tilde{W}^\ast \tilde{H}_j\tilde{W}$ and $\|H_j-\tilde{H}_j\|&lt;\varepsilon$ for each $1\leq j\leq m$. Moreover, there is a piecewise smooth unitary path $\{W(t)\}_{t\in [0,1]}\subset \mathbb{U}(n)$ such that $W(0)=\mathbf{1}_n$, $W(1)=\tilde{W}$ and $\|W(t)\tilde{H}_j-\tilde{H}_jW(t)\|&lt;\varepsilon$ for each $1\leq j\leq n$ and each $0\leq t\leq 1$. 
I prove the previous result by building on some techniques introduced in \cite{autor+refe 5}. This produces specialized uniform versions of some connectivity techniques presented in \cite{autor+refe 1} and \cite{autor+refe 4}, that can be used to answer some open questions related to the results and problems presented in \cite{autor+refe 2} and \cite{autor+refe 3}.
Some applications to the study of local path connectivity of matrix representations of the form $C(\mathbb{S}^{m-1})\to M_n(\mathbb{C})$, and some connections with matrix approximation theory are outlined.</t>
  </si>
  <si>
    <t>Matrix path, spectral variation, commutative matrix algebra, joint spectrum, pseudospectra.</t>
  </si>
  <si>
    <t>\begin{thebibliography}{99}
\bibitem{autor+refe 1} Bratteli, O., Elliott, G. A., Evans, D. E. and Kishimoto, A (1998). ``Homotopy of a Pair of Approximately Commuting Unitaries in a Simple C$^*$-Algebra'', {\em J. Funct. Anal., n$^o$ 160}, p. 466-523.
\bibitem{autor+refe 2} Chu, M. T (2008). ``Linear Algebra Algorithms as Dynamical Systems'', {\em Acta Numer. vol. 17}, p. 001-086.
\bibitem{autor+refe 3} Freedman, M. H. and  Press, W. H (1996). ``Truncation of Wavelet Matrices: Edge 
Effects and the Reduction of Topological Control'', {\em Linear Algebra Appl., n$^o$ 234 }, p. 1--19.
\bibitem{autor+refe 4} Lin, H (2012). ``Approximately diagonalizing matrices over C(Y)'', {\em PNAS, vol. 109 n$^o$ 8}, p. 2842-2847.
\bibitem{autor+refe 5} Loring, T. A. and Vides, F (2017). ``Local Matrix Homotopies and Soft Tori'', {\em Banach J. Math. Anal, to appear}, arXiv:1605.06590 [math.OA].
\end{thebibliography}</t>
  </si>
  <si>
    <t>47N40 (primary) and 47A58 (secondary).</t>
  </si>
  <si>
    <t>Pizarra, marcador, borrador, computador con programa lector de archivos pdf instalado, proyector multimedia y pantalla de proyección.</t>
  </si>
  <si>
    <t>De acuerdo, con mucho gusto.</t>
  </si>
  <si>
    <t>fredy.vides@unah.edu.hn</t>
  </si>
  <si>
    <t>Departamento de Matemática Aplicada</t>
  </si>
  <si>
    <t>Departamento de Matemática Aplicada, Edificio F1 Segundo Nivel, UNAH, Blvd. Suyapa</t>
  </si>
  <si>
    <t>+504 3168 0277</t>
  </si>
  <si>
    <t>Es del ECADIM</t>
  </si>
  <si>
    <t>Uniform Local Deformation of Orthogonal Matrix Projections</t>
  </si>
  <si>
    <t>ECADIM: Uniform Local Deformation of Orthogonal Matrix Projections</t>
  </si>
  <si>
    <t>I study and sketch the proof of some approximate connectivity results in matrix algebras that can be stated as follows. Let $\varepsilon&gt;0$ and let $m\geq 1$ be an integer, there is 
$\delta&gt;0$ such that for any integer $n\geq 1$, and any $2m$ self-adjoint matrices $P_1,\ldots,P_m$ and $Q_1,\ldots,Q_m$ in $M_n(\mathbb{C})$ that satisfy the relations: $P_j-P_j^2=P_jP_k-P_kP_j=\mathbf{0}_n$, $Q_j-Q_j^2=Q_jQ_k=Q_kQ_j=\mathbf{0}_n$, $\sum_j P_j=\sum_j Q_j=\mathbf{1}_n$ and 
$\|Q_j-P_j\|&lt;\delta$ for each $1\leq j,k\leq m$, where $\mathbf{1}_n$ and $\mathbf{0}_n$ denote the identity and the zero matrix in $M_n(\mathbb{C})$, respectively. There exist $m$ self-adjoint matrix paths $\tilde{P}_1,\ldots,\tilde{P}_m\in C^1([0,1],M_n(\mathbb{C}))$ that satisfy the relations: $\tilde{P}_j(0)=P_j$, $\|\tilde{P}_j(1)-Q_j\|&lt;\varepsilon$, $\sum_j \tilde{P}_j(t)=\mathbf{1}_n$, $\tilde{P}_j(t)-\tilde{P}_j(t)^2=\tilde{P}_j(t)\tilde{P}_k(t)-\tilde{P}_k(t)\tilde{P}_j(t)=\mathbf{0}_n$ and $\|\tilde{P}_j(t)-P_j\|&lt;\varepsilon$, for each $1\leq j,k\leq n$ and each $0\leq t\leq 1$. 
I prove the previous result by building on some techniques introduced in \cite{autor+refe 3} and \cite{autor+refe 4}. This produces specialized uniform versions of some connectivity techniques presented in \cite{autor+refe 1} and \cite{autor+refe 2}, that can be used to answer some open questions related to the results and problems presented in \cite{autor+refe 1} and \cite{autor+refe 2}.
Some applications to the analysis of subspace iteration for eigenvalue problems with evolving matrices in the sense of \cite{autor+refe 1} are presented, some connections with electronic structure computations are outlined.</t>
  </si>
  <si>
    <t>Matrix path, spectral variation, commutative matrix algebra, subspace iteration, electronic structure.</t>
  </si>
  <si>
    <t>\bibitem{autor+refe 1} Saad, Y (2016). ``Analysis of Subspace Iteration for Eigenvalue Problems with Evolving Matrices'', 
{\em SIAM. J. Matrix Anal. \&amp; Appl., vol. 37(1)}, p. 103-122.
%{\em  SIAM. J. Matrix Anal. \&amp; Appl., 37(1)}, p. 103–122.
\bibitem{autor+refe 2} Chu, M. T (2008). ``Linear Algebra Algorithms as Dynamical Systems'', {\em Acta Numer. vol. 17}, p. 001-086.
\bibitem{autor+refe 3} Loring, T. A. and Vides, F (2017). ``Local Matrix Homotopies and Soft Tori'', {\em Banach J. Math. Anal, to appear}, arXiv:1605.06590 [math.OA].
\bibitem{autor+refe 4} Vides, F (2017). ``Connecting Commuting Normal Matrices'', {\em submitted},  arXiv:1708.05777 [math.OA].</t>
  </si>
  <si>
    <t>47N40 (primary) and 47A58 (secondary)</t>
  </si>
  <si>
    <t>Pizarra, borrador, marcadores, proyector multimedia, computador con software para visualización de archivos pdf.</t>
  </si>
  <si>
    <t>Entendido.</t>
  </si>
  <si>
    <t>504 9844 3960</t>
  </si>
  <si>
    <t>Ponencia remitida al XXI SIMMAC como parte la sesión Invitada del ECADIM.</t>
  </si>
  <si>
    <t>Vílchez Quesada</t>
  </si>
  <si>
    <t>Enrique</t>
  </si>
  <si>
    <t>Método moderno de optimización combinatoria apoyado con el software Wolfram Mathematica</t>
  </si>
  <si>
    <t>Villaseñor</t>
  </si>
  <si>
    <t>José A.</t>
  </si>
  <si>
    <t>Tests for the Inverse Gaussian distribution hypothesis</t>
  </si>
  <si>
    <t>Víquez Bolaños</t>
  </si>
  <si>
    <t>Estimation of the exchange rate between Costa Rica and the
United States via Levy processes</t>
  </si>
  <si>
    <t>Macías-Díaz</t>
  </si>
  <si>
    <t>Jorge Eduardo</t>
  </si>
  <si>
    <t>Structure-preserving method for the distribution of the first hitting time to a moving boundary for some Gaussian processes</t>
  </si>
  <si>
    <t>Universidad Autónoma de Aguascalientes</t>
  </si>
  <si>
    <t>Num1</t>
  </si>
  <si>
    <t>In this work, we consider a model for the first hitting time of a moving boundary problem associated to some stochastic processes. In addition to a Gaussian component, the model investigated in this manuscript includes a general deterministic source. In either case, the coefficients of the deterministic and the stochastic terms are general functions with suitable analytical properties that guarantee that the process under investigation possesses continuous paths. As the cornerstone of this manuscript, we establish that the cumulative distribution of probability of the first hitting time is governed by a deterministic nonlinear advection-diffusion partial differential equation subject to initial-boundary data, for which the exact solution is known only in certain specific scenarios. Motivated by these limitations, we propose a Crank--Nicolson discretization of the deterministic model which is capable of preserving the main structural features of probability distributions, namely, the non-negativity, the boundedness from above by $1$ and the monotonicity. To guarantee the preservation of those properties, relatively flexible conditions on the parameters need to be imposed. Additionally, we also prove that our scheme is a consistent, and unconditionally stable and convergent technique which has second order of convergence. Some illustrative simulations demonstrate that the order of convergence is indeed quadratic, and the comparisons against the known exact solutions establish that the method preserves the same structural properties of the relevant solutions.</t>
  </si>
  <si>
    <t>nonlinear partial differential equations, structure-preserving numerical method, implicit finite-difference scheme, stability and convergence analyses, distribution of the first hitting time</t>
  </si>
  <si>
    <t>En este trabajo, consideramos un modelo de llegada de un problema de frontera móvil asociado a algunos procesos estocásticos. Además de una componente gaussiana, el modelo de est charla incluye un termino determístico genérico. Los coeficientes de los términos deterministas y estocásticos son funciones generales con propiedades analíticas convenientes que garanticen que el proceso de investigación posee soluciones continuas. El resultado más importante en este trabajo establece que la distribución de probabilidad acumulada del tiempo de llegada está gobernada por una ecuación en derivadas parciales alineales de advección-difusión sujeta a condiciones iniciales y de frontera adecuadas. La solución exacta se conoce sólamente en ciertos escenarios específicos. Motivado por estas limitaciones, proponemos una discretización de tipo Crank--Nicolson del modelo deterministico que es capaz de preservar las principales características estructurales de las distribuciones de probabilidad, es decir, la no-negatividad, la acotación superior por $1$ y la monotonía. Para garantizar la conservación de estas propiedades, se requerirá imponer condiciones adecuadas sobre los parámetros del modelo. Además, se demostrará también que nuestro esquema es una técnica consistente, incondicionalmente estable y convergente que tiene convergencia de segundo orden. Algunas simulaciones ilustrativas demuestran que el orden de convergencia es cuadrático, y las comparaciones contra soluciones exactas conocidas demostrarán que el método conserva las mismas propiedades estructurales de las soluciones de interés.</t>
  </si>
  <si>
    <t>ecuaciones diferenciales parciales alineales, métodos numéricos que conservan estructura, esquema implícito en difrencias finitas, análisis de estabilidad y convergencia</t>
  </si>
  <si>
    <t>jemacias@correo.uaa.mx</t>
  </si>
  <si>
    <t>Avenida Universidad 940, Ciudad Universitaria</t>
  </si>
  <si>
    <t>449 9108411</t>
  </si>
  <si>
    <t>An energy-preserving finite-difference discretization of a Riesz space-fractional wave equation with damping</t>
  </si>
  <si>
    <t>Universidad Autónoma de Aguscalientes</t>
  </si>
  <si>
    <t>In this talk, we consider an initial-boundary-value problem governed by a $(1 + 1)$-dimensional hyperbolic partial differential equation with constant damping that generalizes many nonlinear wave equations from mathematical physics. The model considers the presence of a spatial Laplacian of fractional order which is defined in terms of Riesz fractional derivatives, as well as the inclusion of a generic continuously differentiable potential. It is known that the undamped regime has an associated positive energy functional, and we show here that it is preserved throughout time under suitable boundary conditions. To approximate the solutions of this model, we propose a finite-difference discretization based on fractional centered differences. Some discrete quantities are proposed in this work to estimate the energy functional, and we show that the numerical method is capable of conserving the discrete energy under the same boundary conditions for which the continuous model is conservative. Moreover, we establish suitable computational constraints under which the discrete energy of the system is positive. The method is consistent of second order, and is both stable and convergent. The numerical simulations shown here illustrate the most important features of our numerical methodology.</t>
  </si>
  <si>
    <t>dissipative fractional wave equation, Riesz space-fractional equations, dissipation-preserving method, fractional centered differences, stability and convergence analysis</t>
  </si>
  <si>
    <t>En esta charla, consideraremos un problema de valor inicial y de frontera regido por una ecuación diferencial parcial hiperbólica en una dimensión espacial con amortiguamiento constante que generaliza muchas ecuaciones de onda alineales de la física matemática. El modelo considera la presencia de un operador espacial laplaciano fraccionario definido en términos de derivadas fraccionarias de Riesz, así como la presencia de un potencial genérico que es continuamente diferenciable. Es bien sabido que el régimen sin amortiguamiento tiene asociado un potencial de energía positiva, y en esta charla se demostrará que esta cantidad es un invariante bajo condiciones adecuadas. Para aproximar las soluciones de este modelo, propondremos una discretización en diferencias finitas basada en diferencias centradas fraccionarias. En esta charla se propondrán algunas cantidades discretas para estimar la funcional de energía, y demostraremos que el método numérico es capaz de conservar la energía discreta bajo las mismas condiciones que para las cuales el modelo continuo la conserva. Se establecerán restricciones numéricas bajo las que la energía discreta del sistema es positiva. El método es consistente de segundo orden, y es estable y convergente. Las simulaciones numéricas que mostraremos ilustrarán las características más importantes de nuestra técnica.</t>
  </si>
  <si>
    <t>ecuación de onda fraccionaria disipatica, ecuaciones fraccionarias de Riesz, método que conserva la disipación de energía, diferencias centradas fraccionarias, análisis de estabilidad y convergencia</t>
  </si>
  <si>
    <t>I would like to give a couple of talks on my research</t>
  </si>
  <si>
    <t>Compact high-order energy-preserving methods for Riesz space-fractional nonlinear wave equations</t>
  </si>
  <si>
    <t>In this work, we investigate numerically a nonlinear hyperbolic partial differential equation with space fractional derivatives of the Riesz type. The model under consideration generalizes various nonlinear wave equations, including the sine-Gordon, the double sine-Gordon and the nonlinear Klein--Gordon models. The system considered in this work is conservative when homogeneous Dirichlet boundary conditions are imposed. Motivated by this fact, we propose finite-difference methods based on fractional centered differences that are capable of preserving the discrete energy of the system. The methods under consideration are nonlinear implicit schemes which have various numerical properties. Among the most interesting numerical features, we show that the methodologies are consistent of second order in time and fourth order in space. Moreover, we show that the techniques are stable and convergent. Some a priori bounds for the solution are obtained, and conditions under which the discrete energy is positive are provided. Some numerical simulations show that the method is capable of preserving the energy of the discrete system. This characteristic of the technique is in obvious agreement with the properties of its continuous counterpart.</t>
  </si>
  <si>
    <t>conservative fractional wave equation, Riesz space-fractional equations, energy-preserving method, fractional centered differences, high-order approximation, stability and convergence analyses</t>
  </si>
  <si>
    <t>Çelik, C., &amp; Duman, M. (2012). Crank–Nicolson method for the fractional diffusion equation with the Riesz fractional derivative. Journal of Computational Physics, 231(4), 1743-1750.
Ortigueira, M. D. (2006). Riesz potential operators and inverses via fractional centred derivatives. International Journal of Mathematics and Mathematical Sciences, 2006.
Wang, P., &amp; Huang, C. (2015). An energy conservative difference scheme for the nonlinear fractional Schrödinger equations. Journal of Computational Physics, 293, 238-251.</t>
  </si>
  <si>
    <t>Departamento de Matemáticas y Física</t>
  </si>
  <si>
    <t>Aguascalientes</t>
  </si>
  <si>
    <t>+52-449-9108400</t>
  </si>
  <si>
    <t>In case you deem it interesting, I would like to apply for a plenary talk.</t>
  </si>
  <si>
    <t>no ha enviado candidat ni resumen</t>
  </si>
  <si>
    <t>Sesiones Invitadas</t>
  </si>
  <si>
    <t>Aguilar</t>
  </si>
  <si>
    <t>Víctor Hugo</t>
  </si>
  <si>
    <t>III LACSC</t>
  </si>
  <si>
    <t>Arguedas Méndez</t>
  </si>
  <si>
    <t>Silvia María</t>
  </si>
  <si>
    <t>Application of classification techniques in the study of student's success in propauedeutic college math courses</t>
  </si>
  <si>
    <t>Bhowmik</t>
  </si>
  <si>
    <t>Arpan</t>
  </si>
  <si>
    <t>Computational Tools for Generation of Cost-effective Run Orders Useful for Agricultural and Industrial Research</t>
  </si>
  <si>
    <t>Carvajal Schiaffino</t>
  </si>
  <si>
    <t>Ruben</t>
  </si>
  <si>
    <t>Parallel Algorithm for a Test of Goodness of Fit of a Rash Type Models</t>
  </si>
  <si>
    <t>Carvajal-Schiaffino</t>
  </si>
  <si>
    <t>Rubén</t>
  </si>
  <si>
    <t>A Parallel / Distributed Algorithm for Bootstrapping</t>
  </si>
  <si>
    <t>Oscar</t>
  </si>
  <si>
    <t>Cevallos Valdiviezo</t>
  </si>
  <si>
    <t>Holger Geovanny</t>
  </si>
  <si>
    <t>On Fast Computation of Robust Subspace Estimators</t>
  </si>
  <si>
    <t xml:space="preserve">Choulakian </t>
  </si>
  <si>
    <t>Vartan Ohanes</t>
  </si>
  <si>
    <t>Optimality of the mean absolute deviation about the mean and its generalization to higher-way arrays</t>
  </si>
  <si>
    <t>Coelho</t>
  </si>
  <si>
    <t>Carlos A.</t>
  </si>
  <si>
    <t>Faculdade de Ciências e Tecnologia - Universidade Nova de Lisboa</t>
  </si>
  <si>
    <t>cmac@fct.unl.pt</t>
  </si>
  <si>
    <t>Corain</t>
  </si>
  <si>
    <t>Livio</t>
  </si>
  <si>
    <t>Scatter and Joint Dependence Ranking of Multivariate Populations with Applications to Brain Cytoarchitecture Complexity</t>
  </si>
  <si>
    <t>Firinguetti-Limone</t>
  </si>
  <si>
    <t>Luis</t>
  </si>
  <si>
    <t>Bayesian Estimation of the Shrinkage Parameter in Ridge Regression</t>
  </si>
  <si>
    <t xml:space="preserve">Allen </t>
  </si>
  <si>
    <t>Genevera</t>
  </si>
  <si>
    <t>Inference, Computation, and Visualization for Convex Clustering and Biclustering</t>
  </si>
  <si>
    <t>González-Estrada</t>
  </si>
  <si>
    <t>Elizabeth</t>
  </si>
  <si>
    <t>An R package for testing goodness of fit</t>
  </si>
  <si>
    <t>Infante Quírpa</t>
  </si>
  <si>
    <t>Saba Rafael</t>
  </si>
  <si>
    <t xml:space="preserve">Jiménez Hernández </t>
  </si>
  <si>
    <t>José del Carmen</t>
  </si>
  <si>
    <t>A bayesian hierarchical model for extreme concentration of carbon monoxide pollution in Mexico City</t>
  </si>
  <si>
    <t>Kolev</t>
  </si>
  <si>
    <t>Nikolai</t>
  </si>
  <si>
    <t>Martinez Ruiz</t>
  </si>
  <si>
    <t>Alba</t>
  </si>
  <si>
    <t xml:space="preserve">On Some Theoretical Aspects of SABSCOR, SSQCOR, SUMCOR and MAXVAR Criteria  </t>
  </si>
  <si>
    <t>Melnykov</t>
  </si>
  <si>
    <t>Igor</t>
  </si>
  <si>
    <t>Formal implementation of the semi-supervised K-means algorithm with hard constraints</t>
  </si>
  <si>
    <t>Milheiro Lourenço</t>
  </si>
  <si>
    <t>Vanda</t>
  </si>
  <si>
    <t>Recent advances in robust statistics</t>
  </si>
  <si>
    <t>Muñoz Trigueros</t>
  </si>
  <si>
    <t>Samuel</t>
  </si>
  <si>
    <t>Development and Execution of a technique to generate models of Credit Scoring</t>
  </si>
  <si>
    <t>Pardo</t>
  </si>
  <si>
    <t>Campo Elías</t>
  </si>
  <si>
    <t>Análisis multivarido de datos con FactoClass</t>
  </si>
  <si>
    <t>Universidad Nacional de Colombia Bogotá</t>
  </si>
  <si>
    <t>Análisis multivarido de datos con el paquete FactoClass</t>
  </si>
  <si>
    <t xml:space="preserve">I present the use of the package FactoClass of R, to perform Principal component analysis, Simple and multiple correpondences analysis and Automatic classification. </t>
  </si>
  <si>
    <t>Multivariate data analysis, Principal component analysis, Correspondence analysis, Cluster analysis</t>
  </si>
  <si>
    <t xml:space="preserve">Pardo, C.E. and DelCampo, P.C. (2007): Combinacion de metodos
  factoriales y de analisis de conglomerados en R: el paquete
  FactoClass.Revista Colombiana de Estadistica. 30(2): 235-245.
</t>
  </si>
  <si>
    <t>Se presenta el uso del paquete FactoClass de R, para realizar análisis en componentes principales, análisis de correspondencias simples y múltiples y  clasificación automática.</t>
  </si>
  <si>
    <t>Departamento de Estadística</t>
  </si>
  <si>
    <t>An R implementation for the aggregation of factor levels in the binomial logit model</t>
  </si>
  <si>
    <t>Qu</t>
  </si>
  <si>
    <t>Leming</t>
  </si>
  <si>
    <t>Copula Density Estimation by Chebyshev Orthogonal
Polynomials at the Padua Points</t>
  </si>
  <si>
    <t>Soto</t>
  </si>
  <si>
    <t>José</t>
  </si>
  <si>
    <t>Estimation of a mixed-effects model using a partially observed diffusion process</t>
  </si>
  <si>
    <t>Tita Granzotto</t>
  </si>
  <si>
    <t xml:space="preserve">Daniele Cristina </t>
  </si>
  <si>
    <t>Minimum quadratic distance estimation based on the cumulative hazard function</t>
  </si>
  <si>
    <t>Jiménez López</t>
  </si>
  <si>
    <t>David</t>
  </si>
  <si>
    <t>VIII ECADIM</t>
  </si>
  <si>
    <t>ONEI: A Domain Specific Programming Language for Multi-Agent Based Simulation</t>
  </si>
  <si>
    <t>Iveth V.</t>
  </si>
  <si>
    <t>Mixed finite element and related methods for some nonlinear problems in fluid mechanics</t>
  </si>
  <si>
    <t>OR1-3</t>
  </si>
  <si>
    <t>Mod3-2</t>
  </si>
  <si>
    <t>Aprox1-1</t>
  </si>
  <si>
    <t>Aprox1-2</t>
  </si>
  <si>
    <t>Mst-1</t>
  </si>
  <si>
    <t>DS-4</t>
  </si>
  <si>
    <t>DMin-2</t>
  </si>
  <si>
    <t>Tut-3</t>
  </si>
  <si>
    <t>Conferencia Plenaria</t>
  </si>
  <si>
    <t>LACSC-4-1</t>
  </si>
  <si>
    <t>Centeno Mora</t>
  </si>
  <si>
    <t>Monitoring a survey with Google</t>
  </si>
  <si>
    <t>LACSC-4-3</t>
  </si>
  <si>
    <t>MV147</t>
  </si>
  <si>
    <t>Va con Richter y Ashis</t>
  </si>
  <si>
    <t>The Likelihood Ratio Test for a double block compound
symmetric covariance structure</t>
  </si>
  <si>
    <t>The authors develop the likelihood ratio test for a double block compound symmetric covariance structure
and show how by using a double diagonalization technique this test may be made equivalent to a test of independence
of groups of variables, followed by three different tests of equality of covariance matrices. From this
decomposition of the test the authors are then able to obtain the expression for the moments of the likelihood
ratio statistic by referring to results in [1] and [3], and from this the expression for the characteristic function of
the negative logarithm of the likelihood ratio statistic. From this latter expression it is then possible to develop
sharp near-exact distributions for the test statistic, which, given the non-tractability of the exact distribution
of the statistic, will then enable the practical application of the test and the easy computation of p-values and
quantiles. This test may be seen as a generalization of the test in [2].</t>
  </si>
  <si>
    <t>characteristic function, near-exact distributions, sum of independent Beta random variables, sum of independent
Gamma random variables.</t>
  </si>
  <si>
    <t>[1] Anderson, T. W. (2003). An Introduction to Multivariate Statistical Analysis, 3rd edn., Wiley, New Jersey,
USA.
[2] Coelho, C. A., Roy, A. (2017). Testing the hypothesis of a block compound symmetric covariance matrix
for elliptically contoured distributions. TEST, 26, 308–330.
[3] Marques, F. J., Coelho, C. A., Arnold, B. C. (2011). A general near-exact distribution theory for the most
common likelihood ratio test statistics used in Multivariate Analysis. TEST, 20, 180–203.</t>
  </si>
  <si>
    <t>62H15, 62H05, 62H10</t>
  </si>
  <si>
    <t>Sengupta</t>
  </si>
  <si>
    <t>Ashis</t>
  </si>
  <si>
    <t>Va con Coehlo y Richter</t>
  </si>
  <si>
    <t>amsseng@gmail.com</t>
  </si>
  <si>
    <t>Probability Models for Directional Data on Manifolds</t>
  </si>
  <si>
    <t>Indian Statistical Institute, Kolkata, WB, India and Augusta University, Augusta, GA, USA</t>
  </si>
  <si>
    <t>In this era of emerging complex problems, multivariate observations - for both small and big, linear and
non-linear data, exhibit challenging characteristics which need to be carefully modeled. Marked presence of
asymmetry, multimodality, high volatility, long tails, non-linear dependency, etc. along with the complex support
of the underlying stochastic variables, are common features of contemporary multivariate data. Directional
data (DD) refer to observation on angular propagation, orientation, displacement, etc. Data on periodic occurrences
can also be cast in the arena of DD. Analysis of such data sets differs markedly from those for linear
ones due to the disparate topologies between the line and the circle. Hence, indiscriminate use of probability
distribution models for DD can lead to completely misleading inferences. First, methods of construction of
multivariate probability distributions for DD on smooth manifolds are presented. Then it is shown how analytical
procedures, drawing from Complex analysis, Fourier analysis, Functional analysis, Lie group, etc. can be
developed to meet challenges of drawing sensible inference for DD. The need of the methods so developed are
exemplified by real-life examples arising in a variety of applied sciences, e.g. astrostatistics, bioinformatics,
econometrics, geo-sciences, molecular biophysics, etc.</t>
  </si>
  <si>
    <t>Circular and Cylindrical distributions, Directional Statistics, Distributions on the Torus, Wrapped distributions.</t>
  </si>
  <si>
    <t>[1] Jammalamadaka, S.R. and SenGupta, A. (2001). Topics in Circular Statistics. World Scientific Publishing
Company, Inc., New Jersey, USA.
[2] SenGupta, A. (2004). On the Constructions of Probability Dis-tributions for Directional Data, Bulletin of
Calcutta Mathematical Society. 96, 139-154.
[3] SenGupta, A. and Shimizu, K. (2017). Probability Distributions for Directional Data on Smooth Manifolds.
J. Wiley, New York. (To appear).
IIndian</t>
  </si>
  <si>
    <t>62J99</t>
  </si>
  <si>
    <t xml:space="preserve">Va con Vanda Milheiro, Paulo Canas Rodrigues, Teresa Maria Risso, Agustín Mayo-Iscar </t>
  </si>
  <si>
    <t>Robust inference for the ROC curve</t>
  </si>
  <si>
    <t>Bivariate Teissier's Copula and Applications</t>
  </si>
  <si>
    <t xml:space="preserve">Paulo </t>
  </si>
  <si>
    <t>A robust DF-REML framework for genetic association studies</t>
  </si>
  <si>
    <t>Cherubini</t>
  </si>
  <si>
    <t>Umberto</t>
  </si>
  <si>
    <t>Copula Functions</t>
  </si>
  <si>
    <t>Chowell</t>
  </si>
  <si>
    <t>Gerardo</t>
  </si>
  <si>
    <t>Infectious Disease Modeling</t>
  </si>
  <si>
    <t xml:space="preserve">Christen </t>
  </si>
  <si>
    <t>J Andrés</t>
  </si>
  <si>
    <t>On optimal direction gibbs sampling</t>
  </si>
  <si>
    <t>Cribari-Neto</t>
  </si>
  <si>
    <t>Francisco</t>
  </si>
  <si>
    <t>Gustavo</t>
  </si>
  <si>
    <t>Prediction of Complex Human Traits using Big Data from Biobank</t>
  </si>
  <si>
    <t>García</t>
  </si>
  <si>
    <t>Jesús</t>
  </si>
  <si>
    <t>Foreign Exchange Dependence through di erent Copula Models</t>
  </si>
  <si>
    <t>Gatica Pérez</t>
  </si>
  <si>
    <t>Gabriel Nibaldo</t>
  </si>
  <si>
    <t>Gonzalez-Lopez</t>
  </si>
  <si>
    <t xml:space="preserve">Veronica A. </t>
  </si>
  <si>
    <t>Bayesian Sensitivity Analysis for Asymmetric Copulas with Cubic Sections</t>
  </si>
  <si>
    <t>Granzotto</t>
  </si>
  <si>
    <t xml:space="preserve">Daniele C T </t>
  </si>
  <si>
    <t>The risk of amputation of the lower extremities of patients with diabetes mellitus: an application using the e-extended regression family of models</t>
  </si>
  <si>
    <t>López</t>
  </si>
  <si>
    <t>Edgar D.</t>
  </si>
  <si>
    <t>A model to estimate the probability of wining the USA presidential elections</t>
  </si>
  <si>
    <t xml:space="preserve">Louzada </t>
  </si>
  <si>
    <t xml:space="preserve">Mayo-Iscar </t>
  </si>
  <si>
    <t>Agustín</t>
  </si>
  <si>
    <t>Robust clustering approaches based on the joint application of trimming and constrains</t>
  </si>
  <si>
    <t>Mulinacci</t>
  </si>
  <si>
    <t>Sabrina</t>
  </si>
  <si>
    <t xml:space="preserve">Muñoz </t>
  </si>
  <si>
    <t>David F.</t>
  </si>
  <si>
    <t>Estimation of expectations in two-level nested simulation experiments</t>
  </si>
  <si>
    <t xml:space="preserve">Nascimento </t>
  </si>
  <si>
    <t xml:space="preserve">Diego </t>
  </si>
  <si>
    <t>Statistics Without Borders: Overpassing between conscious and brain response</t>
  </si>
  <si>
    <t>Pérez</t>
  </si>
  <si>
    <t>Genomic Selection: Is it worth the sequence</t>
  </si>
  <si>
    <t>Posekany</t>
  </si>
  <si>
    <t xml:space="preserve">Alexandra </t>
  </si>
  <si>
    <t>Outlier detection on microarrays applying
Mixtures of Gaussian and heavy-tailed
distributions</t>
  </si>
  <si>
    <t xml:space="preserve">Quiroz-Cornejo </t>
  </si>
  <si>
    <t xml:space="preserve">Zaida J. </t>
  </si>
  <si>
    <t>Bayesian spatial inflated beta regression model for assessment of reading level in school districts of Peru</t>
  </si>
  <si>
    <t>MV203</t>
  </si>
  <si>
    <t>L4-3-3</t>
  </si>
  <si>
    <t xml:space="preserve">Risso </t>
  </si>
  <si>
    <t xml:space="preserve">Teresa Maria </t>
  </si>
  <si>
    <t>teresamrisso@gmail.com</t>
  </si>
  <si>
    <t>Robust confidence intervals - a minimum distance approach</t>
  </si>
  <si>
    <t>Instituto Superior Técnico, Universidade de Lisboa, Portugal</t>
  </si>
  <si>
    <t>The stability of an estimator under non-standard conditions is essential to achieve reliable results. Most studies in the ﬁeld of robustness focus on robust point estimators, while much less attention has been given to the problem of interval estimation, like conﬁdence intervals (CI). In this work, a new procedure for the construction of robust CI based on the Minimum Distance (MD) approach is proposed. The aim of this work is not merely to propose a new method for the construction of CI, but also that these CI will be robust.</t>
  </si>
  <si>
    <t xml:space="preserve">[6] Wolfowitz, J. (1953). Estimation by the minimum distance method. Annals of the
 Institute of Statistical Mathematics 5(1), 9 – 23.
[7] Huber, P. J. (1968). Robust confidence limits. Zeitschrift für Wahrscheinlichkeits-theorie und Verwandte Gebiete 10(4), 269 – 278.
[8] Donoho, D. L. and Liu, R. C. (1988). The ”automatic”robustness of minimum distance
 functionals. The Annals of Statistics 16(2), 552 – 586.
</t>
  </si>
  <si>
    <t>Sorin</t>
  </si>
  <si>
    <t>Sylvain</t>
  </si>
  <si>
    <t>Replicator dynamics: old and new</t>
  </si>
  <si>
    <t>Widlund</t>
  </si>
  <si>
    <t>Olof</t>
  </si>
  <si>
    <t>Recientes avances en M etodos de Descomposici on de Dominios</t>
  </si>
  <si>
    <t>DJ-1</t>
  </si>
  <si>
    <t>The role of data visualization on statistical analysis</t>
  </si>
  <si>
    <t>Fung</t>
  </si>
  <si>
    <t>Wing Kam</t>
  </si>
  <si>
    <t>Bernábe Loranca</t>
  </si>
  <si>
    <t>María Beatriz</t>
  </si>
  <si>
    <t>Determination of Bin Packing Algorithm for moving cattle of different size and age</t>
  </si>
  <si>
    <t>MV020</t>
  </si>
  <si>
    <t>Rastin</t>
  </si>
  <si>
    <t>Parisa</t>
  </si>
  <si>
    <t>barycentric coordinates approach for complex data clustering</t>
  </si>
  <si>
    <t>Gallo</t>
  </si>
  <si>
    <t>Michelle</t>
  </si>
  <si>
    <t>A combined SWATLD-ALS algorithm for three-way compositional data</t>
  </si>
  <si>
    <t>Cabanes</t>
  </si>
  <si>
    <t>Guénaël</t>
  </si>
  <si>
    <t>dynamic topological clustering of distributional data</t>
  </si>
  <si>
    <t>Lobo</t>
  </si>
  <si>
    <t>Jaime</t>
  </si>
  <si>
    <t>Mora Valverde</t>
  </si>
  <si>
    <t>Simulated annealing for maximization of efficiency on dairy cattle attribute monitoring process.</t>
  </si>
  <si>
    <t>Mathematical models in topology</t>
  </si>
  <si>
    <t>Herrera Carrasco</t>
  </si>
  <si>
    <t>MST-2</t>
  </si>
  <si>
    <t xml:space="preserve">Efficient Monte Carlo evaluation of resampling-based 
hypothesis tests 
</t>
  </si>
  <si>
    <t>Comparación entre el análisis de correspondencias y el análisis de correspondencias no simétrico para variables ordinales</t>
  </si>
  <si>
    <t>A new log-linear bimodal birnbaum-saunders regression model</t>
  </si>
  <si>
    <t>Flow of a Ferrofluid In A Driven Cavity</t>
  </si>
  <si>
    <t>Metodología para la construcción de modelos de simulación discreta aplicados a la industria</t>
  </si>
  <si>
    <t>Teoremas fundamentales del bienestar económico</t>
  </si>
  <si>
    <t>The Results of the Duopolio in the Cournot and Stackelberg Models as Nash Equilibria.</t>
  </si>
  <si>
    <t>Estimation of Stochastic Volatility Models Using Optimized Filtering Algorithms</t>
  </si>
  <si>
    <t>Solving the Soft Graph Coloring Problem Using Scatter Search</t>
  </si>
  <si>
    <t>A Greedy Algorithm for Redistricting</t>
  </si>
  <si>
    <t>Solving the Portfolio Optimization Problem Using Swarms</t>
  </si>
  <si>
    <t>Estimación de tasas de transmisión de fiebre dengue con un modelo epidemiológico</t>
  </si>
  <si>
    <t>Relative Risk of Cardiovascular Disease and type 2 Diabetes in people with Metabolic Syndrome: Systematic Review and Meta-Analysis</t>
  </si>
  <si>
    <t>A New approach to Estimate The Spatial Impact of Climate Change On  Metaxenic Disease Transmission.</t>
  </si>
  <si>
    <t>Javier Darío</t>
  </si>
  <si>
    <t>Fernández Ledesma</t>
  </si>
  <si>
    <t>García Bolivar</t>
  </si>
  <si>
    <t>Judith Josefina</t>
  </si>
  <si>
    <t>Martínez</t>
  </si>
  <si>
    <t>Isidro</t>
  </si>
  <si>
    <t>Soria Arguello</t>
  </si>
  <si>
    <t>Simulación Multiagente: Herramientas y Aplicaciones</t>
  </si>
  <si>
    <t>De_los_Campos</t>
  </si>
  <si>
    <t>Gutiérrez Ramírez</t>
  </si>
  <si>
    <t>Vectorizacion Contours for Raster Images</t>
  </si>
  <si>
    <t>Zúñiga-Rojas</t>
  </si>
  <si>
    <t>Ronald Alberto</t>
  </si>
  <si>
    <t>Sánchez Guevara</t>
  </si>
  <si>
    <t>Fraud detection in bank loans via zero-inflated non-default rate regression models</t>
  </si>
  <si>
    <t>Nonsmooth Analysis and Optimization via Piecewise Linearization/Differentiation</t>
  </si>
  <si>
    <t xml:space="preserve">Operads </t>
  </si>
  <si>
    <t>Vicente</t>
  </si>
  <si>
    <t>Purificación</t>
  </si>
  <si>
    <t>Multivariate characterization of the profiles of rural women
workers</t>
  </si>
  <si>
    <t>Recent Developments in Analysis of Three-Way Data</t>
  </si>
  <si>
    <t xml:space="preserve">Nieto </t>
  </si>
  <si>
    <t>Ana Belén</t>
  </si>
  <si>
    <t>A review of unsupervised methods in data mining for pattern
recognition</t>
  </si>
  <si>
    <t>Recent Developments in Analysis of Three-Way Data in R</t>
  </si>
  <si>
    <t>Zeroes of functions of Fresnel complementary integral type</t>
  </si>
  <si>
    <t>A new successive piecewise linearization algorithm for nonsmooth optimization</t>
  </si>
  <si>
    <t>A Brief Survey of Higgs Bundles</t>
  </si>
  <si>
    <t>Arce</t>
  </si>
  <si>
    <t>Rodrigues Canas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</si>
</sst>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 [$$-540A]* #,##0\ ;\ [$$-540A]* \-#,##0\ ;\ [$$-540A]* &quot;- &quot;;\ @\ "/>
    <numFmt numFmtId="166" formatCode="mm/dd/yyyy\ hh:mm"/>
    <numFmt numFmtId="167" formatCode="&quot; ₡&quot;* #,##0\ ;&quot;-₡&quot;* #,##0\ ;&quot; ₡&quot;* &quot;- &quot;;\ @\ "/>
  </numFmts>
  <fonts count="25" x14ac:knownFonts="1">
    <font>
      <sz val="10"/>
      <color indexed="8"/>
      <name val="Arial"/>
    </font>
    <font>
      <b/>
      <sz val="24"/>
      <color indexed="8"/>
      <name val="Arial"/>
      <family val="2"/>
    </font>
    <font>
      <sz val="18"/>
      <color indexed="8"/>
      <name val="Arial"/>
      <family val="2"/>
    </font>
    <font>
      <sz val="12"/>
      <color indexed="8"/>
      <name val="Arial"/>
      <family val="2"/>
    </font>
    <font>
      <sz val="10"/>
      <color indexed="63"/>
      <name val="Arial"/>
      <family val="2"/>
    </font>
    <font>
      <i/>
      <sz val="10"/>
      <color indexed="23"/>
      <name val="Arial"/>
      <family val="2"/>
    </font>
    <font>
      <sz val="10"/>
      <color indexed="17"/>
      <name val="Arial"/>
      <family val="2"/>
    </font>
    <font>
      <sz val="10"/>
      <color indexed="19"/>
      <name val="Arial"/>
      <family val="2"/>
    </font>
    <font>
      <sz val="10"/>
      <color indexed="16"/>
      <name val="Arial"/>
      <family val="2"/>
    </font>
    <font>
      <b/>
      <sz val="10"/>
      <color indexed="9"/>
      <name val="Arial"/>
      <family val="2"/>
    </font>
    <font>
      <b/>
      <sz val="10"/>
      <color indexed="8"/>
      <name val="Arial"/>
      <family val="2"/>
    </font>
    <font>
      <sz val="10"/>
      <color indexed="9"/>
      <name val="Arial"/>
      <family val="2"/>
    </font>
    <font>
      <b/>
      <sz val="10"/>
      <color indexed="8"/>
      <name val="Arial"/>
      <family val="2"/>
    </font>
    <font>
      <sz val="10"/>
      <name val="Arial"/>
      <family val="2"/>
    </font>
    <font>
      <b/>
      <sz val="10"/>
      <name val="Arial"/>
      <family val="2"/>
    </font>
    <font>
      <sz val="10"/>
      <color indexed="10"/>
      <name val="Arial"/>
      <family val="2"/>
    </font>
    <font>
      <b/>
      <sz val="12"/>
      <name val="Arial"/>
      <family val="2"/>
    </font>
    <font>
      <sz val="10"/>
      <color indexed="12"/>
      <name val="Arial"/>
      <family val="2"/>
    </font>
    <font>
      <sz val="10"/>
      <color indexed="8"/>
      <name val="Arial"/>
      <family val="2"/>
    </font>
    <font>
      <sz val="14"/>
      <color indexed="8"/>
      <name val="Arial"/>
      <family val="2"/>
    </font>
    <font>
      <b/>
      <sz val="9"/>
      <color indexed="8"/>
      <name val="Tahoma"/>
      <family val="2"/>
    </font>
    <font>
      <sz val="9"/>
      <color indexed="8"/>
      <name val="Tahoma"/>
      <family val="2"/>
    </font>
    <font>
      <sz val="10"/>
      <color indexed="8"/>
      <name val="Arial"/>
      <family val="2"/>
    </font>
    <font>
      <sz val="10"/>
      <color theme="1"/>
      <name val="Arial"/>
      <family val="2"/>
    </font>
    <font>
      <sz val="10"/>
      <color rgb="FF000000"/>
      <name val="Arial"/>
      <family val="2"/>
    </font>
  </fonts>
  <fills count="24">
    <fill>
      <patternFill patternType="none"/>
    </fill>
    <fill>
      <patternFill patternType="gray125"/>
    </fill>
    <fill>
      <patternFill patternType="solid">
        <fgColor indexed="26"/>
        <bgColor indexed="9"/>
      </patternFill>
    </fill>
    <fill>
      <patternFill patternType="solid">
        <fgColor indexed="42"/>
        <bgColor indexed="41"/>
      </patternFill>
    </fill>
    <fill>
      <patternFill patternType="solid">
        <fgColor indexed="45"/>
        <bgColor indexed="47"/>
      </patternFill>
    </fill>
    <fill>
      <patternFill patternType="solid">
        <fgColor indexed="16"/>
        <bgColor indexed="10"/>
      </patternFill>
    </fill>
    <fill>
      <patternFill patternType="solid">
        <fgColor indexed="8"/>
        <bgColor indexed="58"/>
      </patternFill>
    </fill>
    <fill>
      <patternFill patternType="solid">
        <fgColor indexed="23"/>
        <bgColor indexed="55"/>
      </patternFill>
    </fill>
    <fill>
      <patternFill patternType="solid">
        <fgColor indexed="31"/>
        <bgColor indexed="27"/>
      </patternFill>
    </fill>
    <fill>
      <patternFill patternType="solid">
        <fgColor indexed="9"/>
        <bgColor indexed="26"/>
      </patternFill>
    </fill>
    <fill>
      <patternFill patternType="solid">
        <fgColor indexed="27"/>
        <bgColor indexed="41"/>
      </patternFill>
    </fill>
    <fill>
      <patternFill patternType="solid">
        <fgColor indexed="47"/>
        <bgColor indexed="45"/>
      </patternFill>
    </fill>
    <fill>
      <patternFill patternType="solid">
        <fgColor indexed="22"/>
        <bgColor indexed="31"/>
      </patternFill>
    </fill>
    <fill>
      <patternFill patternType="solid">
        <fgColor indexed="10"/>
        <bgColor indexed="16"/>
      </patternFill>
    </fill>
    <fill>
      <patternFill patternType="solid">
        <fgColor theme="2" tint="-9.9978637043366805E-2"/>
        <bgColor indexed="64"/>
      </patternFill>
    </fill>
    <fill>
      <patternFill patternType="solid">
        <fgColor theme="0"/>
        <bgColor indexed="64"/>
      </patternFill>
    </fill>
    <fill>
      <patternFill patternType="solid">
        <fgColor rgb="FFFF0000"/>
        <bgColor indexed="64"/>
      </patternFill>
    </fill>
    <fill>
      <patternFill patternType="solid">
        <fgColor theme="0"/>
        <bgColor indexed="31"/>
      </patternFill>
    </fill>
    <fill>
      <patternFill patternType="solid">
        <fgColor theme="0"/>
        <bgColor indexed="26"/>
      </patternFill>
    </fill>
    <fill>
      <patternFill patternType="solid">
        <fgColor theme="0"/>
        <bgColor indexed="45"/>
      </patternFill>
    </fill>
    <fill>
      <patternFill patternType="solid">
        <fgColor theme="0" tint="-0.249977111117893"/>
        <bgColor indexed="64"/>
      </patternFill>
    </fill>
    <fill>
      <patternFill patternType="solid">
        <fgColor theme="4" tint="0.79998168889431442"/>
        <bgColor indexed="64"/>
      </patternFill>
    </fill>
    <fill>
      <patternFill patternType="solid">
        <fgColor rgb="FFFF0000"/>
        <bgColor indexed="45"/>
      </patternFill>
    </fill>
    <fill>
      <patternFill patternType="solid">
        <fgColor theme="0"/>
        <bgColor indexed="41"/>
      </patternFill>
    </fill>
  </fills>
  <borders count="1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4">
    <xf numFmtId="0" fontId="0" fillId="0" borderId="0"/>
    <xf numFmtId="0" fontId="1" fillId="0" borderId="0" applyNumberFormat="0" applyFill="0" applyBorder="0" applyProtection="0"/>
    <xf numFmtId="0" fontId="2" fillId="0" borderId="0" applyNumberFormat="0" applyFill="0" applyBorder="0" applyProtection="0"/>
    <xf numFmtId="0" fontId="3" fillId="0" borderId="0" applyNumberFormat="0" applyFill="0" applyBorder="0" applyProtection="0"/>
    <xf numFmtId="0" fontId="22" fillId="0" borderId="0" applyNumberFormat="0" applyFill="0" applyBorder="0" applyProtection="0"/>
    <xf numFmtId="0" fontId="4" fillId="2" borderId="1" applyNumberFormat="0" applyProtection="0"/>
    <xf numFmtId="0" fontId="5" fillId="0" borderId="0" applyNumberFormat="0" applyFill="0" applyBorder="0" applyProtection="0"/>
    <xf numFmtId="0" fontId="22" fillId="0" borderId="0" applyNumberFormat="0" applyFill="0" applyBorder="0" applyProtection="0"/>
    <xf numFmtId="0" fontId="6" fillId="3" borderId="0" applyNumberFormat="0" applyBorder="0" applyProtection="0"/>
    <xf numFmtId="0" fontId="7" fillId="2" borderId="0" applyNumberFormat="0" applyBorder="0" applyProtection="0"/>
    <xf numFmtId="0" fontId="8" fillId="4" borderId="0" applyNumberFormat="0" applyBorder="0" applyProtection="0"/>
    <xf numFmtId="0" fontId="8" fillId="0" borderId="0" applyNumberFormat="0" applyFill="0" applyBorder="0" applyProtection="0"/>
    <xf numFmtId="0" fontId="9" fillId="5" borderId="0" applyNumberFormat="0" applyBorder="0" applyProtection="0"/>
    <xf numFmtId="0" fontId="10" fillId="0" borderId="0" applyNumberFormat="0" applyFill="0" applyBorder="0" applyProtection="0"/>
    <xf numFmtId="0" fontId="11" fillId="6" borderId="0" applyNumberFormat="0" applyBorder="0" applyProtection="0"/>
    <xf numFmtId="0" fontId="11" fillId="7" borderId="0" applyNumberFormat="0" applyBorder="0" applyProtection="0"/>
    <xf numFmtId="0" fontId="10" fillId="8" borderId="0" applyNumberFormat="0" applyBorder="0" applyProtection="0"/>
    <xf numFmtId="0" fontId="22" fillId="0" borderId="0" applyNumberFormat="0" applyFill="0" applyBorder="0" applyProtection="0"/>
    <xf numFmtId="0" fontId="22" fillId="0" borderId="0" applyNumberFormat="0" applyFill="0" applyBorder="0" applyProtection="0"/>
    <xf numFmtId="0" fontId="22" fillId="0" borderId="0" applyNumberFormat="0" applyFill="0" applyBorder="0" applyProtection="0"/>
    <xf numFmtId="0" fontId="22" fillId="0" borderId="0" applyNumberFormat="0" applyFill="0" applyBorder="0" applyProtection="0">
      <alignment horizontal="left"/>
    </xf>
    <xf numFmtId="0" fontId="10" fillId="0" borderId="0" applyNumberFormat="0" applyFill="0" applyBorder="0" applyProtection="0">
      <alignment horizontal="left"/>
    </xf>
    <xf numFmtId="0" fontId="10" fillId="0" borderId="0" applyNumberFormat="0" applyFill="0" applyBorder="0" applyProtection="0"/>
    <xf numFmtId="167" fontId="22" fillId="0" borderId="0" applyBorder="0" applyProtection="0"/>
  </cellStyleXfs>
  <cellXfs count="131">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9" borderId="0" xfId="0" applyFill="1" applyAlignment="1">
      <alignment vertical="center" wrapText="1"/>
    </xf>
    <xf numFmtId="0" fontId="12" fillId="10" borderId="2" xfId="0" applyFont="1" applyFill="1" applyBorder="1" applyAlignment="1">
      <alignment horizontal="center" vertical="center" wrapText="1"/>
    </xf>
    <xf numFmtId="0" fontId="13" fillId="0" borderId="2" xfId="0" applyFont="1" applyBorder="1" applyAlignment="1">
      <alignment vertical="center" wrapText="1"/>
    </xf>
    <xf numFmtId="0" fontId="13" fillId="12" borderId="2" xfId="0" applyFont="1" applyFill="1" applyBorder="1" applyAlignment="1">
      <alignment vertical="top" wrapText="1"/>
    </xf>
    <xf numFmtId="0" fontId="13" fillId="0" borderId="2" xfId="0" applyFont="1" applyBorder="1" applyAlignment="1">
      <alignment vertical="top" wrapText="1"/>
    </xf>
    <xf numFmtId="0" fontId="0" fillId="0" borderId="2" xfId="0" applyBorder="1" applyAlignment="1">
      <alignment vertical="top" wrapText="1"/>
    </xf>
    <xf numFmtId="0" fontId="0" fillId="0" borderId="2" xfId="0" applyBorder="1" applyAlignment="1">
      <alignment vertical="center" wrapText="1"/>
    </xf>
    <xf numFmtId="0" fontId="12" fillId="0" borderId="0" xfId="0" applyFont="1" applyAlignment="1">
      <alignment horizontal="center" vertical="center" wrapText="1"/>
    </xf>
    <xf numFmtId="0" fontId="18" fillId="12" borderId="2" xfId="0" applyFont="1" applyFill="1" applyBorder="1" applyAlignment="1">
      <alignment vertical="top" wrapText="1"/>
    </xf>
    <xf numFmtId="0" fontId="13" fillId="9" borderId="2" xfId="0" applyFont="1" applyFill="1" applyBorder="1" applyAlignment="1">
      <alignment vertical="center" wrapText="1"/>
    </xf>
    <xf numFmtId="0" fontId="13" fillId="9" borderId="2" xfId="0" applyFont="1" applyFill="1" applyBorder="1" applyAlignment="1">
      <alignment vertical="top" wrapText="1"/>
    </xf>
    <xf numFmtId="0" fontId="0" fillId="9" borderId="2" xfId="0" applyFill="1" applyBorder="1" applyAlignment="1">
      <alignment vertical="center" wrapText="1"/>
    </xf>
    <xf numFmtId="0" fontId="0" fillId="0" borderId="0" xfId="0" applyAlignment="1">
      <alignment wrapText="1"/>
    </xf>
    <xf numFmtId="0" fontId="19" fillId="0" borderId="0" xfId="0" applyFont="1" applyAlignment="1">
      <alignment vertical="center" wrapText="1"/>
    </xf>
    <xf numFmtId="0" fontId="13" fillId="14" borderId="2" xfId="0" applyFont="1" applyFill="1" applyBorder="1" applyAlignment="1">
      <alignment vertical="top" wrapText="1"/>
    </xf>
    <xf numFmtId="164" fontId="13" fillId="14" borderId="2" xfId="0" applyNumberFormat="1" applyFont="1" applyFill="1" applyBorder="1" applyAlignment="1">
      <alignment vertical="top" wrapText="1"/>
    </xf>
    <xf numFmtId="0" fontId="13" fillId="0" borderId="2" xfId="0" applyFont="1" applyBorder="1" applyAlignment="1">
      <alignment horizontal="center" vertical="top" wrapText="1"/>
    </xf>
    <xf numFmtId="0" fontId="14" fillId="11" borderId="2" xfId="0" applyFont="1" applyFill="1" applyBorder="1" applyAlignment="1">
      <alignment horizontal="center" vertical="top" wrapText="1"/>
    </xf>
    <xf numFmtId="165" fontId="16" fillId="9" borderId="2" xfId="0" applyNumberFormat="1" applyFont="1" applyFill="1" applyBorder="1" applyAlignment="1">
      <alignment horizontal="center" vertical="top" wrapText="1"/>
    </xf>
    <xf numFmtId="0" fontId="16" fillId="9" borderId="2" xfId="0" applyFont="1" applyFill="1" applyBorder="1" applyAlignment="1">
      <alignment horizontal="center" vertical="top" wrapText="1"/>
    </xf>
    <xf numFmtId="0" fontId="13" fillId="9" borderId="2" xfId="0" applyFont="1" applyFill="1" applyBorder="1" applyAlignment="1">
      <alignment horizontal="center" vertical="top" wrapText="1"/>
    </xf>
    <xf numFmtId="0" fontId="16" fillId="13" borderId="2" xfId="0" applyFont="1" applyFill="1" applyBorder="1" applyAlignment="1">
      <alignment horizontal="center" vertical="top" wrapText="1"/>
    </xf>
    <xf numFmtId="164" fontId="13" fillId="0" borderId="2" xfId="0" applyNumberFormat="1" applyFont="1" applyBorder="1" applyAlignment="1">
      <alignment vertical="top" wrapText="1"/>
    </xf>
    <xf numFmtId="166" fontId="18" fillId="9" borderId="2" xfId="0" applyNumberFormat="1" applyFont="1" applyFill="1" applyBorder="1" applyAlignment="1">
      <alignment horizontal="right" vertical="top" wrapText="1"/>
    </xf>
    <xf numFmtId="0" fontId="0" fillId="0" borderId="0" xfId="0" applyAlignment="1">
      <alignment vertical="top"/>
    </xf>
    <xf numFmtId="166" fontId="13" fillId="0" borderId="2" xfId="0" applyNumberFormat="1" applyFont="1" applyBorder="1" applyAlignment="1">
      <alignment vertical="top" wrapText="1"/>
    </xf>
    <xf numFmtId="166" fontId="13" fillId="14" borderId="2" xfId="0" applyNumberFormat="1" applyFont="1" applyFill="1" applyBorder="1" applyAlignment="1">
      <alignment vertical="top" wrapText="1"/>
    </xf>
    <xf numFmtId="164" fontId="13" fillId="0" borderId="3" xfId="0" applyNumberFormat="1" applyFont="1" applyBorder="1" applyAlignment="1">
      <alignment vertical="center" wrapText="1"/>
    </xf>
    <xf numFmtId="0" fontId="13" fillId="0" borderId="3" xfId="0" applyFont="1" applyBorder="1" applyAlignment="1">
      <alignment vertical="center" wrapText="1"/>
    </xf>
    <xf numFmtId="0" fontId="13" fillId="0" borderId="3" xfId="0" applyFont="1" applyBorder="1" applyAlignment="1">
      <alignment horizontal="center" vertical="center" wrapText="1"/>
    </xf>
    <xf numFmtId="0" fontId="14" fillId="15" borderId="3" xfId="0" applyFont="1" applyFill="1" applyBorder="1" applyAlignment="1">
      <alignment horizontal="center" vertical="center" wrapText="1"/>
    </xf>
    <xf numFmtId="0" fontId="13" fillId="15" borderId="3" xfId="0" applyFont="1" applyFill="1" applyBorder="1" applyAlignment="1">
      <alignment vertical="center" wrapText="1"/>
    </xf>
    <xf numFmtId="0" fontId="13" fillId="0" borderId="3" xfId="0" applyFont="1" applyBorder="1" applyAlignment="1">
      <alignment vertical="top" wrapText="1"/>
    </xf>
    <xf numFmtId="0" fontId="24" fillId="0" borderId="3" xfId="0" applyFont="1" applyBorder="1" applyAlignment="1">
      <alignment vertical="center" wrapText="1"/>
    </xf>
    <xf numFmtId="0" fontId="24" fillId="0" borderId="0" xfId="0" applyFont="1" applyAlignment="1">
      <alignment vertical="center" wrapText="1"/>
    </xf>
    <xf numFmtId="0" fontId="13" fillId="15" borderId="3" xfId="0" applyFont="1" applyFill="1" applyBorder="1" applyAlignment="1">
      <alignment horizontal="center" vertical="center" wrapText="1"/>
    </xf>
    <xf numFmtId="0" fontId="24" fillId="0" borderId="0" xfId="0" applyFont="1" applyAlignment="1">
      <alignment wrapText="1"/>
    </xf>
    <xf numFmtId="0" fontId="13" fillId="0" borderId="3" xfId="0" applyFont="1" applyBorder="1" applyAlignment="1">
      <alignment wrapText="1"/>
    </xf>
    <xf numFmtId="0" fontId="23" fillId="15" borderId="3" xfId="0" applyFont="1" applyFill="1" applyBorder="1" applyAlignment="1">
      <alignment vertical="center" wrapText="1"/>
    </xf>
    <xf numFmtId="11" fontId="13" fillId="0" borderId="3" xfId="0" applyNumberFormat="1" applyFont="1" applyBorder="1" applyAlignment="1">
      <alignment vertical="center" wrapText="1"/>
    </xf>
    <xf numFmtId="0" fontId="24" fillId="15" borderId="3" xfId="0" applyFont="1" applyFill="1" applyBorder="1" applyAlignment="1">
      <alignment vertical="center" wrapText="1"/>
    </xf>
    <xf numFmtId="0" fontId="13" fillId="15" borderId="3" xfId="0" applyFont="1" applyFill="1" applyBorder="1" applyAlignment="1">
      <alignment vertical="top" wrapText="1"/>
    </xf>
    <xf numFmtId="0" fontId="24" fillId="15" borderId="3" xfId="0" applyFont="1" applyFill="1" applyBorder="1" applyAlignment="1">
      <alignment wrapText="1"/>
    </xf>
    <xf numFmtId="0" fontId="24" fillId="15" borderId="0" xfId="0" applyFont="1" applyFill="1" applyAlignment="1">
      <alignment vertical="center" wrapText="1"/>
    </xf>
    <xf numFmtId="166" fontId="13" fillId="0" borderId="3" xfId="0" applyNumberFormat="1" applyFont="1" applyBorder="1" applyAlignment="1">
      <alignment vertical="top" wrapText="1"/>
    </xf>
    <xf numFmtId="166" fontId="13" fillId="0" borderId="3" xfId="0" applyNumberFormat="1" applyFont="1" applyBorder="1" applyAlignment="1">
      <alignment vertical="top"/>
    </xf>
    <xf numFmtId="0" fontId="13" fillId="0" borderId="3" xfId="0" applyFont="1" applyBorder="1" applyAlignment="1">
      <alignment horizontal="center" vertical="top" wrapText="1"/>
    </xf>
    <xf numFmtId="164" fontId="13" fillId="14" borderId="3" xfId="0" applyNumberFormat="1" applyFont="1" applyFill="1" applyBorder="1" applyAlignment="1">
      <alignment vertical="top" wrapText="1"/>
    </xf>
    <xf numFmtId="0" fontId="13" fillId="9" borderId="3" xfId="0" applyFont="1" applyFill="1" applyBorder="1" applyAlignment="1">
      <alignment vertical="center" wrapText="1"/>
    </xf>
    <xf numFmtId="0" fontId="13" fillId="9" borderId="3" xfId="0" applyFont="1" applyFill="1" applyBorder="1" applyAlignment="1">
      <alignment vertical="top" wrapText="1"/>
    </xf>
    <xf numFmtId="0" fontId="0" fillId="0" borderId="3" xfId="0" applyBorder="1" applyAlignment="1">
      <alignment vertical="top" wrapText="1"/>
    </xf>
    <xf numFmtId="0" fontId="0" fillId="9" borderId="3" xfId="0" applyFill="1" applyBorder="1" applyAlignment="1">
      <alignment vertical="center" wrapText="1"/>
    </xf>
    <xf numFmtId="0" fontId="15" fillId="0" borderId="3" xfId="0" applyFont="1" applyBorder="1" applyAlignment="1">
      <alignment vertical="top" wrapText="1"/>
    </xf>
    <xf numFmtId="0" fontId="0" fillId="0" borderId="3" xfId="0" applyBorder="1" applyAlignment="1">
      <alignment vertical="center" wrapText="1"/>
    </xf>
    <xf numFmtId="0" fontId="13" fillId="0" borderId="3" xfId="0" applyFont="1" applyBorder="1"/>
    <xf numFmtId="0" fontId="13" fillId="9" borderId="3" xfId="0" applyFont="1" applyFill="1" applyBorder="1" applyAlignment="1">
      <alignment horizontal="center" vertical="top" wrapText="1"/>
    </xf>
    <xf numFmtId="0" fontId="0" fillId="9" borderId="3" xfId="0" applyFill="1" applyBorder="1" applyAlignment="1">
      <alignment vertical="top" wrapText="1"/>
    </xf>
    <xf numFmtId="0" fontId="24" fillId="15" borderId="3" xfId="0" applyFont="1" applyFill="1" applyBorder="1" applyAlignment="1">
      <alignment vertical="top" wrapText="1"/>
    </xf>
    <xf numFmtId="0" fontId="13" fillId="15" borderId="3" xfId="0" applyFont="1" applyFill="1" applyBorder="1" applyAlignment="1">
      <alignment wrapText="1"/>
    </xf>
    <xf numFmtId="164" fontId="13" fillId="0" borderId="3" xfId="0" applyNumberFormat="1" applyFont="1" applyBorder="1" applyAlignment="1">
      <alignment horizontal="center" vertical="center" wrapText="1"/>
    </xf>
    <xf numFmtId="0" fontId="13" fillId="17" borderId="3" xfId="0" applyFont="1" applyFill="1" applyBorder="1" applyAlignment="1">
      <alignment vertical="top" wrapText="1"/>
    </xf>
    <xf numFmtId="0" fontId="13" fillId="18" borderId="3" xfId="0" applyFont="1" applyFill="1" applyBorder="1" applyAlignment="1">
      <alignment vertical="top" wrapText="1"/>
    </xf>
    <xf numFmtId="0" fontId="0" fillId="18" borderId="0" xfId="0" applyFill="1" applyAlignment="1">
      <alignment vertical="center" wrapText="1"/>
    </xf>
    <xf numFmtId="0" fontId="24" fillId="15" borderId="3" xfId="0" applyFont="1" applyFill="1" applyBorder="1" applyAlignment="1">
      <alignment horizontal="justify" vertical="center"/>
    </xf>
    <xf numFmtId="0" fontId="13" fillId="15" borderId="3" xfId="0" applyFont="1" applyFill="1" applyBorder="1" applyAlignment="1">
      <alignment vertical="top"/>
    </xf>
    <xf numFmtId="164" fontId="13" fillId="15" borderId="3" xfId="0" applyNumberFormat="1" applyFont="1" applyFill="1" applyBorder="1" applyAlignment="1">
      <alignment vertical="top" wrapText="1"/>
    </xf>
    <xf numFmtId="0" fontId="24" fillId="15" borderId="3" xfId="0" applyFont="1" applyFill="1" applyBorder="1" applyAlignment="1">
      <alignment vertical="top"/>
    </xf>
    <xf numFmtId="0" fontId="0" fillId="15" borderId="0" xfId="0" applyFill="1" applyAlignment="1">
      <alignment vertical="center" wrapText="1"/>
    </xf>
    <xf numFmtId="0" fontId="14" fillId="19" borderId="3" xfId="0" applyFont="1" applyFill="1" applyBorder="1" applyAlignment="1">
      <alignment horizontal="center" vertical="top" wrapText="1"/>
    </xf>
    <xf numFmtId="166" fontId="13" fillId="20" borderId="3" xfId="0" applyNumberFormat="1" applyFont="1" applyFill="1" applyBorder="1" applyAlignment="1">
      <alignment vertical="top" wrapText="1"/>
    </xf>
    <xf numFmtId="0" fontId="13" fillId="20" borderId="3" xfId="0" applyFont="1" applyFill="1" applyBorder="1" applyAlignment="1">
      <alignment vertical="top" wrapText="1"/>
    </xf>
    <xf numFmtId="164" fontId="13" fillId="20" borderId="3" xfId="0" applyNumberFormat="1" applyFont="1" applyFill="1" applyBorder="1" applyAlignment="1">
      <alignment vertical="top" wrapText="1"/>
    </xf>
    <xf numFmtId="164" fontId="13" fillId="20" borderId="3" xfId="0" applyNumberFormat="1" applyFont="1" applyFill="1" applyBorder="1" applyAlignment="1">
      <alignment vertical="center" wrapText="1"/>
    </xf>
    <xf numFmtId="0" fontId="24" fillId="20" borderId="3" xfId="0" applyFont="1" applyFill="1" applyBorder="1" applyAlignment="1">
      <alignment vertical="center" wrapText="1"/>
    </xf>
    <xf numFmtId="164" fontId="13" fillId="20" borderId="3" xfId="0" applyNumberFormat="1" applyFont="1" applyFill="1" applyBorder="1" applyAlignment="1">
      <alignment horizontal="center" vertical="center" wrapText="1"/>
    </xf>
    <xf numFmtId="0" fontId="18" fillId="15" borderId="3" xfId="0" applyFont="1" applyFill="1" applyBorder="1" applyAlignment="1">
      <alignment vertical="center" wrapText="1"/>
    </xf>
    <xf numFmtId="0" fontId="18" fillId="15" borderId="3" xfId="0" applyFont="1" applyFill="1" applyBorder="1" applyAlignment="1">
      <alignment vertical="top" wrapText="1"/>
    </xf>
    <xf numFmtId="0" fontId="17" fillId="9" borderId="3" xfId="0" applyFont="1" applyFill="1" applyBorder="1" applyAlignment="1">
      <alignment vertical="center" wrapText="1"/>
    </xf>
    <xf numFmtId="166" fontId="0" fillId="20" borderId="3" xfId="0" applyNumberFormat="1" applyFill="1" applyBorder="1" applyAlignment="1">
      <alignment vertical="top" wrapText="1"/>
    </xf>
    <xf numFmtId="0" fontId="0" fillId="15" borderId="3" xfId="0" applyFill="1" applyBorder="1" applyAlignment="1">
      <alignment vertical="top"/>
    </xf>
    <xf numFmtId="0" fontId="24" fillId="15" borderId="3" xfId="0" applyFont="1" applyFill="1" applyBorder="1"/>
    <xf numFmtId="0" fontId="13" fillId="21" borderId="3" xfId="0" applyFont="1" applyFill="1" applyBorder="1" applyAlignment="1">
      <alignment vertical="top" wrapText="1"/>
    </xf>
    <xf numFmtId="0" fontId="13" fillId="16" borderId="3" xfId="0" applyFont="1" applyFill="1" applyBorder="1" applyAlignment="1">
      <alignment horizontal="center" vertical="top" wrapText="1"/>
    </xf>
    <xf numFmtId="0" fontId="18" fillId="15" borderId="3" xfId="0" applyFont="1" applyFill="1" applyBorder="1" applyAlignment="1">
      <alignment horizontal="center" vertical="center" wrapText="1"/>
    </xf>
    <xf numFmtId="164" fontId="13" fillId="16" borderId="3" xfId="0" applyNumberFormat="1" applyFont="1" applyFill="1" applyBorder="1" applyAlignment="1">
      <alignment vertical="top" wrapText="1"/>
    </xf>
    <xf numFmtId="0" fontId="13" fillId="16" borderId="3" xfId="0" applyFont="1" applyFill="1" applyBorder="1" applyAlignment="1">
      <alignment vertical="top"/>
    </xf>
    <xf numFmtId="0" fontId="13" fillId="16" borderId="3" xfId="0" applyFont="1" applyFill="1" applyBorder="1"/>
    <xf numFmtId="0" fontId="14" fillId="22" borderId="3" xfId="0" applyFont="1" applyFill="1" applyBorder="1" applyAlignment="1">
      <alignment horizontal="center" vertical="top" wrapText="1"/>
    </xf>
    <xf numFmtId="0" fontId="13" fillId="16" borderId="3" xfId="0" applyFont="1" applyFill="1" applyBorder="1" applyAlignment="1">
      <alignment vertical="top" wrapText="1"/>
    </xf>
    <xf numFmtId="0" fontId="13" fillId="15" borderId="5" xfId="0" applyFont="1" applyFill="1" applyBorder="1" applyAlignment="1">
      <alignment vertical="top" wrapText="1"/>
    </xf>
    <xf numFmtId="0" fontId="13" fillId="17" borderId="6" xfId="0" applyFont="1" applyFill="1" applyBorder="1" applyAlignment="1">
      <alignment vertical="top" wrapText="1"/>
    </xf>
    <xf numFmtId="0" fontId="13" fillId="15" borderId="5" xfId="0" applyFont="1" applyFill="1" applyBorder="1" applyAlignment="1">
      <alignment vertical="center" wrapText="1"/>
    </xf>
    <xf numFmtId="0" fontId="13" fillId="15" borderId="6" xfId="0" applyFont="1" applyFill="1" applyBorder="1" applyAlignment="1">
      <alignment vertical="center" wrapText="1"/>
    </xf>
    <xf numFmtId="0" fontId="13" fillId="15" borderId="5" xfId="0" applyFont="1" applyFill="1" applyBorder="1" applyAlignment="1">
      <alignment vertical="top"/>
    </xf>
    <xf numFmtId="0" fontId="18" fillId="15" borderId="5" xfId="0" applyFont="1" applyFill="1" applyBorder="1" applyAlignment="1">
      <alignment vertical="top" wrapText="1"/>
    </xf>
    <xf numFmtId="0" fontId="18" fillId="17" borderId="6" xfId="0" applyFont="1" applyFill="1" applyBorder="1" applyAlignment="1">
      <alignment vertical="top" wrapText="1"/>
    </xf>
    <xf numFmtId="0" fontId="24" fillId="15" borderId="5" xfId="0" applyFont="1" applyFill="1" applyBorder="1" applyAlignment="1">
      <alignment wrapText="1"/>
    </xf>
    <xf numFmtId="0" fontId="24" fillId="15" borderId="6" xfId="0" applyFont="1" applyFill="1" applyBorder="1" applyAlignment="1">
      <alignment wrapText="1"/>
    </xf>
    <xf numFmtId="0" fontId="24" fillId="15" borderId="5" xfId="0" applyFont="1" applyFill="1" applyBorder="1" applyAlignment="1">
      <alignment vertical="top" wrapText="1"/>
    </xf>
    <xf numFmtId="0" fontId="24" fillId="15" borderId="6" xfId="0" applyFont="1" applyFill="1" applyBorder="1" applyAlignment="1">
      <alignment vertical="top" wrapText="1"/>
    </xf>
    <xf numFmtId="0" fontId="13" fillId="15" borderId="5" xfId="0" applyFont="1" applyFill="1" applyBorder="1" applyAlignment="1">
      <alignment wrapText="1"/>
    </xf>
    <xf numFmtId="0" fontId="24" fillId="15" borderId="6" xfId="0" applyFont="1" applyFill="1" applyBorder="1" applyAlignment="1">
      <alignment vertical="center" wrapText="1"/>
    </xf>
    <xf numFmtId="0" fontId="0" fillId="15" borderId="5" xfId="0" applyFill="1" applyBorder="1" applyAlignment="1">
      <alignment vertical="top"/>
    </xf>
    <xf numFmtId="0" fontId="24" fillId="15" borderId="5" xfId="0" applyFont="1" applyFill="1" applyBorder="1" applyAlignment="1">
      <alignment horizontal="justify" vertical="center"/>
    </xf>
    <xf numFmtId="0" fontId="24" fillId="15" borderId="5" xfId="0" applyFont="1" applyFill="1" applyBorder="1"/>
    <xf numFmtId="164" fontId="13" fillId="15" borderId="5" xfId="0" applyNumberFormat="1" applyFont="1" applyFill="1" applyBorder="1" applyAlignment="1">
      <alignment vertical="top" wrapText="1"/>
    </xf>
    <xf numFmtId="0" fontId="18" fillId="15" borderId="6" xfId="0" applyFont="1" applyFill="1" applyBorder="1" applyAlignment="1">
      <alignment vertical="center" wrapText="1"/>
    </xf>
    <xf numFmtId="0" fontId="24" fillId="15" borderId="5" xfId="0" applyFont="1" applyFill="1" applyBorder="1" applyAlignment="1">
      <alignment vertical="center" wrapText="1"/>
    </xf>
    <xf numFmtId="0" fontId="18" fillId="15" borderId="5" xfId="0" applyFont="1" applyFill="1" applyBorder="1" applyAlignment="1">
      <alignment vertical="center" wrapText="1"/>
    </xf>
    <xf numFmtId="0" fontId="24" fillId="15" borderId="5" xfId="0" applyFont="1" applyFill="1" applyBorder="1" applyAlignment="1">
      <alignment vertical="top"/>
    </xf>
    <xf numFmtId="0" fontId="13" fillId="15" borderId="6" xfId="0" applyFont="1" applyFill="1" applyBorder="1" applyAlignment="1">
      <alignment vertical="top" wrapText="1"/>
    </xf>
    <xf numFmtId="164" fontId="13" fillId="15" borderId="7" xfId="0" applyNumberFormat="1" applyFont="1" applyFill="1" applyBorder="1" applyAlignment="1">
      <alignment vertical="top" wrapText="1"/>
    </xf>
    <xf numFmtId="164" fontId="13" fillId="15" borderId="8" xfId="0" applyNumberFormat="1" applyFont="1" applyFill="1" applyBorder="1" applyAlignment="1">
      <alignment vertical="top" wrapText="1"/>
    </xf>
    <xf numFmtId="0" fontId="13" fillId="17" borderId="9" xfId="0" applyFont="1" applyFill="1" applyBorder="1" applyAlignment="1">
      <alignment vertical="top" wrapText="1"/>
    </xf>
    <xf numFmtId="0" fontId="13" fillId="15" borderId="10" xfId="0" applyFont="1" applyFill="1" applyBorder="1" applyAlignment="1">
      <alignment vertical="top" wrapText="1"/>
    </xf>
    <xf numFmtId="0" fontId="13" fillId="15" borderId="4" xfId="0" applyFont="1" applyFill="1" applyBorder="1" applyAlignment="1">
      <alignment vertical="top" wrapText="1"/>
    </xf>
    <xf numFmtId="0" fontId="13" fillId="17" borderId="11" xfId="0" applyFont="1" applyFill="1" applyBorder="1" applyAlignment="1">
      <alignment vertical="top" wrapText="1"/>
    </xf>
    <xf numFmtId="0" fontId="12" fillId="23" borderId="12" xfId="0" applyFont="1" applyFill="1" applyBorder="1" applyAlignment="1">
      <alignment horizontal="center" vertical="center" wrapText="1"/>
    </xf>
    <xf numFmtId="0" fontId="12" fillId="23" borderId="13" xfId="0" applyFont="1" applyFill="1" applyBorder="1" applyAlignment="1">
      <alignment horizontal="center" vertical="center" wrapText="1"/>
    </xf>
    <xf numFmtId="0" fontId="10" fillId="23" borderId="14" xfId="0" applyFont="1" applyFill="1" applyBorder="1" applyAlignment="1">
      <alignment horizontal="center" vertical="center" wrapText="1"/>
    </xf>
    <xf numFmtId="0" fontId="13" fillId="15" borderId="4" xfId="0" applyFont="1" applyFill="1" applyBorder="1" applyAlignment="1">
      <alignment horizontal="center" vertical="top" wrapText="1"/>
    </xf>
    <xf numFmtId="0" fontId="13" fillId="15" borderId="3" xfId="0" applyFont="1" applyFill="1" applyBorder="1" applyAlignment="1">
      <alignment horizontal="center" vertical="top" wrapText="1"/>
    </xf>
    <xf numFmtId="0" fontId="18" fillId="15" borderId="3" xfId="0" applyFont="1" applyFill="1" applyBorder="1" applyAlignment="1">
      <alignment horizontal="center" vertical="top" wrapText="1"/>
    </xf>
    <xf numFmtId="0" fontId="13" fillId="15" borderId="3" xfId="0" applyFont="1" applyFill="1" applyBorder="1" applyAlignment="1">
      <alignment horizontal="center" wrapText="1"/>
    </xf>
    <xf numFmtId="0" fontId="19" fillId="15" borderId="3" xfId="0" applyFont="1" applyFill="1" applyBorder="1" applyAlignment="1">
      <alignment vertical="center" wrapText="1"/>
    </xf>
    <xf numFmtId="0" fontId="18" fillId="15" borderId="5" xfId="0" applyFont="1" applyFill="1" applyBorder="1" applyAlignment="1">
      <alignment wrapText="1"/>
    </xf>
    <xf numFmtId="0" fontId="18" fillId="15" borderId="3" xfId="0" applyFont="1" applyFill="1" applyBorder="1" applyAlignment="1">
      <alignment wrapText="1"/>
    </xf>
    <xf numFmtId="0" fontId="13" fillId="15" borderId="8" xfId="0" applyFont="1" applyFill="1" applyBorder="1" applyAlignment="1">
      <alignment vertical="top" wrapText="1"/>
    </xf>
  </cellXfs>
  <cellStyles count="24">
    <cellStyle name="Accent" xfId="13" xr:uid="{00000000-0005-0000-0000-000000000000}"/>
    <cellStyle name="Accent 1" xfId="14" xr:uid="{00000000-0005-0000-0000-000001000000}"/>
    <cellStyle name="Accent 2" xfId="15" xr:uid="{00000000-0005-0000-0000-000002000000}"/>
    <cellStyle name="Accent 3" xfId="16" xr:uid="{00000000-0005-0000-0000-000003000000}"/>
    <cellStyle name="Bad" xfId="10" xr:uid="{00000000-0005-0000-0000-000004000000}"/>
    <cellStyle name="Campo de la tabla dinámica" xfId="19" xr:uid="{00000000-0005-0000-0000-000005000000}"/>
    <cellStyle name="Categoría de la tabla dinámica" xfId="20" xr:uid="{00000000-0005-0000-0000-000006000000}"/>
    <cellStyle name="Error" xfId="12" xr:uid="{00000000-0005-0000-0000-000007000000}"/>
    <cellStyle name="Esquina de la tabla dinámica" xfId="17" xr:uid="{00000000-0005-0000-0000-000008000000}"/>
    <cellStyle name="Excel Built-in Explanatory Text" xfId="23" xr:uid="{00000000-0005-0000-0000-000009000000}"/>
    <cellStyle name="Footnote" xfId="6" xr:uid="{00000000-0005-0000-0000-00000A000000}"/>
    <cellStyle name="Good" xfId="8" xr:uid="{00000000-0005-0000-0000-00000B000000}"/>
    <cellStyle name="Heading" xfId="1" xr:uid="{00000000-0005-0000-0000-00000C000000}"/>
    <cellStyle name="Heading 1" xfId="2" xr:uid="{00000000-0005-0000-0000-00000D000000}"/>
    <cellStyle name="Heading 2" xfId="3" xr:uid="{00000000-0005-0000-0000-00000E000000}"/>
    <cellStyle name="Neutral" xfId="9" builtinId="28" customBuiltin="1"/>
    <cellStyle name="Normal" xfId="0" builtinId="0"/>
    <cellStyle name="Note" xfId="5" xr:uid="{00000000-0005-0000-0000-000011000000}"/>
    <cellStyle name="Resultado de la tabla dinámica" xfId="22" xr:uid="{00000000-0005-0000-0000-000012000000}"/>
    <cellStyle name="Status" xfId="7" xr:uid="{00000000-0005-0000-0000-000013000000}"/>
    <cellStyle name="Text" xfId="4" xr:uid="{00000000-0005-0000-0000-000014000000}"/>
    <cellStyle name="Título de la tabla dinámica" xfId="21" xr:uid="{00000000-0005-0000-0000-000015000000}"/>
    <cellStyle name="Valor de la tabla dinámica" xfId="18" xr:uid="{00000000-0005-0000-0000-000016000000}"/>
    <cellStyle name="Warning" xfId="11" xr:uid="{00000000-0005-0000-0000-00001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5E0B4"/>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F0D9"/>
      <rgbColor rgb="00CCFFCC"/>
      <rgbColor rgb="00FFE699"/>
      <rgbColor rgb="0099CCFF"/>
      <rgbColor rgb="00FFCCCC"/>
      <rgbColor rgb="00CC99FF"/>
      <rgbColor rgb="00F8CBAD"/>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o/Google%20Drive/XXI%20SIMMAC/CONTRIBUCIONES/1.%20PONENCIAS/SIMMAC/BASE%20DE%20DATOS%20FINAL%20ENERO%202018%20Mario%20COP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io/Google%20Drive/XXI%20SIMMAC/Programas/copia%20de%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IBUCIONES"/>
      <sheetName val="(24) Particip Unicamente"/>
      <sheetName val="PAISES"/>
      <sheetName val="SESIONES INVITADAS"/>
      <sheetName val="LACSC"/>
      <sheetName val="Base original"/>
      <sheetName val="COMPLETA"/>
      <sheetName val="CANCELACIONES"/>
    </sheetNames>
    <sheetDataSet>
      <sheetData sheetId="0">
        <row r="8">
          <cell r="A8">
            <v>42970.584555358801</v>
          </cell>
          <cell r="B8" t="str">
            <v>MV026</v>
          </cell>
        </row>
        <row r="9">
          <cell r="A9">
            <v>42972.119133437503</v>
          </cell>
          <cell r="B9" t="str">
            <v>MV024</v>
          </cell>
        </row>
        <row r="10">
          <cell r="A10">
            <v>42982.602194502309</v>
          </cell>
          <cell r="B10" t="str">
            <v>MV007</v>
          </cell>
        </row>
        <row r="11">
          <cell r="A11">
            <v>43009.909543981485</v>
          </cell>
          <cell r="B11" t="str">
            <v>MV032</v>
          </cell>
        </row>
        <row r="12">
          <cell r="A12">
            <v>43014.513792048616</v>
          </cell>
          <cell r="B12" t="str">
            <v>MV006</v>
          </cell>
        </row>
        <row r="13">
          <cell r="A13">
            <v>43023.412169745367</v>
          </cell>
          <cell r="B13" t="str">
            <v>MV023</v>
          </cell>
        </row>
        <row r="14">
          <cell r="A14">
            <v>43028.595571273152</v>
          </cell>
          <cell r="B14" t="str">
            <v>MV001</v>
          </cell>
        </row>
        <row r="15">
          <cell r="A15">
            <v>43032.330744386578</v>
          </cell>
          <cell r="B15" t="str">
            <v>MV020</v>
          </cell>
        </row>
        <row r="16">
          <cell r="A16">
            <v>43035.139236111114</v>
          </cell>
          <cell r="B16" t="str">
            <v>MV022</v>
          </cell>
        </row>
        <row r="17">
          <cell r="A17">
            <v>43035.647198009261</v>
          </cell>
          <cell r="B17" t="str">
            <v>MV019</v>
          </cell>
        </row>
        <row r="18">
          <cell r="A18">
            <v>43035.894809513891</v>
          </cell>
          <cell r="B18" t="str">
            <v>MV132</v>
          </cell>
        </row>
        <row r="19">
          <cell r="A19">
            <v>43039.426571365737</v>
          </cell>
          <cell r="B19" t="str">
            <v>MV158</v>
          </cell>
        </row>
        <row r="20">
          <cell r="A20">
            <v>43040.333229733791</v>
          </cell>
          <cell r="B20" t="str">
            <v>MV035</v>
          </cell>
        </row>
        <row r="21">
          <cell r="A21">
            <v>43042.388938171294</v>
          </cell>
          <cell r="B21" t="str">
            <v>MV038</v>
          </cell>
        </row>
        <row r="22">
          <cell r="A22">
            <v>43045.184027777781</v>
          </cell>
          <cell r="B22" t="str">
            <v>MV178</v>
          </cell>
        </row>
        <row r="23">
          <cell r="A23">
            <v>43046.966812662038</v>
          </cell>
          <cell r="B23" t="str">
            <v>MV040</v>
          </cell>
        </row>
        <row r="24">
          <cell r="A24">
            <v>43050.248273206016</v>
          </cell>
          <cell r="B24" t="str">
            <v>MV041</v>
          </cell>
        </row>
        <row r="25">
          <cell r="A25">
            <v>43052.30969065972</v>
          </cell>
          <cell r="B25" t="str">
            <v>MV042</v>
          </cell>
        </row>
        <row r="26">
          <cell r="A26">
            <v>43052.313224930556</v>
          </cell>
          <cell r="B26" t="str">
            <v>MV043</v>
          </cell>
        </row>
        <row r="27">
          <cell r="A27">
            <v>43052.316165254626</v>
          </cell>
          <cell r="B27" t="str">
            <v>MV044</v>
          </cell>
        </row>
        <row r="28">
          <cell r="A28">
            <v>43052.319810381945</v>
          </cell>
          <cell r="B28" t="str">
            <v>MV045</v>
          </cell>
        </row>
        <row r="29">
          <cell r="A29">
            <v>43052.322712696754</v>
          </cell>
          <cell r="B29" t="str">
            <v>MV046</v>
          </cell>
        </row>
        <row r="30">
          <cell r="A30">
            <v>43054.147821921295</v>
          </cell>
          <cell r="B30" t="str">
            <v>MV048</v>
          </cell>
        </row>
        <row r="31">
          <cell r="A31">
            <v>43054.92562465278</v>
          </cell>
          <cell r="B31" t="str">
            <v>MV050</v>
          </cell>
        </row>
        <row r="32">
          <cell r="A32">
            <v>43055.631668333328</v>
          </cell>
          <cell r="B32" t="str">
            <v>MV051</v>
          </cell>
        </row>
        <row r="33">
          <cell r="A33">
            <v>43056.306172997683</v>
          </cell>
          <cell r="B33" t="str">
            <v>MV052</v>
          </cell>
        </row>
        <row r="34">
          <cell r="A34">
            <v>43056.309325335649</v>
          </cell>
          <cell r="B34" t="str">
            <v>MV053</v>
          </cell>
        </row>
        <row r="35">
          <cell r="A35">
            <v>43056.522319293981</v>
          </cell>
          <cell r="B35" t="str">
            <v>MV054</v>
          </cell>
        </row>
        <row r="36">
          <cell r="A36">
            <v>43059.336003171295</v>
          </cell>
          <cell r="B36" t="str">
            <v>MV055</v>
          </cell>
        </row>
        <row r="37">
          <cell r="A37">
            <v>43059.46966185185</v>
          </cell>
          <cell r="B37" t="str">
            <v>MV056</v>
          </cell>
        </row>
        <row r="38">
          <cell r="A38">
            <v>43059.474107870366</v>
          </cell>
          <cell r="B38" t="str">
            <v>MV057</v>
          </cell>
        </row>
        <row r="39">
          <cell r="A39">
            <v>43059.507015162038</v>
          </cell>
          <cell r="B39" t="str">
            <v>MV058</v>
          </cell>
        </row>
        <row r="40">
          <cell r="A40">
            <v>43059.709747789355</v>
          </cell>
          <cell r="B40" t="str">
            <v>MV059</v>
          </cell>
        </row>
        <row r="41">
          <cell r="A41">
            <v>43059.763365451392</v>
          </cell>
          <cell r="B41" t="str">
            <v>MV060</v>
          </cell>
        </row>
        <row r="42">
          <cell r="A42">
            <v>43060.350486388888</v>
          </cell>
          <cell r="B42" t="str">
            <v>MV061</v>
          </cell>
        </row>
        <row r="43">
          <cell r="A43">
            <v>43060.609684224539</v>
          </cell>
          <cell r="B43" t="str">
            <v>MV062</v>
          </cell>
        </row>
        <row r="44">
          <cell r="A44">
            <v>43061.168187071758</v>
          </cell>
          <cell r="B44" t="str">
            <v>MV063</v>
          </cell>
        </row>
        <row r="45">
          <cell r="A45">
            <v>43061.571718391206</v>
          </cell>
          <cell r="B45" t="str">
            <v>MV064</v>
          </cell>
        </row>
        <row r="46">
          <cell r="A46">
            <v>43061.585958854164</v>
          </cell>
          <cell r="B46" t="str">
            <v>MV065</v>
          </cell>
        </row>
        <row r="47">
          <cell r="A47">
            <v>43063.484828356479</v>
          </cell>
          <cell r="B47" t="str">
            <v>MV066</v>
          </cell>
        </row>
        <row r="48">
          <cell r="A48">
            <v>43063.502444710648</v>
          </cell>
          <cell r="B48" t="str">
            <v>MV067</v>
          </cell>
        </row>
        <row r="49">
          <cell r="A49">
            <v>43065.172237361112</v>
          </cell>
          <cell r="B49" t="str">
            <v>MV068</v>
          </cell>
        </row>
        <row r="50">
          <cell r="A50">
            <v>43066.989938888888</v>
          </cell>
          <cell r="B50" t="str">
            <v>MV069</v>
          </cell>
        </row>
        <row r="51">
          <cell r="A51">
            <v>43067.314465625001</v>
          </cell>
          <cell r="B51" t="str">
            <v>MV070</v>
          </cell>
        </row>
        <row r="52">
          <cell r="A52">
            <v>43067.553709085652</v>
          </cell>
          <cell r="B52" t="str">
            <v>MV071</v>
          </cell>
        </row>
        <row r="53">
          <cell r="A53">
            <v>43067.556067453705</v>
          </cell>
          <cell r="B53" t="str">
            <v>MV072</v>
          </cell>
        </row>
        <row r="54">
          <cell r="A54">
            <v>43067.761239814819</v>
          </cell>
          <cell r="B54" t="str">
            <v>MV073</v>
          </cell>
        </row>
        <row r="55">
          <cell r="A55">
            <v>43068.00191525463</v>
          </cell>
          <cell r="B55" t="str">
            <v>MV074</v>
          </cell>
        </row>
        <row r="56">
          <cell r="A56">
            <v>43068.004674872689</v>
          </cell>
          <cell r="B56" t="str">
            <v>MV075</v>
          </cell>
        </row>
        <row r="57">
          <cell r="A57">
            <v>43068.379831180559</v>
          </cell>
          <cell r="B57" t="str">
            <v>MV076</v>
          </cell>
        </row>
        <row r="58">
          <cell r="A58">
            <v>43068.545404097225</v>
          </cell>
          <cell r="B58" t="str">
            <v>MV077</v>
          </cell>
        </row>
        <row r="59">
          <cell r="A59">
            <v>43068.552875729161</v>
          </cell>
          <cell r="B59" t="str">
            <v>MV078</v>
          </cell>
        </row>
        <row r="60">
          <cell r="A60">
            <v>43068.567892962965</v>
          </cell>
          <cell r="B60" t="str">
            <v>MV079</v>
          </cell>
        </row>
        <row r="61">
          <cell r="A61">
            <v>43068.582597858796</v>
          </cell>
          <cell r="B61" t="str">
            <v>MV080</v>
          </cell>
        </row>
        <row r="62">
          <cell r="A62">
            <v>43068.623340243052</v>
          </cell>
          <cell r="B62" t="str">
            <v>MV082</v>
          </cell>
        </row>
        <row r="63">
          <cell r="A63">
            <v>43068.628096527777</v>
          </cell>
          <cell r="B63" t="str">
            <v>MV083</v>
          </cell>
        </row>
        <row r="64">
          <cell r="A64">
            <v>43068.632951238425</v>
          </cell>
          <cell r="B64" t="str">
            <v>MV084</v>
          </cell>
        </row>
        <row r="65">
          <cell r="A65">
            <v>43068.659181145835</v>
          </cell>
          <cell r="B65" t="str">
            <v>MV085</v>
          </cell>
        </row>
        <row r="66">
          <cell r="A66">
            <v>43068.667745266204</v>
          </cell>
          <cell r="B66" t="str">
            <v>MV086</v>
          </cell>
        </row>
        <row r="67">
          <cell r="A67">
            <v>43068.676903715277</v>
          </cell>
          <cell r="B67" t="str">
            <v>MV087</v>
          </cell>
        </row>
        <row r="68">
          <cell r="A68">
            <v>43068.678119340278</v>
          </cell>
          <cell r="B68" t="str">
            <v>MV088</v>
          </cell>
        </row>
        <row r="69">
          <cell r="A69">
            <v>43068.685704571762</v>
          </cell>
          <cell r="B69" t="str">
            <v>MV089</v>
          </cell>
        </row>
        <row r="70">
          <cell r="A70">
            <v>43068.836429826391</v>
          </cell>
          <cell r="B70" t="str">
            <v>MV090</v>
          </cell>
        </row>
        <row r="71">
          <cell r="A71">
            <v>43068.868759097226</v>
          </cell>
          <cell r="B71" t="str">
            <v>MV091</v>
          </cell>
        </row>
        <row r="72">
          <cell r="A72">
            <v>43069.000181203708</v>
          </cell>
          <cell r="B72" t="str">
            <v>MV092</v>
          </cell>
        </row>
        <row r="73">
          <cell r="A73">
            <v>43069.263194444444</v>
          </cell>
          <cell r="B73" t="str">
            <v>MV136</v>
          </cell>
        </row>
        <row r="74">
          <cell r="A74">
            <v>43069.290323379631</v>
          </cell>
          <cell r="B74" t="str">
            <v>MV094</v>
          </cell>
        </row>
        <row r="75">
          <cell r="A75">
            <v>43069.39461393519</v>
          </cell>
          <cell r="B75" t="str">
            <v>MV095</v>
          </cell>
        </row>
        <row r="76">
          <cell r="A76">
            <v>43069.484045011573</v>
          </cell>
          <cell r="B76" t="str">
            <v>MV096</v>
          </cell>
        </row>
        <row r="77">
          <cell r="A77">
            <v>43069.485322743058</v>
          </cell>
          <cell r="B77" t="str">
            <v>MV097</v>
          </cell>
        </row>
        <row r="78">
          <cell r="A78">
            <v>43069.521770254629</v>
          </cell>
          <cell r="B78" t="str">
            <v>MV098</v>
          </cell>
        </row>
        <row r="79">
          <cell r="A79">
            <v>43069.537112013888</v>
          </cell>
          <cell r="B79" t="str">
            <v>MV099</v>
          </cell>
        </row>
        <row r="80">
          <cell r="A80">
            <v>43069.560655162037</v>
          </cell>
          <cell r="B80" t="str">
            <v>MV100</v>
          </cell>
        </row>
        <row r="81">
          <cell r="A81">
            <v>43069.565549814812</v>
          </cell>
          <cell r="B81" t="str">
            <v>MV101</v>
          </cell>
        </row>
        <row r="82">
          <cell r="A82">
            <v>43069.573924826385</v>
          </cell>
          <cell r="B82" t="str">
            <v>MV102</v>
          </cell>
        </row>
        <row r="83">
          <cell r="A83">
            <v>43069.621769583333</v>
          </cell>
          <cell r="B83" t="str">
            <v>MV103</v>
          </cell>
        </row>
        <row r="84">
          <cell r="A84">
            <v>43069.692693611112</v>
          </cell>
          <cell r="B84" t="str">
            <v>MV104</v>
          </cell>
        </row>
        <row r="85">
          <cell r="A85">
            <v>43069.719837141209</v>
          </cell>
          <cell r="B85" t="str">
            <v>MV105</v>
          </cell>
        </row>
        <row r="86">
          <cell r="A86">
            <v>43069.739503414356</v>
          </cell>
          <cell r="B86" t="str">
            <v>MV106</v>
          </cell>
        </row>
        <row r="87">
          <cell r="A87">
            <v>43069.798415902776</v>
          </cell>
          <cell r="B87" t="str">
            <v>MV107</v>
          </cell>
        </row>
        <row r="88">
          <cell r="A88">
            <v>43069.808573229166</v>
          </cell>
          <cell r="B88" t="str">
            <v>MV108</v>
          </cell>
        </row>
        <row r="89">
          <cell r="A89">
            <v>43069.861330381944</v>
          </cell>
          <cell r="B89" t="str">
            <v>MV109</v>
          </cell>
        </row>
        <row r="90">
          <cell r="A90">
            <v>43069.869872060182</v>
          </cell>
          <cell r="B90" t="str">
            <v>MV110</v>
          </cell>
        </row>
        <row r="91">
          <cell r="A91">
            <v>43069.881833958338</v>
          </cell>
          <cell r="B91" t="str">
            <v>MV112</v>
          </cell>
        </row>
        <row r="92">
          <cell r="A92">
            <v>43069.88978755787</v>
          </cell>
          <cell r="B92" t="str">
            <v>MV127</v>
          </cell>
        </row>
        <row r="93">
          <cell r="A93">
            <v>43069.948738946754</v>
          </cell>
          <cell r="B93" t="str">
            <v>MV115</v>
          </cell>
        </row>
        <row r="94">
          <cell r="A94">
            <v>43069.949344224537</v>
          </cell>
          <cell r="B94" t="str">
            <v>MV116</v>
          </cell>
        </row>
        <row r="95">
          <cell r="A95">
            <v>43069.97458130787</v>
          </cell>
          <cell r="B95" t="str">
            <v>MV117</v>
          </cell>
        </row>
        <row r="96">
          <cell r="A96">
            <v>43070.001277175921</v>
          </cell>
          <cell r="B96" t="str">
            <v>MV118</v>
          </cell>
        </row>
        <row r="97">
          <cell r="A97">
            <v>43070.361985532407</v>
          </cell>
          <cell r="B97" t="str">
            <v>MV120</v>
          </cell>
        </row>
        <row r="98">
          <cell r="A98">
            <v>43070.484092384257</v>
          </cell>
          <cell r="B98" t="str">
            <v>MV121</v>
          </cell>
        </row>
        <row r="99">
          <cell r="A99">
            <v>43072.856417418981</v>
          </cell>
          <cell r="B99" t="str">
            <v>MV123</v>
          </cell>
        </row>
        <row r="100">
          <cell r="A100">
            <v>43072.897424270835</v>
          </cell>
          <cell r="B100" t="str">
            <v>MV124</v>
          </cell>
        </row>
        <row r="101">
          <cell r="A101">
            <v>43073.468580694447</v>
          </cell>
          <cell r="B101" t="str">
            <v>MV125</v>
          </cell>
        </row>
        <row r="102">
          <cell r="A102">
            <v>43073.670787905095</v>
          </cell>
          <cell r="B102" t="str">
            <v>MV126</v>
          </cell>
        </row>
        <row r="103">
          <cell r="A103">
            <v>43073.780446400458</v>
          </cell>
          <cell r="B103" t="str">
            <v>MV128</v>
          </cell>
        </row>
        <row r="104">
          <cell r="A104">
            <v>43073.968330590273</v>
          </cell>
          <cell r="B104" t="str">
            <v>MV129</v>
          </cell>
        </row>
        <row r="105">
          <cell r="A105">
            <v>43075.522617199073</v>
          </cell>
          <cell r="B105" t="str">
            <v>MV130</v>
          </cell>
        </row>
        <row r="106">
          <cell r="A106">
            <v>43075.679016087961</v>
          </cell>
          <cell r="B106" t="str">
            <v>MV176</v>
          </cell>
        </row>
        <row r="107">
          <cell r="A107">
            <v>43075.868750000001</v>
          </cell>
          <cell r="B107" t="str">
            <v>MV165</v>
          </cell>
        </row>
        <row r="108">
          <cell r="A108">
            <v>43076.690302361108</v>
          </cell>
          <cell r="B108" t="str">
            <v>MV139</v>
          </cell>
        </row>
        <row r="109">
          <cell r="A109">
            <v>43076.739556990738</v>
          </cell>
          <cell r="B109" t="str">
            <v>MV180</v>
          </cell>
        </row>
        <row r="110">
          <cell r="A110">
            <v>43077.488232743053</v>
          </cell>
          <cell r="B110" t="str">
            <v>MV179</v>
          </cell>
        </row>
        <row r="111">
          <cell r="A111">
            <v>43077.489202604163</v>
          </cell>
          <cell r="B111" t="str">
            <v>MV167</v>
          </cell>
        </row>
        <row r="112">
          <cell r="A112">
            <v>43077.625413541668</v>
          </cell>
          <cell r="B112" t="str">
            <v>MV140</v>
          </cell>
        </row>
        <row r="113">
          <cell r="A113">
            <v>43078.301273159726</v>
          </cell>
          <cell r="B113" t="str">
            <v>MV175</v>
          </cell>
        </row>
        <row r="114">
          <cell r="A114">
            <v>43078.772049780091</v>
          </cell>
          <cell r="B114" t="str">
            <v>MV181</v>
          </cell>
        </row>
        <row r="115">
          <cell r="A115">
            <v>43078.917712060182</v>
          </cell>
          <cell r="B115" t="str">
            <v>MV133</v>
          </cell>
        </row>
        <row r="116">
          <cell r="A116">
            <v>43078.946046145837</v>
          </cell>
          <cell r="B116" t="str">
            <v>MV150</v>
          </cell>
        </row>
        <row r="117">
          <cell r="A117">
            <v>43079.383944756948</v>
          </cell>
          <cell r="B117" t="str">
            <v>MV166</v>
          </cell>
        </row>
        <row r="118">
          <cell r="A118">
            <v>43079.501239108795</v>
          </cell>
          <cell r="B118" t="str">
            <v>MV143</v>
          </cell>
        </row>
        <row r="119">
          <cell r="A119">
            <v>43079.583801562505</v>
          </cell>
          <cell r="B119" t="str">
            <v>MV153</v>
          </cell>
        </row>
        <row r="120">
          <cell r="A120">
            <v>43079.72306679398</v>
          </cell>
          <cell r="B120" t="str">
            <v>MV134</v>
          </cell>
        </row>
        <row r="121">
          <cell r="A121">
            <v>43079.890467939811</v>
          </cell>
          <cell r="B121" t="str">
            <v>MV141</v>
          </cell>
        </row>
        <row r="122">
          <cell r="A122">
            <v>43079.994715601853</v>
          </cell>
          <cell r="B122" t="str">
            <v>MV182</v>
          </cell>
        </row>
        <row r="123">
          <cell r="A123">
            <v>43080.639217592594</v>
          </cell>
          <cell r="B123" t="str">
            <v>MV049</v>
          </cell>
        </row>
        <row r="124">
          <cell r="A124">
            <v>43080.831356793977</v>
          </cell>
          <cell r="B124" t="str">
            <v>MV114</v>
          </cell>
        </row>
        <row r="125">
          <cell r="A125">
            <v>43081.970335648148</v>
          </cell>
          <cell r="B125" t="str">
            <v>MV164</v>
          </cell>
        </row>
        <row r="126">
          <cell r="A126">
            <v>43082.462592592594</v>
          </cell>
          <cell r="B126" t="str">
            <v>MV135</v>
          </cell>
        </row>
        <row r="127">
          <cell r="A127">
            <v>43082.480729166666</v>
          </cell>
          <cell r="B127" t="str">
            <v>MV039</v>
          </cell>
        </row>
        <row r="128">
          <cell r="A128">
            <v>43084.583796296298</v>
          </cell>
          <cell r="B128" t="str">
            <v>MV147</v>
          </cell>
        </row>
        <row r="129">
          <cell r="A129">
            <v>43084.583796296298</v>
          </cell>
          <cell r="B129" t="str">
            <v>MV147</v>
          </cell>
        </row>
        <row r="130">
          <cell r="A130">
            <v>43084.968333333331</v>
          </cell>
          <cell r="B130" t="str">
            <v>MV119</v>
          </cell>
        </row>
        <row r="131">
          <cell r="A131">
            <v>43089.22760416667</v>
          </cell>
          <cell r="B131" t="str">
            <v>MV160</v>
          </cell>
        </row>
        <row r="132">
          <cell r="A132">
            <v>43089.556840277779</v>
          </cell>
          <cell r="B132" t="str">
            <v>MV154</v>
          </cell>
        </row>
        <row r="133">
          <cell r="A133">
            <v>43090.361990740741</v>
          </cell>
          <cell r="B133" t="str">
            <v>MV014</v>
          </cell>
        </row>
        <row r="134">
          <cell r="A134">
            <v>43090.361990740741</v>
          </cell>
          <cell r="B134" t="str">
            <v>MV014</v>
          </cell>
        </row>
        <row r="135">
          <cell r="A135">
            <v>43096.522187499999</v>
          </cell>
          <cell r="B135" t="str">
            <v>MV138</v>
          </cell>
        </row>
        <row r="136">
          <cell r="A136">
            <v>43099.331921296296</v>
          </cell>
          <cell r="B136" t="str">
            <v>MV172</v>
          </cell>
        </row>
        <row r="137">
          <cell r="A137">
            <v>43108.499108796299</v>
          </cell>
          <cell r="B137" t="str">
            <v>MV131</v>
          </cell>
        </row>
        <row r="138">
          <cell r="A138">
            <v>43111.499305555553</v>
          </cell>
          <cell r="B138" t="str">
            <v>MV137</v>
          </cell>
        </row>
        <row r="139">
          <cell r="A139">
            <v>43111.69942365741</v>
          </cell>
          <cell r="B139" t="str">
            <v>MV116</v>
          </cell>
        </row>
        <row r="140">
          <cell r="A140">
            <v>43115.22760416667</v>
          </cell>
          <cell r="B140" t="str">
            <v>MV169</v>
          </cell>
        </row>
        <row r="141">
          <cell r="A141"/>
          <cell r="B141" t="str">
            <v>MV183</v>
          </cell>
        </row>
        <row r="142">
          <cell r="A142"/>
          <cell r="B142" t="str">
            <v>MV184</v>
          </cell>
        </row>
        <row r="143">
          <cell r="A143"/>
          <cell r="B143" t="str">
            <v>MV185</v>
          </cell>
        </row>
        <row r="144">
          <cell r="A144"/>
          <cell r="B144" t="str">
            <v>MV186</v>
          </cell>
        </row>
        <row r="145">
          <cell r="A145"/>
          <cell r="B145" t="str">
            <v>MV187</v>
          </cell>
        </row>
        <row r="146">
          <cell r="A146"/>
          <cell r="B146" t="str">
            <v>MV188</v>
          </cell>
        </row>
        <row r="147">
          <cell r="A147"/>
          <cell r="B147" t="str">
            <v>MV189</v>
          </cell>
        </row>
        <row r="148">
          <cell r="A148"/>
          <cell r="B148" t="str">
            <v>MV190</v>
          </cell>
        </row>
        <row r="149">
          <cell r="A149"/>
          <cell r="B149" t="str">
            <v>MV191</v>
          </cell>
        </row>
        <row r="150">
          <cell r="A150"/>
          <cell r="B150" t="str">
            <v>MV192</v>
          </cell>
        </row>
        <row r="151">
          <cell r="A151"/>
          <cell r="B151" t="str">
            <v>MV194</v>
          </cell>
        </row>
        <row r="152">
          <cell r="A152"/>
          <cell r="B152" t="str">
            <v>MV195</v>
          </cell>
        </row>
        <row r="153">
          <cell r="A153"/>
          <cell r="B153" t="str">
            <v>MV196</v>
          </cell>
        </row>
        <row r="154">
          <cell r="A154"/>
          <cell r="B154" t="str">
            <v>MV197</v>
          </cell>
        </row>
        <row r="155">
          <cell r="A155"/>
          <cell r="B155" t="str">
            <v>MV198</v>
          </cell>
        </row>
        <row r="156">
          <cell r="A156"/>
          <cell r="B156" t="str">
            <v>MV199</v>
          </cell>
        </row>
        <row r="157">
          <cell r="A157"/>
          <cell r="B157" t="str">
            <v>MV193</v>
          </cell>
        </row>
        <row r="158">
          <cell r="A158"/>
          <cell r="B158" t="str">
            <v>MV200</v>
          </cell>
        </row>
        <row r="159">
          <cell r="A159"/>
          <cell r="B159" t="str">
            <v>MV201</v>
          </cell>
        </row>
        <row r="160">
          <cell r="A160"/>
          <cell r="B160" t="str">
            <v>MV202</v>
          </cell>
        </row>
        <row r="161">
          <cell r="A161"/>
          <cell r="B161" t="str">
            <v>MV203</v>
          </cell>
        </row>
        <row r="162">
          <cell r="A162"/>
          <cell r="B162" t="str">
            <v>MV204</v>
          </cell>
        </row>
        <row r="163">
          <cell r="A163"/>
          <cell r="B163" t="str">
            <v>MV205</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IBUCIONES"/>
    </sheetNames>
    <sheetDataSet>
      <sheetData sheetId="0">
        <row r="2">
          <cell r="A2">
            <v>42908.965702766203</v>
          </cell>
        </row>
        <row r="4">
          <cell r="C4" t="str">
            <v>Vides Romero</v>
          </cell>
          <cell r="D4" t="str">
            <v>Fredy Antonio</v>
          </cell>
        </row>
        <row r="7">
          <cell r="C7" t="str">
            <v>Stradi Granados</v>
          </cell>
          <cell r="D7" t="str">
            <v>Benito Alberto</v>
          </cell>
        </row>
        <row r="11">
          <cell r="A11">
            <v>43009.909543981485</v>
          </cell>
          <cell r="C11" t="str">
            <v>Vides Romero</v>
          </cell>
          <cell r="D11" t="str">
            <v>Fredy Antonio</v>
          </cell>
        </row>
        <row r="12">
          <cell r="C12" t="str">
            <v>Cruz Torres</v>
          </cell>
          <cell r="D12" t="str">
            <v>Cristian</v>
          </cell>
        </row>
        <row r="43">
          <cell r="C43" t="str">
            <v>Molina Mora</v>
          </cell>
          <cell r="D43" t="str">
            <v>Jose Arturo</v>
          </cell>
        </row>
        <row r="77">
          <cell r="C77" t="str">
            <v>Sadovski</v>
          </cell>
          <cell r="D77" t="str">
            <v>Alexey</v>
          </cell>
        </row>
        <row r="86">
          <cell r="C86" t="str">
            <v>VALMY</v>
          </cell>
          <cell r="D86" t="str">
            <v>Larissa</v>
          </cell>
        </row>
        <row r="104">
          <cell r="A104">
            <v>43073.780446400458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felipe.e.barletta@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indexed="57"/>
  </sheetPr>
  <dimension ref="A1:E149"/>
  <sheetViews>
    <sheetView tabSelected="1" zoomScaleNormal="100" workbookViewId="0">
      <pane ySplit="1" topLeftCell="A128" activePane="bottomLeft" state="frozen"/>
      <selection activeCell="D26" sqref="D26"/>
      <selection pane="bottomLeft" activeCell="C134" sqref="C134"/>
    </sheetView>
  </sheetViews>
  <sheetFormatPr baseColWidth="10" defaultColWidth="20.42578125" defaultRowHeight="33.75" customHeight="1" x14ac:dyDescent="0.2"/>
  <cols>
    <col min="1" max="1" width="16.7109375" style="70" customWidth="1"/>
    <col min="2" max="2" width="14.7109375" style="70" customWidth="1"/>
    <col min="3" max="3" width="12.5703125" style="2" customWidth="1"/>
    <col min="4" max="4" width="15.85546875" style="1" customWidth="1"/>
    <col min="5" max="5" width="83.5703125" style="65" customWidth="1"/>
    <col min="6" max="16384" width="20.42578125" style="1"/>
  </cols>
  <sheetData>
    <row r="1" spans="1:5" ht="33.75" customHeight="1" thickBot="1" x14ac:dyDescent="0.25">
      <c r="A1" s="120" t="s">
        <v>9</v>
      </c>
      <c r="B1" s="121" t="s">
        <v>10</v>
      </c>
      <c r="C1" s="121" t="s">
        <v>11</v>
      </c>
      <c r="D1" s="121" t="s">
        <v>0</v>
      </c>
      <c r="E1" s="122" t="s">
        <v>13</v>
      </c>
    </row>
    <row r="2" spans="1:5" s="10" customFormat="1" ht="33.75" customHeight="1" x14ac:dyDescent="0.2">
      <c r="A2" s="117" t="s">
        <v>275</v>
      </c>
      <c r="B2" s="118" t="s">
        <v>276</v>
      </c>
      <c r="C2" s="123" t="s">
        <v>46</v>
      </c>
      <c r="D2" s="118" t="s">
        <v>4</v>
      </c>
      <c r="E2" s="119" t="s">
        <v>277</v>
      </c>
    </row>
    <row r="3" spans="1:5" ht="28.5" customHeight="1" x14ac:dyDescent="0.2">
      <c r="A3" s="92" t="s">
        <v>44</v>
      </c>
      <c r="B3" s="44" t="s">
        <v>45</v>
      </c>
      <c r="C3" s="124" t="s">
        <v>46</v>
      </c>
      <c r="D3" s="44" t="s">
        <v>2</v>
      </c>
      <c r="E3" s="93" t="s">
        <v>640</v>
      </c>
    </row>
    <row r="4" spans="1:5" ht="28.5" customHeight="1" x14ac:dyDescent="0.2">
      <c r="A4" s="94" t="s">
        <v>435</v>
      </c>
      <c r="B4" s="34" t="s">
        <v>436</v>
      </c>
      <c r="C4" s="38" t="s">
        <v>437</v>
      </c>
      <c r="D4" s="34" t="s">
        <v>4</v>
      </c>
      <c r="E4" s="95" t="s">
        <v>652</v>
      </c>
    </row>
    <row r="5" spans="1:5" ht="33.75" customHeight="1" x14ac:dyDescent="0.2">
      <c r="A5" s="92" t="s">
        <v>36</v>
      </c>
      <c r="B5" s="44" t="s">
        <v>37</v>
      </c>
      <c r="C5" s="124" t="s">
        <v>38</v>
      </c>
      <c r="D5" s="44" t="s">
        <v>2</v>
      </c>
      <c r="E5" s="93" t="s">
        <v>39</v>
      </c>
    </row>
    <row r="6" spans="1:5" ht="33.75" customHeight="1" x14ac:dyDescent="0.2">
      <c r="A6" s="94" t="s">
        <v>467</v>
      </c>
      <c r="B6" s="34" t="s">
        <v>468</v>
      </c>
      <c r="C6" s="38" t="s">
        <v>437</v>
      </c>
      <c r="D6" s="34" t="s">
        <v>526</v>
      </c>
      <c r="E6" s="95" t="s">
        <v>469</v>
      </c>
    </row>
    <row r="7" spans="1:5" ht="33.75" customHeight="1" x14ac:dyDescent="0.2">
      <c r="A7" s="92" t="s">
        <v>52</v>
      </c>
      <c r="B7" s="44" t="s">
        <v>53</v>
      </c>
      <c r="C7" s="124" t="s">
        <v>46</v>
      </c>
      <c r="D7" s="44" t="s">
        <v>4</v>
      </c>
      <c r="E7" s="93" t="s">
        <v>54</v>
      </c>
    </row>
    <row r="8" spans="1:5" ht="33.75" customHeight="1" x14ac:dyDescent="0.2">
      <c r="A8" s="92" t="s">
        <v>266</v>
      </c>
      <c r="B8" s="44" t="s">
        <v>74</v>
      </c>
      <c r="C8" s="124" t="s">
        <v>46</v>
      </c>
      <c r="D8" s="44" t="s">
        <v>4</v>
      </c>
      <c r="E8" s="93" t="s">
        <v>267</v>
      </c>
    </row>
    <row r="9" spans="1:5" ht="33.75" customHeight="1" x14ac:dyDescent="0.2">
      <c r="A9" s="92" t="s">
        <v>681</v>
      </c>
      <c r="B9" s="44" t="s">
        <v>74</v>
      </c>
      <c r="C9" s="124" t="s">
        <v>46</v>
      </c>
      <c r="D9" s="44" t="s">
        <v>4</v>
      </c>
      <c r="E9" s="93" t="s">
        <v>294</v>
      </c>
    </row>
    <row r="10" spans="1:5" ht="28.5" customHeight="1" x14ac:dyDescent="0.2">
      <c r="A10" s="96" t="s">
        <v>57</v>
      </c>
      <c r="B10" s="67" t="s">
        <v>58</v>
      </c>
      <c r="C10" s="124" t="s">
        <v>46</v>
      </c>
      <c r="D10" s="44" t="s">
        <v>4</v>
      </c>
      <c r="E10" s="93" t="s">
        <v>59</v>
      </c>
    </row>
    <row r="11" spans="1:5" ht="33.75" customHeight="1" x14ac:dyDescent="0.2">
      <c r="A11" s="96" t="s">
        <v>63</v>
      </c>
      <c r="B11" s="67" t="s">
        <v>64</v>
      </c>
      <c r="C11" s="124" t="s">
        <v>46</v>
      </c>
      <c r="D11" s="44" t="s">
        <v>4</v>
      </c>
      <c r="E11" s="93" t="s">
        <v>65</v>
      </c>
    </row>
    <row r="12" spans="1:5" ht="33.75" customHeight="1" x14ac:dyDescent="0.2">
      <c r="A12" s="92" t="s">
        <v>68</v>
      </c>
      <c r="B12" s="44" t="s">
        <v>69</v>
      </c>
      <c r="C12" s="124" t="s">
        <v>38</v>
      </c>
      <c r="D12" s="44" t="s">
        <v>2</v>
      </c>
      <c r="E12" s="93" t="s">
        <v>70</v>
      </c>
    </row>
    <row r="13" spans="1:5" ht="33.75" customHeight="1" x14ac:dyDescent="0.2">
      <c r="A13" s="94" t="s">
        <v>438</v>
      </c>
      <c r="B13" s="34" t="s">
        <v>439</v>
      </c>
      <c r="C13" s="38" t="s">
        <v>437</v>
      </c>
      <c r="D13" s="34" t="s">
        <v>4</v>
      </c>
      <c r="E13" s="95" t="s">
        <v>440</v>
      </c>
    </row>
    <row r="14" spans="1:5" ht="33.75" customHeight="1" x14ac:dyDescent="0.2">
      <c r="A14" s="97" t="s">
        <v>73</v>
      </c>
      <c r="B14" s="79" t="s">
        <v>74</v>
      </c>
      <c r="C14" s="125" t="s">
        <v>46</v>
      </c>
      <c r="D14" s="44" t="s">
        <v>4</v>
      </c>
      <c r="E14" s="98" t="s">
        <v>75</v>
      </c>
    </row>
    <row r="15" spans="1:5" ht="33.75" customHeight="1" x14ac:dyDescent="0.2">
      <c r="A15" s="92" t="s">
        <v>48</v>
      </c>
      <c r="B15" s="44" t="s">
        <v>49</v>
      </c>
      <c r="C15" s="124" t="s">
        <v>46</v>
      </c>
      <c r="D15" s="44" t="s">
        <v>4</v>
      </c>
      <c r="E15" s="93" t="s">
        <v>50</v>
      </c>
    </row>
    <row r="16" spans="1:5" ht="33.75" customHeight="1" x14ac:dyDescent="0.2">
      <c r="A16" s="92" t="s">
        <v>90</v>
      </c>
      <c r="B16" s="44" t="s">
        <v>91</v>
      </c>
      <c r="C16" s="124" t="s">
        <v>46</v>
      </c>
      <c r="D16" s="64" t="s">
        <v>7</v>
      </c>
      <c r="E16" s="93" t="s">
        <v>616</v>
      </c>
    </row>
    <row r="17" spans="1:5" ht="33.75" customHeight="1" x14ac:dyDescent="0.2">
      <c r="A17" s="99" t="s">
        <v>619</v>
      </c>
      <c r="B17" s="45" t="s">
        <v>620</v>
      </c>
      <c r="C17" s="38" t="s">
        <v>46</v>
      </c>
      <c r="D17" s="34" t="s">
        <v>4</v>
      </c>
      <c r="E17" s="100" t="s">
        <v>621</v>
      </c>
    </row>
    <row r="18" spans="1:5" ht="33.75" customHeight="1" x14ac:dyDescent="0.2">
      <c r="A18" s="94" t="s">
        <v>441</v>
      </c>
      <c r="B18" s="34" t="s">
        <v>442</v>
      </c>
      <c r="C18" s="38" t="s">
        <v>437</v>
      </c>
      <c r="D18" s="34" t="s">
        <v>4</v>
      </c>
      <c r="E18" s="95" t="s">
        <v>443</v>
      </c>
    </row>
    <row r="19" spans="1:5" ht="33.75" customHeight="1" x14ac:dyDescent="0.2">
      <c r="A19" s="92" t="s">
        <v>92</v>
      </c>
      <c r="B19" s="44" t="s">
        <v>93</v>
      </c>
      <c r="C19" s="124" t="s">
        <v>46</v>
      </c>
      <c r="D19" s="44" t="s">
        <v>4</v>
      </c>
      <c r="E19" s="93" t="s">
        <v>94</v>
      </c>
    </row>
    <row r="20" spans="1:5" ht="33.75" customHeight="1" x14ac:dyDescent="0.2">
      <c r="A20" s="101" t="s">
        <v>629</v>
      </c>
      <c r="B20" s="60" t="s">
        <v>630</v>
      </c>
      <c r="C20" s="38" t="s">
        <v>46</v>
      </c>
      <c r="D20" s="34" t="s">
        <v>434</v>
      </c>
      <c r="E20" s="102" t="s">
        <v>631</v>
      </c>
    </row>
    <row r="21" spans="1:5" ht="33.75" customHeight="1" x14ac:dyDescent="0.2">
      <c r="A21" s="96" t="s">
        <v>164</v>
      </c>
      <c r="B21" s="67" t="s">
        <v>165</v>
      </c>
      <c r="C21" s="124" t="s">
        <v>46</v>
      </c>
      <c r="D21" s="44" t="s">
        <v>4</v>
      </c>
      <c r="E21" s="93" t="s">
        <v>166</v>
      </c>
    </row>
    <row r="22" spans="1:5" ht="33.75" customHeight="1" x14ac:dyDescent="0.2">
      <c r="A22" s="96" t="s">
        <v>185</v>
      </c>
      <c r="B22" s="67" t="s">
        <v>186</v>
      </c>
      <c r="C22" s="124" t="s">
        <v>46</v>
      </c>
      <c r="D22" s="44" t="s">
        <v>4</v>
      </c>
      <c r="E22" s="93" t="s">
        <v>187</v>
      </c>
    </row>
    <row r="23" spans="1:5" ht="28.5" customHeight="1" x14ac:dyDescent="0.2">
      <c r="A23" s="103" t="s">
        <v>102</v>
      </c>
      <c r="B23" s="61" t="s">
        <v>103</v>
      </c>
      <c r="C23" s="126" t="s">
        <v>46</v>
      </c>
      <c r="D23" s="34" t="s">
        <v>4</v>
      </c>
      <c r="E23" s="95" t="s">
        <v>104</v>
      </c>
    </row>
    <row r="24" spans="1:5" ht="33.75" customHeight="1" x14ac:dyDescent="0.2">
      <c r="A24" s="92" t="s">
        <v>106</v>
      </c>
      <c r="B24" s="44" t="s">
        <v>107</v>
      </c>
      <c r="C24" s="124" t="s">
        <v>46</v>
      </c>
      <c r="D24" s="44" t="s">
        <v>4</v>
      </c>
      <c r="E24" s="93" t="s">
        <v>108</v>
      </c>
    </row>
    <row r="25" spans="1:5" ht="33.75" customHeight="1" x14ac:dyDescent="0.2">
      <c r="A25" s="92" t="s">
        <v>110</v>
      </c>
      <c r="B25" s="44" t="s">
        <v>111</v>
      </c>
      <c r="C25" s="124" t="s">
        <v>38</v>
      </c>
      <c r="D25" s="44" t="s">
        <v>4</v>
      </c>
      <c r="E25" s="93" t="s">
        <v>112</v>
      </c>
    </row>
    <row r="26" spans="1:5" ht="33.75" customHeight="1" x14ac:dyDescent="0.2">
      <c r="A26" s="92" t="s">
        <v>113</v>
      </c>
      <c r="B26" s="44" t="s">
        <v>114</v>
      </c>
      <c r="C26" s="124" t="s">
        <v>38</v>
      </c>
      <c r="D26" s="44" t="s">
        <v>4</v>
      </c>
      <c r="E26" s="93" t="s">
        <v>115</v>
      </c>
    </row>
    <row r="27" spans="1:5" ht="33.75" customHeight="1" x14ac:dyDescent="0.2">
      <c r="A27" s="92" t="s">
        <v>116</v>
      </c>
      <c r="B27" s="44" t="s">
        <v>117</v>
      </c>
      <c r="C27" s="124" t="s">
        <v>46</v>
      </c>
      <c r="D27" s="44" t="s">
        <v>2</v>
      </c>
      <c r="E27" s="93" t="s">
        <v>118</v>
      </c>
    </row>
    <row r="28" spans="1:5" ht="33.75" customHeight="1" x14ac:dyDescent="0.2">
      <c r="A28" s="94" t="s">
        <v>444</v>
      </c>
      <c r="B28" s="34" t="s">
        <v>445</v>
      </c>
      <c r="C28" s="38" t="s">
        <v>437</v>
      </c>
      <c r="D28" s="34" t="s">
        <v>4</v>
      </c>
      <c r="E28" s="95" t="s">
        <v>446</v>
      </c>
    </row>
    <row r="29" spans="1:5" ht="33.75" customHeight="1" x14ac:dyDescent="0.2">
      <c r="A29" s="94" t="s">
        <v>447</v>
      </c>
      <c r="B29" s="34" t="s">
        <v>448</v>
      </c>
      <c r="C29" s="38" t="s">
        <v>437</v>
      </c>
      <c r="D29" s="34" t="s">
        <v>434</v>
      </c>
      <c r="E29" s="95" t="s">
        <v>449</v>
      </c>
    </row>
    <row r="30" spans="1:5" ht="33.75" customHeight="1" x14ac:dyDescent="0.2">
      <c r="A30" s="92" t="s">
        <v>119</v>
      </c>
      <c r="B30" s="44" t="s">
        <v>120</v>
      </c>
      <c r="C30" s="124" t="s">
        <v>46</v>
      </c>
      <c r="D30" s="44" t="s">
        <v>4</v>
      </c>
      <c r="E30" s="93" t="s">
        <v>121</v>
      </c>
    </row>
    <row r="31" spans="1:5" ht="33.75" customHeight="1" x14ac:dyDescent="0.2">
      <c r="A31" s="94" t="s">
        <v>528</v>
      </c>
      <c r="B31" s="34" t="s">
        <v>450</v>
      </c>
      <c r="C31" s="38" t="s">
        <v>437</v>
      </c>
      <c r="D31" s="34" t="s">
        <v>4</v>
      </c>
      <c r="E31" s="95" t="s">
        <v>529</v>
      </c>
    </row>
    <row r="32" spans="1:5" ht="33.75" customHeight="1" x14ac:dyDescent="0.2">
      <c r="A32" s="94" t="s">
        <v>451</v>
      </c>
      <c r="B32" s="34" t="s">
        <v>452</v>
      </c>
      <c r="C32" s="38" t="s">
        <v>437</v>
      </c>
      <c r="D32" s="34" t="s">
        <v>4</v>
      </c>
      <c r="E32" s="95" t="s">
        <v>453</v>
      </c>
    </row>
    <row r="33" spans="1:5" ht="33.75" customHeight="1" x14ac:dyDescent="0.2">
      <c r="A33" s="96" t="s">
        <v>122</v>
      </c>
      <c r="B33" s="67" t="s">
        <v>123</v>
      </c>
      <c r="C33" s="124" t="s">
        <v>46</v>
      </c>
      <c r="D33" s="44" t="s">
        <v>4</v>
      </c>
      <c r="E33" s="93" t="s">
        <v>124</v>
      </c>
    </row>
    <row r="34" spans="1:5" ht="33.75" customHeight="1" x14ac:dyDescent="0.2">
      <c r="A34" s="94" t="s">
        <v>553</v>
      </c>
      <c r="B34" s="34" t="s">
        <v>554</v>
      </c>
      <c r="C34" s="38" t="s">
        <v>437</v>
      </c>
      <c r="D34" s="34" t="s">
        <v>3</v>
      </c>
      <c r="E34" s="95" t="s">
        <v>555</v>
      </c>
    </row>
    <row r="35" spans="1:5" ht="33.75" customHeight="1" x14ac:dyDescent="0.2">
      <c r="A35" s="94" t="s">
        <v>454</v>
      </c>
      <c r="B35" s="34" t="s">
        <v>455</v>
      </c>
      <c r="C35" s="38" t="s">
        <v>437</v>
      </c>
      <c r="D35" s="34" t="s">
        <v>4</v>
      </c>
      <c r="E35" s="95" t="s">
        <v>456</v>
      </c>
    </row>
    <row r="36" spans="1:5" ht="33.75" customHeight="1" x14ac:dyDescent="0.2">
      <c r="A36" s="94" t="s">
        <v>556</v>
      </c>
      <c r="B36" s="34" t="s">
        <v>557</v>
      </c>
      <c r="C36" s="38" t="s">
        <v>46</v>
      </c>
      <c r="D36" s="34" t="s">
        <v>526</v>
      </c>
      <c r="E36" s="95" t="s">
        <v>558</v>
      </c>
    </row>
    <row r="37" spans="1:5" ht="33.75" customHeight="1" x14ac:dyDescent="0.2">
      <c r="A37" s="99" t="s">
        <v>559</v>
      </c>
      <c r="B37" s="45" t="s">
        <v>560</v>
      </c>
      <c r="C37" s="38" t="s">
        <v>437</v>
      </c>
      <c r="D37" s="34" t="s">
        <v>434</v>
      </c>
      <c r="E37" s="104" t="s">
        <v>561</v>
      </c>
    </row>
    <row r="38" spans="1:5" ht="33.75" customHeight="1" x14ac:dyDescent="0.2">
      <c r="A38" s="94" t="s">
        <v>461</v>
      </c>
      <c r="B38" s="34" t="s">
        <v>462</v>
      </c>
      <c r="C38" s="38" t="s">
        <v>437</v>
      </c>
      <c r="D38" s="34" t="s">
        <v>4</v>
      </c>
      <c r="E38" s="95" t="s">
        <v>463</v>
      </c>
    </row>
    <row r="39" spans="1:5" ht="33.75" customHeight="1" x14ac:dyDescent="0.2">
      <c r="A39" s="97" t="s">
        <v>321</v>
      </c>
      <c r="B39" s="79" t="s">
        <v>322</v>
      </c>
      <c r="C39" s="125" t="s">
        <v>46</v>
      </c>
      <c r="D39" s="44" t="s">
        <v>4</v>
      </c>
      <c r="E39" s="98" t="s">
        <v>323</v>
      </c>
    </row>
    <row r="40" spans="1:5" ht="33.75" customHeight="1" x14ac:dyDescent="0.2">
      <c r="A40" s="94" t="s">
        <v>562</v>
      </c>
      <c r="B40" s="34" t="s">
        <v>563</v>
      </c>
      <c r="C40" s="38" t="s">
        <v>437</v>
      </c>
      <c r="D40" s="34" t="s">
        <v>526</v>
      </c>
      <c r="E40" s="95" t="s">
        <v>641</v>
      </c>
    </row>
    <row r="41" spans="1:5" ht="33.75" customHeight="1" x14ac:dyDescent="0.2">
      <c r="A41" s="92" t="s">
        <v>155</v>
      </c>
      <c r="B41" s="44" t="s">
        <v>156</v>
      </c>
      <c r="C41" s="124" t="s">
        <v>46</v>
      </c>
      <c r="D41" s="44" t="s">
        <v>4</v>
      </c>
      <c r="E41" s="93" t="s">
        <v>157</v>
      </c>
    </row>
    <row r="42" spans="1:5" ht="33.75" customHeight="1" x14ac:dyDescent="0.2">
      <c r="A42" s="96" t="s">
        <v>158</v>
      </c>
      <c r="B42" s="67" t="s">
        <v>159</v>
      </c>
      <c r="C42" s="124" t="s">
        <v>46</v>
      </c>
      <c r="D42" s="44" t="s">
        <v>4</v>
      </c>
      <c r="E42" s="93" t="s">
        <v>160</v>
      </c>
    </row>
    <row r="43" spans="1:5" ht="33.75" customHeight="1" x14ac:dyDescent="0.2">
      <c r="A43" s="94" t="s">
        <v>661</v>
      </c>
      <c r="B43" s="34" t="s">
        <v>564</v>
      </c>
      <c r="C43" s="38" t="s">
        <v>437</v>
      </c>
      <c r="D43" s="34" t="s">
        <v>434</v>
      </c>
      <c r="E43" s="95" t="s">
        <v>565</v>
      </c>
    </row>
    <row r="44" spans="1:5" ht="33.75" customHeight="1" x14ac:dyDescent="0.2">
      <c r="A44" s="92" t="s">
        <v>333</v>
      </c>
      <c r="B44" s="44" t="s">
        <v>334</v>
      </c>
      <c r="C44" s="124" t="s">
        <v>46</v>
      </c>
      <c r="D44" s="44" t="s">
        <v>4</v>
      </c>
      <c r="E44" s="93" t="s">
        <v>642</v>
      </c>
    </row>
    <row r="45" spans="1:5" ht="33.75" customHeight="1" x14ac:dyDescent="0.2">
      <c r="A45" s="92" t="s">
        <v>654</v>
      </c>
      <c r="B45" s="44" t="s">
        <v>653</v>
      </c>
      <c r="C45" s="124" t="s">
        <v>46</v>
      </c>
      <c r="D45" s="44" t="s">
        <v>4</v>
      </c>
      <c r="E45" s="93" t="s">
        <v>643</v>
      </c>
    </row>
    <row r="46" spans="1:5" ht="33.75" customHeight="1" x14ac:dyDescent="0.2">
      <c r="A46" s="92" t="s">
        <v>167</v>
      </c>
      <c r="B46" s="44" t="s">
        <v>168</v>
      </c>
      <c r="C46" s="124" t="s">
        <v>46</v>
      </c>
      <c r="D46" s="44" t="s">
        <v>4</v>
      </c>
      <c r="E46" s="93" t="s">
        <v>169</v>
      </c>
    </row>
    <row r="47" spans="1:5" ht="33.75" customHeight="1" x14ac:dyDescent="0.2">
      <c r="A47" s="92" t="s">
        <v>170</v>
      </c>
      <c r="B47" s="44" t="s">
        <v>171</v>
      </c>
      <c r="C47" s="124" t="s">
        <v>46</v>
      </c>
      <c r="D47" s="44" t="s">
        <v>4</v>
      </c>
      <c r="E47" s="93" t="s">
        <v>172</v>
      </c>
    </row>
    <row r="48" spans="1:5" ht="33.75" customHeight="1" x14ac:dyDescent="0.2">
      <c r="A48" s="94" t="s">
        <v>464</v>
      </c>
      <c r="B48" s="34" t="s">
        <v>465</v>
      </c>
      <c r="C48" s="38" t="s">
        <v>437</v>
      </c>
      <c r="D48" s="34" t="s">
        <v>434</v>
      </c>
      <c r="E48" s="95" t="s">
        <v>466</v>
      </c>
    </row>
    <row r="49" spans="1:5" ht="33.75" customHeight="1" x14ac:dyDescent="0.2">
      <c r="A49" s="92" t="s">
        <v>173</v>
      </c>
      <c r="B49" s="44" t="s">
        <v>174</v>
      </c>
      <c r="C49" s="124" t="s">
        <v>46</v>
      </c>
      <c r="D49" s="44" t="s">
        <v>4</v>
      </c>
      <c r="E49" s="93" t="s">
        <v>175</v>
      </c>
    </row>
    <row r="50" spans="1:5" ht="28.5" customHeight="1" x14ac:dyDescent="0.2">
      <c r="A50" s="92" t="s">
        <v>176</v>
      </c>
      <c r="B50" s="44" t="s">
        <v>177</v>
      </c>
      <c r="C50" s="124" t="s">
        <v>46</v>
      </c>
      <c r="D50" s="44" t="s">
        <v>4</v>
      </c>
      <c r="E50" s="93" t="s">
        <v>663</v>
      </c>
    </row>
    <row r="51" spans="1:5" ht="28.5" customHeight="1" x14ac:dyDescent="0.2">
      <c r="A51" s="92" t="s">
        <v>182</v>
      </c>
      <c r="B51" s="44" t="s">
        <v>183</v>
      </c>
      <c r="C51" s="124" t="s">
        <v>46</v>
      </c>
      <c r="D51" s="44" t="s">
        <v>4</v>
      </c>
      <c r="E51" s="93" t="s">
        <v>184</v>
      </c>
    </row>
    <row r="52" spans="1:5" ht="33.75" customHeight="1" x14ac:dyDescent="0.2">
      <c r="A52" s="105" t="s">
        <v>617</v>
      </c>
      <c r="B52" s="82" t="s">
        <v>618</v>
      </c>
      <c r="C52" s="43" t="s">
        <v>437</v>
      </c>
      <c r="D52" s="34" t="s">
        <v>526</v>
      </c>
      <c r="E52" s="93" t="s">
        <v>639</v>
      </c>
    </row>
    <row r="53" spans="1:5" ht="33.75" customHeight="1" x14ac:dyDescent="0.2">
      <c r="A53" s="94" t="s">
        <v>626</v>
      </c>
      <c r="B53" s="34" t="s">
        <v>627</v>
      </c>
      <c r="C53" s="38" t="s">
        <v>46</v>
      </c>
      <c r="D53" s="34" t="s">
        <v>434</v>
      </c>
      <c r="E53" s="95" t="s">
        <v>628</v>
      </c>
    </row>
    <row r="54" spans="1:5" ht="28.5" customHeight="1" x14ac:dyDescent="0.2">
      <c r="A54" s="106" t="s">
        <v>566</v>
      </c>
      <c r="B54" s="66" t="s">
        <v>567</v>
      </c>
      <c r="C54" s="38" t="s">
        <v>437</v>
      </c>
      <c r="D54" s="34" t="s">
        <v>434</v>
      </c>
      <c r="E54" s="104" t="s">
        <v>568</v>
      </c>
    </row>
    <row r="55" spans="1:5" ht="33.75" customHeight="1" x14ac:dyDescent="0.2">
      <c r="A55" s="92" t="s">
        <v>655</v>
      </c>
      <c r="B55" s="44" t="s">
        <v>656</v>
      </c>
      <c r="C55" s="124" t="s">
        <v>38</v>
      </c>
      <c r="D55" s="44" t="s">
        <v>2</v>
      </c>
      <c r="E55" s="93" t="s">
        <v>178</v>
      </c>
    </row>
    <row r="56" spans="1:5" ht="33.75" customHeight="1" x14ac:dyDescent="0.2">
      <c r="A56" s="92" t="s">
        <v>179</v>
      </c>
      <c r="B56" s="44" t="s">
        <v>180</v>
      </c>
      <c r="C56" s="124" t="s">
        <v>38</v>
      </c>
      <c r="D56" s="44" t="s">
        <v>2</v>
      </c>
      <c r="E56" s="93" t="s">
        <v>181</v>
      </c>
    </row>
    <row r="57" spans="1:5" ht="33.75" customHeight="1" x14ac:dyDescent="0.2">
      <c r="A57" s="94" t="s">
        <v>569</v>
      </c>
      <c r="B57" s="34" t="s">
        <v>570</v>
      </c>
      <c r="C57" s="38" t="s">
        <v>46</v>
      </c>
      <c r="D57" s="34" t="s">
        <v>526</v>
      </c>
      <c r="E57" s="95" t="s">
        <v>517</v>
      </c>
    </row>
    <row r="58" spans="1:5" ht="33.75" customHeight="1" x14ac:dyDescent="0.2">
      <c r="A58" s="96" t="s">
        <v>96</v>
      </c>
      <c r="B58" s="67" t="s">
        <v>97</v>
      </c>
      <c r="C58" s="124" t="s">
        <v>46</v>
      </c>
      <c r="D58" s="44" t="s">
        <v>4</v>
      </c>
      <c r="E58" s="93" t="s">
        <v>98</v>
      </c>
    </row>
    <row r="59" spans="1:5" ht="33.75" customHeight="1" x14ac:dyDescent="0.2">
      <c r="A59" s="92" t="s">
        <v>189</v>
      </c>
      <c r="B59" s="44" t="s">
        <v>190</v>
      </c>
      <c r="C59" s="124" t="s">
        <v>46</v>
      </c>
      <c r="D59" s="44" t="s">
        <v>2</v>
      </c>
      <c r="E59" s="93" t="s">
        <v>191</v>
      </c>
    </row>
    <row r="60" spans="1:5" ht="33.75" customHeight="1" x14ac:dyDescent="0.2">
      <c r="A60" s="92" t="s">
        <v>189</v>
      </c>
      <c r="B60" s="44" t="s">
        <v>190</v>
      </c>
      <c r="C60" s="124" t="s">
        <v>46</v>
      </c>
      <c r="D60" s="44" t="s">
        <v>4</v>
      </c>
      <c r="E60" s="93" t="s">
        <v>246</v>
      </c>
    </row>
    <row r="61" spans="1:5" ht="33.75" customHeight="1" x14ac:dyDescent="0.2">
      <c r="A61" s="94" t="s">
        <v>470</v>
      </c>
      <c r="B61" s="34" t="s">
        <v>471</v>
      </c>
      <c r="C61" s="38" t="s">
        <v>38</v>
      </c>
      <c r="D61" s="34" t="s">
        <v>4</v>
      </c>
      <c r="E61" s="95" t="s">
        <v>472</v>
      </c>
    </row>
    <row r="62" spans="1:5" ht="33.75" customHeight="1" x14ac:dyDescent="0.2">
      <c r="A62" s="106" t="s">
        <v>571</v>
      </c>
      <c r="B62" s="66" t="s">
        <v>572</v>
      </c>
      <c r="C62" s="38" t="s">
        <v>437</v>
      </c>
      <c r="D62" s="34" t="s">
        <v>434</v>
      </c>
      <c r="E62" s="104" t="s">
        <v>573</v>
      </c>
    </row>
    <row r="63" spans="1:5" ht="33.75" customHeight="1" x14ac:dyDescent="0.2">
      <c r="A63" s="107" t="s">
        <v>574</v>
      </c>
      <c r="B63" s="83" t="s">
        <v>575</v>
      </c>
      <c r="C63" s="38" t="s">
        <v>437</v>
      </c>
      <c r="D63" s="34" t="s">
        <v>434</v>
      </c>
      <c r="E63" s="104" t="s">
        <v>576</v>
      </c>
    </row>
    <row r="64" spans="1:5" ht="33.75" customHeight="1" x14ac:dyDescent="0.2">
      <c r="A64" s="92" t="s">
        <v>192</v>
      </c>
      <c r="B64" s="44" t="s">
        <v>193</v>
      </c>
      <c r="C64" s="124" t="s">
        <v>46</v>
      </c>
      <c r="D64" s="44" t="s">
        <v>526</v>
      </c>
      <c r="E64" s="93" t="s">
        <v>679</v>
      </c>
    </row>
    <row r="65" spans="1:5" ht="33.75" customHeight="1" x14ac:dyDescent="0.2">
      <c r="A65" s="92" t="s">
        <v>192</v>
      </c>
      <c r="B65" s="44" t="s">
        <v>193</v>
      </c>
      <c r="C65" s="124" t="s">
        <v>46</v>
      </c>
      <c r="D65" s="44" t="s">
        <v>3</v>
      </c>
      <c r="E65" s="93" t="s">
        <v>668</v>
      </c>
    </row>
    <row r="66" spans="1:5" ht="33.75" customHeight="1" x14ac:dyDescent="0.2">
      <c r="A66" s="96" t="s">
        <v>296</v>
      </c>
      <c r="B66" s="67" t="s">
        <v>297</v>
      </c>
      <c r="C66" s="124" t="s">
        <v>46</v>
      </c>
      <c r="D66" s="44" t="s">
        <v>4</v>
      </c>
      <c r="E66" s="93" t="s">
        <v>298</v>
      </c>
    </row>
    <row r="67" spans="1:5" ht="33.75" customHeight="1" x14ac:dyDescent="0.2">
      <c r="A67" s="92" t="s">
        <v>217</v>
      </c>
      <c r="B67" s="44" t="s">
        <v>218</v>
      </c>
      <c r="C67" s="124" t="s">
        <v>46</v>
      </c>
      <c r="D67" s="44" t="s">
        <v>4</v>
      </c>
      <c r="E67" s="93" t="s">
        <v>219</v>
      </c>
    </row>
    <row r="68" spans="1:5" ht="33.75" customHeight="1" x14ac:dyDescent="0.2">
      <c r="A68" s="92" t="s">
        <v>662</v>
      </c>
      <c r="B68" s="44" t="s">
        <v>56</v>
      </c>
      <c r="C68" s="124" t="s">
        <v>46</v>
      </c>
      <c r="D68" s="44" t="s">
        <v>3</v>
      </c>
      <c r="E68" s="93" t="s">
        <v>644</v>
      </c>
    </row>
    <row r="69" spans="1:5" s="3" customFormat="1" ht="33.75" customHeight="1" x14ac:dyDescent="0.2">
      <c r="A69" s="92" t="s">
        <v>55</v>
      </c>
      <c r="B69" s="44" t="s">
        <v>56</v>
      </c>
      <c r="C69" s="124" t="s">
        <v>46</v>
      </c>
      <c r="D69" s="44" t="s">
        <v>4</v>
      </c>
      <c r="E69" s="93" t="s">
        <v>645</v>
      </c>
    </row>
    <row r="70" spans="1:5" ht="33.75" customHeight="1" x14ac:dyDescent="0.2">
      <c r="A70" s="92" t="s">
        <v>223</v>
      </c>
      <c r="B70" s="44" t="s">
        <v>224</v>
      </c>
      <c r="C70" s="124" t="s">
        <v>46</v>
      </c>
      <c r="D70" s="44" t="s">
        <v>4</v>
      </c>
      <c r="E70" s="93" t="s">
        <v>225</v>
      </c>
    </row>
    <row r="71" spans="1:5" ht="33.75" customHeight="1" x14ac:dyDescent="0.2">
      <c r="A71" s="108" t="s">
        <v>637</v>
      </c>
      <c r="B71" s="68" t="s">
        <v>513</v>
      </c>
      <c r="C71" s="68" t="s">
        <v>46</v>
      </c>
      <c r="D71" s="127"/>
      <c r="E71" s="102" t="s">
        <v>636</v>
      </c>
    </row>
    <row r="72" spans="1:5" ht="28.5" customHeight="1" x14ac:dyDescent="0.2">
      <c r="A72" s="92" t="s">
        <v>227</v>
      </c>
      <c r="B72" s="44" t="s">
        <v>228</v>
      </c>
      <c r="C72" s="124" t="s">
        <v>46</v>
      </c>
      <c r="D72" s="44" t="s">
        <v>4</v>
      </c>
      <c r="E72" s="93" t="s">
        <v>229</v>
      </c>
    </row>
    <row r="73" spans="1:5" ht="28.5" customHeight="1" x14ac:dyDescent="0.2">
      <c r="A73" s="94" t="s">
        <v>473</v>
      </c>
      <c r="B73" s="34" t="s">
        <v>474</v>
      </c>
      <c r="C73" s="38" t="s">
        <v>437</v>
      </c>
      <c r="D73" s="34" t="s">
        <v>4</v>
      </c>
      <c r="E73" s="95" t="s">
        <v>646</v>
      </c>
    </row>
    <row r="74" spans="1:5" ht="33.75" customHeight="1" x14ac:dyDescent="0.2">
      <c r="A74" s="92" t="s">
        <v>345</v>
      </c>
      <c r="B74" s="44" t="s">
        <v>346</v>
      </c>
      <c r="C74" s="124" t="s">
        <v>46</v>
      </c>
      <c r="D74" s="44" t="s">
        <v>4</v>
      </c>
      <c r="E74" s="93" t="s">
        <v>347</v>
      </c>
    </row>
    <row r="75" spans="1:5" ht="28.5" customHeight="1" x14ac:dyDescent="0.2">
      <c r="A75" s="94" t="s">
        <v>475</v>
      </c>
      <c r="B75" s="34" t="s">
        <v>476</v>
      </c>
      <c r="C75" s="38" t="s">
        <v>437</v>
      </c>
      <c r="D75" s="34" t="s">
        <v>4</v>
      </c>
      <c r="E75" s="95" t="s">
        <v>477</v>
      </c>
    </row>
    <row r="76" spans="1:5" ht="28.5" customHeight="1" x14ac:dyDescent="0.2">
      <c r="A76" s="94" t="s">
        <v>512</v>
      </c>
      <c r="B76" s="34" t="s">
        <v>513</v>
      </c>
      <c r="C76" s="38" t="s">
        <v>514</v>
      </c>
      <c r="D76" s="34" t="s">
        <v>434</v>
      </c>
      <c r="E76" s="109" t="s">
        <v>660</v>
      </c>
    </row>
    <row r="77" spans="1:5" ht="28.5" customHeight="1" x14ac:dyDescent="0.2">
      <c r="A77" s="110" t="s">
        <v>478</v>
      </c>
      <c r="B77" s="43" t="s">
        <v>479</v>
      </c>
      <c r="C77" s="38" t="s">
        <v>437</v>
      </c>
      <c r="D77" s="34" t="s">
        <v>434</v>
      </c>
      <c r="E77" s="104" t="s">
        <v>550</v>
      </c>
    </row>
    <row r="78" spans="1:5" ht="33.75" customHeight="1" x14ac:dyDescent="0.2">
      <c r="A78" s="92" t="s">
        <v>247</v>
      </c>
      <c r="B78" s="44" t="s">
        <v>248</v>
      </c>
      <c r="C78" s="124" t="s">
        <v>46</v>
      </c>
      <c r="D78" s="44" t="s">
        <v>2</v>
      </c>
      <c r="E78" s="93" t="s">
        <v>647</v>
      </c>
    </row>
    <row r="79" spans="1:5" ht="33.75" customHeight="1" x14ac:dyDescent="0.2">
      <c r="A79" s="92" t="s">
        <v>247</v>
      </c>
      <c r="B79" s="44" t="s">
        <v>248</v>
      </c>
      <c r="C79" s="124" t="s">
        <v>46</v>
      </c>
      <c r="D79" s="44" t="s">
        <v>2</v>
      </c>
      <c r="E79" s="93" t="s">
        <v>250</v>
      </c>
    </row>
    <row r="80" spans="1:5" ht="33.75" customHeight="1" x14ac:dyDescent="0.2">
      <c r="A80" s="92" t="s">
        <v>247</v>
      </c>
      <c r="B80" s="44" t="s">
        <v>248</v>
      </c>
      <c r="C80" s="124" t="s">
        <v>46</v>
      </c>
      <c r="D80" s="44" t="s">
        <v>4</v>
      </c>
      <c r="E80" s="93" t="s">
        <v>249</v>
      </c>
    </row>
    <row r="81" spans="1:5" s="3" customFormat="1" ht="33.75" customHeight="1" x14ac:dyDescent="0.2">
      <c r="A81" s="92" t="s">
        <v>247</v>
      </c>
      <c r="B81" s="44" t="s">
        <v>248</v>
      </c>
      <c r="C81" s="124" t="s">
        <v>46</v>
      </c>
      <c r="D81" s="44" t="s">
        <v>2</v>
      </c>
      <c r="E81" s="93" t="s">
        <v>648</v>
      </c>
    </row>
    <row r="82" spans="1:5" ht="33.75" customHeight="1" x14ac:dyDescent="0.2">
      <c r="A82" s="92" t="s">
        <v>247</v>
      </c>
      <c r="B82" s="44" t="s">
        <v>248</v>
      </c>
      <c r="C82" s="124" t="s">
        <v>46</v>
      </c>
      <c r="D82" s="44" t="s">
        <v>2</v>
      </c>
      <c r="E82" s="93" t="s">
        <v>649</v>
      </c>
    </row>
    <row r="83" spans="1:5" ht="33.75" customHeight="1" x14ac:dyDescent="0.2">
      <c r="A83" s="92" t="s">
        <v>247</v>
      </c>
      <c r="B83" s="44" t="s">
        <v>248</v>
      </c>
      <c r="C83" s="124" t="s">
        <v>46</v>
      </c>
      <c r="D83" s="44" t="s">
        <v>2</v>
      </c>
      <c r="E83" s="93" t="s">
        <v>251</v>
      </c>
    </row>
    <row r="84" spans="1:5" ht="33.75" customHeight="1" x14ac:dyDescent="0.2">
      <c r="A84" s="92" t="s">
        <v>247</v>
      </c>
      <c r="B84" s="44" t="s">
        <v>248</v>
      </c>
      <c r="C84" s="124" t="s">
        <v>46</v>
      </c>
      <c r="D84" s="44" t="s">
        <v>2</v>
      </c>
      <c r="E84" s="93" t="s">
        <v>252</v>
      </c>
    </row>
    <row r="85" spans="1:5" ht="33.75" customHeight="1" x14ac:dyDescent="0.2">
      <c r="A85" s="92" t="s">
        <v>243</v>
      </c>
      <c r="B85" s="44" t="s">
        <v>244</v>
      </c>
      <c r="C85" s="124" t="s">
        <v>46</v>
      </c>
      <c r="D85" s="44" t="s">
        <v>4</v>
      </c>
      <c r="E85" s="93" t="s">
        <v>245</v>
      </c>
    </row>
    <row r="86" spans="1:5" s="15" customFormat="1" ht="33.75" customHeight="1" x14ac:dyDescent="0.2">
      <c r="A86" s="111" t="s">
        <v>632</v>
      </c>
      <c r="B86" s="78" t="s">
        <v>633</v>
      </c>
      <c r="C86" s="38" t="s">
        <v>46</v>
      </c>
      <c r="D86" s="34" t="s">
        <v>4</v>
      </c>
      <c r="E86" s="109" t="s">
        <v>678</v>
      </c>
    </row>
    <row r="87" spans="1:5" s="15" customFormat="1" ht="33.75" customHeight="1" x14ac:dyDescent="0.2">
      <c r="A87" s="99" t="s">
        <v>577</v>
      </c>
      <c r="B87" s="45" t="s">
        <v>578</v>
      </c>
      <c r="C87" s="38" t="s">
        <v>437</v>
      </c>
      <c r="D87" s="34" t="s">
        <v>434</v>
      </c>
      <c r="E87" s="104" t="s">
        <v>579</v>
      </c>
    </row>
    <row r="88" spans="1:5" s="15" customFormat="1" ht="33.75" customHeight="1" x14ac:dyDescent="0.2">
      <c r="A88" s="107" t="s">
        <v>580</v>
      </c>
      <c r="B88" s="83" t="s">
        <v>563</v>
      </c>
      <c r="C88" s="38" t="s">
        <v>437</v>
      </c>
      <c r="D88" s="34" t="s">
        <v>434</v>
      </c>
      <c r="E88" s="104" t="s">
        <v>667</v>
      </c>
    </row>
    <row r="89" spans="1:5" s="15" customFormat="1" ht="33.75" customHeight="1" x14ac:dyDescent="0.2">
      <c r="A89" s="92" t="s">
        <v>657</v>
      </c>
      <c r="B89" s="44" t="s">
        <v>516</v>
      </c>
      <c r="C89" s="124" t="s">
        <v>46</v>
      </c>
      <c r="D89" s="44" t="s">
        <v>4</v>
      </c>
      <c r="E89" s="93" t="s">
        <v>268</v>
      </c>
    </row>
    <row r="90" spans="1:5" s="37" customFormat="1" ht="33.75" customHeight="1" x14ac:dyDescent="0.2">
      <c r="A90" s="94" t="s">
        <v>480</v>
      </c>
      <c r="B90" s="34" t="s">
        <v>481</v>
      </c>
      <c r="C90" s="38" t="s">
        <v>437</v>
      </c>
      <c r="D90" s="34" t="s">
        <v>434</v>
      </c>
      <c r="E90" s="95" t="s">
        <v>482</v>
      </c>
    </row>
    <row r="91" spans="1:5" s="37" customFormat="1" ht="33.75" customHeight="1" x14ac:dyDescent="0.2">
      <c r="A91" s="94" t="s">
        <v>581</v>
      </c>
      <c r="B91" s="34" t="s">
        <v>582</v>
      </c>
      <c r="C91" s="38" t="s">
        <v>437</v>
      </c>
      <c r="D91" s="34" t="s">
        <v>434</v>
      </c>
      <c r="E91" s="95" t="s">
        <v>583</v>
      </c>
    </row>
    <row r="92" spans="1:5" s="37" customFormat="1" ht="33.75" customHeight="1" x14ac:dyDescent="0.2">
      <c r="A92" s="94" t="s">
        <v>483</v>
      </c>
      <c r="B92" s="34" t="s">
        <v>484</v>
      </c>
      <c r="C92" s="38" t="s">
        <v>437</v>
      </c>
      <c r="D92" s="34" t="s">
        <v>4</v>
      </c>
      <c r="E92" s="95" t="s">
        <v>485</v>
      </c>
    </row>
    <row r="93" spans="1:5" s="37" customFormat="1" ht="28.5" customHeight="1" x14ac:dyDescent="0.2">
      <c r="A93" s="94" t="s">
        <v>486</v>
      </c>
      <c r="B93" s="34" t="s">
        <v>487</v>
      </c>
      <c r="C93" s="38" t="s">
        <v>437</v>
      </c>
      <c r="D93" s="34" t="s">
        <v>434</v>
      </c>
      <c r="E93" s="95" t="s">
        <v>549</v>
      </c>
    </row>
    <row r="94" spans="1:5" s="37" customFormat="1" ht="33.75" customHeight="1" x14ac:dyDescent="0.2">
      <c r="A94" s="112" t="s">
        <v>634</v>
      </c>
      <c r="B94" s="69" t="s">
        <v>513</v>
      </c>
      <c r="C94" s="38" t="s">
        <v>46</v>
      </c>
      <c r="D94" s="34" t="s">
        <v>4</v>
      </c>
      <c r="E94" s="95" t="s">
        <v>635</v>
      </c>
    </row>
    <row r="95" spans="1:5" s="37" customFormat="1" ht="33.75" customHeight="1" x14ac:dyDescent="0.2">
      <c r="A95" s="92" t="s">
        <v>263</v>
      </c>
      <c r="B95" s="44" t="s">
        <v>264</v>
      </c>
      <c r="C95" s="124" t="s">
        <v>46</v>
      </c>
      <c r="D95" s="44" t="s">
        <v>4</v>
      </c>
      <c r="E95" s="93" t="s">
        <v>265</v>
      </c>
    </row>
    <row r="96" spans="1:5" s="37" customFormat="1" ht="33.75" customHeight="1" x14ac:dyDescent="0.2">
      <c r="A96" s="94" t="s">
        <v>584</v>
      </c>
      <c r="B96" s="34" t="s">
        <v>585</v>
      </c>
      <c r="C96" s="38" t="s">
        <v>437</v>
      </c>
      <c r="D96" s="34" t="s">
        <v>3</v>
      </c>
      <c r="E96" s="95" t="s">
        <v>555</v>
      </c>
    </row>
    <row r="97" spans="1:5" s="37" customFormat="1" ht="33.75" customHeight="1" x14ac:dyDescent="0.2">
      <c r="A97" s="99" t="s">
        <v>586</v>
      </c>
      <c r="B97" s="45" t="s">
        <v>587</v>
      </c>
      <c r="C97" s="38" t="s">
        <v>437</v>
      </c>
      <c r="D97" s="34" t="s">
        <v>434</v>
      </c>
      <c r="E97" s="104" t="s">
        <v>588</v>
      </c>
    </row>
    <row r="98" spans="1:5" s="37" customFormat="1" ht="33.75" customHeight="1" x14ac:dyDescent="0.2">
      <c r="A98" s="94" t="s">
        <v>489</v>
      </c>
      <c r="B98" s="34" t="s">
        <v>490</v>
      </c>
      <c r="C98" s="38" t="s">
        <v>437</v>
      </c>
      <c r="D98" s="34" t="s">
        <v>4</v>
      </c>
      <c r="E98" s="95" t="s">
        <v>491</v>
      </c>
    </row>
    <row r="99" spans="1:5" s="37" customFormat="1" ht="33.75" customHeight="1" x14ac:dyDescent="0.2">
      <c r="A99" s="92" t="s">
        <v>126</v>
      </c>
      <c r="B99" s="44" t="s">
        <v>127</v>
      </c>
      <c r="C99" s="124" t="s">
        <v>46</v>
      </c>
      <c r="D99" s="44" t="s">
        <v>4</v>
      </c>
      <c r="E99" s="93" t="s">
        <v>650</v>
      </c>
    </row>
    <row r="100" spans="1:5" s="37" customFormat="1" ht="33.75" customHeight="1" x14ac:dyDescent="0.2">
      <c r="A100" s="106" t="s">
        <v>589</v>
      </c>
      <c r="B100" s="66" t="s">
        <v>590</v>
      </c>
      <c r="C100" s="38" t="s">
        <v>437</v>
      </c>
      <c r="D100" s="34" t="s">
        <v>434</v>
      </c>
      <c r="E100" s="104" t="s">
        <v>591</v>
      </c>
    </row>
    <row r="101" spans="1:5" s="37" customFormat="1" ht="33.75" customHeight="1" x14ac:dyDescent="0.2">
      <c r="A101" s="94" t="s">
        <v>674</v>
      </c>
      <c r="B101" s="34" t="s">
        <v>675</v>
      </c>
      <c r="C101" s="34" t="s">
        <v>4</v>
      </c>
      <c r="D101" s="34"/>
      <c r="E101" s="113" t="s">
        <v>676</v>
      </c>
    </row>
    <row r="102" spans="1:5" s="39" customFormat="1" ht="28.5" customHeight="1" x14ac:dyDescent="0.2">
      <c r="A102" s="94" t="s">
        <v>674</v>
      </c>
      <c r="B102" s="34" t="s">
        <v>675</v>
      </c>
      <c r="C102" s="34" t="s">
        <v>3</v>
      </c>
      <c r="D102" s="34"/>
      <c r="E102" s="113" t="s">
        <v>677</v>
      </c>
    </row>
    <row r="103" spans="1:5" s="37" customFormat="1" ht="33.75" customHeight="1" x14ac:dyDescent="0.2">
      <c r="A103" s="92" t="s">
        <v>272</v>
      </c>
      <c r="B103" s="44" t="s">
        <v>273</v>
      </c>
      <c r="C103" s="124" t="s">
        <v>46</v>
      </c>
      <c r="D103" s="44" t="s">
        <v>2</v>
      </c>
      <c r="E103" s="93" t="s">
        <v>274</v>
      </c>
    </row>
    <row r="104" spans="1:5" s="37" customFormat="1" ht="33.75" customHeight="1" x14ac:dyDescent="0.2">
      <c r="A104" s="96" t="s">
        <v>99</v>
      </c>
      <c r="B104" s="67" t="s">
        <v>100</v>
      </c>
      <c r="C104" s="124" t="s">
        <v>46</v>
      </c>
      <c r="D104" s="44" t="s">
        <v>4</v>
      </c>
      <c r="E104" s="93" t="s">
        <v>101</v>
      </c>
    </row>
    <row r="105" spans="1:5" s="37" customFormat="1" ht="33.75" customHeight="1" x14ac:dyDescent="0.2">
      <c r="A105" s="96" t="s">
        <v>269</v>
      </c>
      <c r="B105" s="67" t="s">
        <v>270</v>
      </c>
      <c r="C105" s="124" t="s">
        <v>46</v>
      </c>
      <c r="D105" s="44" t="s">
        <v>4</v>
      </c>
      <c r="E105" s="93" t="s">
        <v>271</v>
      </c>
    </row>
    <row r="106" spans="1:5" s="37" customFormat="1" ht="33.75" customHeight="1" x14ac:dyDescent="0.2">
      <c r="A106" s="96" t="s">
        <v>366</v>
      </c>
      <c r="B106" s="67" t="s">
        <v>367</v>
      </c>
      <c r="C106" s="124" t="s">
        <v>46</v>
      </c>
      <c r="D106" s="44" t="s">
        <v>4</v>
      </c>
      <c r="E106" s="93" t="s">
        <v>368</v>
      </c>
    </row>
    <row r="107" spans="1:5" s="37" customFormat="1" ht="33.75" customHeight="1" x14ac:dyDescent="0.2">
      <c r="A107" s="94" t="s">
        <v>592</v>
      </c>
      <c r="B107" s="34" t="s">
        <v>244</v>
      </c>
      <c r="C107" s="38" t="s">
        <v>437</v>
      </c>
      <c r="D107" s="34" t="s">
        <v>434</v>
      </c>
      <c r="E107" s="95" t="s">
        <v>593</v>
      </c>
    </row>
    <row r="108" spans="1:5" s="37" customFormat="1" ht="33.75" customHeight="1" x14ac:dyDescent="0.2">
      <c r="A108" s="92" t="s">
        <v>278</v>
      </c>
      <c r="B108" s="44" t="s">
        <v>279</v>
      </c>
      <c r="C108" s="124" t="s">
        <v>38</v>
      </c>
      <c r="D108" s="44" t="s">
        <v>4</v>
      </c>
      <c r="E108" s="93" t="s">
        <v>280</v>
      </c>
    </row>
    <row r="109" spans="1:5" s="37" customFormat="1" ht="33.75" customHeight="1" x14ac:dyDescent="0.2">
      <c r="A109" s="94" t="s">
        <v>278</v>
      </c>
      <c r="B109" s="34" t="s">
        <v>279</v>
      </c>
      <c r="C109" s="38" t="s">
        <v>437</v>
      </c>
      <c r="D109" s="34" t="s">
        <v>4</v>
      </c>
      <c r="E109" s="95" t="s">
        <v>502</v>
      </c>
    </row>
    <row r="110" spans="1:5" s="37" customFormat="1" ht="36" customHeight="1" x14ac:dyDescent="0.2">
      <c r="A110" s="94" t="s">
        <v>594</v>
      </c>
      <c r="B110" s="34" t="s">
        <v>595</v>
      </c>
      <c r="C110" s="38" t="s">
        <v>437</v>
      </c>
      <c r="D110" s="34" t="s">
        <v>434</v>
      </c>
      <c r="E110" s="95" t="s">
        <v>596</v>
      </c>
    </row>
    <row r="111" spans="1:5" s="37" customFormat="1" ht="33.75" customHeight="1" x14ac:dyDescent="0.2">
      <c r="A111" s="92" t="s">
        <v>281</v>
      </c>
      <c r="B111" s="44" t="s">
        <v>282</v>
      </c>
      <c r="C111" s="124" t="s">
        <v>46</v>
      </c>
      <c r="D111" s="44" t="s">
        <v>4</v>
      </c>
      <c r="E111" s="93" t="s">
        <v>283</v>
      </c>
    </row>
    <row r="112" spans="1:5" s="46" customFormat="1" ht="33.75" customHeight="1" x14ac:dyDescent="0.2">
      <c r="A112" s="94" t="s">
        <v>503</v>
      </c>
      <c r="B112" s="34" t="s">
        <v>504</v>
      </c>
      <c r="C112" s="38" t="s">
        <v>437</v>
      </c>
      <c r="D112" s="34" t="s">
        <v>4</v>
      </c>
      <c r="E112" s="95" t="s">
        <v>505</v>
      </c>
    </row>
    <row r="113" spans="1:5" s="46" customFormat="1" ht="33.75" customHeight="1" x14ac:dyDescent="0.2">
      <c r="A113" s="92" t="s">
        <v>287</v>
      </c>
      <c r="B113" s="44" t="s">
        <v>288</v>
      </c>
      <c r="C113" s="124" t="s">
        <v>38</v>
      </c>
      <c r="D113" s="44" t="s">
        <v>2</v>
      </c>
      <c r="E113" s="93" t="s">
        <v>289</v>
      </c>
    </row>
    <row r="114" spans="1:5" s="46" customFormat="1" ht="33.75" customHeight="1" x14ac:dyDescent="0.2">
      <c r="A114" s="99" t="s">
        <v>597</v>
      </c>
      <c r="B114" s="45" t="s">
        <v>598</v>
      </c>
      <c r="C114" s="38" t="s">
        <v>437</v>
      </c>
      <c r="D114" s="34" t="s">
        <v>434</v>
      </c>
      <c r="E114" s="104" t="s">
        <v>599</v>
      </c>
    </row>
    <row r="115" spans="1:5" s="46" customFormat="1" ht="33.75" customHeight="1" x14ac:dyDescent="0.2">
      <c r="A115" s="110" t="s">
        <v>623</v>
      </c>
      <c r="B115" s="43" t="s">
        <v>624</v>
      </c>
      <c r="C115" s="38" t="s">
        <v>46</v>
      </c>
      <c r="D115" s="34" t="s">
        <v>434</v>
      </c>
      <c r="E115" s="104" t="s">
        <v>625</v>
      </c>
    </row>
    <row r="116" spans="1:5" s="46" customFormat="1" ht="33.75" customHeight="1" x14ac:dyDescent="0.2">
      <c r="A116" s="92" t="s">
        <v>290</v>
      </c>
      <c r="B116" s="44" t="s">
        <v>291</v>
      </c>
      <c r="C116" s="124" t="s">
        <v>46</v>
      </c>
      <c r="D116" s="44" t="s">
        <v>3</v>
      </c>
      <c r="E116" s="93" t="s">
        <v>292</v>
      </c>
    </row>
    <row r="117" spans="1:5" s="46" customFormat="1" ht="33.75" customHeight="1" x14ac:dyDescent="0.2">
      <c r="A117" s="92" t="s">
        <v>284</v>
      </c>
      <c r="B117" s="44" t="s">
        <v>285</v>
      </c>
      <c r="C117" s="124" t="s">
        <v>46</v>
      </c>
      <c r="D117" s="44" t="s">
        <v>4</v>
      </c>
      <c r="E117" s="93" t="s">
        <v>293</v>
      </c>
    </row>
    <row r="118" spans="1:5" s="46" customFormat="1" ht="33.75" customHeight="1" x14ac:dyDescent="0.2">
      <c r="A118" s="92" t="s">
        <v>284</v>
      </c>
      <c r="B118" s="44" t="s">
        <v>285</v>
      </c>
      <c r="C118" s="124" t="s">
        <v>46</v>
      </c>
      <c r="D118" s="44" t="s">
        <v>4</v>
      </c>
      <c r="E118" s="93" t="s">
        <v>286</v>
      </c>
    </row>
    <row r="119" spans="1:5" s="46" customFormat="1" ht="33.75" customHeight="1" x14ac:dyDescent="0.2">
      <c r="A119" s="92" t="s">
        <v>284</v>
      </c>
      <c r="B119" s="44" t="s">
        <v>285</v>
      </c>
      <c r="C119" s="124" t="s">
        <v>46</v>
      </c>
      <c r="D119" s="44" t="s">
        <v>4</v>
      </c>
      <c r="E119" s="93" t="s">
        <v>295</v>
      </c>
    </row>
    <row r="120" spans="1:5" s="37" customFormat="1" ht="33.75" customHeight="1" x14ac:dyDescent="0.2">
      <c r="A120" s="92" t="s">
        <v>299</v>
      </c>
      <c r="B120" s="44" t="s">
        <v>300</v>
      </c>
      <c r="C120" s="124" t="s">
        <v>46</v>
      </c>
      <c r="D120" s="44" t="s">
        <v>3</v>
      </c>
      <c r="E120" s="93" t="s">
        <v>301</v>
      </c>
    </row>
    <row r="121" spans="1:5" s="37" customFormat="1" ht="33.75" customHeight="1" x14ac:dyDescent="0.2">
      <c r="A121" s="94" t="s">
        <v>299</v>
      </c>
      <c r="B121" s="34" t="s">
        <v>300</v>
      </c>
      <c r="C121" s="38" t="s">
        <v>437</v>
      </c>
      <c r="D121" s="34" t="s">
        <v>434</v>
      </c>
      <c r="E121" s="113" t="s">
        <v>369</v>
      </c>
    </row>
    <row r="122" spans="1:5" s="37" customFormat="1" ht="33.75" customHeight="1" x14ac:dyDescent="0.2">
      <c r="A122" s="92" t="s">
        <v>302</v>
      </c>
      <c r="B122" s="44" t="s">
        <v>303</v>
      </c>
      <c r="C122" s="124" t="s">
        <v>38</v>
      </c>
      <c r="D122" s="44" t="s">
        <v>2</v>
      </c>
      <c r="E122" s="93" t="s">
        <v>304</v>
      </c>
    </row>
    <row r="123" spans="1:5" s="37" customFormat="1" ht="36.75" customHeight="1" x14ac:dyDescent="0.2">
      <c r="A123" s="94" t="s">
        <v>682</v>
      </c>
      <c r="B123" s="34" t="s">
        <v>551</v>
      </c>
      <c r="C123" s="38" t="s">
        <v>437</v>
      </c>
      <c r="D123" s="34" t="s">
        <v>434</v>
      </c>
      <c r="E123" s="95" t="s">
        <v>552</v>
      </c>
    </row>
    <row r="124" spans="1:5" s="37" customFormat="1" ht="33.75" customHeight="1" x14ac:dyDescent="0.2">
      <c r="A124" s="92" t="s">
        <v>161</v>
      </c>
      <c r="B124" s="44" t="s">
        <v>162</v>
      </c>
      <c r="C124" s="124" t="s">
        <v>46</v>
      </c>
      <c r="D124" s="44" t="s">
        <v>4</v>
      </c>
      <c r="E124" s="93" t="s">
        <v>163</v>
      </c>
    </row>
    <row r="125" spans="1:5" s="37" customFormat="1" ht="33.75" customHeight="1" x14ac:dyDescent="0.2">
      <c r="A125" s="128" t="s">
        <v>666</v>
      </c>
      <c r="B125" s="129" t="s">
        <v>567</v>
      </c>
      <c r="C125" s="124" t="s">
        <v>46</v>
      </c>
      <c r="D125" s="44" t="s">
        <v>4</v>
      </c>
      <c r="E125" s="93" t="s">
        <v>669</v>
      </c>
    </row>
    <row r="126" spans="1:5" s="15" customFormat="1" ht="33.75" customHeight="1" x14ac:dyDescent="0.2">
      <c r="A126" s="92" t="s">
        <v>76</v>
      </c>
      <c r="B126" s="44" t="s">
        <v>77</v>
      </c>
      <c r="C126" s="124" t="s">
        <v>46</v>
      </c>
      <c r="D126" s="44" t="s">
        <v>4</v>
      </c>
      <c r="E126" s="93" t="s">
        <v>78</v>
      </c>
    </row>
    <row r="127" spans="1:5" s="15" customFormat="1" ht="33.75" customHeight="1" x14ac:dyDescent="0.2">
      <c r="A127" s="94" t="s">
        <v>327</v>
      </c>
      <c r="B127" s="34" t="s">
        <v>328</v>
      </c>
      <c r="C127" s="38" t="s">
        <v>46</v>
      </c>
      <c r="D127" s="34" t="s">
        <v>526</v>
      </c>
      <c r="E127" s="95" t="s">
        <v>329</v>
      </c>
    </row>
    <row r="128" spans="1:5" s="16" customFormat="1" ht="33.75" customHeight="1" x14ac:dyDescent="0.2">
      <c r="A128" s="92" t="s">
        <v>324</v>
      </c>
      <c r="B128" s="44" t="s">
        <v>325</v>
      </c>
      <c r="C128" s="124" t="s">
        <v>46</v>
      </c>
      <c r="D128" s="44" t="s">
        <v>4</v>
      </c>
      <c r="E128" s="93" t="s">
        <v>326</v>
      </c>
    </row>
    <row r="129" spans="1:5" ht="33.75" customHeight="1" x14ac:dyDescent="0.2">
      <c r="A129" s="92" t="s">
        <v>330</v>
      </c>
      <c r="B129" s="44" t="s">
        <v>331</v>
      </c>
      <c r="C129" s="124" t="s">
        <v>46</v>
      </c>
      <c r="D129" s="44" t="s">
        <v>4</v>
      </c>
      <c r="E129" s="93" t="s">
        <v>332</v>
      </c>
    </row>
    <row r="130" spans="1:5" ht="33.75" customHeight="1" x14ac:dyDescent="0.2">
      <c r="A130" s="96" t="s">
        <v>318</v>
      </c>
      <c r="B130" s="67" t="s">
        <v>319</v>
      </c>
      <c r="C130" s="124" t="s">
        <v>46</v>
      </c>
      <c r="D130" s="44" t="s">
        <v>4</v>
      </c>
      <c r="E130" s="93" t="s">
        <v>320</v>
      </c>
    </row>
    <row r="131" spans="1:5" ht="33.75" customHeight="1" x14ac:dyDescent="0.2">
      <c r="A131" s="92" t="s">
        <v>335</v>
      </c>
      <c r="B131" s="44" t="s">
        <v>336</v>
      </c>
      <c r="C131" s="124" t="s">
        <v>46</v>
      </c>
      <c r="D131" s="44" t="s">
        <v>4</v>
      </c>
      <c r="E131" s="93" t="s">
        <v>337</v>
      </c>
    </row>
    <row r="132" spans="1:5" ht="33.75" customHeight="1" x14ac:dyDescent="0.2">
      <c r="A132" s="92" t="s">
        <v>338</v>
      </c>
      <c r="B132" s="44" t="s">
        <v>339</v>
      </c>
      <c r="C132" s="124" t="s">
        <v>38</v>
      </c>
      <c r="D132" s="44" t="s">
        <v>4</v>
      </c>
      <c r="E132" s="93" t="s">
        <v>340</v>
      </c>
    </row>
    <row r="133" spans="1:5" ht="33.75" customHeight="1" x14ac:dyDescent="0.2">
      <c r="A133" s="92" t="s">
        <v>659</v>
      </c>
      <c r="B133" s="44" t="s">
        <v>658</v>
      </c>
      <c r="C133" s="124" t="s">
        <v>46</v>
      </c>
      <c r="D133" s="44" t="s">
        <v>4</v>
      </c>
      <c r="E133" s="93" t="s">
        <v>341</v>
      </c>
    </row>
    <row r="134" spans="1:5" ht="33.75" customHeight="1" x14ac:dyDescent="0.2">
      <c r="A134" s="94" t="s">
        <v>609</v>
      </c>
      <c r="B134" s="34" t="s">
        <v>610</v>
      </c>
      <c r="C134" s="38" t="s">
        <v>46</v>
      </c>
      <c r="D134" s="34" t="s">
        <v>526</v>
      </c>
      <c r="E134" s="95" t="s">
        <v>611</v>
      </c>
    </row>
    <row r="135" spans="1:5" ht="41.25" customHeight="1" x14ac:dyDescent="0.2">
      <c r="A135" s="94" t="s">
        <v>506</v>
      </c>
      <c r="B135" s="34" t="s">
        <v>507</v>
      </c>
      <c r="C135" s="38" t="s">
        <v>38</v>
      </c>
      <c r="D135" s="34" t="s">
        <v>4</v>
      </c>
      <c r="E135" s="95" t="s">
        <v>508</v>
      </c>
    </row>
    <row r="136" spans="1:5" s="46" customFormat="1" ht="33.75" customHeight="1" x14ac:dyDescent="0.2">
      <c r="A136" s="92" t="s">
        <v>342</v>
      </c>
      <c r="B136" s="44" t="s">
        <v>343</v>
      </c>
      <c r="C136" s="124" t="s">
        <v>46</v>
      </c>
      <c r="D136" s="44" t="s">
        <v>4</v>
      </c>
      <c r="E136" s="93" t="s">
        <v>344</v>
      </c>
    </row>
    <row r="137" spans="1:5" s="37" customFormat="1" ht="33.75" customHeight="1" x14ac:dyDescent="0.2">
      <c r="A137" s="92" t="s">
        <v>348</v>
      </c>
      <c r="B137" s="44" t="s">
        <v>349</v>
      </c>
      <c r="C137" s="124" t="s">
        <v>46</v>
      </c>
      <c r="D137" s="44" t="s">
        <v>2</v>
      </c>
      <c r="E137" s="93" t="s">
        <v>350</v>
      </c>
    </row>
    <row r="138" spans="1:5" s="37" customFormat="1" ht="33.75" customHeight="1" x14ac:dyDescent="0.2">
      <c r="A138" s="94" t="s">
        <v>509</v>
      </c>
      <c r="B138" s="34" t="s">
        <v>510</v>
      </c>
      <c r="C138" s="38" t="s">
        <v>437</v>
      </c>
      <c r="D138" s="34" t="s">
        <v>4</v>
      </c>
      <c r="E138" s="95" t="s">
        <v>511</v>
      </c>
    </row>
    <row r="139" spans="1:5" s="37" customFormat="1" ht="33.75" customHeight="1" x14ac:dyDescent="0.2">
      <c r="A139" s="96" t="s">
        <v>220</v>
      </c>
      <c r="B139" s="67" t="s">
        <v>221</v>
      </c>
      <c r="C139" s="124" t="s">
        <v>46</v>
      </c>
      <c r="D139" s="44" t="s">
        <v>4</v>
      </c>
      <c r="E139" s="93" t="s">
        <v>222</v>
      </c>
    </row>
    <row r="140" spans="1:5" s="37" customFormat="1" ht="33.75" customHeight="1" x14ac:dyDescent="0.2">
      <c r="A140" s="96" t="s">
        <v>371</v>
      </c>
      <c r="B140" s="67" t="s">
        <v>325</v>
      </c>
      <c r="C140" s="124" t="s">
        <v>46</v>
      </c>
      <c r="D140" s="44" t="s">
        <v>4</v>
      </c>
      <c r="E140" s="93" t="s">
        <v>651</v>
      </c>
    </row>
    <row r="141" spans="1:5" s="37" customFormat="1" ht="33.75" customHeight="1" x14ac:dyDescent="0.2">
      <c r="A141" s="92" t="s">
        <v>372</v>
      </c>
      <c r="B141" s="44" t="s">
        <v>74</v>
      </c>
      <c r="C141" s="124" t="s">
        <v>46</v>
      </c>
      <c r="D141" s="44" t="s">
        <v>4</v>
      </c>
      <c r="E141" s="93" t="s">
        <v>373</v>
      </c>
    </row>
    <row r="142" spans="1:5" s="37" customFormat="1" ht="33.75" customHeight="1" x14ac:dyDescent="0.2">
      <c r="A142" s="94" t="s">
        <v>670</v>
      </c>
      <c r="B142" s="34" t="s">
        <v>671</v>
      </c>
      <c r="C142" s="34" t="s">
        <v>4</v>
      </c>
      <c r="D142" s="34"/>
      <c r="E142" s="113" t="s">
        <v>672</v>
      </c>
    </row>
    <row r="143" spans="1:5" s="37" customFormat="1" ht="33.75" customHeight="1" x14ac:dyDescent="0.2">
      <c r="A143" s="94" t="s">
        <v>670</v>
      </c>
      <c r="B143" s="34" t="s">
        <v>671</v>
      </c>
      <c r="C143" s="34" t="s">
        <v>3</v>
      </c>
      <c r="D143" s="34"/>
      <c r="E143" s="113" t="s">
        <v>673</v>
      </c>
    </row>
    <row r="144" spans="1:5" s="37" customFormat="1" ht="33.75" customHeight="1" x14ac:dyDescent="0.2">
      <c r="A144" s="92" t="s">
        <v>398</v>
      </c>
      <c r="B144" s="44" t="s">
        <v>399</v>
      </c>
      <c r="C144" s="124" t="s">
        <v>46</v>
      </c>
      <c r="D144" s="44" t="s">
        <v>4</v>
      </c>
      <c r="E144" s="93" t="s">
        <v>400</v>
      </c>
    </row>
    <row r="145" spans="1:5" s="37" customFormat="1" ht="33.75" customHeight="1" x14ac:dyDescent="0.2">
      <c r="A145" s="92" t="s">
        <v>401</v>
      </c>
      <c r="B145" s="44" t="s">
        <v>402</v>
      </c>
      <c r="C145" s="124" t="s">
        <v>46</v>
      </c>
      <c r="D145" s="44" t="s">
        <v>4</v>
      </c>
      <c r="E145" s="93" t="s">
        <v>403</v>
      </c>
    </row>
    <row r="146" spans="1:5" s="37" customFormat="1" ht="33.75" customHeight="1" x14ac:dyDescent="0.2">
      <c r="A146" s="96" t="s">
        <v>404</v>
      </c>
      <c r="B146" s="67" t="s">
        <v>74</v>
      </c>
      <c r="C146" s="124" t="s">
        <v>46</v>
      </c>
      <c r="D146" s="44" t="s">
        <v>2</v>
      </c>
      <c r="E146" s="93" t="s">
        <v>405</v>
      </c>
    </row>
    <row r="147" spans="1:5" s="37" customFormat="1" ht="33.75" customHeight="1" x14ac:dyDescent="0.2">
      <c r="A147" s="94" t="s">
        <v>612</v>
      </c>
      <c r="B147" s="34" t="s">
        <v>613</v>
      </c>
      <c r="C147" s="38" t="s">
        <v>46</v>
      </c>
      <c r="D147" s="34" t="s">
        <v>526</v>
      </c>
      <c r="E147" s="95" t="s">
        <v>614</v>
      </c>
    </row>
    <row r="148" spans="1:5" s="37" customFormat="1" ht="33.75" customHeight="1" x14ac:dyDescent="0.2">
      <c r="A148" s="110" t="s">
        <v>664</v>
      </c>
      <c r="B148" s="43" t="s">
        <v>665</v>
      </c>
      <c r="C148" s="38" t="s">
        <v>46</v>
      </c>
      <c r="D148" s="44" t="s">
        <v>4</v>
      </c>
      <c r="E148" s="95" t="s">
        <v>680</v>
      </c>
    </row>
    <row r="149" spans="1:5" s="46" customFormat="1" ht="36.75" customHeight="1" thickBot="1" x14ac:dyDescent="0.25">
      <c r="A149" s="114" t="e">
        <f>#REF!</f>
        <v>#REF!</v>
      </c>
      <c r="B149" s="115" t="e">
        <f>#REF!</f>
        <v>#REF!</v>
      </c>
      <c r="C149" s="115" t="s">
        <v>46</v>
      </c>
      <c r="D149" s="130"/>
      <c r="E149" s="116"/>
    </row>
  </sheetData>
  <sheetProtection selectLockedCells="1" selectUnlockedCells="1"/>
  <autoFilter ref="A1:E149" xr:uid="{00000000-0009-0000-0000-000000000000}">
    <sortState xmlns:xlrd2="http://schemas.microsoft.com/office/spreadsheetml/2017/richdata2" ref="A2:E149">
      <sortCondition ref="A1:A149"/>
    </sortState>
  </autoFilter>
  <printOptions horizontalCentered="1"/>
  <pageMargins left="0.19685039370078741" right="0.15748031496062992" top="0.59055118110236227" bottom="0.6692913385826772" header="0.15748031496062992" footer="0.15748031496062992"/>
  <pageSetup scale="60" firstPageNumber="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rgb="FFFF0000"/>
  </sheetPr>
  <dimension ref="A1:AL140"/>
  <sheetViews>
    <sheetView zoomScale="80" zoomScaleNormal="80" workbookViewId="0">
      <selection activeCell="F20" sqref="F20"/>
    </sheetView>
  </sheetViews>
  <sheetFormatPr baseColWidth="10" defaultColWidth="10.7109375" defaultRowHeight="12.75" x14ac:dyDescent="0.2"/>
  <cols>
    <col min="1" max="1" width="17" customWidth="1"/>
    <col min="2" max="2" width="16.28515625" bestFit="1" customWidth="1"/>
    <col min="4" max="4" width="12.7109375" bestFit="1" customWidth="1"/>
    <col min="8" max="8" width="5" customWidth="1"/>
    <col min="10" max="10" width="5.28515625" customWidth="1"/>
  </cols>
  <sheetData>
    <row r="1" spans="1:38" s="1" customFormat="1" ht="36.75" customHeight="1" x14ac:dyDescent="0.2">
      <c r="A1" s="4" t="s">
        <v>8</v>
      </c>
      <c r="B1" s="4" t="s">
        <v>9</v>
      </c>
      <c r="C1" s="4" t="s">
        <v>10</v>
      </c>
      <c r="D1" s="4" t="s">
        <v>11</v>
      </c>
      <c r="E1" s="4" t="s">
        <v>12</v>
      </c>
      <c r="F1" s="4" t="s">
        <v>0</v>
      </c>
      <c r="G1" s="4" t="s">
        <v>13</v>
      </c>
      <c r="H1" s="4" t="s">
        <v>14</v>
      </c>
      <c r="I1" s="4" t="s">
        <v>15</v>
      </c>
      <c r="J1" s="4" t="s">
        <v>16</v>
      </c>
      <c r="K1" s="4" t="s">
        <v>17</v>
      </c>
      <c r="L1" s="4" t="s">
        <v>18</v>
      </c>
      <c r="M1" s="4" t="s">
        <v>19</v>
      </c>
      <c r="N1" s="4" t="s">
        <v>1</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row>
    <row r="2" spans="1:38" s="1" customFormat="1" ht="28.5" customHeight="1" x14ac:dyDescent="0.2">
      <c r="A2" s="25">
        <v>42865.819069976897</v>
      </c>
      <c r="B2" s="7" t="s">
        <v>406</v>
      </c>
      <c r="C2" s="7" t="s">
        <v>407</v>
      </c>
      <c r="D2" s="19" t="s">
        <v>46</v>
      </c>
      <c r="E2" s="20"/>
      <c r="F2" s="7" t="s">
        <v>4</v>
      </c>
      <c r="G2" s="6" t="s">
        <v>408</v>
      </c>
      <c r="H2" s="21"/>
      <c r="I2" s="22">
        <v>1</v>
      </c>
      <c r="J2" s="22"/>
      <c r="K2" s="7" t="s">
        <v>409</v>
      </c>
      <c r="L2" s="8"/>
      <c r="M2" s="7" t="s">
        <v>105</v>
      </c>
      <c r="N2" s="7" t="s">
        <v>410</v>
      </c>
      <c r="O2" s="7" t="s">
        <v>411</v>
      </c>
      <c r="P2" s="7" t="s">
        <v>412</v>
      </c>
      <c r="Q2" s="8"/>
      <c r="R2" s="7" t="s">
        <v>413</v>
      </c>
      <c r="S2" s="7" t="s">
        <v>414</v>
      </c>
      <c r="T2" s="8"/>
      <c r="U2" s="8"/>
      <c r="V2" s="8"/>
      <c r="W2" s="8"/>
      <c r="X2" s="7" t="s">
        <v>415</v>
      </c>
      <c r="Y2" s="7" t="s">
        <v>416</v>
      </c>
      <c r="Z2" s="5" t="s">
        <v>47</v>
      </c>
      <c r="AA2" s="9"/>
      <c r="AB2" s="9"/>
      <c r="AC2" s="5" t="s">
        <v>417</v>
      </c>
      <c r="AD2" s="9"/>
    </row>
    <row r="3" spans="1:38" s="1" customFormat="1" ht="28.5" customHeight="1" x14ac:dyDescent="0.2">
      <c r="A3" s="25">
        <v>42865.8102565394</v>
      </c>
      <c r="B3" s="7" t="s">
        <v>406</v>
      </c>
      <c r="C3" s="7" t="s">
        <v>407</v>
      </c>
      <c r="D3" s="19" t="s">
        <v>46</v>
      </c>
      <c r="E3" s="20"/>
      <c r="F3" s="7" t="s">
        <v>4</v>
      </c>
      <c r="G3" s="6" t="s">
        <v>418</v>
      </c>
      <c r="H3" s="21"/>
      <c r="I3" s="22">
        <v>1</v>
      </c>
      <c r="J3" s="22"/>
      <c r="K3" s="7" t="s">
        <v>419</v>
      </c>
      <c r="L3" s="8"/>
      <c r="M3" s="7" t="s">
        <v>105</v>
      </c>
      <c r="N3" s="7" t="s">
        <v>410</v>
      </c>
      <c r="O3" s="7" t="s">
        <v>420</v>
      </c>
      <c r="P3" s="7" t="s">
        <v>421</v>
      </c>
      <c r="Q3" s="8"/>
      <c r="R3" s="7" t="s">
        <v>422</v>
      </c>
      <c r="S3" s="7" t="s">
        <v>423</v>
      </c>
      <c r="T3" s="8"/>
      <c r="U3" s="8"/>
      <c r="V3" s="8"/>
      <c r="W3" s="8"/>
      <c r="X3" s="7" t="s">
        <v>415</v>
      </c>
      <c r="Y3" s="7" t="s">
        <v>416</v>
      </c>
      <c r="Z3" s="5" t="s">
        <v>47</v>
      </c>
      <c r="AA3" s="9"/>
      <c r="AB3" s="9"/>
      <c r="AC3" s="5" t="s">
        <v>417</v>
      </c>
      <c r="AD3" s="5" t="s">
        <v>424</v>
      </c>
    </row>
    <row r="4" spans="1:38" s="1" customFormat="1" ht="28.5" customHeight="1" x14ac:dyDescent="0.2">
      <c r="A4" s="25">
        <v>42969.684420983795</v>
      </c>
      <c r="B4" s="7" t="s">
        <v>406</v>
      </c>
      <c r="C4" s="7" t="s">
        <v>407</v>
      </c>
      <c r="D4" s="19" t="s">
        <v>46</v>
      </c>
      <c r="E4" s="20"/>
      <c r="F4" s="7" t="s">
        <v>4</v>
      </c>
      <c r="G4" s="6" t="s">
        <v>425</v>
      </c>
      <c r="H4" s="21"/>
      <c r="I4" s="22">
        <v>1</v>
      </c>
      <c r="J4" s="22"/>
      <c r="K4" s="7" t="s">
        <v>409</v>
      </c>
      <c r="L4" s="8"/>
      <c r="M4" s="7" t="s">
        <v>105</v>
      </c>
      <c r="N4" s="7" t="s">
        <v>410</v>
      </c>
      <c r="O4" s="7" t="s">
        <v>426</v>
      </c>
      <c r="P4" s="7" t="s">
        <v>427</v>
      </c>
      <c r="Q4" s="7" t="s">
        <v>428</v>
      </c>
      <c r="R4" s="8"/>
      <c r="S4" s="8"/>
      <c r="T4" s="8"/>
      <c r="U4" s="8"/>
      <c r="V4" s="8"/>
      <c r="W4" s="8"/>
      <c r="X4" s="7" t="s">
        <v>415</v>
      </c>
      <c r="Y4" s="7" t="s">
        <v>429</v>
      </c>
      <c r="Z4" s="5" t="s">
        <v>47</v>
      </c>
      <c r="AA4" s="5" t="s">
        <v>430</v>
      </c>
      <c r="AB4" s="5" t="s">
        <v>416</v>
      </c>
      <c r="AC4" s="5" t="s">
        <v>431</v>
      </c>
      <c r="AD4" s="5" t="s">
        <v>432</v>
      </c>
    </row>
    <row r="5" spans="1:38" s="1" customFormat="1" ht="28.5" customHeight="1" x14ac:dyDescent="0.2">
      <c r="A5" s="26">
        <v>42982.8687152778</v>
      </c>
      <c r="B5" s="13" t="s">
        <v>209</v>
      </c>
      <c r="C5" s="13" t="s">
        <v>210</v>
      </c>
      <c r="D5" s="23" t="s">
        <v>46</v>
      </c>
      <c r="E5" s="20" t="s">
        <v>433</v>
      </c>
      <c r="F5" s="13" t="s">
        <v>434</v>
      </c>
      <c r="G5" s="11" t="s">
        <v>212</v>
      </c>
      <c r="H5" s="21"/>
      <c r="I5" s="24"/>
      <c r="J5" s="22"/>
      <c r="K5" s="13" t="s">
        <v>211</v>
      </c>
      <c r="L5" s="13" t="s">
        <v>212</v>
      </c>
      <c r="M5" s="13" t="s">
        <v>40</v>
      </c>
      <c r="N5" s="7" t="s">
        <v>6</v>
      </c>
      <c r="O5" s="13"/>
      <c r="P5" s="13"/>
      <c r="Q5" s="13"/>
      <c r="R5" s="13"/>
      <c r="S5" s="13"/>
      <c r="T5" s="13" t="s">
        <v>212</v>
      </c>
      <c r="U5" s="13" t="s">
        <v>213</v>
      </c>
      <c r="V5" s="13"/>
      <c r="W5" s="13"/>
      <c r="X5" s="13" t="s">
        <v>214</v>
      </c>
      <c r="Y5" s="13" t="s">
        <v>215</v>
      </c>
      <c r="Z5" s="12" t="s">
        <v>47</v>
      </c>
      <c r="AA5" s="12" t="s">
        <v>216</v>
      </c>
      <c r="AB5" s="14"/>
      <c r="AC5" s="14"/>
      <c r="AD5" s="14"/>
    </row>
    <row r="6" spans="1:38" x14ac:dyDescent="0.2">
      <c r="A6" s="27"/>
      <c r="B6" s="27"/>
      <c r="C6" s="27"/>
      <c r="D6" s="27"/>
      <c r="E6" s="27"/>
      <c r="F6" s="27"/>
      <c r="G6" s="27"/>
      <c r="H6" s="27"/>
      <c r="I6" s="27"/>
      <c r="J6" s="27"/>
      <c r="K6" s="27"/>
      <c r="L6" s="27"/>
      <c r="M6" s="27"/>
      <c r="N6" s="27"/>
      <c r="O6" s="27"/>
      <c r="P6" s="27"/>
      <c r="Q6" s="27"/>
      <c r="R6" s="27"/>
      <c r="S6" s="27"/>
      <c r="T6" s="27"/>
      <c r="U6" s="27"/>
      <c r="V6" s="27"/>
      <c r="W6" s="27"/>
      <c r="X6" s="27"/>
      <c r="Y6" s="27"/>
    </row>
    <row r="7" spans="1:38" s="1" customFormat="1" ht="28.5" customHeight="1" x14ac:dyDescent="0.2">
      <c r="A7" s="28">
        <v>42970.584555358801</v>
      </c>
      <c r="B7" s="29"/>
      <c r="C7" s="17"/>
      <c r="D7" s="18" t="b">
        <v>0</v>
      </c>
      <c r="E7" s="8"/>
      <c r="F7" s="8"/>
      <c r="G7" s="7" t="s">
        <v>194</v>
      </c>
      <c r="H7" s="7" t="s">
        <v>195</v>
      </c>
      <c r="I7" s="19" t="s">
        <v>46</v>
      </c>
      <c r="J7" s="20" t="s">
        <v>196</v>
      </c>
      <c r="K7" s="7" t="s">
        <v>4</v>
      </c>
      <c r="L7" s="7" t="s">
        <v>5</v>
      </c>
      <c r="M7" s="7" t="str">
        <f>G7&amp;", "&amp;H7</f>
        <v>Gómez Alcaraz, Guillermo</v>
      </c>
      <c r="N7" s="6" t="s">
        <v>197</v>
      </c>
      <c r="O7" s="21"/>
      <c r="P7" s="24"/>
      <c r="Q7" s="22"/>
      <c r="R7" s="7" t="s">
        <v>198</v>
      </c>
      <c r="S7" s="8"/>
      <c r="T7" s="7" t="s">
        <v>61</v>
      </c>
      <c r="U7" s="7" t="s">
        <v>199</v>
      </c>
      <c r="V7" s="7" t="s">
        <v>200</v>
      </c>
      <c r="W7" s="7" t="s">
        <v>201</v>
      </c>
      <c r="X7" s="7" t="s">
        <v>202</v>
      </c>
      <c r="Y7" s="7" t="s">
        <v>203</v>
      </c>
      <c r="Z7" s="7" t="s">
        <v>204</v>
      </c>
      <c r="AA7" s="8"/>
      <c r="AB7" s="9"/>
      <c r="AC7" s="9"/>
      <c r="AD7" s="5" t="s">
        <v>205</v>
      </c>
      <c r="AE7" s="5" t="s">
        <v>206</v>
      </c>
      <c r="AF7" s="5" t="s">
        <v>47</v>
      </c>
      <c r="AG7" s="5" t="s">
        <v>51</v>
      </c>
      <c r="AH7" s="5" t="s">
        <v>207</v>
      </c>
      <c r="AI7" s="5" t="s">
        <v>208</v>
      </c>
      <c r="AJ7" s="9"/>
    </row>
    <row r="8" spans="1:38" s="37" customFormat="1" ht="33.75" customHeight="1" x14ac:dyDescent="0.2">
      <c r="A8" s="30"/>
      <c r="B8" s="75"/>
      <c r="C8" s="75" t="s">
        <v>600</v>
      </c>
      <c r="D8" s="76"/>
      <c r="E8" s="77"/>
      <c r="F8" s="77"/>
      <c r="G8" s="34" t="s">
        <v>602</v>
      </c>
      <c r="H8" s="34" t="s">
        <v>603</v>
      </c>
      <c r="I8" s="57">
        <f t="shared" ref="I8:I13" si="0">FIND(" ",G8&amp;" ",1 )</f>
        <v>6</v>
      </c>
      <c r="J8" s="57" t="str">
        <f t="shared" ref="J8:J13" si="1">LEFT(G8,I8-1)</f>
        <v>Risso</v>
      </c>
      <c r="K8" s="57" t="str">
        <f t="shared" ref="K8:K13" si="2">LEFT(H8,1)</f>
        <v>T</v>
      </c>
      <c r="L8" s="32" t="s">
        <v>437</v>
      </c>
      <c r="M8" s="33" t="s">
        <v>548</v>
      </c>
      <c r="N8" s="31" t="s">
        <v>434</v>
      </c>
      <c r="O8" s="84" t="str">
        <f>LEFT(P8,FIND("-",P8,4)-1)</f>
        <v>L4-3</v>
      </c>
      <c r="P8" s="62" t="s">
        <v>601</v>
      </c>
      <c r="Q8" s="35" t="str">
        <f t="shared" ref="Q8:Q13" si="3">J8&amp;", "&amp;K8&amp;"."</f>
        <v>Risso, T.</v>
      </c>
      <c r="R8" s="34" t="s">
        <v>605</v>
      </c>
      <c r="S8" s="47" t="str">
        <f t="shared" ref="S8:S13" si="4">P8</f>
        <v>L4-3-3</v>
      </c>
      <c r="T8" s="31" t="s">
        <v>606</v>
      </c>
      <c r="U8" s="35" t="s">
        <v>488</v>
      </c>
      <c r="V8" s="31" t="s">
        <v>149</v>
      </c>
      <c r="W8" s="31" t="s">
        <v>607</v>
      </c>
      <c r="X8" s="31"/>
      <c r="Y8" s="31" t="s">
        <v>608</v>
      </c>
      <c r="Z8" s="36"/>
      <c r="AA8" s="36"/>
      <c r="AB8" s="42"/>
      <c r="AC8" s="31"/>
      <c r="AD8" s="31"/>
      <c r="AE8" s="31"/>
      <c r="AF8" s="31" t="s">
        <v>604</v>
      </c>
      <c r="AG8" s="31"/>
      <c r="AH8" s="31"/>
      <c r="AI8" s="31"/>
      <c r="AJ8" s="31"/>
      <c r="AK8" s="36"/>
      <c r="AL8" s="36"/>
    </row>
    <row r="9" spans="1:38" s="15" customFormat="1" ht="33.75" customHeight="1" x14ac:dyDescent="0.2">
      <c r="A9" s="30">
        <v>43084.583796296298</v>
      </c>
      <c r="B9" s="75"/>
      <c r="C9" s="75" t="s">
        <v>531</v>
      </c>
      <c r="D9" s="76"/>
      <c r="E9" s="77"/>
      <c r="F9" s="77"/>
      <c r="G9" s="34" t="s">
        <v>538</v>
      </c>
      <c r="H9" s="34" t="s">
        <v>539</v>
      </c>
      <c r="I9" s="57">
        <f t="shared" si="0"/>
        <v>9</v>
      </c>
      <c r="J9" s="57" t="str">
        <f t="shared" si="1"/>
        <v>Sengupta</v>
      </c>
      <c r="K9" s="57" t="str">
        <f t="shared" si="2"/>
        <v>A</v>
      </c>
      <c r="L9" s="32" t="s">
        <v>437</v>
      </c>
      <c r="M9" s="33" t="s">
        <v>540</v>
      </c>
      <c r="N9" s="41" t="s">
        <v>434</v>
      </c>
      <c r="O9" s="35" t="str">
        <f>LEFT(P9,FIND("-",P9,4)-1)</f>
        <v>LACSC</v>
      </c>
      <c r="P9" s="62" t="s">
        <v>530</v>
      </c>
      <c r="Q9" s="35" t="str">
        <f t="shared" si="3"/>
        <v>Sengupta, A.</v>
      </c>
      <c r="R9" s="34" t="s">
        <v>542</v>
      </c>
      <c r="S9" s="47" t="str">
        <f t="shared" si="4"/>
        <v>LACSC-4-3</v>
      </c>
      <c r="T9" s="31" t="s">
        <v>543</v>
      </c>
      <c r="U9" s="31" t="s">
        <v>370</v>
      </c>
      <c r="V9" s="31" t="s">
        <v>149</v>
      </c>
      <c r="W9" s="36" t="s">
        <v>544</v>
      </c>
      <c r="X9" s="36" t="s">
        <v>545</v>
      </c>
      <c r="Y9" s="36" t="s">
        <v>546</v>
      </c>
      <c r="Z9" s="36"/>
      <c r="AA9" s="36"/>
      <c r="AB9" s="36" t="s">
        <v>547</v>
      </c>
      <c r="AC9" s="36"/>
      <c r="AD9" s="36"/>
      <c r="AE9" s="36"/>
      <c r="AF9" s="31" t="s">
        <v>541</v>
      </c>
      <c r="AG9" s="36"/>
      <c r="AH9" s="36"/>
      <c r="AI9" s="36"/>
      <c r="AJ9" s="36"/>
      <c r="AK9" s="36"/>
      <c r="AL9" s="36"/>
    </row>
    <row r="10" spans="1:38" s="1" customFormat="1" ht="33.75" customHeight="1" x14ac:dyDescent="0.2">
      <c r="A10" s="30">
        <v>43084.583796296298</v>
      </c>
      <c r="B10" s="75"/>
      <c r="C10" s="75" t="s">
        <v>531</v>
      </c>
      <c r="D10" s="76"/>
      <c r="E10" s="77"/>
      <c r="F10" s="77"/>
      <c r="G10" s="34" t="s">
        <v>457</v>
      </c>
      <c r="H10" s="34" t="s">
        <v>458</v>
      </c>
      <c r="I10" s="57">
        <f t="shared" si="0"/>
        <v>7</v>
      </c>
      <c r="J10" s="57" t="str">
        <f t="shared" si="1"/>
        <v>Coelho</v>
      </c>
      <c r="K10" s="57" t="str">
        <f t="shared" si="2"/>
        <v>C</v>
      </c>
      <c r="L10" s="32" t="s">
        <v>437</v>
      </c>
      <c r="M10" s="33" t="s">
        <v>532</v>
      </c>
      <c r="N10" s="41" t="s">
        <v>434</v>
      </c>
      <c r="O10" s="35" t="str">
        <f>LEFT(P10,FIND("-",P10,4)-1)</f>
        <v>LACSC</v>
      </c>
      <c r="P10" s="62" t="s">
        <v>527</v>
      </c>
      <c r="Q10" s="35" t="str">
        <f t="shared" si="3"/>
        <v>Coelho, C.</v>
      </c>
      <c r="R10" s="34" t="s">
        <v>533</v>
      </c>
      <c r="S10" s="47" t="str">
        <f t="shared" si="4"/>
        <v>LACSC-4-1</v>
      </c>
      <c r="T10" s="31" t="s">
        <v>459</v>
      </c>
      <c r="U10" s="31" t="s">
        <v>370</v>
      </c>
      <c r="V10" s="31" t="s">
        <v>149</v>
      </c>
      <c r="W10" s="36" t="s">
        <v>534</v>
      </c>
      <c r="X10" s="36" t="s">
        <v>535</v>
      </c>
      <c r="Y10" s="36" t="s">
        <v>536</v>
      </c>
      <c r="Z10" s="36"/>
      <c r="AA10" s="36"/>
      <c r="AB10" s="36" t="s">
        <v>537</v>
      </c>
      <c r="AC10" s="36"/>
      <c r="AD10" s="36"/>
      <c r="AE10" s="36"/>
      <c r="AF10" s="31" t="s">
        <v>460</v>
      </c>
      <c r="AG10" s="36"/>
      <c r="AH10" s="36"/>
      <c r="AI10" s="36"/>
      <c r="AJ10" s="36"/>
      <c r="AK10" s="36"/>
      <c r="AL10" s="36"/>
    </row>
    <row r="11" spans="1:38" s="1" customFormat="1" ht="33.75" customHeight="1" x14ac:dyDescent="0.2">
      <c r="A11" s="47">
        <v>43068.582597858804</v>
      </c>
      <c r="B11" s="72"/>
      <c r="C11" s="73" t="e">
        <f>VLOOKUP(A11,[1]CONTRIBUCIONES!$A$8:$B$163,2,0)</f>
        <v>#N/A</v>
      </c>
      <c r="D11" s="74"/>
      <c r="E11" s="74"/>
      <c r="F11" s="74"/>
      <c r="G11" s="64" t="s">
        <v>79</v>
      </c>
      <c r="H11" s="64" t="s">
        <v>80</v>
      </c>
      <c r="I11" s="57">
        <f t="shared" si="0"/>
        <v>9</v>
      </c>
      <c r="J11" s="57" t="str">
        <f t="shared" si="1"/>
        <v>Barletta</v>
      </c>
      <c r="K11" s="57" t="str">
        <f t="shared" si="2"/>
        <v>F</v>
      </c>
      <c r="L11" s="58" t="s">
        <v>46</v>
      </c>
      <c r="M11" s="71"/>
      <c r="N11" s="52" t="s">
        <v>4</v>
      </c>
      <c r="O11" s="35" t="str">
        <f>LEFT(P11,FIND("-",P11)-1)</f>
        <v>DS</v>
      </c>
      <c r="P11" s="58" t="s">
        <v>523</v>
      </c>
      <c r="Q11" s="35" t="str">
        <f t="shared" si="3"/>
        <v>Barletta, F.</v>
      </c>
      <c r="R11" s="63" t="s">
        <v>81</v>
      </c>
      <c r="S11" s="47" t="str">
        <f t="shared" si="4"/>
        <v>DS-4</v>
      </c>
      <c r="T11" s="52" t="s">
        <v>82</v>
      </c>
      <c r="U11" s="59"/>
      <c r="V11" s="35" t="s">
        <v>83</v>
      </c>
      <c r="W11" s="52" t="s">
        <v>84</v>
      </c>
      <c r="X11" s="52" t="s">
        <v>85</v>
      </c>
      <c r="Y11" s="52" t="s">
        <v>86</v>
      </c>
      <c r="Z11" s="59"/>
      <c r="AA11" s="59"/>
      <c r="AB11" s="52" t="s">
        <v>87</v>
      </c>
      <c r="AC11" s="59"/>
      <c r="AD11" s="51"/>
      <c r="AE11" s="51"/>
      <c r="AF11" s="80" t="s">
        <v>88</v>
      </c>
      <c r="AG11" s="51"/>
      <c r="AH11" s="51" t="s">
        <v>89</v>
      </c>
      <c r="AI11" s="51"/>
      <c r="AJ11" s="51"/>
      <c r="AK11" s="51"/>
      <c r="AL11" s="54"/>
    </row>
    <row r="12" spans="1:38" s="37" customFormat="1" ht="33.75" customHeight="1" x14ac:dyDescent="0.2">
      <c r="A12" s="47"/>
      <c r="B12" s="72">
        <f>[2]CONTRIBUCIONES!A104</f>
        <v>43073.780446400458</v>
      </c>
      <c r="C12" s="73" t="e">
        <f>VLOOKUP(A12,[1]CONTRIBUCIONES!$A$8:$B$163,2,0)</f>
        <v>#N/A</v>
      </c>
      <c r="D12" s="74" t="b">
        <v>1</v>
      </c>
      <c r="E12" s="74" t="str">
        <f>[2]CONTRIBUCIONES!C7</f>
        <v>Stradi Granados</v>
      </c>
      <c r="F12" s="74" t="str">
        <f>[2]CONTRIBUCIONES!D7</f>
        <v>Benito Alberto</v>
      </c>
      <c r="G12" s="64" t="s">
        <v>351</v>
      </c>
      <c r="H12" s="64" t="s">
        <v>352</v>
      </c>
      <c r="I12" s="57">
        <f t="shared" si="0"/>
        <v>7</v>
      </c>
      <c r="J12" s="57" t="str">
        <f t="shared" si="1"/>
        <v>Stradi</v>
      </c>
      <c r="K12" s="57" t="str">
        <f t="shared" si="2"/>
        <v>B</v>
      </c>
      <c r="L12" s="58" t="s">
        <v>46</v>
      </c>
      <c r="M12" s="71" t="s">
        <v>353</v>
      </c>
      <c r="N12" s="52" t="s">
        <v>7</v>
      </c>
      <c r="O12" s="35" t="str">
        <f>LEFT(P12,FIND("-",P12)-1)</f>
        <v>Tut</v>
      </c>
      <c r="P12" s="35" t="s">
        <v>525</v>
      </c>
      <c r="Q12" s="35" t="str">
        <f t="shared" si="3"/>
        <v>Stradi, B.</v>
      </c>
      <c r="R12" s="63" t="s">
        <v>354</v>
      </c>
      <c r="S12" s="47" t="str">
        <f t="shared" si="4"/>
        <v>Tut-3</v>
      </c>
      <c r="T12" s="52" t="s">
        <v>355</v>
      </c>
      <c r="U12" s="59"/>
      <c r="V12" s="52" t="s">
        <v>61</v>
      </c>
      <c r="W12" s="52" t="s">
        <v>356</v>
      </c>
      <c r="X12" s="52" t="s">
        <v>357</v>
      </c>
      <c r="Y12" s="52" t="s">
        <v>358</v>
      </c>
      <c r="Z12" s="59"/>
      <c r="AA12" s="59"/>
      <c r="AB12" s="52" t="s">
        <v>359</v>
      </c>
      <c r="AC12" s="59"/>
      <c r="AD12" s="51" t="s">
        <v>360</v>
      </c>
      <c r="AE12" s="51" t="s">
        <v>361</v>
      </c>
      <c r="AF12" s="51" t="s">
        <v>362</v>
      </c>
      <c r="AG12" s="51" t="s">
        <v>363</v>
      </c>
      <c r="AH12" s="51" t="s">
        <v>62</v>
      </c>
      <c r="AI12" s="51" t="s">
        <v>188</v>
      </c>
      <c r="AJ12" s="51" t="s">
        <v>364</v>
      </c>
      <c r="AK12" s="51" t="s">
        <v>365</v>
      </c>
      <c r="AL12" s="54"/>
    </row>
    <row r="13" spans="1:38" s="37" customFormat="1" ht="33.75" customHeight="1" x14ac:dyDescent="0.2">
      <c r="A13" s="30">
        <v>43032.330744386578</v>
      </c>
      <c r="B13" s="75"/>
      <c r="C13" s="75" t="s">
        <v>622</v>
      </c>
      <c r="D13" s="76"/>
      <c r="E13" s="77"/>
      <c r="F13" s="77"/>
      <c r="G13" s="34" t="s">
        <v>492</v>
      </c>
      <c r="H13" s="34" t="s">
        <v>493</v>
      </c>
      <c r="I13" s="57">
        <f t="shared" si="0"/>
        <v>6</v>
      </c>
      <c r="J13" s="57" t="str">
        <f t="shared" si="1"/>
        <v>Pardo</v>
      </c>
      <c r="K13" s="57" t="str">
        <f t="shared" si="2"/>
        <v>C</v>
      </c>
      <c r="L13" s="32" t="s">
        <v>437</v>
      </c>
      <c r="M13" s="33"/>
      <c r="N13" s="31" t="s">
        <v>4</v>
      </c>
      <c r="O13" s="84" t="str">
        <f>LEFT(P13,FIND("-",P13)-1)</f>
        <v>MST</v>
      </c>
      <c r="P13" s="86" t="s">
        <v>638</v>
      </c>
      <c r="Q13" s="44" t="str">
        <f t="shared" si="3"/>
        <v>Pardo, C.</v>
      </c>
      <c r="R13" s="34" t="s">
        <v>494</v>
      </c>
      <c r="S13" s="47" t="str">
        <f t="shared" si="4"/>
        <v>MST-2</v>
      </c>
      <c r="T13" s="31" t="s">
        <v>495</v>
      </c>
      <c r="U13" s="34" t="s">
        <v>496</v>
      </c>
      <c r="V13" s="31" t="s">
        <v>71</v>
      </c>
      <c r="W13" s="31" t="s">
        <v>497</v>
      </c>
      <c r="X13" s="31" t="s">
        <v>498</v>
      </c>
      <c r="Y13" s="31" t="s">
        <v>499</v>
      </c>
      <c r="Z13" s="31" t="s">
        <v>500</v>
      </c>
      <c r="AA13" s="36"/>
      <c r="AB13" s="36"/>
      <c r="AC13" s="36"/>
      <c r="AD13" s="36"/>
      <c r="AE13" s="36"/>
      <c r="AF13" s="31"/>
      <c r="AG13" s="31" t="s">
        <v>501</v>
      </c>
      <c r="AH13" s="31" t="s">
        <v>72</v>
      </c>
      <c r="AI13" s="31" t="s">
        <v>95</v>
      </c>
      <c r="AJ13" s="36"/>
      <c r="AK13" s="36"/>
      <c r="AL13" s="36"/>
    </row>
    <row r="14" spans="1:38"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row>
    <row r="15" spans="1:38"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row>
    <row r="16" spans="1:38" s="1" customFormat="1" ht="28.5" customHeight="1" x14ac:dyDescent="0.2">
      <c r="A16" s="47"/>
      <c r="B16" s="72">
        <f>[2]CONTRIBUCIONES!A11</f>
        <v>43009.909543981485</v>
      </c>
      <c r="C16" s="73" t="e">
        <f>VLOOKUP(A16,[1]CONTRIBUCIONES!$A$8:$B$163,2,0)</f>
        <v>#N/A</v>
      </c>
      <c r="D16" s="74" t="b">
        <v>0</v>
      </c>
      <c r="E16" s="74" t="str">
        <f>[2]CONTRIBUCIONES!C11</f>
        <v>Vides Romero</v>
      </c>
      <c r="F16" s="74" t="str">
        <f>[2]CONTRIBUCIONES!D11</f>
        <v>Fredy Antonio</v>
      </c>
      <c r="G16" s="68" t="str">
        <f>E16</f>
        <v>Vides Romero</v>
      </c>
      <c r="H16" s="68" t="str">
        <f>F16</f>
        <v>Fredy Antonio</v>
      </c>
      <c r="I16" s="57">
        <f t="shared" ref="I16:I17" si="5">FIND(" ",G16&amp;" ",1 )</f>
        <v>6</v>
      </c>
      <c r="J16" s="57" t="str">
        <f t="shared" ref="J16:J17" si="6">LEFT(G16,I16-1)</f>
        <v>Vides</v>
      </c>
      <c r="K16" s="57" t="str">
        <f t="shared" ref="K16:K17" si="7">LEFT(H16,1)</f>
        <v>F</v>
      </c>
      <c r="L16" s="50" t="s">
        <v>514</v>
      </c>
      <c r="M16" s="71"/>
      <c r="N16" s="35"/>
      <c r="O16" s="35" t="str">
        <f>LEFT(P16,FIND("-",P16)-1)</f>
        <v>DJ</v>
      </c>
      <c r="P16" s="58" t="s">
        <v>615</v>
      </c>
      <c r="Q16" s="35" t="str">
        <f t="shared" ref="Q16:Q17" si="8">J16&amp;", "&amp;K16&amp;"."</f>
        <v>Vides, F.</v>
      </c>
      <c r="R16" s="34" t="s">
        <v>515</v>
      </c>
      <c r="S16" s="47" t="str">
        <f t="shared" ref="S16:S17" si="9">P16</f>
        <v>DJ-1</v>
      </c>
      <c r="T16" s="35"/>
      <c r="U16" s="53"/>
      <c r="V16" s="55"/>
      <c r="W16" s="35"/>
      <c r="X16" s="35"/>
      <c r="Y16" s="35"/>
      <c r="Z16" s="53"/>
      <c r="AA16" s="53"/>
      <c r="AB16" s="35"/>
      <c r="AC16" s="35"/>
      <c r="AD16" s="56"/>
      <c r="AE16" s="31"/>
      <c r="AF16" s="31"/>
      <c r="AG16" s="31"/>
      <c r="AH16" s="31"/>
      <c r="AI16" s="31"/>
      <c r="AJ16" s="31"/>
      <c r="AK16" s="31"/>
      <c r="AL16" s="56"/>
    </row>
    <row r="17" spans="1:38" s="37" customFormat="1" ht="33.75" customHeight="1" x14ac:dyDescent="0.2">
      <c r="A17" s="47">
        <v>43059.709747789399</v>
      </c>
      <c r="B17" s="72"/>
      <c r="C17" s="73" t="e">
        <f>VLOOKUP(A17,[1]CONTRIBUCIONES!$A$8:$B$163,2,0)</f>
        <v>#N/A</v>
      </c>
      <c r="D17" s="74" t="b">
        <v>1</v>
      </c>
      <c r="E17" s="87" t="e">
        <f>[2]CONTRIBUCIONES!#REF!</f>
        <v>#REF!</v>
      </c>
      <c r="F17" s="87" t="e">
        <f>[2]CONTRIBUCIONES!#REF!</f>
        <v>#REF!</v>
      </c>
      <c r="G17" s="88" t="s">
        <v>128</v>
      </c>
      <c r="H17" s="88" t="s">
        <v>129</v>
      </c>
      <c r="I17" s="89">
        <f t="shared" si="5"/>
        <v>6</v>
      </c>
      <c r="J17" s="89" t="str">
        <f t="shared" si="6"/>
        <v>Verde</v>
      </c>
      <c r="K17" s="89" t="str">
        <f t="shared" si="7"/>
        <v>R</v>
      </c>
      <c r="L17" s="85" t="s">
        <v>46</v>
      </c>
      <c r="M17" s="90"/>
      <c r="N17" s="91" t="s">
        <v>4</v>
      </c>
      <c r="O17" s="91" t="e">
        <f t="shared" ref="O17" si="10">LEFT(P17,FIND("-",P17)-1)</f>
        <v>#VALUE!</v>
      </c>
      <c r="P17" s="85"/>
      <c r="Q17" s="35" t="str">
        <f t="shared" si="8"/>
        <v>Verde, R.</v>
      </c>
      <c r="R17" s="63" t="s">
        <v>130</v>
      </c>
      <c r="S17" s="47">
        <f t="shared" si="9"/>
        <v>0</v>
      </c>
      <c r="T17" s="35" t="s">
        <v>131</v>
      </c>
      <c r="U17" s="35" t="s">
        <v>132</v>
      </c>
      <c r="V17" s="35" t="s">
        <v>66</v>
      </c>
      <c r="W17" s="35" t="s">
        <v>133</v>
      </c>
      <c r="X17" s="35" t="s">
        <v>134</v>
      </c>
      <c r="Y17" s="35" t="s">
        <v>135</v>
      </c>
      <c r="Z17" s="53"/>
      <c r="AA17" s="53"/>
      <c r="AB17" s="35" t="s">
        <v>136</v>
      </c>
      <c r="AC17" s="35" t="s">
        <v>137</v>
      </c>
      <c r="AD17" s="40" t="s">
        <v>138</v>
      </c>
      <c r="AE17" s="31"/>
      <c r="AF17" s="57" t="s">
        <v>139</v>
      </c>
      <c r="AG17" s="40" t="s">
        <v>140</v>
      </c>
      <c r="AH17" s="40" t="s">
        <v>141</v>
      </c>
      <c r="AI17" s="40" t="s">
        <v>142</v>
      </c>
      <c r="AJ17" s="40" t="s">
        <v>143</v>
      </c>
      <c r="AK17" s="40" t="s">
        <v>144</v>
      </c>
      <c r="AL17" s="56"/>
    </row>
    <row r="18" spans="1:38"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row>
    <row r="19" spans="1:38" s="37" customFormat="1" ht="33.75" customHeight="1" x14ac:dyDescent="0.2">
      <c r="A19" s="47">
        <v>43069.719837141209</v>
      </c>
      <c r="B19" s="72"/>
      <c r="C19" s="73" t="str">
        <f>VLOOKUP(A19,[1]CONTRIBUCIONES!$A$8:$B$163,2,0)</f>
        <v>MV105</v>
      </c>
      <c r="D19" s="74" t="b">
        <v>1</v>
      </c>
      <c r="E19" s="74" t="str">
        <f>[2]CONTRIBUCIONES!C86</f>
        <v>VALMY</v>
      </c>
      <c r="F19" s="74" t="str">
        <f>[2]CONTRIBUCIONES!D86</f>
        <v>Larissa</v>
      </c>
      <c r="G19" s="44" t="s">
        <v>230</v>
      </c>
      <c r="H19" s="44" t="s">
        <v>231</v>
      </c>
      <c r="I19" s="57">
        <f t="shared" ref="I19:I24" si="11">FIND(" ",G19&amp;" ",1 )</f>
        <v>6</v>
      </c>
      <c r="J19" s="57" t="str">
        <f t="shared" ref="J19:J24" si="12">LEFT(G19,I19-1)</f>
        <v>VALMY</v>
      </c>
      <c r="K19" s="57" t="str">
        <f t="shared" ref="K19:K24" si="13">LEFT(H19,1)</f>
        <v>L</v>
      </c>
      <c r="L19" s="49" t="s">
        <v>46</v>
      </c>
      <c r="M19" s="71"/>
      <c r="N19" s="35" t="s">
        <v>4</v>
      </c>
      <c r="O19" s="35" t="str">
        <f t="shared" ref="O19:O24" si="14">LEFT(P19,FIND("-",P19)-1)</f>
        <v>Mod3</v>
      </c>
      <c r="P19" s="49" t="s">
        <v>519</v>
      </c>
      <c r="Q19" s="35" t="str">
        <f t="shared" ref="Q19:Q24" si="15">J19&amp;", "&amp;K19&amp;"."</f>
        <v>VALMY, L.</v>
      </c>
      <c r="R19" s="63" t="s">
        <v>232</v>
      </c>
      <c r="S19" s="47" t="str">
        <f t="shared" ref="S19:S24" si="16">P19</f>
        <v>Mod3-2</v>
      </c>
      <c r="T19" s="35" t="s">
        <v>233</v>
      </c>
      <c r="U19" s="53"/>
      <c r="V19" s="35" t="s">
        <v>40</v>
      </c>
      <c r="W19" s="35" t="s">
        <v>234</v>
      </c>
      <c r="X19" s="35" t="s">
        <v>235</v>
      </c>
      <c r="Y19" s="35" t="s">
        <v>236</v>
      </c>
      <c r="Z19" s="53"/>
      <c r="AA19" s="53"/>
      <c r="AB19" s="35" t="s">
        <v>237</v>
      </c>
      <c r="AC19" s="35" t="s">
        <v>238</v>
      </c>
      <c r="AD19" s="56"/>
      <c r="AE19" s="56"/>
      <c r="AF19" s="31" t="s">
        <v>239</v>
      </c>
      <c r="AG19" s="31" t="s">
        <v>240</v>
      </c>
      <c r="AH19" s="31" t="s">
        <v>241</v>
      </c>
      <c r="AI19" s="31" t="s">
        <v>242</v>
      </c>
      <c r="AJ19" s="56"/>
      <c r="AK19" s="56"/>
      <c r="AL19" s="56"/>
    </row>
    <row r="20" spans="1:38" s="37" customFormat="1" ht="33.75" customHeight="1" x14ac:dyDescent="0.2">
      <c r="A20" s="48">
        <v>43080.639217592608</v>
      </c>
      <c r="B20" s="72"/>
      <c r="C20" s="73" t="e">
        <f>VLOOKUP(A20,[1]CONTRIBUCIONES!$A$8:$B$163,2,0)</f>
        <v>#N/A</v>
      </c>
      <c r="D20" s="74" t="b">
        <v>1</v>
      </c>
      <c r="E20" s="74" t="str">
        <f>[2]CONTRIBUCIONES!C77</f>
        <v>Sadovski</v>
      </c>
      <c r="F20" s="74" t="str">
        <f>[2]CONTRIBUCIONES!D77</f>
        <v>Alexey</v>
      </c>
      <c r="G20" s="44" t="s">
        <v>305</v>
      </c>
      <c r="H20" s="44" t="s">
        <v>306</v>
      </c>
      <c r="I20" s="57">
        <f t="shared" si="11"/>
        <v>9</v>
      </c>
      <c r="J20" s="57" t="str">
        <f t="shared" si="12"/>
        <v>Sadovski</v>
      </c>
      <c r="K20" s="57" t="str">
        <f t="shared" si="13"/>
        <v>A</v>
      </c>
      <c r="L20" s="49" t="s">
        <v>46</v>
      </c>
      <c r="M20" s="71"/>
      <c r="N20" s="35" t="s">
        <v>4</v>
      </c>
      <c r="O20" s="35" t="str">
        <f t="shared" si="14"/>
        <v>OR1</v>
      </c>
      <c r="P20" s="49" t="s">
        <v>518</v>
      </c>
      <c r="Q20" s="35" t="str">
        <f t="shared" si="15"/>
        <v>Sadovski, A.</v>
      </c>
      <c r="R20" s="63" t="s">
        <v>307</v>
      </c>
      <c r="S20" s="47" t="str">
        <f t="shared" si="16"/>
        <v>OR1-3</v>
      </c>
      <c r="T20" s="35" t="s">
        <v>308</v>
      </c>
      <c r="U20" s="53"/>
      <c r="V20" s="35" t="s">
        <v>226</v>
      </c>
      <c r="W20" s="35" t="s">
        <v>309</v>
      </c>
      <c r="X20" s="35" t="s">
        <v>310</v>
      </c>
      <c r="Y20" s="35" t="s">
        <v>311</v>
      </c>
      <c r="Z20" s="53"/>
      <c r="AA20" s="53"/>
      <c r="AB20" s="53"/>
      <c r="AC20" s="53"/>
      <c r="AD20" s="56"/>
      <c r="AE20" s="56"/>
      <c r="AF20" s="31" t="s">
        <v>312</v>
      </c>
      <c r="AG20" s="31" t="s">
        <v>313</v>
      </c>
      <c r="AH20" s="31" t="s">
        <v>314</v>
      </c>
      <c r="AI20" s="31" t="s">
        <v>315</v>
      </c>
      <c r="AJ20" s="31" t="s">
        <v>316</v>
      </c>
      <c r="AK20" s="31" t="s">
        <v>317</v>
      </c>
      <c r="AL20" s="56"/>
    </row>
    <row r="21" spans="1:38" s="37" customFormat="1" ht="33.75" customHeight="1" x14ac:dyDescent="0.2">
      <c r="A21" s="47">
        <v>43067.314465625001</v>
      </c>
      <c r="B21" s="72"/>
      <c r="C21" s="73" t="str">
        <f>VLOOKUP(A21,[1]CONTRIBUCIONES!$A$8:$B$163,2,0)</f>
        <v>MV070</v>
      </c>
      <c r="D21" s="74" t="b">
        <v>1</v>
      </c>
      <c r="E21" s="74" t="str">
        <f>[2]CONTRIBUCIONES!C43</f>
        <v>Molina Mora</v>
      </c>
      <c r="F21" s="74" t="str">
        <f>[2]CONTRIBUCIONES!D43</f>
        <v>Jose Arturo</v>
      </c>
      <c r="G21" s="44" t="s">
        <v>253</v>
      </c>
      <c r="H21" s="44" t="s">
        <v>254</v>
      </c>
      <c r="I21" s="57">
        <f t="shared" si="11"/>
        <v>7</v>
      </c>
      <c r="J21" s="57" t="str">
        <f t="shared" si="12"/>
        <v>Molina</v>
      </c>
      <c r="K21" s="57" t="str">
        <f t="shared" si="13"/>
        <v>J</v>
      </c>
      <c r="L21" s="49" t="s">
        <v>46</v>
      </c>
      <c r="M21" s="71"/>
      <c r="N21" s="35" t="s">
        <v>4</v>
      </c>
      <c r="O21" s="35" t="str">
        <f t="shared" si="14"/>
        <v>DMin</v>
      </c>
      <c r="P21" s="49" t="s">
        <v>524</v>
      </c>
      <c r="Q21" s="35" t="str">
        <f t="shared" si="15"/>
        <v>Molina, J.</v>
      </c>
      <c r="R21" s="63" t="s">
        <v>255</v>
      </c>
      <c r="S21" s="47" t="str">
        <f t="shared" si="16"/>
        <v>DMin-2</v>
      </c>
      <c r="T21" s="35" t="s">
        <v>60</v>
      </c>
      <c r="U21" s="53"/>
      <c r="V21" s="35" t="s">
        <v>109</v>
      </c>
      <c r="W21" s="35" t="s">
        <v>256</v>
      </c>
      <c r="X21" s="35" t="s">
        <v>257</v>
      </c>
      <c r="Y21" s="35" t="s">
        <v>258</v>
      </c>
      <c r="Z21" s="35" t="s">
        <v>259</v>
      </c>
      <c r="AA21" s="35" t="s">
        <v>260</v>
      </c>
      <c r="AB21" s="53"/>
      <c r="AC21" s="53"/>
      <c r="AD21" s="56"/>
      <c r="AE21" s="56"/>
      <c r="AF21" s="31" t="s">
        <v>261</v>
      </c>
      <c r="AG21" s="31" t="s">
        <v>262</v>
      </c>
      <c r="AH21" s="31" t="s">
        <v>62</v>
      </c>
      <c r="AI21" s="31" t="s">
        <v>67</v>
      </c>
      <c r="AJ21" s="56"/>
      <c r="AK21" s="31">
        <v>88859445</v>
      </c>
      <c r="AL21" s="56"/>
    </row>
    <row r="22" spans="1:38" s="37" customFormat="1" ht="33.75" customHeight="1" x14ac:dyDescent="0.2">
      <c r="A22" s="47">
        <v>43014.513792048601</v>
      </c>
      <c r="B22" s="72"/>
      <c r="C22" s="73" t="e">
        <f>VLOOKUP(A22,[1]CONTRIBUCIONES!$A$8:$B$163,2,0)</f>
        <v>#N/A</v>
      </c>
      <c r="D22" s="74" t="b">
        <v>1</v>
      </c>
      <c r="E22" s="74" t="str">
        <f>[2]CONTRIBUCIONES!C4</f>
        <v>Vides Romero</v>
      </c>
      <c r="F22" s="74" t="str">
        <f>[2]CONTRIBUCIONES!D4</f>
        <v>Fredy Antonio</v>
      </c>
      <c r="G22" s="44" t="s">
        <v>374</v>
      </c>
      <c r="H22" s="44" t="s">
        <v>270</v>
      </c>
      <c r="I22" s="57">
        <f t="shared" si="11"/>
        <v>6</v>
      </c>
      <c r="J22" s="57" t="str">
        <f t="shared" si="12"/>
        <v>Vides</v>
      </c>
      <c r="K22" s="57" t="str">
        <f t="shared" si="13"/>
        <v>F</v>
      </c>
      <c r="L22" s="49" t="s">
        <v>46</v>
      </c>
      <c r="M22" s="71"/>
      <c r="N22" s="35" t="s">
        <v>4</v>
      </c>
      <c r="O22" s="35" t="str">
        <f t="shared" si="14"/>
        <v>Aprox1</v>
      </c>
      <c r="P22" s="49" t="s">
        <v>520</v>
      </c>
      <c r="Q22" s="35" t="str">
        <f t="shared" si="15"/>
        <v>Vides, F.</v>
      </c>
      <c r="R22" s="63" t="s">
        <v>375</v>
      </c>
      <c r="S22" s="47" t="str">
        <f t="shared" si="16"/>
        <v>Aprox1-1</v>
      </c>
      <c r="T22" s="35" t="s">
        <v>376</v>
      </c>
      <c r="U22" s="53"/>
      <c r="V22" s="35" t="s">
        <v>125</v>
      </c>
      <c r="W22" s="35" t="s">
        <v>377</v>
      </c>
      <c r="X22" s="35" t="s">
        <v>378</v>
      </c>
      <c r="Y22" s="35" t="s">
        <v>379</v>
      </c>
      <c r="Z22" s="53"/>
      <c r="AA22" s="53"/>
      <c r="AB22" s="35" t="s">
        <v>380</v>
      </c>
      <c r="AC22" s="53"/>
      <c r="AD22" s="31" t="s">
        <v>381</v>
      </c>
      <c r="AE22" s="31" t="s">
        <v>382</v>
      </c>
      <c r="AF22" s="31" t="s">
        <v>383</v>
      </c>
      <c r="AG22" s="31" t="s">
        <v>384</v>
      </c>
      <c r="AH22" s="31" t="s">
        <v>42</v>
      </c>
      <c r="AI22" s="31" t="s">
        <v>43</v>
      </c>
      <c r="AJ22" s="31" t="s">
        <v>385</v>
      </c>
      <c r="AK22" s="31" t="s">
        <v>386</v>
      </c>
      <c r="AL22" s="31"/>
    </row>
    <row r="23" spans="1:38" s="37" customFormat="1" ht="33.75" customHeight="1" x14ac:dyDescent="0.2">
      <c r="A23" s="47">
        <v>43023.412169745403</v>
      </c>
      <c r="B23" s="72"/>
      <c r="C23" s="73" t="e">
        <f>VLOOKUP(A23,[1]CONTRIBUCIONES!$A$8:$B$163,2,0)</f>
        <v>#N/A</v>
      </c>
      <c r="D23" s="74" t="b">
        <v>1</v>
      </c>
      <c r="E23" s="74" t="str">
        <f>[2]CONTRIBUCIONES!C11</f>
        <v>Vides Romero</v>
      </c>
      <c r="F23" s="74" t="str">
        <f>[2]CONTRIBUCIONES!D11</f>
        <v>Fredy Antonio</v>
      </c>
      <c r="G23" s="44" t="s">
        <v>374</v>
      </c>
      <c r="H23" s="44" t="s">
        <v>270</v>
      </c>
      <c r="I23" s="57">
        <f t="shared" si="11"/>
        <v>6</v>
      </c>
      <c r="J23" s="57" t="str">
        <f t="shared" si="12"/>
        <v>Vides</v>
      </c>
      <c r="K23" s="57" t="str">
        <f t="shared" si="13"/>
        <v>F</v>
      </c>
      <c r="L23" s="49" t="s">
        <v>46</v>
      </c>
      <c r="M23" s="71" t="s">
        <v>387</v>
      </c>
      <c r="N23" s="35" t="s">
        <v>4</v>
      </c>
      <c r="O23" s="35" t="str">
        <f t="shared" si="14"/>
        <v>Aprox1</v>
      </c>
      <c r="P23" s="49" t="s">
        <v>521</v>
      </c>
      <c r="Q23" s="35" t="str">
        <f t="shared" si="15"/>
        <v>Vides, F.</v>
      </c>
      <c r="R23" s="63" t="s">
        <v>388</v>
      </c>
      <c r="S23" s="47" t="str">
        <f t="shared" si="16"/>
        <v>Aprox1-2</v>
      </c>
      <c r="T23" s="35" t="s">
        <v>376</v>
      </c>
      <c r="U23" s="35" t="s">
        <v>389</v>
      </c>
      <c r="V23" s="35" t="s">
        <v>125</v>
      </c>
      <c r="W23" s="35" t="s">
        <v>390</v>
      </c>
      <c r="X23" s="35" t="s">
        <v>391</v>
      </c>
      <c r="Y23" s="35" t="s">
        <v>392</v>
      </c>
      <c r="Z23" s="53"/>
      <c r="AA23" s="53"/>
      <c r="AB23" s="35" t="s">
        <v>393</v>
      </c>
      <c r="AC23" s="53"/>
      <c r="AD23" s="31" t="s">
        <v>394</v>
      </c>
      <c r="AE23" s="31" t="s">
        <v>395</v>
      </c>
      <c r="AF23" s="31" t="s">
        <v>383</v>
      </c>
      <c r="AG23" s="31" t="s">
        <v>384</v>
      </c>
      <c r="AH23" s="31" t="s">
        <v>42</v>
      </c>
      <c r="AI23" s="31" t="s">
        <v>43</v>
      </c>
      <c r="AJ23" s="31" t="s">
        <v>385</v>
      </c>
      <c r="AK23" s="31" t="s">
        <v>396</v>
      </c>
      <c r="AL23" s="31" t="s">
        <v>397</v>
      </c>
    </row>
    <row r="24" spans="1:38" s="1" customFormat="1" ht="33.75" customHeight="1" x14ac:dyDescent="0.2">
      <c r="A24" s="47">
        <v>43070.133018356508</v>
      </c>
      <c r="B24" s="81"/>
      <c r="C24" s="73" t="e">
        <f>VLOOKUP(A24,[1]CONTRIBUCIONES!$A$8:$B$163,2,0)</f>
        <v>#N/A</v>
      </c>
      <c r="D24" s="74" t="b">
        <v>1</v>
      </c>
      <c r="E24" s="74" t="str">
        <f>[2]CONTRIBUCIONES!C12</f>
        <v>Cruz Torres</v>
      </c>
      <c r="F24" s="74" t="str">
        <f>[2]CONTRIBUCIONES!D12</f>
        <v>Cristian</v>
      </c>
      <c r="G24" s="44" t="s">
        <v>145</v>
      </c>
      <c r="H24" s="44" t="s">
        <v>146</v>
      </c>
      <c r="I24" s="57">
        <f t="shared" si="11"/>
        <v>5</v>
      </c>
      <c r="J24" s="57" t="str">
        <f t="shared" si="12"/>
        <v>Cruz</v>
      </c>
      <c r="K24" s="57" t="str">
        <f t="shared" si="13"/>
        <v>C</v>
      </c>
      <c r="L24" s="49" t="s">
        <v>46</v>
      </c>
      <c r="M24" s="71"/>
      <c r="N24" s="35" t="s">
        <v>4</v>
      </c>
      <c r="O24" s="35" t="str">
        <f t="shared" si="14"/>
        <v>Mst</v>
      </c>
      <c r="P24" s="49" t="s">
        <v>522</v>
      </c>
      <c r="Q24" s="35" t="str">
        <f t="shared" si="15"/>
        <v>Cruz, C.</v>
      </c>
      <c r="R24" s="63" t="s">
        <v>147</v>
      </c>
      <c r="S24" s="47" t="str">
        <f t="shared" si="16"/>
        <v>Mst-1</v>
      </c>
      <c r="T24" s="35" t="s">
        <v>148</v>
      </c>
      <c r="U24" s="53"/>
      <c r="V24" s="35" t="s">
        <v>149</v>
      </c>
      <c r="W24" s="35" t="s">
        <v>150</v>
      </c>
      <c r="X24" s="35" t="s">
        <v>151</v>
      </c>
      <c r="Y24" s="35" t="s">
        <v>152</v>
      </c>
      <c r="Z24" s="53"/>
      <c r="AA24" s="53"/>
      <c r="AB24" s="35" t="s">
        <v>153</v>
      </c>
      <c r="AC24" s="53"/>
      <c r="AD24" s="56"/>
      <c r="AE24" s="56"/>
      <c r="AF24" s="31" t="s">
        <v>154</v>
      </c>
      <c r="AG24" s="31" t="s">
        <v>41</v>
      </c>
      <c r="AH24" s="31" t="s">
        <v>42</v>
      </c>
      <c r="AI24" s="31" t="s">
        <v>43</v>
      </c>
      <c r="AJ24" s="56"/>
      <c r="AK24" s="56"/>
      <c r="AL24" s="56"/>
    </row>
    <row r="25" spans="1:38"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1:38"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1:38"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38"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1:38"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38"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1:38"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1:38"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5"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1:25"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1:25"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25"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1:2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1:25" x14ac:dyDescent="0.2">
      <c r="A38" s="27"/>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1:25" x14ac:dyDescent="0.2">
      <c r="A39" s="27"/>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1:25" x14ac:dyDescent="0.2">
      <c r="A40" s="27"/>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1:25" x14ac:dyDescent="0.2">
      <c r="A41" s="27"/>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1:25"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1:25"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1:2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1:2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2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1:2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1:2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1:2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1:2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1:2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1:2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1:2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1:2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row>
    <row r="56" spans="1:2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row>
    <row r="57" spans="1:2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row>
    <row r="58" spans="1:2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row>
    <row r="59" spans="1:2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row>
    <row r="60" spans="1:2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row>
    <row r="61" spans="1:2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row>
    <row r="62" spans="1:2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row>
    <row r="63" spans="1:2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row>
    <row r="64" spans="1:2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row>
    <row r="65" spans="1:2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row>
    <row r="66" spans="1:2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row>
    <row r="67" spans="1:2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row>
    <row r="68" spans="1:2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row>
    <row r="69" spans="1:2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row>
    <row r="70" spans="1:2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row>
    <row r="71" spans="1:2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row>
    <row r="72" spans="1:2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row>
    <row r="73" spans="1:2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row>
    <row r="74" spans="1:2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row>
    <row r="75" spans="1:2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row>
    <row r="76" spans="1:2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row>
    <row r="77" spans="1:2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row>
    <row r="78" spans="1:2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row>
    <row r="79" spans="1:2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row>
    <row r="80" spans="1:2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row>
    <row r="81" spans="1:2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row>
    <row r="82" spans="1:2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row>
    <row r="83" spans="1:2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row>
    <row r="84" spans="1:2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row>
    <row r="85" spans="1:2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row>
    <row r="86" spans="1:2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row>
    <row r="87" spans="1:2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row>
    <row r="88" spans="1:2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row>
    <row r="89" spans="1:2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row>
    <row r="90" spans="1:2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row>
    <row r="91" spans="1:2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row>
    <row r="92" spans="1:2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row>
    <row r="93" spans="1:2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row>
    <row r="94" spans="1:2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row>
    <row r="95" spans="1:2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row>
    <row r="96" spans="1:2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row>
    <row r="97" spans="1:2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row>
    <row r="98" spans="1:2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row>
    <row r="99" spans="1:2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row>
    <row r="100" spans="1:2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row>
    <row r="101" spans="1:2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row>
    <row r="102" spans="1:2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row>
    <row r="103" spans="1:2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row>
    <row r="104" spans="1:2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row>
    <row r="105" spans="1:2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row>
    <row r="106" spans="1:2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row>
    <row r="107" spans="1:2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row>
    <row r="108" spans="1:2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row>
    <row r="109" spans="1:2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row>
    <row r="110" spans="1:2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row>
    <row r="111" spans="1:2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row>
    <row r="112" spans="1:2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row>
    <row r="114" spans="1:2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row>
    <row r="115" spans="1:2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row>
    <row r="116" spans="1:2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row>
    <row r="117" spans="1:2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row>
    <row r="118" spans="1:2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row>
    <row r="119" spans="1:2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row>
    <row r="120" spans="1:2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row>
    <row r="121" spans="1:2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row>
    <row r="122" spans="1:2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row>
    <row r="123" spans="1:2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row>
    <row r="124" spans="1:2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row>
    <row r="125" spans="1:2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row>
    <row r="126" spans="1:2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row>
    <row r="127" spans="1:2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row>
    <row r="128" spans="1:2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row>
    <row r="129" spans="1:2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row>
    <row r="130" spans="1:2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row>
    <row r="132" spans="1:2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row>
    <row r="133" spans="1:2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row>
    <row r="134" spans="1:2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row>
    <row r="135" spans="1:2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row>
    <row r="136" spans="1:2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row>
    <row r="137" spans="1:2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row>
    <row r="138" spans="1:2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row>
    <row r="139" spans="1:2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row>
    <row r="140" spans="1:2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row>
  </sheetData>
  <sheetProtection selectLockedCells="1" selectUnlockedCells="1"/>
  <hyperlinks>
    <hyperlink ref="AF11" r:id="rId1" xr:uid="{00000000-0004-0000-0100-000000000000}"/>
  </hyperlinks>
  <pageMargins left="0.7" right="0.7" top="0.75" bottom="0.75" header="0.51180555555555551" footer="0.51180555555555551"/>
  <pageSetup firstPageNumber="0" orientation="portrait" horizontalDpi="300" verticalDpi="300" r:id="rId2"/>
  <headerFooter alignWithMargins="0"/>
</worksheet>
</file>

<file path=docProps/app.xml><?xml version="1.0" encoding="utf-8"?>
<Properties xmlns="http://schemas.openxmlformats.org/officeDocument/2006/extended-properties" xmlns:vt="http://schemas.openxmlformats.org/officeDocument/2006/docPropsVTypes">
  <TotalTime>111</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SIMMAC</vt:lpstr>
      <vt:lpstr>cancel</vt:lpstr>
      <vt:lpstr>SIMMAC!__xlnm._FilterDatabase</vt:lpstr>
      <vt:lpstr>SIMMAC!__xlnm._FilterDatabase_0</vt:lpstr>
      <vt:lpstr>SIMMAC!__xlnm.Print_Area</vt:lpstr>
      <vt:lpstr>SIMMAC!__xlnm.Print_Area_0</vt:lpstr>
      <vt:lpstr>SIMMAC!Área_de_impresión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Luisa</dc:creator>
  <cp:lastModifiedBy>JULIANA ANDREA VALVERDE BRENES</cp:lastModifiedBy>
  <cp:revision>1</cp:revision>
  <cp:lastPrinted>2018-02-16T19:30:29Z</cp:lastPrinted>
  <dcterms:created xsi:type="dcterms:W3CDTF">2017-12-07T01:32:15Z</dcterms:created>
  <dcterms:modified xsi:type="dcterms:W3CDTF">2023-10-12T17:34:57Z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