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2T1718CR\"/>
    </mc:Choice>
  </mc:AlternateContent>
  <bookViews>
    <workbookView xWindow="0" yWindow="0" windowWidth="15345" windowHeight="4455" activeTab="1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/>
  <c r="C27" i="4"/>
  <c r="C26" i="4"/>
  <c r="C26" i="3" s="1"/>
  <c r="C25" i="4"/>
  <c r="C25" i="3"/>
  <c r="C24" i="4"/>
  <c r="C23" i="4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A24" i="3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O31" i="3"/>
  <c r="O30" i="3"/>
  <c r="O29" i="3"/>
  <c r="O28" i="3"/>
  <c r="P28" i="3" s="1"/>
  <c r="O27" i="3"/>
  <c r="O26" i="3"/>
  <c r="P26" i="3" s="1"/>
  <c r="E26" i="4" s="1"/>
  <c r="O25" i="3"/>
  <c r="P25" i="3" s="1"/>
  <c r="E25" i="4" s="1"/>
  <c r="O24" i="3"/>
  <c r="O23" i="3"/>
  <c r="P23" i="3" s="1"/>
  <c r="E23" i="4" s="1"/>
  <c r="O22" i="3"/>
  <c r="O21" i="3"/>
  <c r="O20" i="3"/>
  <c r="O19" i="3"/>
  <c r="P19" i="3" s="1"/>
  <c r="O18" i="3"/>
  <c r="P18" i="3" s="1"/>
  <c r="E18" i="4" s="1"/>
  <c r="O17" i="3"/>
  <c r="P17" i="3" s="1"/>
  <c r="E17" i="4" s="1"/>
  <c r="O16" i="3"/>
  <c r="P16" i="3" s="1"/>
  <c r="O15" i="3"/>
  <c r="P15" i="3" s="1"/>
  <c r="O14" i="3"/>
  <c r="O13" i="3"/>
  <c r="O12" i="3"/>
  <c r="P12" i="3" s="1"/>
  <c r="O11" i="3"/>
  <c r="P11" i="3" s="1"/>
  <c r="O10" i="3"/>
  <c r="P10" i="3" s="1"/>
  <c r="E10" i="4" s="1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P39" i="7"/>
  <c r="P39" i="4" s="1"/>
  <c r="P9" i="7"/>
  <c r="P9" i="4" s="1"/>
  <c r="S9" i="4"/>
  <c r="T9" i="4" s="1"/>
  <c r="AF9" i="7" s="1"/>
  <c r="S11" i="4"/>
  <c r="AE11" i="7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1" i="6"/>
  <c r="C25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2" i="7"/>
  <c r="D12" i="7"/>
  <c r="B13" i="7"/>
  <c r="D16" i="7"/>
  <c r="B17" i="7"/>
  <c r="B18" i="7"/>
  <c r="B19" i="7"/>
  <c r="D19" i="7"/>
  <c r="B20" i="7"/>
  <c r="D20" i="7"/>
  <c r="D21" i="7"/>
  <c r="B22" i="7"/>
  <c r="C23" i="7"/>
  <c r="C25" i="7"/>
  <c r="C26" i="7"/>
  <c r="C28" i="7"/>
  <c r="C30" i="7"/>
  <c r="B31" i="7"/>
  <c r="B32" i="7"/>
  <c r="B33" i="7"/>
  <c r="B35" i="7"/>
  <c r="D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3" i="6"/>
  <c r="B15" i="6"/>
  <c r="B16" i="6"/>
  <c r="B17" i="6"/>
  <c r="B18" i="6"/>
  <c r="D18" i="6"/>
  <c r="B19" i="6"/>
  <c r="D19" i="6"/>
  <c r="B20" i="6"/>
  <c r="D20" i="6"/>
  <c r="D21" i="6"/>
  <c r="B22" i="6"/>
  <c r="B23" i="6"/>
  <c r="B24" i="6"/>
  <c r="B25" i="6"/>
  <c r="B26" i="6"/>
  <c r="B27" i="6"/>
  <c r="B28" i="6"/>
  <c r="D30" i="6"/>
  <c r="B31" i="6"/>
  <c r="B32" i="6"/>
  <c r="B33" i="6"/>
  <c r="B34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0" i="7"/>
  <c r="C21" i="7"/>
  <c r="B23" i="7"/>
  <c r="D24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57" i="7"/>
  <c r="AE61" i="7"/>
  <c r="AE75" i="7"/>
  <c r="AE77" i="7"/>
  <c r="AE59" i="7"/>
  <c r="AE31" i="7"/>
  <c r="AE35" i="7"/>
  <c r="AE29" i="7"/>
  <c r="AE37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M61" i="4" s="1"/>
  <c r="P66" i="6"/>
  <c r="J66" i="4" s="1"/>
  <c r="P68" i="6"/>
  <c r="J68" i="4" s="1"/>
  <c r="J69" i="4"/>
  <c r="M69" i="4" s="1"/>
  <c r="P72" i="6"/>
  <c r="J72" i="4" s="1"/>
  <c r="J73" i="4"/>
  <c r="P76" i="6"/>
  <c r="J76" i="4" s="1"/>
  <c r="J77" i="4"/>
  <c r="M77" i="4" s="1"/>
  <c r="P79" i="6"/>
  <c r="J79" i="4" s="1"/>
  <c r="P9" i="6"/>
  <c r="J9" i="4"/>
  <c r="P10" i="6"/>
  <c r="J10" i="4" s="1"/>
  <c r="P11" i="6"/>
  <c r="J11" i="4" s="1"/>
  <c r="P12" i="6"/>
  <c r="J12" i="4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14" i="3"/>
  <c r="E14" i="4"/>
  <c r="E16" i="4"/>
  <c r="P20" i="3"/>
  <c r="E20" i="4" s="1"/>
  <c r="P22" i="3"/>
  <c r="E22" i="4"/>
  <c r="P24" i="3"/>
  <c r="E24" i="4" s="1"/>
  <c r="E28" i="4"/>
  <c r="P30" i="3"/>
  <c r="E30" i="4"/>
  <c r="E32" i="4"/>
  <c r="P36" i="3"/>
  <c r="E36" i="4" s="1"/>
  <c r="P38" i="3"/>
  <c r="E38" i="4" s="1"/>
  <c r="P40" i="3"/>
  <c r="E40" i="4" s="1"/>
  <c r="E53" i="4"/>
  <c r="P55" i="3"/>
  <c r="E55" i="4"/>
  <c r="E57" i="4"/>
  <c r="P61" i="3"/>
  <c r="E61" i="4" s="1"/>
  <c r="P63" i="3"/>
  <c r="E63" i="4"/>
  <c r="P65" i="3"/>
  <c r="E65" i="4" s="1"/>
  <c r="E69" i="4"/>
  <c r="P71" i="3"/>
  <c r="E71" i="4"/>
  <c r="E73" i="4"/>
  <c r="P77" i="3"/>
  <c r="E77" i="4" s="1"/>
  <c r="P79" i="3"/>
  <c r="E79" i="4"/>
  <c r="P9" i="3"/>
  <c r="E9" i="4" s="1"/>
  <c r="E80" i="4"/>
  <c r="E11" i="4"/>
  <c r="P13" i="3"/>
  <c r="E13" i="4" s="1"/>
  <c r="E15" i="4"/>
  <c r="E19" i="4"/>
  <c r="P21" i="3"/>
  <c r="E21" i="4" s="1"/>
  <c r="P27" i="3"/>
  <c r="E27" i="4"/>
  <c r="P29" i="3"/>
  <c r="E29" i="4"/>
  <c r="P31" i="3"/>
  <c r="E31" i="4"/>
  <c r="P37" i="3"/>
  <c r="E37" i="4" s="1"/>
  <c r="E39" i="4"/>
  <c r="E52" i="4"/>
  <c r="P54" i="3"/>
  <c r="E54" i="4" s="1"/>
  <c r="E56" i="4"/>
  <c r="E60" i="4"/>
  <c r="P62" i="3"/>
  <c r="E62" i="4" s="1"/>
  <c r="P68" i="3"/>
  <c r="E68" i="4"/>
  <c r="P70" i="3"/>
  <c r="E70" i="4"/>
  <c r="P72" i="3"/>
  <c r="E72" i="4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AE34" i="7"/>
  <c r="AE30" i="7"/>
  <c r="S22" i="4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T35" i="4"/>
  <c r="AF35" i="7" s="1"/>
  <c r="V55" i="4"/>
  <c r="W55" i="4" s="1"/>
  <c r="B10" i="7" l="1"/>
  <c r="G11" i="8"/>
  <c r="G72" i="8" s="1"/>
  <c r="A4" i="7"/>
  <c r="A45" i="7" s="1"/>
  <c r="AF11" i="7"/>
  <c r="T20" i="4"/>
  <c r="U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M31" i="4"/>
  <c r="M37" i="4"/>
  <c r="M26" i="4"/>
  <c r="A1" i="6"/>
  <c r="A42" i="6" s="1"/>
  <c r="A1" i="3"/>
  <c r="A42" i="3" s="1"/>
  <c r="A1" i="7"/>
  <c r="A42" i="7" s="1"/>
  <c r="AE59" i="6"/>
  <c r="N59" i="4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K37" i="8"/>
  <c r="AF20" i="7"/>
  <c r="AF23" i="7"/>
  <c r="AF55" i="6"/>
  <c r="AF61" i="7"/>
  <c r="AF21" i="6"/>
  <c r="O24" i="4"/>
  <c r="K30" i="8" s="1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O76" i="4"/>
  <c r="AG76" i="6" s="1"/>
  <c r="U40" i="4"/>
  <c r="V40" i="4" s="1"/>
  <c r="AG24" i="6"/>
  <c r="O33" i="4"/>
  <c r="O39" i="4"/>
  <c r="K45" i="8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22" i="4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AE11" i="3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19" i="7"/>
  <c r="U51" i="4"/>
  <c r="AF72" i="7"/>
  <c r="U69" i="4"/>
  <c r="AG15" i="7"/>
  <c r="V29" i="4"/>
  <c r="U14" i="4"/>
  <c r="AG34" i="7"/>
  <c r="O56" i="4"/>
  <c r="K82" i="8" s="1"/>
  <c r="U32" i="4"/>
  <c r="I31" i="4"/>
  <c r="I37" i="8" s="1"/>
  <c r="V11" i="4"/>
  <c r="O20" i="4"/>
  <c r="U70" i="4"/>
  <c r="AF34" i="7"/>
  <c r="O92" i="8"/>
  <c r="AG19" i="7"/>
  <c r="O27" i="4"/>
  <c r="AG62" i="7"/>
  <c r="AG39" i="6"/>
  <c r="AG29" i="6"/>
  <c r="M105" i="8"/>
  <c r="O105" i="8"/>
  <c r="O16" i="8"/>
  <c r="M16" i="8"/>
  <c r="M37" i="8"/>
  <c r="O37" i="8"/>
  <c r="K43" i="8"/>
  <c r="AG37" i="6"/>
  <c r="AF52" i="3"/>
  <c r="M89" i="8"/>
  <c r="O89" i="8"/>
  <c r="AF63" i="7"/>
  <c r="K87" i="8"/>
  <c r="AG61" i="6"/>
  <c r="V61" i="4"/>
  <c r="W61" i="4" s="1"/>
  <c r="AG10" i="7"/>
  <c r="AG30" i="6"/>
  <c r="U80" i="4"/>
  <c r="M40" i="8"/>
  <c r="O40" i="8"/>
  <c r="U12" i="4"/>
  <c r="AF13" i="6"/>
  <c r="O13" i="4"/>
  <c r="AE27" i="3"/>
  <c r="M39" i="8"/>
  <c r="AF11" i="3"/>
  <c r="U39" i="4"/>
  <c r="M34" i="8"/>
  <c r="O86" i="8"/>
  <c r="AG63" i="7"/>
  <c r="AG79" i="7"/>
  <c r="AG60" i="7"/>
  <c r="AF37" i="6"/>
  <c r="AF60" i="7"/>
  <c r="AF66" i="7"/>
  <c r="U52" i="4"/>
  <c r="M91" i="8"/>
  <c r="AG24" i="7"/>
  <c r="M25" i="8"/>
  <c r="K32" i="8"/>
  <c r="AG26" i="6"/>
  <c r="O19" i="8"/>
  <c r="M19" i="8"/>
  <c r="AF10" i="7"/>
  <c r="AF30" i="7"/>
  <c r="U30" i="4"/>
  <c r="AF31" i="6"/>
  <c r="O30" i="8"/>
  <c r="M30" i="8"/>
  <c r="AG28" i="7"/>
  <c r="AG66" i="7"/>
  <c r="AG69" i="6"/>
  <c r="AF27" i="7"/>
  <c r="U27" i="4"/>
  <c r="I19" i="4" l="1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K94" i="8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W11" i="4"/>
  <c r="O17" i="8" s="1"/>
  <c r="M35" i="8"/>
  <c r="W29" i="4"/>
  <c r="O35" i="8" s="1"/>
  <c r="AG65" i="6"/>
  <c r="O79" i="4"/>
  <c r="AF63" i="6"/>
  <c r="W71" i="4"/>
  <c r="O97" i="8" s="1"/>
  <c r="O50" i="4"/>
  <c r="AG50" i="6" s="1"/>
  <c r="AF11" i="6"/>
  <c r="M44" i="8"/>
  <c r="W38" i="4"/>
  <c r="M46" i="8"/>
  <c r="W40" i="4"/>
  <c r="W77" i="4"/>
  <c r="O103" i="8" s="1"/>
  <c r="AE62" i="6"/>
  <c r="N62" i="4"/>
  <c r="AG56" i="6"/>
  <c r="AE15" i="3"/>
  <c r="O32" i="8"/>
  <c r="M23" i="8"/>
  <c r="AF29" i="3"/>
  <c r="AG17" i="7"/>
  <c r="I34" i="4"/>
  <c r="AF55" i="3"/>
  <c r="K23" i="8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K42" i="8"/>
  <c r="AG36" i="6"/>
  <c r="AE75" i="3"/>
  <c r="AE10" i="3"/>
  <c r="I60" i="4"/>
  <c r="AF60" i="3" s="1"/>
  <c r="M103" i="8"/>
  <c r="I36" i="4"/>
  <c r="AF36" i="3" s="1"/>
  <c r="AG40" i="6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K76" i="8"/>
  <c r="AF22" i="3"/>
  <c r="I15" i="8"/>
  <c r="AE24" i="3"/>
  <c r="AE57" i="3"/>
  <c r="AE53" i="3"/>
  <c r="I80" i="4"/>
  <c r="I106" i="8" s="1"/>
  <c r="I27" i="8"/>
  <c r="I42" i="8"/>
  <c r="AE22" i="3"/>
  <c r="I38" i="4"/>
  <c r="I44" i="8" s="1"/>
  <c r="I51" i="4"/>
  <c r="AF51" i="3" s="1"/>
  <c r="O44" i="8"/>
  <c r="AG33" i="6"/>
  <c r="K39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V14" i="4"/>
  <c r="W14" i="4" s="1"/>
  <c r="AG14" i="7"/>
  <c r="M98" i="8"/>
  <c r="O98" i="8"/>
  <c r="AG51" i="7"/>
  <c r="V51" i="4"/>
  <c r="W51" i="4" s="1"/>
  <c r="K33" i="8"/>
  <c r="AG27" i="6"/>
  <c r="I91" i="8"/>
  <c r="AF69" i="3"/>
  <c r="AG16" i="7"/>
  <c r="I87" i="8"/>
  <c r="AF61" i="3"/>
  <c r="O26" i="8"/>
  <c r="M26" i="8"/>
  <c r="V70" i="4"/>
  <c r="W70" i="4" s="1"/>
  <c r="AG70" i="7"/>
  <c r="AG20" i="6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G23" i="6"/>
  <c r="K29" i="8"/>
  <c r="AF79" i="3"/>
  <c r="I105" i="8"/>
  <c r="O15" i="8"/>
  <c r="M15" i="8"/>
  <c r="K20" i="8"/>
  <c r="AG14" i="6"/>
  <c r="V18" i="4"/>
  <c r="W18" i="4" s="1"/>
  <c r="AG18" i="7"/>
  <c r="I33" i="8"/>
  <c r="AF27" i="3"/>
  <c r="V27" i="4"/>
  <c r="W27" i="4" s="1"/>
  <c r="AG27" i="7"/>
  <c r="AF62" i="3"/>
  <c r="AF38" i="3"/>
  <c r="AG52" i="7"/>
  <c r="V52" i="4"/>
  <c r="W52" i="4" s="1"/>
  <c r="AF15" i="3"/>
  <c r="I21" i="8"/>
  <c r="AG39" i="7"/>
  <c r="V39" i="4"/>
  <c r="W39" i="4" s="1"/>
  <c r="I38" i="8"/>
  <c r="AF32" i="3"/>
  <c r="O35" i="4" l="1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42" i="8"/>
  <c r="M42" i="8"/>
  <c r="O18" i="8"/>
  <c r="M18" i="8"/>
  <c r="AG67" i="6" l="1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<sst xmlns="http://schemas.openxmlformats.org/spreadsheetml/2006/main" count="640" uniqueCount="168">
  <si>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</si>
  <si>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</si>
  <si>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</si>
  <si>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</si>
  <si>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</si>
  <si>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</si>
  <si>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</si>
  <si>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</si>
  <si>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</si>
  <si>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</si>
  <si>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</si>
  <si>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</si>
  <si>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</si>
  <si>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</si>
  <si>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</si>
  <si>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</si>
  <si>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</si>
  <si>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</si>
  <si>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</si>
  <si>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</si>
  <si>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</si>
  <si>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</si>
  <si>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</si>
  <si>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</si>
  <si>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</si>
  <si>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</si>
  <si>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</si>
  <si>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</si>
  <si>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</si>
  <si>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</si>
  <si>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</si>
  <si>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</si>
  <si>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</si>
  <si>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</si>
  <si>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</si>
  <si>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</si>
  <si>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</si>
  <si>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</si>
  <si>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</si>
  <si>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</si>
  <si>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</si>
  <si>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</si>
  <si>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</si>
  <si>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</si>
  <si>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</si>
  <si>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</si>
  <si>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</si>
  <si>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</si>
  <si>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</si>
  <si>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</si>
  <si>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</si>
  <si>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</si>
  <si>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</si>
  <si>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</si>
  <si>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</si>
  <si>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</si>
  <si>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</si>
  <si>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</si>
  <si>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</si>
  <si>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</si>
  <si>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</si>
  <si>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</si>
  <si>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</si>
  <si>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</si>
  <si>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</si>
  <si>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</si>
  <si>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</si>
  <si>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</si>
  <si>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</si>
  <si>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</si>
  <si>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</si>
  <si>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</si>
  <si>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</si>
  <si>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</si>
  <si>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</si>
  <si>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</si>
  <si>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</si>
  <si>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</si>
  <si>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</si>
  <si>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</si>
  <si>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</si>
  <si>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</si>
  <si>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</si>
  <si>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</si>
  <si>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</si>
  <si>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</si>
  <si>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</si>
  <si>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</si>
  <si>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</si>
  <si>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</si>
  <si>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</si>
  <si>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</si>
  <si>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</si>
  <si>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</si>
  <si>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</si>
  <si>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</si>
  <si>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</si>
  <si>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</si>
  <si>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</si>
  <si>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</si>
  <si>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</si>
  <si>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</si>
  <si>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</si>
  <si>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</si>
  <si>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</si>
  <si>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</si>
  <si>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</si>
  <si>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</si>
  <si>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</si>
  <si>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</si>
  <si>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</si>
  <si>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</si>
  <si>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</si>
  <si>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</si>
  <si>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</si>
  <si>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</si>
  <si>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</si>
  <si>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</si>
  <si>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</si>
  <si>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</si>
  <si>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</si>
  <si>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</si>
  <si>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</si>
  <si>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</si>
  <si>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</si>
  <si>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</si>
  <si>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</si>
  <si>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</si>
  <si>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</si>
  <si>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</si>
  <si>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</si>
  <si>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</si>
  <si>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</si>
  <si>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</si>
  <si>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</si>
  <si>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</si>
  <si>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</si>
  <si>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</si>
  <si>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</si>
  <si>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</si>
  <si>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</si>
  <si>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</si>
  <si>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</si>
  <si>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</si>
  <si>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</si>
  <si>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</si>
  <si>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</si>
  <si>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</si>
  <si>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</si>
  <si>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</si>
  <si>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</si>
  <si>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</si>
  <si>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</si>
  <si>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</si>
  <si>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</si>
  <si>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</si>
  <si>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2nd</t>
  </si>
  <si>
    <t>CSE12</t>
  </si>
  <si>
    <t>CITCS INTL</t>
  </si>
  <si>
    <t>MOBILE APPLICATION DESIGN AND DEVELOPMENT</t>
  </si>
  <si>
    <t>THSAT 12:30PM-1:45PM</t>
  </si>
  <si>
    <t>M307</t>
  </si>
  <si>
    <t>MWF 4:15PM-5:30PM</t>
  </si>
  <si>
    <t xml:space="preserve">KIM, JEONGWOO </t>
  </si>
  <si>
    <t>BSCS-MOBILE TECH TRACK-2</t>
  </si>
  <si>
    <t>14-5020-682</t>
  </si>
  <si>
    <t xml:space="preserve">VENTURA, BRYNEL JAMES D. </t>
  </si>
  <si>
    <t>13-3983-371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</si>
</sst>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G16" sqref="G16"/>
    </sheetView>
  </sheetViews>
  <sheetFormatPr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2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2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2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193" t="s">
        <v>158</v>
      </c>
      <c r="E12" s="194"/>
      <c r="F12" s="1"/>
      <c r="G12" s="189" t="s">
        <v>157</v>
      </c>
      <c r="H12" s="192"/>
      <c r="I12" s="2"/>
      <c r="J12" s="189" t="s">
        <v>159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189" t="s">
        <v>160</v>
      </c>
      <c r="E14" s="192"/>
      <c r="F14" s="4"/>
      <c r="G14" s="189" t="s">
        <v>162</v>
      </c>
      <c r="H14" s="19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193" t="s">
        <v>155</v>
      </c>
      <c r="E16" s="200"/>
      <c r="F16" s="4"/>
      <c r="G16" s="168" t="s">
        <v>156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abSelected="1" workbookViewId="0">
      <selection activeCell="B2" sqref="B2:E3"/>
    </sheetView>
  </sheetViews>
  <sheetFormatPr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25">
      <c r="A4" s="50" t="s">
        <v>36</v>
      </c>
      <c r="B4" s="46"/>
      <c r="C4" s="47"/>
      <c r="D4" s="51"/>
      <c r="E4" s="47"/>
    </row>
    <row r="5" spans="1:5" ht="12.75" customHeight="1" x14ac:dyDescent="0.25">
      <c r="A5" s="50" t="s">
        <v>37</v>
      </c>
      <c r="B5" s="46"/>
      <c r="C5" s="47"/>
      <c r="D5" s="51"/>
      <c r="E5" s="47"/>
    </row>
    <row r="6" spans="1:5" ht="12.75" customHeight="1" x14ac:dyDescent="0.25">
      <c r="A6" s="50" t="s">
        <v>38</v>
      </c>
      <c r="B6" s="46"/>
      <c r="C6" s="47"/>
      <c r="D6" s="51"/>
      <c r="E6" s="47"/>
    </row>
    <row r="7" spans="1:5" ht="12.75" customHeight="1" x14ac:dyDescent="0.25">
      <c r="A7" s="50" t="s">
        <v>39</v>
      </c>
      <c r="B7" s="46"/>
      <c r="C7" s="47"/>
      <c r="D7" s="51"/>
      <c r="E7" s="47"/>
    </row>
    <row r="8" spans="1:5" ht="12.75" customHeight="1" x14ac:dyDescent="0.25">
      <c r="A8" s="50" t="s">
        <v>40</v>
      </c>
      <c r="B8" s="46"/>
      <c r="C8" s="47"/>
      <c r="D8" s="51"/>
      <c r="E8" s="47"/>
    </row>
    <row r="9" spans="1:5" ht="12.75" customHeight="1" x14ac:dyDescent="0.25">
      <c r="A9" s="50" t="s">
        <v>41</v>
      </c>
      <c r="B9" s="46"/>
      <c r="C9" s="47"/>
      <c r="D9" s="51"/>
      <c r="E9" s="47"/>
    </row>
    <row r="10" spans="1:5" ht="12.75" customHeight="1" x14ac:dyDescent="0.25">
      <c r="A10" s="50" t="s">
        <v>42</v>
      </c>
      <c r="B10" s="46"/>
      <c r="C10" s="47"/>
      <c r="D10" s="51"/>
      <c r="E10" s="47"/>
    </row>
    <row r="11" spans="1:5" ht="12.75" customHeight="1" x14ac:dyDescent="0.25">
      <c r="A11" s="50" t="s">
        <v>43</v>
      </c>
      <c r="B11" s="48"/>
      <c r="C11" s="47"/>
      <c r="D11" s="51"/>
      <c r="E11" s="47"/>
    </row>
    <row r="12" spans="1:5" ht="12.75" customHeight="1" x14ac:dyDescent="0.25">
      <c r="A12" s="50" t="s">
        <v>44</v>
      </c>
      <c r="B12" s="46"/>
      <c r="C12" s="47"/>
      <c r="D12" s="51"/>
      <c r="E12" s="47"/>
    </row>
    <row r="13" spans="1:5" ht="12.75" customHeight="1" x14ac:dyDescent="0.25">
      <c r="A13" s="50" t="s">
        <v>45</v>
      </c>
      <c r="B13" s="46"/>
      <c r="C13" s="47"/>
      <c r="D13" s="51"/>
      <c r="E13" s="47"/>
    </row>
    <row r="14" spans="1:5" ht="12.75" customHeight="1" x14ac:dyDescent="0.25">
      <c r="A14" s="50" t="s">
        <v>46</v>
      </c>
      <c r="B14" s="46"/>
      <c r="C14" s="47"/>
      <c r="D14" s="51"/>
      <c r="E14" s="47"/>
    </row>
    <row r="15" spans="1:5" ht="12.75" customHeight="1" x14ac:dyDescent="0.25">
      <c r="A15" s="50" t="s">
        <v>47</v>
      </c>
      <c r="B15" s="46"/>
      <c r="C15" s="47"/>
      <c r="D15" s="51"/>
      <c r="E15" s="47"/>
    </row>
    <row r="16" spans="1:5" ht="12.75" customHeight="1" x14ac:dyDescent="0.25">
      <c r="A16" s="50" t="s">
        <v>48</v>
      </c>
      <c r="B16" s="46"/>
      <c r="C16" s="47"/>
      <c r="D16" s="51"/>
      <c r="E16" s="47"/>
    </row>
    <row r="17" spans="1:5" ht="12.75" customHeight="1" x14ac:dyDescent="0.25">
      <c r="A17" s="50" t="s">
        <v>49</v>
      </c>
      <c r="B17" s="46"/>
      <c r="C17" s="47"/>
      <c r="D17" s="51"/>
      <c r="E17" s="47"/>
    </row>
    <row r="18" spans="1:5" ht="12.75" customHeight="1" x14ac:dyDescent="0.25">
      <c r="A18" s="50" t="s">
        <v>50</v>
      </c>
      <c r="B18" s="46"/>
      <c r="C18" s="47"/>
      <c r="D18" s="51"/>
      <c r="E18" s="47"/>
    </row>
    <row r="19" spans="1:5" ht="12.75" customHeight="1" x14ac:dyDescent="0.25">
      <c r="A19" s="50" t="s">
        <v>51</v>
      </c>
      <c r="B19" s="46"/>
      <c r="C19" s="47"/>
      <c r="D19" s="51"/>
      <c r="E19" s="47"/>
    </row>
    <row r="20" spans="1:5" ht="12.75" customHeight="1" x14ac:dyDescent="0.25">
      <c r="A20" s="50" t="s">
        <v>52</v>
      </c>
      <c r="B20" s="46"/>
      <c r="C20" s="47"/>
      <c r="D20" s="51"/>
      <c r="E20" s="47"/>
    </row>
    <row r="21" spans="1:5" ht="12.75" customHeight="1" x14ac:dyDescent="0.25">
      <c r="A21" s="50" t="s">
        <v>53</v>
      </c>
      <c r="B21" s="46"/>
      <c r="C21" s="47"/>
      <c r="D21" s="51"/>
      <c r="E21" s="47"/>
    </row>
    <row r="22" spans="1:5" ht="12.75" customHeight="1" x14ac:dyDescent="0.25">
      <c r="A22" s="50" t="s">
        <v>54</v>
      </c>
      <c r="B22" s="46"/>
      <c r="C22" s="47"/>
      <c r="D22" s="51"/>
      <c r="E22" s="47"/>
    </row>
    <row r="23" spans="1:5" ht="12.75" customHeight="1" x14ac:dyDescent="0.25">
      <c r="A23" s="50" t="s">
        <v>55</v>
      </c>
      <c r="B23" s="46"/>
      <c r="C23" s="47"/>
      <c r="D23" s="51"/>
      <c r="E23" s="47"/>
    </row>
    <row r="24" spans="1:5" ht="12.75" customHeight="1" x14ac:dyDescent="0.25">
      <c r="A24" s="50" t="s">
        <v>56</v>
      </c>
      <c r="B24" s="46"/>
      <c r="C24" s="47"/>
      <c r="D24" s="51"/>
      <c r="E24" s="47"/>
    </row>
    <row r="25" spans="1:5" ht="12.75" customHeight="1" x14ac:dyDescent="0.25">
      <c r="A25" s="50" t="s">
        <v>57</v>
      </c>
      <c r="B25" s="46"/>
      <c r="C25" s="47"/>
      <c r="D25" s="51"/>
      <c r="E25" s="47"/>
    </row>
    <row r="26" spans="1:5" ht="12.75" customHeight="1" x14ac:dyDescent="0.25">
      <c r="A26" s="50" t="s">
        <v>58</v>
      </c>
      <c r="B26" s="46"/>
      <c r="C26" s="47"/>
      <c r="D26" s="51"/>
      <c r="E26" s="47"/>
    </row>
    <row r="27" spans="1:5" ht="12.75" customHeight="1" x14ac:dyDescent="0.25">
      <c r="A27" s="50" t="s">
        <v>59</v>
      </c>
      <c r="B27" s="46"/>
      <c r="C27" s="47"/>
      <c r="D27" s="51"/>
      <c r="E27" s="47"/>
    </row>
    <row r="28" spans="1:5" ht="12.75" customHeight="1" x14ac:dyDescent="0.25">
      <c r="A28" s="50" t="s">
        <v>60</v>
      </c>
      <c r="B28" s="46"/>
      <c r="C28" s="47"/>
      <c r="D28" s="51"/>
      <c r="E28" s="47"/>
    </row>
    <row r="29" spans="1:5" ht="12.75" customHeight="1" x14ac:dyDescent="0.25">
      <c r="A29" s="50" t="s">
        <v>61</v>
      </c>
      <c r="B29" s="46"/>
      <c r="C29" s="47"/>
      <c r="D29" s="51"/>
      <c r="E29" s="47"/>
    </row>
    <row r="30" spans="1:5" ht="12.75" customHeight="1" x14ac:dyDescent="0.25">
      <c r="A30" s="50" t="s">
        <v>62</v>
      </c>
      <c r="B30" s="46"/>
      <c r="C30" s="47"/>
      <c r="D30" s="51"/>
      <c r="E30" s="47"/>
    </row>
    <row r="31" spans="1:5" ht="12.75" customHeight="1" x14ac:dyDescent="0.25">
      <c r="A31" s="50" t="s">
        <v>63</v>
      </c>
      <c r="B31" s="46"/>
      <c r="C31" s="47"/>
      <c r="D31" s="51"/>
      <c r="E31" s="47"/>
    </row>
    <row r="32" spans="1:5" ht="12.75" customHeight="1" x14ac:dyDescent="0.25">
      <c r="A32" s="50" t="s">
        <v>64</v>
      </c>
      <c r="B32" s="46"/>
      <c r="C32" s="47"/>
      <c r="D32" s="51"/>
      <c r="E32" s="47"/>
    </row>
    <row r="33" spans="1:5" ht="12.75" customHeight="1" x14ac:dyDescent="0.25">
      <c r="A33" s="50" t="s">
        <v>65</v>
      </c>
      <c r="B33" s="46"/>
      <c r="C33" s="47"/>
      <c r="D33" s="51"/>
      <c r="E33" s="47"/>
    </row>
    <row r="34" spans="1:5" ht="12.75" customHeight="1" x14ac:dyDescent="0.25">
      <c r="A34" s="50" t="s">
        <v>66</v>
      </c>
      <c r="B34" s="46"/>
      <c r="C34" s="47"/>
      <c r="D34" s="51"/>
      <c r="E34" s="47"/>
    </row>
    <row r="35" spans="1:5" ht="12.75" customHeight="1" x14ac:dyDescent="0.25">
      <c r="A35" s="50" t="s">
        <v>67</v>
      </c>
      <c r="B35" s="46"/>
      <c r="C35" s="47"/>
      <c r="D35" s="51"/>
      <c r="E35" s="47"/>
    </row>
    <row r="36" spans="1:5" ht="12.75" customHeight="1" x14ac:dyDescent="0.25">
      <c r="A36" s="50" t="s">
        <v>68</v>
      </c>
      <c r="B36" s="46"/>
      <c r="C36" s="47"/>
      <c r="D36" s="51"/>
      <c r="E36" s="47"/>
    </row>
    <row r="37" spans="1:5" ht="12.75" customHeight="1" x14ac:dyDescent="0.25">
      <c r="A37" s="50" t="s">
        <v>69</v>
      </c>
      <c r="B37" s="46"/>
      <c r="C37" s="47"/>
      <c r="D37" s="51"/>
      <c r="E37" s="47"/>
    </row>
    <row r="38" spans="1:5" ht="12.75" customHeight="1" x14ac:dyDescent="0.25">
      <c r="A38" s="50" t="s">
        <v>70</v>
      </c>
      <c r="B38" s="46"/>
      <c r="C38" s="47"/>
      <c r="D38" s="51"/>
      <c r="E38" s="47"/>
    </row>
    <row r="39" spans="1:5" ht="12.75" customHeight="1" x14ac:dyDescent="0.25">
      <c r="A39" s="50" t="s">
        <v>71</v>
      </c>
      <c r="B39" s="46"/>
      <c r="C39" s="47"/>
      <c r="D39" s="51"/>
      <c r="E39" s="47"/>
    </row>
    <row r="40" spans="1:5" ht="12.75" customHeight="1" x14ac:dyDescent="0.25">
      <c r="A40" s="50" t="s">
        <v>72</v>
      </c>
      <c r="B40" s="46"/>
      <c r="C40" s="47"/>
      <c r="D40" s="51"/>
      <c r="E40" s="47"/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3" t="str">
        <f>CONCATENATE('INITIAL INPUT'!D12,"  ",'INITIAL INPUT'!G12)</f>
        <v>CITCS INTL  CSE12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2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25">
      <c r="A3" s="279" t="str">
        <f>'INITIAL INPUT'!J12</f>
        <v>MOBILE APPLICATION DESIGN AND DEVELOPMENT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25">
      <c r="A4" s="282" t="str">
        <f>CONCATENATE('INITIAL INPUT'!D14,"  ",'INITIAL INPUT'!G14)</f>
        <v>THSAT 12:30PM-1:45PM  MWF 4:15PM-5:30PM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25">
      <c r="A5" s="282" t="str">
        <f>CONCATENATE('INITIAL INPUT'!G16," Trimester ","SY ",'INITIAL INPUT'!D16)</f>
        <v>2nd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2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KIM, JEONGWOO </v>
      </c>
      <c r="C9" s="104" t="str">
        <f>IF(NAMES!C2="","",NAMES!C2)</f>
        <v>M</v>
      </c>
      <c r="D9" s="81" t="str">
        <f>IF(NAMES!D2="","",NAMES!D2)</f>
        <v>BSCS-MOBILE TECH TRACK-2</v>
      </c>
      <c r="E9" s="82" t="str">
        <f>IF(PRELIM!P9="","",$E$8*PRELIM!P9)</f>
        <v/>
      </c>
      <c r="F9" s="83" t="str">
        <f>IF(PRELIM!AB9="","",$F$8*PRELIM!AB9)</f>
        <v/>
      </c>
      <c r="G9" s="83" t="str">
        <f>IF(PRELIM!AD9="","",$G$8*PRELIM!AD9)</f>
        <v/>
      </c>
      <c r="H9" s="84" t="str">
        <f t="shared" ref="H9:H40" si="0">IF(SUM(E9:G9)=0,"",SUM(E9:G9))</f>
        <v/>
      </c>
      <c r="I9" s="85" t="str">
        <f>IF(H9="","",VLOOKUP(H9,'INITIAL INPUT'!$P$4:$R$34,3))</f>
        <v/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VENTURA, BRYNEL JAMES D. </v>
      </c>
      <c r="C10" s="104" t="str">
        <f>IF(NAMES!C3="","",NAMES!C3)</f>
        <v>M</v>
      </c>
      <c r="D10" s="81" t="str">
        <f>IF(NAMES!D3="","",NAMES!D3)</f>
        <v>BSCS-MOBILE TECH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">
      <c r="A11" s="90" t="s">
        <v>36</v>
      </c>
      <c r="B11" s="79" t="str">
        <f>IF(NAMES!B4="","",NAMES!B4)</f>
        <v/>
      </c>
      <c r="C11" s="104" t="str">
        <f>IF(NAMES!C4="","",NAMES!C4)</f>
        <v/>
      </c>
      <c r="D11" s="81" t="str">
        <f>IF(NAMES!D4="","",NAMES!D4)</f>
        <v/>
      </c>
      <c r="E11" s="82" t="str">
        <f>IF(PRELIM!P11="","",$E$8*PRELIM!P11)</f>
        <v/>
      </c>
      <c r="F11" s="83" t="str">
        <f>IF(PRELIM!AB11="","",$F$8*PRELIM!AB11)</f>
        <v/>
      </c>
      <c r="G11" s="83" t="str">
        <f>IF(PRELIM!AD11="","",$G$8*PRELIM!AD11)</f>
        <v/>
      </c>
      <c r="H11" s="84" t="str">
        <f t="shared" si="0"/>
        <v/>
      </c>
      <c r="I11" s="85" t="str">
        <f>IF(H11="","",VLOOKUP(H11,'INITIAL INPUT'!$P$4:$R$34,3))</f>
        <v/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">
      <c r="A12" s="90" t="s">
        <v>37</v>
      </c>
      <c r="B12" s="79" t="str">
        <f>IF(NAMES!B5="","",NAMES!B5)</f>
        <v/>
      </c>
      <c r="C12" s="104" t="str">
        <f>IF(NAMES!C5="","",NAMES!C5)</f>
        <v/>
      </c>
      <c r="D12" s="81" t="str">
        <f>IF(NAMES!D5="","",NAMES!D5)</f>
        <v/>
      </c>
      <c r="E12" s="82" t="str">
        <f>IF(PRELIM!P12="","",$E$8*PRELIM!P12)</f>
        <v/>
      </c>
      <c r="F12" s="83" t="str">
        <f>IF(PRELIM!AB12="","",$F$8*PRELIM!AB12)</f>
        <v/>
      </c>
      <c r="G12" s="83" t="str">
        <f>IF(PRELIM!AD12="","",$G$8*PRELIM!AD12)</f>
        <v/>
      </c>
      <c r="H12" s="84" t="str">
        <f t="shared" si="0"/>
        <v/>
      </c>
      <c r="I12" s="85" t="str">
        <f>IF(H12="","",VLOOKUP(H12,'INITIAL INPUT'!$P$4:$R$34,3))</f>
        <v/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">
      <c r="A13" s="90" t="s">
        <v>38</v>
      </c>
      <c r="B13" s="79" t="str">
        <f>IF(NAMES!B6="","",NAMES!B6)</f>
        <v/>
      </c>
      <c r="C13" s="104" t="str">
        <f>IF(NAMES!C6="","",NAMES!C6)</f>
        <v/>
      </c>
      <c r="D13" s="81" t="str">
        <f>IF(NAMES!D6="","",NAMES!D6)</f>
        <v/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">
      <c r="A14" s="90" t="s">
        <v>39</v>
      </c>
      <c r="B14" s="79" t="str">
        <f>IF(NAMES!B7="","",NAMES!B7)</f>
        <v/>
      </c>
      <c r="C14" s="104" t="str">
        <f>IF(NAMES!C7="","",NAMES!C7)</f>
        <v/>
      </c>
      <c r="D14" s="81" t="str">
        <f>IF(NAMES!D7="","",NAMES!D7)</f>
        <v/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3" t="str">
        <f>A1</f>
        <v>CITCS INTL  CSE12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2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25">
      <c r="A44" s="279" t="str">
        <f>A3</f>
        <v>MOBILE APPLICATION DESIGN AND DEVELOPMENT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25">
      <c r="A45" s="282" t="str">
        <f>A4</f>
        <v>THSAT 12:30PM-1:45PM  MWF 4:15PM-5:30PM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25">
      <c r="A46" s="282" t="str">
        <f>A5</f>
        <v>2nd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2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8" zoomScaleNormal="100" workbookViewId="0">
      <selection activeCell="T23" sqref="T23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 x14ac:dyDescent="0.25">
      <c r="A1" s="319" t="str">
        <f>CRS!A1</f>
        <v>CITCS INTL  CSE12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66" t="str">
        <f>CRS!H9</f>
        <v/>
      </c>
      <c r="AF9" s="64" t="str">
        <f>CRS!I9</f>
        <v/>
      </c>
      <c r="AG9" s="61"/>
      <c r="AH9" s="61"/>
      <c r="AI9" s="61"/>
      <c r="AJ9" s="61"/>
      <c r="AK9" s="61"/>
    </row>
    <row r="10" spans="1:37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 t="str">
        <f>CRS!H11</f>
        <v/>
      </c>
      <c r="AF11" s="64" t="str">
        <f>CRS!I11</f>
        <v/>
      </c>
      <c r="AG11" s="55"/>
      <c r="AH11" s="55"/>
      <c r="AI11" s="55"/>
      <c r="AJ11" s="55"/>
      <c r="AK11" s="55"/>
    </row>
    <row r="12" spans="1:37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66" t="str">
        <f>CRS!H12</f>
        <v/>
      </c>
      <c r="AF12" s="64" t="str">
        <f>CRS!I12</f>
        <v/>
      </c>
      <c r="AG12" s="55"/>
      <c r="AH12" s="55"/>
      <c r="AI12" s="55"/>
      <c r="AJ12" s="55"/>
      <c r="AK12" s="55"/>
    </row>
    <row r="13" spans="1:37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73"/>
      <c r="AH26" s="371" t="s">
        <v>127</v>
      </c>
    </row>
    <row r="27" spans="1:34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74"/>
      <c r="AH27" s="372"/>
    </row>
    <row r="28" spans="1:34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74"/>
      <c r="AH28" s="372"/>
    </row>
    <row r="29" spans="1:34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74"/>
      <c r="AH29" s="372"/>
    </row>
    <row r="30" spans="1:34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74"/>
      <c r="AH30" s="372"/>
    </row>
    <row r="31" spans="1:34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74"/>
      <c r="AH31" s="372"/>
    </row>
    <row r="32" spans="1:34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74"/>
      <c r="AH32" s="372"/>
    </row>
    <row r="33" spans="1:37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74"/>
      <c r="AH34" s="372"/>
      <c r="AI34" s="55"/>
      <c r="AJ34" s="55"/>
      <c r="AK34" s="55"/>
    </row>
    <row r="35" spans="1:37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74"/>
      <c r="AH35" s="372"/>
      <c r="AI35" s="55"/>
      <c r="AJ35" s="55"/>
      <c r="AK35" s="55"/>
    </row>
    <row r="36" spans="1:37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74"/>
      <c r="AH36" s="372"/>
      <c r="AI36" s="55"/>
      <c r="AJ36" s="55"/>
      <c r="AK36" s="55"/>
    </row>
    <row r="37" spans="1:37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74"/>
      <c r="AH37" s="372"/>
      <c r="AI37" s="55"/>
      <c r="AJ37" s="55"/>
      <c r="AK37" s="55"/>
    </row>
    <row r="38" spans="1:37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74"/>
      <c r="AH38" s="372"/>
      <c r="AI38" s="55"/>
      <c r="AJ38" s="55"/>
      <c r="AK38" s="55"/>
    </row>
    <row r="39" spans="1:37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74"/>
      <c r="AH39" s="372"/>
      <c r="AI39" s="55"/>
      <c r="AJ39" s="55"/>
      <c r="AK39" s="55"/>
    </row>
    <row r="40" spans="1:37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25">
      <c r="A42" s="332" t="str">
        <f>A1</f>
        <v>CITCS INTL  CSE12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6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 t="str">
        <f>O6</f>
        <v/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CSE12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CSE12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A10" zoomScaleNormal="100" workbookViewId="0">
      <selection activeCell="N20" sqref="N20"/>
    </sheetView>
  </sheetViews>
  <sheetFormatPr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319" t="str">
        <f>CRS!A1</f>
        <v>CITCS INTL  CSE12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2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25">
      <c r="A3" s="345" t="str">
        <f>CRS!A3</f>
        <v>MOBILE APPLICATION DESIGN AND DEVELOPMENT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25">
      <c r="A4" s="323" t="str">
        <f>CRS!A4</f>
        <v>THSAT 12:30PM-1:45PM  MWF 4:15PM-5:30PM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25">
      <c r="A5" s="323" t="str">
        <f>CRS!A5</f>
        <v>2nd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2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2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2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KIM, JEONGWOO </v>
      </c>
      <c r="C9" s="65" t="str">
        <f>CRS!C9</f>
        <v>M</v>
      </c>
      <c r="D9" s="70" t="str">
        <f>CRS!D9</f>
        <v>BSCS-MOBILE TECH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VENTURA, BRYNEL JAMES D. </v>
      </c>
      <c r="C10" s="65" t="str">
        <f>CRS!C10</f>
        <v>M</v>
      </c>
      <c r="D10" s="70" t="str">
        <f>CRS!D10</f>
        <v>BSCS-MOBILE TECH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/>
      </c>
      <c r="C11" s="65" t="str">
        <f>CRS!C11</f>
        <v/>
      </c>
      <c r="D11" s="70" t="str">
        <f>CRS!D11</f>
        <v/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/>
      </c>
      <c r="C12" s="65" t="str">
        <f>CRS!C12</f>
        <v/>
      </c>
      <c r="D12" s="70" t="str">
        <f>CRS!D12</f>
        <v/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/>
      </c>
      <c r="C13" s="65" t="str">
        <f>CRS!C13</f>
        <v/>
      </c>
      <c r="D13" s="70" t="str">
        <f>CRS!D13</f>
        <v/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/>
      </c>
      <c r="C14" s="65" t="str">
        <f>CRS!C14</f>
        <v/>
      </c>
      <c r="D14" s="70" t="str">
        <f>CRS!D14</f>
        <v/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2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2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2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2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2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2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2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332" t="str">
        <f>A1</f>
        <v>CITCS INTL  CSE12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2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345" t="str">
        <f>A3</f>
        <v>MOBILE APPLICATION DESIGN AND DEVELOPMENT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25">
      <c r="A45" s="323" t="str">
        <f>A4</f>
        <v>THSAT 12:30PM-1:45PM  MWF 4:15PM-5:30PM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25">
      <c r="A46" s="323" t="str">
        <f>A5</f>
        <v>2nd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2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2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2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2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2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2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2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2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2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2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INTL</v>
      </c>
      <c r="C11" s="385" t="str">
        <f>'INITIAL INPUT'!G12</f>
        <v>CSE12</v>
      </c>
      <c r="D11" s="386"/>
      <c r="E11" s="386"/>
      <c r="F11" s="163"/>
      <c r="G11" s="387" t="str">
        <f>CRS!A4</f>
        <v>THSAT 12:30PM-1:45PM  MWF 4:15PM-5:30PM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2nd Trimester</v>
      </c>
      <c r="P11" s="386"/>
    </row>
    <row r="12" spans="1:34" s="127" customFormat="1" ht="15" customHeight="1" x14ac:dyDescent="0.2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14-5020-682</v>
      </c>
      <c r="C15" s="139" t="str">
        <f>IF(NAMES!B2="","",NAMES!B2)</f>
        <v xml:space="preserve">KIM, JEONGWOO </v>
      </c>
      <c r="D15" s="140"/>
      <c r="E15" s="141" t="str">
        <f>IF(NAMES!C2="","",NAMES!C2)</f>
        <v>M</v>
      </c>
      <c r="F15" s="142"/>
      <c r="G15" s="143" t="str">
        <f>IF(NAMES!D2="","",NAMES!D2)</f>
        <v>BSCS-MOBILE TECH TRACK-2</v>
      </c>
      <c r="H15" s="133"/>
      <c r="I15" s="144" t="str">
        <f>IF(CRS!I9="","",CRS!I9)</f>
        <v/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13-3983-371</v>
      </c>
      <c r="C16" s="139" t="str">
        <f>IF(NAMES!B3="","",NAMES!B3)</f>
        <v xml:space="preserve">VENTURA, BRYNEL JAMES D. </v>
      </c>
      <c r="D16" s="140"/>
      <c r="E16" s="141" t="str">
        <f>IF(NAMES!C3="","",NAMES!C3)</f>
        <v>M</v>
      </c>
      <c r="F16" s="142"/>
      <c r="G16" s="143" t="str">
        <f>IF(NAMES!D3="","",NAMES!D3)</f>
        <v>BSCS-MOBILE TECH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/>
      </c>
      <c r="C17" s="139" t="str">
        <f>IF(NAMES!B4="","",NAMES!B4)</f>
        <v/>
      </c>
      <c r="D17" s="140"/>
      <c r="E17" s="141" t="str">
        <f>IF(NAMES!C4="","",NAMES!C4)</f>
        <v/>
      </c>
      <c r="F17" s="142"/>
      <c r="G17" s="143" t="str">
        <f>IF(NAMES!D4="","",NAMES!D4)</f>
        <v/>
      </c>
      <c r="H17" s="133"/>
      <c r="I17" s="144" t="str">
        <f>IF(CRS!I11="","",CRS!I11)</f>
        <v/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/>
      </c>
      <c r="C18" s="139" t="str">
        <f>IF(NAMES!B5="","",NAMES!B5)</f>
        <v/>
      </c>
      <c r="D18" s="140"/>
      <c r="E18" s="141" t="str">
        <f>IF(NAMES!C5="","",NAMES!C5)</f>
        <v/>
      </c>
      <c r="F18" s="142"/>
      <c r="G18" s="143" t="str">
        <f>IF(NAMES!D5="","",NAMES!D5)</f>
        <v/>
      </c>
      <c r="H18" s="133"/>
      <c r="I18" s="144" t="str">
        <f>IF(CRS!I12="","",CRS!I12)</f>
        <v/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/>
      </c>
      <c r="C19" s="139" t="str">
        <f>IF(NAMES!B6="","",NAMES!B6)</f>
        <v/>
      </c>
      <c r="D19" s="140"/>
      <c r="E19" s="141" t="str">
        <f>IF(NAMES!C6="","",NAMES!C6)</f>
        <v/>
      </c>
      <c r="F19" s="142"/>
      <c r="G19" s="143" t="str">
        <f>IF(NAMES!D6="","",NAMES!D6)</f>
        <v/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/>
      </c>
      <c r="C20" s="139" t="str">
        <f>IF(NAMES!B7="","",NAMES!B7)</f>
        <v/>
      </c>
      <c r="D20" s="140"/>
      <c r="E20" s="141" t="str">
        <f>IF(NAMES!C7="","",NAMES!C7)</f>
        <v/>
      </c>
      <c r="F20" s="142"/>
      <c r="G20" s="143" t="str">
        <f>IF(NAMES!D7="","",NAMES!D7)</f>
        <v/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MOBILE APPLICATION DESIGN AND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INTL</v>
      </c>
      <c r="C72" s="385" t="str">
        <f>C11</f>
        <v>CSE12</v>
      </c>
      <c r="D72" s="386"/>
      <c r="E72" s="386"/>
      <c r="F72" s="163"/>
      <c r="G72" s="387" t="str">
        <f>G11</f>
        <v>THSAT 12:30PM-1:45PM  MWF 4:15PM-5:30PM</v>
      </c>
      <c r="H72" s="388"/>
      <c r="I72" s="388"/>
      <c r="J72" s="388"/>
      <c r="K72" s="388"/>
      <c r="L72" s="388"/>
      <c r="M72" s="388"/>
      <c r="N72" s="164"/>
      <c r="O72" s="389" t="str">
        <f>O11</f>
        <v>2nd Trimester</v>
      </c>
      <c r="P72" s="386"/>
    </row>
    <row r="73" spans="1:34" s="127" customFormat="1" ht="15" customHeight="1" x14ac:dyDescent="0.2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MOBILE APPLICATION DESIGN AND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2018-02-22T11:12:20Z</dcterms:modified>
</cp:coreProperties>
</file>