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B24" i="3" s="1"/>
  <c r="F24" i="4" s="1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O54" i="3"/>
  <c r="O53" i="3"/>
  <c r="P53" i="3" s="1"/>
  <c r="O52" i="3"/>
  <c r="O51" i="3"/>
  <c r="O50" i="3"/>
  <c r="O40" i="3"/>
  <c r="O39" i="3"/>
  <c r="O38" i="3"/>
  <c r="O37" i="3"/>
  <c r="O36" i="3"/>
  <c r="O35" i="3"/>
  <c r="O34" i="3"/>
  <c r="O33" i="3"/>
  <c r="P33" i="3" s="1"/>
  <c r="E33" i="4" s="1"/>
  <c r="O32" i="3"/>
  <c r="O31" i="3"/>
  <c r="O30" i="3"/>
  <c r="O29" i="3"/>
  <c r="O28" i="3"/>
  <c r="O27" i="3"/>
  <c r="O26" i="3"/>
  <c r="P26" i="3" s="1"/>
  <c r="E26" i="4" s="1"/>
  <c r="O25" i="3"/>
  <c r="O24" i="3"/>
  <c r="O23" i="3"/>
  <c r="O22" i="3"/>
  <c r="O21" i="3"/>
  <c r="O20" i="3"/>
  <c r="O19" i="3"/>
  <c r="P19" i="3" s="1"/>
  <c r="E19" i="4" s="1"/>
  <c r="O18" i="3"/>
  <c r="P18" i="3" s="1"/>
  <c r="E18" i="4" s="1"/>
  <c r="O17" i="3"/>
  <c r="O16" i="3"/>
  <c r="O15" i="3"/>
  <c r="P15" i="3" s="1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0" i="6"/>
  <c r="C18" i="6"/>
  <c r="C19" i="6"/>
  <c r="C20" i="6"/>
  <c r="C21" i="6"/>
  <c r="C25" i="6"/>
  <c r="C26" i="6"/>
  <c r="C28" i="6"/>
  <c r="C34" i="6"/>
  <c r="C37" i="6"/>
  <c r="C39" i="6"/>
  <c r="B51" i="6"/>
  <c r="B55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D16" i="7"/>
  <c r="B18" i="7"/>
  <c r="D19" i="7"/>
  <c r="B20" i="7"/>
  <c r="D20" i="7"/>
  <c r="B22" i="7"/>
  <c r="C23" i="7"/>
  <c r="C25" i="7"/>
  <c r="C26" i="7"/>
  <c r="C28" i="7"/>
  <c r="B31" i="7"/>
  <c r="B33" i="7"/>
  <c r="D35" i="7"/>
  <c r="D36" i="7"/>
  <c r="D37" i="7"/>
  <c r="B38" i="7"/>
  <c r="C39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1" i="6"/>
  <c r="B12" i="6"/>
  <c r="D12" i="6"/>
  <c r="B13" i="6"/>
  <c r="B16" i="6"/>
  <c r="B18" i="6"/>
  <c r="D18" i="6"/>
  <c r="B19" i="6"/>
  <c r="B20" i="6"/>
  <c r="D20" i="6"/>
  <c r="D21" i="6"/>
  <c r="B22" i="6"/>
  <c r="B23" i="6"/>
  <c r="B24" i="6"/>
  <c r="B25" i="6"/>
  <c r="B26" i="6"/>
  <c r="B27" i="6"/>
  <c r="B28" i="6"/>
  <c r="D30" i="6"/>
  <c r="B32" i="6"/>
  <c r="B33" i="6"/>
  <c r="B34" i="6"/>
  <c r="D35" i="6"/>
  <c r="D36" i="6"/>
  <c r="B38" i="6"/>
  <c r="B40" i="6"/>
  <c r="C50" i="6"/>
  <c r="C51" i="6"/>
  <c r="C59" i="6"/>
  <c r="C64" i="6"/>
  <c r="C65" i="6"/>
  <c r="C66" i="6"/>
  <c r="C70" i="6"/>
  <c r="C72" i="6"/>
  <c r="C75" i="6"/>
  <c r="C76" i="6"/>
  <c r="C77" i="6"/>
  <c r="C80" i="6"/>
  <c r="C10" i="7"/>
  <c r="C13" i="7"/>
  <c r="C20" i="7"/>
  <c r="C21" i="7"/>
  <c r="B23" i="7"/>
  <c r="D24" i="7"/>
  <c r="D25" i="7"/>
  <c r="B26" i="7"/>
  <c r="B28" i="7"/>
  <c r="D30" i="7"/>
  <c r="C35" i="7"/>
  <c r="C37" i="7"/>
  <c r="B40" i="7"/>
  <c r="D40" i="7"/>
  <c r="C50" i="7"/>
  <c r="C52" i="7"/>
  <c r="B55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8" i="3"/>
  <c r="F28" i="4" s="1"/>
  <c r="AB30" i="3"/>
  <c r="F30" i="4" s="1"/>
  <c r="AB38" i="3"/>
  <c r="F38" i="4" s="1"/>
  <c r="F51" i="4"/>
  <c r="AB55" i="3"/>
  <c r="F55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P36" i="3"/>
  <c r="E36" i="4" s="1"/>
  <c r="E53" i="4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5" i="4"/>
  <c r="P37" i="3"/>
  <c r="E37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P10" i="3" l="1"/>
  <c r="E10" i="4" s="1"/>
  <c r="P14" i="3"/>
  <c r="E14" i="4" s="1"/>
  <c r="P22" i="3"/>
  <c r="E22" i="4" s="1"/>
  <c r="P34" i="3"/>
  <c r="E34" i="4" s="1"/>
  <c r="H34" i="4" s="1"/>
  <c r="AE34" i="3" s="1"/>
  <c r="P38" i="3"/>
  <c r="E38" i="4" s="1"/>
  <c r="P55" i="3"/>
  <c r="E55" i="4" s="1"/>
  <c r="P29" i="3"/>
  <c r="E29" i="4" s="1"/>
  <c r="P40" i="3"/>
  <c r="E40" i="4" s="1"/>
  <c r="H40" i="4" s="1"/>
  <c r="I40" i="4" s="1"/>
  <c r="P24" i="3"/>
  <c r="E24" i="4" s="1"/>
  <c r="P11" i="3"/>
  <c r="E11" i="4" s="1"/>
  <c r="P23" i="3"/>
  <c r="E23" i="4" s="1"/>
  <c r="P27" i="3"/>
  <c r="E27" i="4" s="1"/>
  <c r="H27" i="4" s="1"/>
  <c r="I27" i="4" s="1"/>
  <c r="P31" i="3"/>
  <c r="E31" i="4" s="1"/>
  <c r="H31" i="4" s="1"/>
  <c r="P35" i="3"/>
  <c r="E35" i="4" s="1"/>
  <c r="P39" i="3"/>
  <c r="E39" i="4" s="1"/>
  <c r="P52" i="3"/>
  <c r="E52" i="4" s="1"/>
  <c r="H52" i="4" s="1"/>
  <c r="I52" i="4" s="1"/>
  <c r="P56" i="3"/>
  <c r="E56" i="4" s="1"/>
  <c r="P54" i="3"/>
  <c r="E54" i="4" s="1"/>
  <c r="P21" i="3"/>
  <c r="E21" i="4" s="1"/>
  <c r="P9" i="3"/>
  <c r="E9" i="4" s="1"/>
  <c r="H9" i="4" s="1"/>
  <c r="I9" i="4" s="1"/>
  <c r="AF9" i="3" s="1"/>
  <c r="P20" i="3"/>
  <c r="E20" i="4" s="1"/>
  <c r="P12" i="3"/>
  <c r="E12" i="4" s="1"/>
  <c r="P16" i="3"/>
  <c r="E16" i="4" s="1"/>
  <c r="P28" i="3"/>
  <c r="E28" i="4" s="1"/>
  <c r="H28" i="4" s="1"/>
  <c r="AE28" i="3" s="1"/>
  <c r="P32" i="3"/>
  <c r="E32" i="4" s="1"/>
  <c r="P30" i="3"/>
  <c r="E30" i="4" s="1"/>
  <c r="P51" i="3"/>
  <c r="E51" i="4" s="1"/>
  <c r="P13" i="3"/>
  <c r="E13" i="4" s="1"/>
  <c r="H13" i="4" s="1"/>
  <c r="I13" i="4" s="1"/>
  <c r="P17" i="3"/>
  <c r="E17" i="4" s="1"/>
  <c r="P25" i="3"/>
  <c r="E25" i="4" s="1"/>
  <c r="P50" i="3"/>
  <c r="E50" i="4" s="1"/>
  <c r="V55" i="4"/>
  <c r="W55" i="4" s="1"/>
  <c r="O81" i="8" s="1"/>
  <c r="C57" i="7"/>
  <c r="D39" i="7"/>
  <c r="C36" i="7"/>
  <c r="C34" i="7"/>
  <c r="B29" i="7"/>
  <c r="C18" i="7"/>
  <c r="C12" i="7"/>
  <c r="C57" i="6"/>
  <c r="D39" i="6"/>
  <c r="B35" i="6"/>
  <c r="B31" i="6"/>
  <c r="D19" i="6"/>
  <c r="B17" i="6"/>
  <c r="D11" i="6"/>
  <c r="B10" i="6"/>
  <c r="B51" i="7"/>
  <c r="B35" i="7"/>
  <c r="B32" i="7"/>
  <c r="C30" i="7"/>
  <c r="D21" i="7"/>
  <c r="B19" i="7"/>
  <c r="B17" i="7"/>
  <c r="B13" i="7"/>
  <c r="D56" i="6"/>
  <c r="D51" i="6"/>
  <c r="C36" i="6"/>
  <c r="C30" i="6"/>
  <c r="C12" i="6"/>
  <c r="A4" i="7"/>
  <c r="A45" i="7" s="1"/>
  <c r="AF11" i="7"/>
  <c r="T20" i="4"/>
  <c r="U20" i="4" s="1"/>
  <c r="AG20" i="7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39" i="8"/>
  <c r="A6" i="3"/>
  <c r="A47" i="3" s="1"/>
  <c r="A6" i="7"/>
  <c r="A47" i="7" s="1"/>
  <c r="A6" i="6"/>
  <c r="A47" i="6" s="1"/>
  <c r="AF29" i="7"/>
  <c r="AF55" i="6"/>
  <c r="AF61" i="7"/>
  <c r="AF21" i="6"/>
  <c r="O24" i="4"/>
  <c r="K30" i="8" s="1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AF59" i="7"/>
  <c r="H10" i="4"/>
  <c r="I10" i="4" s="1"/>
  <c r="AF10" i="3" s="1"/>
  <c r="O88" i="8"/>
  <c r="M88" i="8"/>
  <c r="U40" i="4"/>
  <c r="V40" i="4" s="1"/>
  <c r="O33" i="4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V25" i="4"/>
  <c r="W25" i="4" s="1"/>
  <c r="AG25" i="7"/>
  <c r="I90" i="8"/>
  <c r="AG55" i="6"/>
  <c r="AG71" i="7"/>
  <c r="V71" i="4"/>
  <c r="U51" i="4"/>
  <c r="AF72" i="7"/>
  <c r="U69" i="4"/>
  <c r="AG15" i="7"/>
  <c r="V29" i="4"/>
  <c r="U14" i="4"/>
  <c r="AG34" i="7"/>
  <c r="U32" i="4"/>
  <c r="V11" i="4"/>
  <c r="U70" i="4"/>
  <c r="AF34" i="7"/>
  <c r="O92" i="8"/>
  <c r="AG62" i="7"/>
  <c r="AG29" i="6"/>
  <c r="M105" i="8"/>
  <c r="O105" i="8"/>
  <c r="O16" i="8"/>
  <c r="M16" i="8"/>
  <c r="M37" i="8"/>
  <c r="O37" i="8"/>
  <c r="M89" i="8"/>
  <c r="V61" i="4"/>
  <c r="W61" i="4" s="1"/>
  <c r="AG10" i="7"/>
  <c r="U80" i="4"/>
  <c r="M40" i="8"/>
  <c r="O40" i="8"/>
  <c r="U12" i="4"/>
  <c r="AF13" i="6"/>
  <c r="M39" i="8"/>
  <c r="AF11" i="3"/>
  <c r="O86" i="8"/>
  <c r="AG63" i="7"/>
  <c r="AG79" i="7"/>
  <c r="AG60" i="7"/>
  <c r="AF60" i="7"/>
  <c r="AF66" i="7"/>
  <c r="M91" i="8"/>
  <c r="AG24" i="7"/>
  <c r="O19" i="8"/>
  <c r="AF10" i="7"/>
  <c r="AF30" i="7"/>
  <c r="U30" i="4"/>
  <c r="AF31" i="6"/>
  <c r="O30" i="8"/>
  <c r="M30" i="8"/>
  <c r="AG28" i="7"/>
  <c r="AG66" i="7"/>
  <c r="AF27" i="7"/>
  <c r="U27" i="4"/>
  <c r="U52" i="4" l="1"/>
  <c r="AF37" i="6"/>
  <c r="AE31" i="3"/>
  <c r="I31" i="4"/>
  <c r="I37" i="8" s="1"/>
  <c r="AG30" i="6"/>
  <c r="O27" i="4"/>
  <c r="I78" i="8"/>
  <c r="AF52" i="3"/>
  <c r="AF19" i="7"/>
  <c r="AF61" i="6"/>
  <c r="U22" i="4"/>
  <c r="AG61" i="6"/>
  <c r="O39" i="4"/>
  <c r="K45" i="8" s="1"/>
  <c r="AG19" i="7"/>
  <c r="AE11" i="3"/>
  <c r="AF20" i="7"/>
  <c r="AF26" i="7"/>
  <c r="AG24" i="6"/>
  <c r="K37" i="8"/>
  <c r="V26" i="4"/>
  <c r="AG26" i="6"/>
  <c r="O73" i="4"/>
  <c r="K99" i="8" s="1"/>
  <c r="O76" i="4"/>
  <c r="AG76" i="6" s="1"/>
  <c r="AG69" i="6"/>
  <c r="M34" i="8"/>
  <c r="AE27" i="3"/>
  <c r="AF63" i="7"/>
  <c r="AG37" i="6"/>
  <c r="O20" i="4"/>
  <c r="O56" i="4"/>
  <c r="K82" i="8" s="1"/>
  <c r="V20" i="4"/>
  <c r="W20" i="4" s="1"/>
  <c r="O26" i="8" s="1"/>
  <c r="AF13" i="7"/>
  <c r="AG13" i="7"/>
  <c r="M19" i="8"/>
  <c r="U39" i="4"/>
  <c r="AG39" i="7" s="1"/>
  <c r="AF69" i="6"/>
  <c r="K89" i="8"/>
  <c r="AG23" i="7"/>
  <c r="K27" i="8"/>
  <c r="AF23" i="7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V14" i="4"/>
  <c r="W14" i="4" s="1"/>
  <c r="AG14" i="7"/>
  <c r="M98" i="8"/>
  <c r="O98" i="8"/>
  <c r="AG51" i="7"/>
  <c r="V51" i="4"/>
  <c r="W51" i="4" s="1"/>
  <c r="K33" i="8"/>
  <c r="AG27" i="6"/>
  <c r="AF69" i="3"/>
  <c r="AG16" i="7"/>
  <c r="I87" i="8"/>
  <c r="AF61" i="3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I33" i="8"/>
  <c r="AF27" i="3"/>
  <c r="V27" i="4"/>
  <c r="W27" i="4" s="1"/>
  <c r="AG27" i="7"/>
  <c r="AG52" i="7"/>
  <c r="V52" i="4"/>
  <c r="W52" i="4" s="1"/>
  <c r="AF15" i="3"/>
  <c r="I21" i="8"/>
  <c r="I38" i="8"/>
  <c r="AF32" i="3"/>
  <c r="AG56" i="6" l="1"/>
  <c r="I77" i="8"/>
  <c r="AG39" i="6"/>
  <c r="AF19" i="3"/>
  <c r="AG18" i="7"/>
  <c r="AF62" i="3"/>
  <c r="V39" i="4"/>
  <c r="W39" i="4" s="1"/>
  <c r="O45" i="8" s="1"/>
  <c r="M26" i="8"/>
  <c r="O50" i="4"/>
  <c r="AG50" i="6" s="1"/>
  <c r="K23" i="8"/>
  <c r="I42" i="8"/>
  <c r="I91" i="8"/>
  <c r="K94" i="8"/>
  <c r="AG40" i="6"/>
  <c r="AF38" i="3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M45" i="8"/>
  <c r="M36" i="8"/>
  <c r="O36" i="8"/>
  <c r="O78" i="8"/>
  <c r="M78" i="8"/>
  <c r="M33" i="8"/>
  <c r="O33" i="8"/>
  <c r="O106" i="8"/>
  <c r="M106" i="8"/>
  <c r="O18" i="8"/>
  <c r="M18" i="8"/>
  <c r="K76" i="8" l="1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<sst xmlns="http://schemas.openxmlformats.org/spreadsheetml/2006/main" count="832" uniqueCount="260">
  <si>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</si>
  <si>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</si>
  <si>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</si>
  <si>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</si>
  <si>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</si>
  <si>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</si>
  <si>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</si>
  <si>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</si>
  <si>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</si>
  <si>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</si>
  <si>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</si>
  <si>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</si>
  <si>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</si>
  <si>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</si>
  <si>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</si>
  <si>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</si>
  <si>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</si>
  <si>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</si>
  <si>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</si>
  <si>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</si>
  <si>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</si>
  <si>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</si>
  <si>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</si>
  <si>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</si>
  <si>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</si>
  <si>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</si>
  <si>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</si>
  <si>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</si>
  <si>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</si>
  <si>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</si>
  <si>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</si>
  <si>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</si>
  <si>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</si>
  <si>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</si>
  <si>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</si>
  <si>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</si>
  <si>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</si>
  <si>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</si>
  <si>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</si>
  <si>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</si>
  <si>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</si>
  <si>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</si>
  <si>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</si>
  <si>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</si>
  <si>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</si>
  <si>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</si>
  <si>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</si>
  <si>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</si>
  <si>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</si>
  <si>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</si>
  <si>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</si>
  <si>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</si>
  <si>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</si>
  <si>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</si>
  <si>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</si>
  <si>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</si>
  <si>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</si>
  <si>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</si>
  <si>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</si>
  <si>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</si>
  <si>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</si>
  <si>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</si>
  <si>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</si>
  <si>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</si>
  <si>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</si>
  <si>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</si>
  <si>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</si>
  <si>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</si>
  <si>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</si>
  <si>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</si>
  <si>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</si>
  <si>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</si>
  <si>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</si>
  <si>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</si>
  <si>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</si>
  <si>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</si>
  <si>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</si>
  <si>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</si>
  <si>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</si>
  <si>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</si>
  <si>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</si>
  <si>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</si>
  <si>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</si>
  <si>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</si>
  <si>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</si>
  <si>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</si>
  <si>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</si>
  <si>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</si>
  <si>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</si>
  <si>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</si>
  <si>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</si>
  <si>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</si>
  <si>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</si>
  <si>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</si>
  <si>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</si>
  <si>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</si>
  <si>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</si>
  <si>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</si>
  <si>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</si>
  <si>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</si>
  <si>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</si>
  <si>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</si>
  <si>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</si>
  <si>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</si>
  <si>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</si>
  <si>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</si>
  <si>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</si>
  <si>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</si>
  <si>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</si>
  <si>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</si>
  <si>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</si>
  <si>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</si>
  <si>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</si>
  <si>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</si>
  <si>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</si>
  <si>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</si>
  <si>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</si>
  <si>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</si>
  <si>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</si>
  <si>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</si>
  <si>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</si>
  <si>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</si>
  <si>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</si>
  <si>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</si>
  <si>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</si>
  <si>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</si>
  <si>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</si>
  <si>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</si>
  <si>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</si>
  <si>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</si>
  <si>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</si>
  <si>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</si>
  <si>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</si>
  <si>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</si>
  <si>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</si>
  <si>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</si>
  <si>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</si>
  <si>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</si>
  <si>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</si>
  <si>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</si>
  <si>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</si>
  <si>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</si>
  <si>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</si>
  <si>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</si>
  <si>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</si>
  <si>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</si>
  <si>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</si>
  <si>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</si>
  <si>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</si>
  <si>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</si>
  <si>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</si>
  <si>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</si>
  <si>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</si>
  <si>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</si>
  <si>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</si>
  <si>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</si>
  <si>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</si>
  <si>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CITCS 2A</t>
  </si>
  <si>
    <t>ITE3</t>
  </si>
  <si>
    <t>WEB APPLICATION DEVELOPMENT</t>
  </si>
  <si>
    <t>M307</t>
  </si>
  <si>
    <t>MW 11:15AM-12:30PM</t>
  </si>
  <si>
    <t>MWF 12:30PM-1:45PM</t>
  </si>
  <si>
    <t xml:space="preserve">ABAKAR, TAHIR M. </t>
  </si>
  <si>
    <t>BSIT-NET SEC TRACK-2</t>
  </si>
  <si>
    <t>16-3519-155</t>
  </si>
  <si>
    <t xml:space="preserve">AHUNANYA, CHIBUEZE J. </t>
  </si>
  <si>
    <t>BSIT-NET SEC TRACK-1</t>
  </si>
  <si>
    <t>17-4681-145</t>
  </si>
  <si>
    <t xml:space="preserve">BACAGAN, DANNAH ANGIELLE B. </t>
  </si>
  <si>
    <t>BSIT-WEB TRACK-2</t>
  </si>
  <si>
    <t>16-5450-909</t>
  </si>
  <si>
    <t xml:space="preserve">BIANES, LORENZO C. </t>
  </si>
  <si>
    <t>15-2439-200</t>
  </si>
  <si>
    <t xml:space="preserve">BONDAD, NEIL CHRISTOPHER C. </t>
  </si>
  <si>
    <t>14-4336-690</t>
  </si>
  <si>
    <t xml:space="preserve">BULAO, ARWIN REYNIEL M. </t>
  </si>
  <si>
    <t>16-4761-821</t>
  </si>
  <si>
    <t xml:space="preserve">CABILITAZAN, PABLO DONMARI A. </t>
  </si>
  <si>
    <t>15-0511-246</t>
  </si>
  <si>
    <t xml:space="preserve">CALAWA, ROJAN KRISTOFFER N. </t>
  </si>
  <si>
    <t>16-3829-351</t>
  </si>
  <si>
    <t xml:space="preserve">CASTRO, LEO CHRISTIAN E. </t>
  </si>
  <si>
    <t>16-4853-670</t>
  </si>
  <si>
    <t xml:space="preserve">CAWIL, JUJI T. </t>
  </si>
  <si>
    <t>BSIT-WEB TRACK-1</t>
  </si>
  <si>
    <t>16-3874-649</t>
  </si>
  <si>
    <t xml:space="preserve">CORTEZ, WENDELL R. </t>
  </si>
  <si>
    <t>16-3875-283</t>
  </si>
  <si>
    <t xml:space="preserve">DELA CRUZ, AARON KEITH N. </t>
  </si>
  <si>
    <t>16-4794-874</t>
  </si>
  <si>
    <t xml:space="preserve">DOMINGO, JOHN CARLO R. </t>
  </si>
  <si>
    <t>14-0828-403</t>
  </si>
  <si>
    <t xml:space="preserve">EROT, OLLINGER SYAN M. </t>
  </si>
  <si>
    <t>17-4118-909</t>
  </si>
  <si>
    <t xml:space="preserve">ESPAÑOLA, NECOLE P. </t>
  </si>
  <si>
    <t>15-0341-500</t>
  </si>
  <si>
    <t xml:space="preserve">GACUTAN, JORDS NIKKO B. </t>
  </si>
  <si>
    <t>BSCS-DIGITAL ARTS TRACK-2</t>
  </si>
  <si>
    <t>13-2308-249</t>
  </si>
  <si>
    <t xml:space="preserve">GARDO, JARON RALPH L. </t>
  </si>
  <si>
    <t>16-4464-918</t>
  </si>
  <si>
    <t xml:space="preserve">GO, MARK BRIAN JHAY C. </t>
  </si>
  <si>
    <t>BSIT-ERP TRACK-1</t>
  </si>
  <si>
    <t>16-5591-756</t>
  </si>
  <si>
    <t xml:space="preserve">GOMEZ, JOHN PAUL D. </t>
  </si>
  <si>
    <t>16-5145-532</t>
  </si>
  <si>
    <t xml:space="preserve">KASE, JEREMY </t>
  </si>
  <si>
    <t>15-4010-896</t>
  </si>
  <si>
    <t xml:space="preserve">LALLANA, DAPHNE G. </t>
  </si>
  <si>
    <t>BSIT-ERP TRACK-2</t>
  </si>
  <si>
    <t>16-4650-784</t>
  </si>
  <si>
    <t xml:space="preserve">LOPEZ, WILCARL D. </t>
  </si>
  <si>
    <t>BSCS-DIGITAL ARTS TRACK-1</t>
  </si>
  <si>
    <t>17-4751-439</t>
  </si>
  <si>
    <t xml:space="preserve">MACARAEG, JOSEPH PAUL D. </t>
  </si>
  <si>
    <t>16-4904-114</t>
  </si>
  <si>
    <t xml:space="preserve">MACAUMBANG, ABDUL ILAAH G. </t>
  </si>
  <si>
    <t>14-1009-839</t>
  </si>
  <si>
    <t xml:space="preserve">MANLONG, DEANTON S. </t>
  </si>
  <si>
    <t>16-3876-295</t>
  </si>
  <si>
    <t xml:space="preserve">ORDOÑEZ, JAN TYRONNE L. </t>
  </si>
  <si>
    <t>15-1871-330</t>
  </si>
  <si>
    <t xml:space="preserve">ORPILLA, NORVEEN ROIZE C. </t>
  </si>
  <si>
    <t>16-3992-774</t>
  </si>
  <si>
    <t xml:space="preserve">PACAMARRA, CYRIL A. </t>
  </si>
  <si>
    <t>14-4841-505</t>
  </si>
  <si>
    <t xml:space="preserve">PACLEB, ANGELA T. </t>
  </si>
  <si>
    <t>16-4167-382</t>
  </si>
  <si>
    <t xml:space="preserve">PERALTA, VINCE RYEL F. </t>
  </si>
  <si>
    <t>BSCS-MOBILE TECH TRACK-2</t>
  </si>
  <si>
    <t>15-3573-372</t>
  </si>
  <si>
    <t xml:space="preserve">QUIBAN, JUDY ANN L. </t>
  </si>
  <si>
    <t>16-4014-698</t>
  </si>
  <si>
    <t xml:space="preserve">REYES, CARLO M. </t>
  </si>
  <si>
    <t>16-3796-872</t>
  </si>
  <si>
    <t xml:space="preserve">RIVERA, PATRICK JACE L. </t>
  </si>
  <si>
    <t>13-0152-982</t>
  </si>
  <si>
    <t xml:space="preserve">SALIO-AN, RAIMUN B. </t>
  </si>
  <si>
    <t>16-4131-942</t>
  </si>
  <si>
    <t xml:space="preserve">SALVADOR, SAMANTHA ANGELA </t>
  </si>
  <si>
    <t>16-5156-297</t>
  </si>
  <si>
    <t xml:space="preserve">SOMINTAC, SAMUEL ALEXIS F. </t>
  </si>
  <si>
    <t>13-3729-535</t>
  </si>
  <si>
    <t xml:space="preserve">TERENG, KARL ANDREI B. </t>
  </si>
  <si>
    <t>15-4698-202</t>
  </si>
  <si>
    <t xml:space="preserve">ULANDAY, ARNIE C. </t>
  </si>
  <si>
    <t>12014577</t>
  </si>
  <si>
    <t xml:space="preserve">VALLES, LESLIE JOY G. </t>
  </si>
  <si>
    <t>13-1856-552</t>
  </si>
  <si>
    <t xml:space="preserve">WON, SEONGYEON </t>
  </si>
  <si>
    <t>16-3891-523</t>
  </si>
  <si>
    <t>CC HTML</t>
  </si>
  <si>
    <t>GIT</t>
  </si>
  <si>
    <t>HTML 01</t>
  </si>
  <si>
    <t>HTML EXRCISES</t>
  </si>
  <si>
    <t>CH01</t>
  </si>
  <si>
    <t>CH02</t>
  </si>
  <si>
    <t>SW01</t>
  </si>
  <si>
    <t>SW02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</si>
</sst>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2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71" fillId="0" borderId="0"/>
    <xf numFmtId="0" fontId="70" fillId="0" borderId="0"/>
    <xf numFmtId="0" fontId="1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5" xr:uid="{00000000-0005-0000-0000-000002000000}"/>
    <cellStyle name="Normal 4" xfId="4" xr:uid="{00000000-0005-0000-0000-00002F000000}"/>
    <cellStyle name="Normal 5" xfId="3" xr:uid="{00000000-0005-0000-0000-000031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4" sqref="G14:H14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157</v>
      </c>
      <c r="E12" s="223"/>
      <c r="F12" s="1"/>
      <c r="G12" s="219" t="s">
        <v>158</v>
      </c>
      <c r="H12" s="222"/>
      <c r="I12" s="2"/>
      <c r="J12" s="219" t="s">
        <v>159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161</v>
      </c>
      <c r="E14" s="222"/>
      <c r="F14" s="4"/>
      <c r="G14" s="219" t="s">
        <v>162</v>
      </c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5" workbookViewId="0">
      <selection activeCell="B2" sqref="B2:B41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106</v>
      </c>
      <c r="D4" s="51" t="s">
        <v>170</v>
      </c>
      <c r="E4" s="47" t="s">
        <v>171</v>
      </c>
    </row>
    <row r="5" spans="1:5" ht="12.75" customHeight="1" x14ac:dyDescent="0.25">
      <c r="A5" s="50" t="s">
        <v>37</v>
      </c>
      <c r="B5" s="46" t="s">
        <v>172</v>
      </c>
      <c r="C5" s="47" t="s">
        <v>114</v>
      </c>
      <c r="D5" s="51" t="s">
        <v>164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114</v>
      </c>
      <c r="D6" s="51" t="s">
        <v>167</v>
      </c>
      <c r="E6" s="47" t="s">
        <v>175</v>
      </c>
    </row>
    <row r="7" spans="1:5" ht="12.75" customHeight="1" x14ac:dyDescent="0.25">
      <c r="A7" s="50" t="s">
        <v>39</v>
      </c>
      <c r="B7" s="46" t="s">
        <v>176</v>
      </c>
      <c r="C7" s="47" t="s">
        <v>114</v>
      </c>
      <c r="D7" s="51" t="s">
        <v>164</v>
      </c>
      <c r="E7" s="47" t="s">
        <v>177</v>
      </c>
    </row>
    <row r="8" spans="1:5" ht="12.75" customHeight="1" x14ac:dyDescent="0.25">
      <c r="A8" s="50" t="s">
        <v>40</v>
      </c>
      <c r="B8" s="46" t="s">
        <v>178</v>
      </c>
      <c r="C8" s="47" t="s">
        <v>114</v>
      </c>
      <c r="D8" s="51" t="s">
        <v>170</v>
      </c>
      <c r="E8" s="47" t="s">
        <v>179</v>
      </c>
    </row>
    <row r="9" spans="1:5" ht="12.75" customHeight="1" x14ac:dyDescent="0.25">
      <c r="A9" s="50" t="s">
        <v>41</v>
      </c>
      <c r="B9" s="46" t="s">
        <v>180</v>
      </c>
      <c r="C9" s="47" t="s">
        <v>114</v>
      </c>
      <c r="D9" s="51" t="s">
        <v>170</v>
      </c>
      <c r="E9" s="47" t="s">
        <v>181</v>
      </c>
    </row>
    <row r="10" spans="1:5" ht="12.75" customHeight="1" x14ac:dyDescent="0.25">
      <c r="A10" s="50" t="s">
        <v>42</v>
      </c>
      <c r="B10" s="46" t="s">
        <v>182</v>
      </c>
      <c r="C10" s="47" t="s">
        <v>114</v>
      </c>
      <c r="D10" s="51" t="s">
        <v>170</v>
      </c>
      <c r="E10" s="47" t="s">
        <v>183</v>
      </c>
    </row>
    <row r="11" spans="1:5" ht="12.75" customHeight="1" x14ac:dyDescent="0.25">
      <c r="A11" s="50" t="s">
        <v>43</v>
      </c>
      <c r="B11" s="48" t="s">
        <v>184</v>
      </c>
      <c r="C11" s="47" t="s">
        <v>114</v>
      </c>
      <c r="D11" s="51" t="s">
        <v>185</v>
      </c>
      <c r="E11" s="47" t="s">
        <v>186</v>
      </c>
    </row>
    <row r="12" spans="1:5" ht="12.75" customHeight="1" x14ac:dyDescent="0.25">
      <c r="A12" s="50" t="s">
        <v>44</v>
      </c>
      <c r="B12" s="46" t="s">
        <v>187</v>
      </c>
      <c r="C12" s="47" t="s">
        <v>114</v>
      </c>
      <c r="D12" s="51" t="s">
        <v>185</v>
      </c>
      <c r="E12" s="47" t="s">
        <v>188</v>
      </c>
    </row>
    <row r="13" spans="1:5" ht="12.75" customHeight="1" x14ac:dyDescent="0.25">
      <c r="A13" s="50" t="s">
        <v>45</v>
      </c>
      <c r="B13" s="46" t="s">
        <v>189</v>
      </c>
      <c r="C13" s="47" t="s">
        <v>114</v>
      </c>
      <c r="D13" s="51" t="s">
        <v>185</v>
      </c>
      <c r="E13" s="47" t="s">
        <v>190</v>
      </c>
    </row>
    <row r="14" spans="1:5" ht="12.75" customHeight="1" x14ac:dyDescent="0.25">
      <c r="A14" s="50" t="s">
        <v>46</v>
      </c>
      <c r="B14" s="46" t="s">
        <v>191</v>
      </c>
      <c r="C14" s="47" t="s">
        <v>114</v>
      </c>
      <c r="D14" s="51" t="s">
        <v>185</v>
      </c>
      <c r="E14" s="47" t="s">
        <v>192</v>
      </c>
    </row>
    <row r="15" spans="1:5" ht="12.75" customHeight="1" x14ac:dyDescent="0.25">
      <c r="A15" s="50" t="s">
        <v>47</v>
      </c>
      <c r="B15" s="46" t="s">
        <v>193</v>
      </c>
      <c r="C15" s="47" t="s">
        <v>114</v>
      </c>
      <c r="D15" s="51" t="s">
        <v>185</v>
      </c>
      <c r="E15" s="47" t="s">
        <v>194</v>
      </c>
    </row>
    <row r="16" spans="1:5" ht="12.75" customHeight="1" x14ac:dyDescent="0.25">
      <c r="A16" s="50" t="s">
        <v>48</v>
      </c>
      <c r="B16" s="46" t="s">
        <v>195</v>
      </c>
      <c r="C16" s="47" t="s">
        <v>114</v>
      </c>
      <c r="D16" s="51" t="s">
        <v>164</v>
      </c>
      <c r="E16" s="47" t="s">
        <v>196</v>
      </c>
    </row>
    <row r="17" spans="1:5" ht="12.75" customHeight="1" x14ac:dyDescent="0.25">
      <c r="A17" s="50" t="s">
        <v>49</v>
      </c>
      <c r="B17" s="46" t="s">
        <v>197</v>
      </c>
      <c r="C17" s="47" t="s">
        <v>114</v>
      </c>
      <c r="D17" s="51" t="s">
        <v>198</v>
      </c>
      <c r="E17" s="47" t="s">
        <v>199</v>
      </c>
    </row>
    <row r="18" spans="1:5" ht="12.75" customHeight="1" x14ac:dyDescent="0.25">
      <c r="A18" s="50" t="s">
        <v>50</v>
      </c>
      <c r="B18" s="46" t="s">
        <v>200</v>
      </c>
      <c r="C18" s="47" t="s">
        <v>114</v>
      </c>
      <c r="D18" s="51" t="s">
        <v>170</v>
      </c>
      <c r="E18" s="47" t="s">
        <v>201</v>
      </c>
    </row>
    <row r="19" spans="1:5" ht="12.75" customHeight="1" x14ac:dyDescent="0.25">
      <c r="A19" s="50" t="s">
        <v>51</v>
      </c>
      <c r="B19" s="46" t="s">
        <v>202</v>
      </c>
      <c r="C19" s="47" t="s">
        <v>114</v>
      </c>
      <c r="D19" s="51" t="s">
        <v>203</v>
      </c>
      <c r="E19" s="47" t="s">
        <v>204</v>
      </c>
    </row>
    <row r="20" spans="1:5" ht="12.75" customHeight="1" x14ac:dyDescent="0.25">
      <c r="A20" s="50" t="s">
        <v>52</v>
      </c>
      <c r="B20" s="46" t="s">
        <v>205</v>
      </c>
      <c r="C20" s="47" t="s">
        <v>114</v>
      </c>
      <c r="D20" s="51" t="s">
        <v>185</v>
      </c>
      <c r="E20" s="47" t="s">
        <v>206</v>
      </c>
    </row>
    <row r="21" spans="1:5" ht="12.75" customHeight="1" x14ac:dyDescent="0.25">
      <c r="A21" s="50" t="s">
        <v>53</v>
      </c>
      <c r="B21" s="46" t="s">
        <v>207</v>
      </c>
      <c r="C21" s="47" t="s">
        <v>114</v>
      </c>
      <c r="D21" s="51" t="s">
        <v>164</v>
      </c>
      <c r="E21" s="47" t="s">
        <v>208</v>
      </c>
    </row>
    <row r="22" spans="1:5" ht="12.75" customHeight="1" x14ac:dyDescent="0.25">
      <c r="A22" s="50" t="s">
        <v>54</v>
      </c>
      <c r="B22" s="46" t="s">
        <v>209</v>
      </c>
      <c r="C22" s="47" t="s">
        <v>106</v>
      </c>
      <c r="D22" s="51" t="s">
        <v>210</v>
      </c>
      <c r="E22" s="47" t="s">
        <v>211</v>
      </c>
    </row>
    <row r="23" spans="1:5" ht="12.75" customHeight="1" x14ac:dyDescent="0.25">
      <c r="A23" s="50" t="s">
        <v>55</v>
      </c>
      <c r="B23" s="46" t="s">
        <v>212</v>
      </c>
      <c r="C23" s="47" t="s">
        <v>114</v>
      </c>
      <c r="D23" s="51" t="s">
        <v>213</v>
      </c>
      <c r="E23" s="47" t="s">
        <v>214</v>
      </c>
    </row>
    <row r="24" spans="1:5" ht="12.75" customHeight="1" x14ac:dyDescent="0.25">
      <c r="A24" s="50" t="s">
        <v>56</v>
      </c>
      <c r="B24" s="46" t="s">
        <v>215</v>
      </c>
      <c r="C24" s="47" t="s">
        <v>114</v>
      </c>
      <c r="D24" s="51" t="s">
        <v>185</v>
      </c>
      <c r="E24" s="47" t="s">
        <v>216</v>
      </c>
    </row>
    <row r="25" spans="1:5" ht="12.75" customHeight="1" x14ac:dyDescent="0.25">
      <c r="A25" s="50" t="s">
        <v>57</v>
      </c>
      <c r="B25" s="46" t="s">
        <v>217</v>
      </c>
      <c r="C25" s="47" t="s">
        <v>114</v>
      </c>
      <c r="D25" s="51" t="s">
        <v>210</v>
      </c>
      <c r="E25" s="47" t="s">
        <v>218</v>
      </c>
    </row>
    <row r="26" spans="1:5" ht="12.75" customHeight="1" x14ac:dyDescent="0.25">
      <c r="A26" s="50" t="s">
        <v>58</v>
      </c>
      <c r="B26" s="46" t="s">
        <v>219</v>
      </c>
      <c r="C26" s="47" t="s">
        <v>114</v>
      </c>
      <c r="D26" s="51" t="s">
        <v>170</v>
      </c>
      <c r="E26" s="47" t="s">
        <v>220</v>
      </c>
    </row>
    <row r="27" spans="1:5" ht="12.75" customHeight="1" x14ac:dyDescent="0.25">
      <c r="A27" s="50" t="s">
        <v>59</v>
      </c>
      <c r="B27" s="46" t="s">
        <v>221</v>
      </c>
      <c r="C27" s="47" t="s">
        <v>114</v>
      </c>
      <c r="D27" s="51" t="s">
        <v>164</v>
      </c>
      <c r="E27" s="47" t="s">
        <v>222</v>
      </c>
    </row>
    <row r="28" spans="1:5" ht="12.75" customHeight="1" x14ac:dyDescent="0.25">
      <c r="A28" s="50" t="s">
        <v>60</v>
      </c>
      <c r="B28" s="46" t="s">
        <v>223</v>
      </c>
      <c r="C28" s="47" t="s">
        <v>114</v>
      </c>
      <c r="D28" s="51" t="s">
        <v>164</v>
      </c>
      <c r="E28" s="47" t="s">
        <v>224</v>
      </c>
    </row>
    <row r="29" spans="1:5" ht="12.75" customHeight="1" x14ac:dyDescent="0.25">
      <c r="A29" s="50" t="s">
        <v>61</v>
      </c>
      <c r="B29" s="46" t="s">
        <v>225</v>
      </c>
      <c r="C29" s="47" t="s">
        <v>114</v>
      </c>
      <c r="D29" s="51" t="s">
        <v>164</v>
      </c>
      <c r="E29" s="47" t="s">
        <v>226</v>
      </c>
    </row>
    <row r="30" spans="1:5" ht="12.75" customHeight="1" x14ac:dyDescent="0.25">
      <c r="A30" s="50" t="s">
        <v>62</v>
      </c>
      <c r="B30" s="46" t="s">
        <v>227</v>
      </c>
      <c r="C30" s="47" t="s">
        <v>106</v>
      </c>
      <c r="D30" s="51" t="s">
        <v>170</v>
      </c>
      <c r="E30" s="47" t="s">
        <v>228</v>
      </c>
    </row>
    <row r="31" spans="1:5" ht="12.75" customHeight="1" x14ac:dyDescent="0.25">
      <c r="A31" s="50" t="s">
        <v>63</v>
      </c>
      <c r="B31" s="46" t="s">
        <v>229</v>
      </c>
      <c r="C31" s="47" t="s">
        <v>114</v>
      </c>
      <c r="D31" s="51" t="s">
        <v>230</v>
      </c>
      <c r="E31" s="47" t="s">
        <v>231</v>
      </c>
    </row>
    <row r="32" spans="1:5" ht="12.75" customHeight="1" x14ac:dyDescent="0.25">
      <c r="A32" s="50" t="s">
        <v>64</v>
      </c>
      <c r="B32" s="46" t="s">
        <v>232</v>
      </c>
      <c r="C32" s="47" t="s">
        <v>106</v>
      </c>
      <c r="D32" s="51" t="s">
        <v>170</v>
      </c>
      <c r="E32" s="47" t="s">
        <v>233</v>
      </c>
    </row>
    <row r="33" spans="1:5" ht="12.75" customHeight="1" x14ac:dyDescent="0.25">
      <c r="A33" s="50" t="s">
        <v>65</v>
      </c>
      <c r="B33" s="46" t="s">
        <v>234</v>
      </c>
      <c r="C33" s="47" t="s">
        <v>114</v>
      </c>
      <c r="D33" s="51" t="s">
        <v>170</v>
      </c>
      <c r="E33" s="47" t="s">
        <v>235</v>
      </c>
    </row>
    <row r="34" spans="1:5" ht="12.75" customHeight="1" x14ac:dyDescent="0.25">
      <c r="A34" s="50" t="s">
        <v>66</v>
      </c>
      <c r="B34" s="46" t="s">
        <v>236</v>
      </c>
      <c r="C34" s="47" t="s">
        <v>114</v>
      </c>
      <c r="D34" s="51" t="s">
        <v>170</v>
      </c>
      <c r="E34" s="47" t="s">
        <v>237</v>
      </c>
    </row>
    <row r="35" spans="1:5" ht="12.75" customHeight="1" x14ac:dyDescent="0.25">
      <c r="A35" s="50" t="s">
        <v>67</v>
      </c>
      <c r="B35" s="46" t="s">
        <v>238</v>
      </c>
      <c r="C35" s="47" t="s">
        <v>114</v>
      </c>
      <c r="D35" s="51" t="s">
        <v>167</v>
      </c>
      <c r="E35" s="47" t="s">
        <v>239</v>
      </c>
    </row>
    <row r="36" spans="1:5" ht="12.75" customHeight="1" x14ac:dyDescent="0.25">
      <c r="A36" s="50" t="s">
        <v>68</v>
      </c>
      <c r="B36" s="46" t="s">
        <v>240</v>
      </c>
      <c r="C36" s="47" t="s">
        <v>106</v>
      </c>
      <c r="D36" s="51" t="s">
        <v>170</v>
      </c>
      <c r="E36" s="47" t="s">
        <v>241</v>
      </c>
    </row>
    <row r="37" spans="1:5" ht="12.75" customHeight="1" x14ac:dyDescent="0.25">
      <c r="A37" s="50" t="s">
        <v>69</v>
      </c>
      <c r="B37" s="46" t="s">
        <v>242</v>
      </c>
      <c r="C37" s="47" t="s">
        <v>114</v>
      </c>
      <c r="D37" s="51" t="s">
        <v>185</v>
      </c>
      <c r="E37" s="47" t="s">
        <v>243</v>
      </c>
    </row>
    <row r="38" spans="1:5" ht="12.75" customHeight="1" x14ac:dyDescent="0.25">
      <c r="A38" s="50" t="s">
        <v>70</v>
      </c>
      <c r="B38" s="46" t="s">
        <v>244</v>
      </c>
      <c r="C38" s="47" t="s">
        <v>114</v>
      </c>
      <c r="D38" s="51" t="s">
        <v>167</v>
      </c>
      <c r="E38" s="47" t="s">
        <v>245</v>
      </c>
    </row>
    <row r="39" spans="1:5" ht="12.75" customHeight="1" x14ac:dyDescent="0.25">
      <c r="A39" s="50" t="s">
        <v>71</v>
      </c>
      <c r="B39" s="46" t="s">
        <v>246</v>
      </c>
      <c r="C39" s="47" t="s">
        <v>114</v>
      </c>
      <c r="D39" s="51" t="s">
        <v>164</v>
      </c>
      <c r="E39" s="47" t="s">
        <v>247</v>
      </c>
    </row>
    <row r="40" spans="1:5" ht="12.75" customHeight="1" x14ac:dyDescent="0.25">
      <c r="A40" s="50" t="s">
        <v>72</v>
      </c>
      <c r="B40" s="46" t="s">
        <v>248</v>
      </c>
      <c r="C40" s="47" t="s">
        <v>106</v>
      </c>
      <c r="D40" s="51" t="s">
        <v>164</v>
      </c>
      <c r="E40" s="47" t="s">
        <v>249</v>
      </c>
    </row>
    <row r="41" spans="1:5" ht="12.75" customHeight="1" x14ac:dyDescent="0.25">
      <c r="A41" s="50" t="s">
        <v>73</v>
      </c>
      <c r="B41" s="46" t="s">
        <v>250</v>
      </c>
      <c r="C41" s="47" t="s">
        <v>114</v>
      </c>
      <c r="D41" s="51" t="s">
        <v>185</v>
      </c>
      <c r="E41" s="47" t="s">
        <v>251</v>
      </c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2A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MW 11:15AM-12:30PM  MWF 12:30PM-1:45PM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ABAKAR, TAHIR M.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14.4375</v>
      </c>
      <c r="F9" s="83" t="str">
        <f>IF(PRELIM!AB9="","",$F$8*PRELIM!AB9)</f>
        <v/>
      </c>
      <c r="G9" s="83">
        <f>IF(PRELIM!AD9="","",$G$8*PRELIM!AD9)</f>
        <v>12.981818181818184</v>
      </c>
      <c r="H9" s="84">
        <f t="shared" ref="H9:H40" si="0">IF(SUM(E9:G9)=0,"",SUM(E9:G9))</f>
        <v>27.419318181818184</v>
      </c>
      <c r="I9" s="85">
        <f>IF(H9="","",VLOOKUP(H9,'INITIAL INPUT'!$P$4:$R$34,3))</f>
        <v>72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AHUNANYA, CHIBUEZE J.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16.5</v>
      </c>
      <c r="F10" s="83">
        <f>IF(PRELIM!AB10="","",$F$8*PRELIM!AB10)</f>
        <v>32.131578947368425</v>
      </c>
      <c r="G10" s="83">
        <f>IF(PRELIM!AD10="","",$G$8*PRELIM!AD10)</f>
        <v>15.454545454545455</v>
      </c>
      <c r="H10" s="84">
        <f t="shared" si="0"/>
        <v>64.086124401913878</v>
      </c>
      <c r="I10" s="85">
        <f>IF(H10="","",VLOOKUP(H10,'INITIAL INPUT'!$P$4:$R$34,3))</f>
        <v>82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BACAGAN, DANNAH ANGIELLE B. </v>
      </c>
      <c r="C11" s="104" t="str">
        <f>IF(NAMES!C4="","",NAMES!C4)</f>
        <v>F</v>
      </c>
      <c r="D11" s="81" t="str">
        <f>IF(NAMES!D4="","",NAMES!D4)</f>
        <v>BSIT-WEB TRACK-2</v>
      </c>
      <c r="E11" s="82">
        <f>IF(PRELIM!P11="","",$E$8*PRELIM!P11)</f>
        <v>29.700000000000003</v>
      </c>
      <c r="F11" s="83">
        <f>IF(PRELIM!AB11="","",$F$8*PRELIM!AB11)</f>
        <v>33</v>
      </c>
      <c r="G11" s="83">
        <f>IF(PRELIM!AD11="","",$G$8*PRELIM!AD11)</f>
        <v>25.345454545454547</v>
      </c>
      <c r="H11" s="84">
        <f t="shared" si="0"/>
        <v>88.045454545454547</v>
      </c>
      <c r="I11" s="85">
        <f>IF(H11="","",VLOOKUP(H11,'INITIAL INPUT'!$P$4:$R$34,3))</f>
        <v>94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BIANES, LORENZO C.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27.225000000000001</v>
      </c>
      <c r="F12" s="83">
        <f>IF(PRELIM!AB12="","",$F$8*PRELIM!AB12)</f>
        <v>27.094736842105267</v>
      </c>
      <c r="G12" s="83">
        <f>IF(PRELIM!AD12="","",$G$8*PRELIM!AD12)</f>
        <v>14.218181818181817</v>
      </c>
      <c r="H12" s="84">
        <f t="shared" si="0"/>
        <v>68.53791866028709</v>
      </c>
      <c r="I12" s="85">
        <f>IF(H12="","",VLOOKUP(H12,'INITIAL INPUT'!$P$4:$R$34,3))</f>
        <v>84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BONDAD, NEIL CHRISTOPHER C. </v>
      </c>
      <c r="C13" s="104" t="str">
        <f>IF(NAMES!C6="","",NAMES!C6)</f>
        <v>M</v>
      </c>
      <c r="D13" s="81" t="str">
        <f>IF(NAMES!D6="","",NAMES!D6)</f>
        <v>BSIT-NET SEC TRACK-1</v>
      </c>
      <c r="E13" s="82">
        <f>IF(PRELIM!P13="","",$E$8*PRELIM!P13)</f>
        <v>17.737500000000001</v>
      </c>
      <c r="F13" s="83">
        <f>IF(PRELIM!AB13="","",$F$8*PRELIM!AB13)</f>
        <v>23.621052631578948</v>
      </c>
      <c r="G13" s="83">
        <f>IF(PRELIM!AD13="","",$G$8*PRELIM!AD13)</f>
        <v>23.490909090909092</v>
      </c>
      <c r="H13" s="84">
        <f t="shared" si="0"/>
        <v>64.84946172248803</v>
      </c>
      <c r="I13" s="85">
        <f>IF(H13="","",VLOOKUP(H13,'INITIAL INPUT'!$P$4:$R$34,3))</f>
        <v>82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BULAO, ARWIN REYNIEL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18.974999999999998</v>
      </c>
      <c r="F14" s="83">
        <f>IF(PRELIM!AB14="","",$F$8*PRELIM!AB14)</f>
        <v>26.226315789473684</v>
      </c>
      <c r="G14" s="83">
        <f>IF(PRELIM!AD14="","",$G$8*PRELIM!AD14)</f>
        <v>14.836363636363636</v>
      </c>
      <c r="H14" s="84">
        <f t="shared" si="0"/>
        <v>60.037679425837318</v>
      </c>
      <c r="I14" s="85">
        <f>IF(H14="","",VLOOKUP(H14,'INITIAL INPUT'!$P$4:$R$34,3))</f>
        <v>80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CABILITAZAN, PABLO DONMARI A. </v>
      </c>
      <c r="C15" s="104" t="str">
        <f>IF(NAMES!C8="","",NAMES!C8)</f>
        <v>M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CALAWA, ROJAN KRISTOFFER N.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19.8</v>
      </c>
      <c r="F16" s="83">
        <f>IF(PRELIM!AB16="","",$F$8*PRELIM!AB16)</f>
        <v>27.094736842105267</v>
      </c>
      <c r="G16" s="83">
        <f>IF(PRELIM!AD16="","",$G$8*PRELIM!AD16)</f>
        <v>17.927272727272726</v>
      </c>
      <c r="H16" s="84">
        <f t="shared" si="0"/>
        <v>64.822009569377997</v>
      </c>
      <c r="I16" s="85">
        <f>IF(H16="","",VLOOKUP(H16,'INITIAL INPUT'!$P$4:$R$34,3))</f>
        <v>82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CASTRO, LEO CHRISTIAN E.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18.974999999999998</v>
      </c>
      <c r="F17" s="83">
        <f>IF(PRELIM!AB17="","",$F$8*PRELIM!AB17)</f>
        <v>3.4736842105263155</v>
      </c>
      <c r="G17" s="83">
        <f>IF(PRELIM!AD17="","",$G$8*PRELIM!AD17)</f>
        <v>22.872727272727271</v>
      </c>
      <c r="H17" s="84">
        <f t="shared" si="0"/>
        <v>45.321411483253584</v>
      </c>
      <c r="I17" s="85">
        <f>IF(H17="","",VLOOKUP(H17,'INITIAL INPUT'!$P$4:$R$34,3))</f>
        <v>74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CAWIL, JUJI T. </v>
      </c>
      <c r="C18" s="104" t="str">
        <f>IF(NAMES!C11="","",NAMES!C11)</f>
        <v>M</v>
      </c>
      <c r="D18" s="81" t="str">
        <f>IF(NAMES!D11="","",NAMES!D11)</f>
        <v>BSIT-WEB TRACK-1</v>
      </c>
      <c r="E18" s="82">
        <f>IF(PRELIM!P18="","",$E$8*PRELIM!P18)</f>
        <v>12.375</v>
      </c>
      <c r="F18" s="83">
        <f>IF(PRELIM!AB18="","",$F$8*PRELIM!AB18)</f>
        <v>26.226315789473684</v>
      </c>
      <c r="G18" s="83">
        <f>IF(PRELIM!AD18="","",$G$8*PRELIM!AD18)</f>
        <v>21.018181818181819</v>
      </c>
      <c r="H18" s="84">
        <f t="shared" si="0"/>
        <v>59.619497607655504</v>
      </c>
      <c r="I18" s="85">
        <f>IF(H18="","",VLOOKUP(H18,'INITIAL INPUT'!$P$4:$R$34,3))</f>
        <v>80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CORTEZ, WENDELL R. </v>
      </c>
      <c r="C19" s="104" t="str">
        <f>IF(NAMES!C12="","",NAMES!C12)</f>
        <v>M</v>
      </c>
      <c r="D19" s="81" t="str">
        <f>IF(NAMES!D12="","",NAMES!D12)</f>
        <v>BSIT-WEB TRACK-1</v>
      </c>
      <c r="E19" s="82">
        <f>IF(PRELIM!P19="","",$E$8*PRELIM!P19)</f>
        <v>12.375</v>
      </c>
      <c r="F19" s="83">
        <f>IF(PRELIM!AB19="","",$F$8*PRELIM!AB19)</f>
        <v>21.015789473684212</v>
      </c>
      <c r="G19" s="83" t="str">
        <f>IF(PRELIM!AD19="","",$G$8*PRELIM!AD19)</f>
        <v/>
      </c>
      <c r="H19" s="84">
        <f t="shared" si="0"/>
        <v>33.390789473684208</v>
      </c>
      <c r="I19" s="85">
        <f>IF(H19="","",VLOOKUP(H19,'INITIAL INPUT'!$P$4:$R$34,3))</f>
        <v>73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DELA CRUZ, AARON KEITH N.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16.912499999999998</v>
      </c>
      <c r="F20" s="83">
        <f>IF(PRELIM!AB20="","",$F$8*PRELIM!AB20)</f>
        <v>27.789473684210524</v>
      </c>
      <c r="G20" s="83">
        <f>IF(PRELIM!AD20="","",$G$8*PRELIM!AD20)</f>
        <v>16.690909090909091</v>
      </c>
      <c r="H20" s="84">
        <f t="shared" si="0"/>
        <v>61.392882775119617</v>
      </c>
      <c r="I20" s="85">
        <f>IF(H20="","",VLOOKUP(H20,'INITIAL INPUT'!$P$4:$R$34,3))</f>
        <v>81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DOMINGO, JOHN CARLO R.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28.462500000000002</v>
      </c>
      <c r="F21" s="83">
        <f>IF(PRELIM!AB21="","",$F$8*PRELIM!AB21)</f>
        <v>29.526315789473685</v>
      </c>
      <c r="G21" s="83">
        <f>IF(PRELIM!AD21="","",$G$8*PRELIM!AD21)</f>
        <v>25.963636363636368</v>
      </c>
      <c r="H21" s="84">
        <f t="shared" si="0"/>
        <v>83.952452153110059</v>
      </c>
      <c r="I21" s="85">
        <f>IF(H21="","",VLOOKUP(H21,'INITIAL INPUT'!$P$4:$R$34,3))</f>
        <v>92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EROT, OLLINGER SYAN M.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18.974999999999998</v>
      </c>
      <c r="F22" s="83">
        <f>IF(PRELIM!AB22="","",$F$8*PRELIM!AB22)</f>
        <v>29.526315789473685</v>
      </c>
      <c r="G22" s="83">
        <f>IF(PRELIM!AD22="","",$G$8*PRELIM!AD22)</f>
        <v>14.218181818181817</v>
      </c>
      <c r="H22" s="84">
        <f t="shared" si="0"/>
        <v>62.719497607655498</v>
      </c>
      <c r="I22" s="85">
        <f>IF(H22="","",VLOOKUP(H22,'INITIAL INPUT'!$P$4:$R$34,3))</f>
        <v>81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ESPAÑOLA, NECOLE P. </v>
      </c>
      <c r="C23" s="104" t="str">
        <f>IF(NAMES!C16="","",NAMES!C16)</f>
        <v>M</v>
      </c>
      <c r="D23" s="81" t="str">
        <f>IF(NAMES!D16="","",NAMES!D16)</f>
        <v>BSIT-NET SEC TRACK-2</v>
      </c>
      <c r="E23" s="82">
        <f>IF(PRELIM!P23="","",$E$8*PRELIM!P23)</f>
        <v>18.5625</v>
      </c>
      <c r="F23" s="83">
        <f>IF(PRELIM!AB23="","",$F$8*PRELIM!AB23)</f>
        <v>29.526315789473685</v>
      </c>
      <c r="G23" s="83">
        <f>IF(PRELIM!AD23="","",$G$8*PRELIM!AD23)</f>
        <v>21.018181818181819</v>
      </c>
      <c r="H23" s="84">
        <f t="shared" si="0"/>
        <v>69.106997607655501</v>
      </c>
      <c r="I23" s="85">
        <f>IF(H23="","",VLOOKUP(H23,'INITIAL INPUT'!$P$4:$R$34,3))</f>
        <v>85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GACUTAN, JORDS NIKKO B. </v>
      </c>
      <c r="C24" s="104" t="str">
        <f>IF(NAMES!C17="","",NAMES!C17)</f>
        <v>M</v>
      </c>
      <c r="D24" s="81" t="str">
        <f>IF(NAMES!D17="","",NAMES!D17)</f>
        <v>BSCS-DIGITAL ARTS TRACK-2</v>
      </c>
      <c r="E24" s="82">
        <f>IF(PRELIM!P24="","",$E$8*PRELIM!P24)</f>
        <v>20.625</v>
      </c>
      <c r="F24" s="83">
        <f>IF(PRELIM!AB24="","",$F$8*PRELIM!AB24)</f>
        <v>29.526315789473685</v>
      </c>
      <c r="G24" s="83">
        <f>IF(PRELIM!AD24="","",$G$8*PRELIM!AD24)</f>
        <v>22.254545454545454</v>
      </c>
      <c r="H24" s="84">
        <f t="shared" si="0"/>
        <v>72.405861244019135</v>
      </c>
      <c r="I24" s="85">
        <f>IF(H24="","",VLOOKUP(H24,'INITIAL INPUT'!$P$4:$R$34,3))</f>
        <v>86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GARDO, JARON RALPH L.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23.1</v>
      </c>
      <c r="F25" s="83">
        <f>IF(PRELIM!AB25="","",$F$8*PRELIM!AB25)</f>
        <v>33</v>
      </c>
      <c r="G25" s="83">
        <f>IF(PRELIM!AD25="","",$G$8*PRELIM!AD25)</f>
        <v>22.872727272727271</v>
      </c>
      <c r="H25" s="84">
        <f t="shared" si="0"/>
        <v>78.972727272727269</v>
      </c>
      <c r="I25" s="85">
        <f>IF(H25="","",VLOOKUP(H25,'INITIAL INPUT'!$P$4:$R$34,3))</f>
        <v>89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GO, MARK BRIAN JHAY C. </v>
      </c>
      <c r="C26" s="104" t="str">
        <f>IF(NAMES!C19="","",NAMES!C19)</f>
        <v>M</v>
      </c>
      <c r="D26" s="81" t="str">
        <f>IF(NAMES!D19="","",NAMES!D19)</f>
        <v>BSIT-ERP TRACK-1</v>
      </c>
      <c r="E26" s="82" t="str">
        <f>IF(PRELIM!P26="","",$E$8*PRELIM!P26)</f>
        <v/>
      </c>
      <c r="F26" s="83">
        <f>IF(PRELIM!AB26="","",$F$8*PRELIM!AB26)</f>
        <v>17.368421052631579</v>
      </c>
      <c r="G26" s="83" t="str">
        <f>IF(PRELIM!AD26="","",$G$8*PRELIM!AD26)</f>
        <v/>
      </c>
      <c r="H26" s="84">
        <f t="shared" si="0"/>
        <v>17.368421052631579</v>
      </c>
      <c r="I26" s="85">
        <f>IF(H26="","",VLOOKUP(H26,'INITIAL INPUT'!$P$4:$R$34,3))</f>
        <v>71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GOMEZ, JOHN PAUL D.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18.5625</v>
      </c>
      <c r="F27" s="83">
        <f>IF(PRELIM!AB27="","",$F$8*PRELIM!AB27)</f>
        <v>29.526315789473685</v>
      </c>
      <c r="G27" s="83">
        <f>IF(PRELIM!AD27="","",$G$8*PRELIM!AD27)</f>
        <v>19.163636363636364</v>
      </c>
      <c r="H27" s="84">
        <f t="shared" si="0"/>
        <v>67.252452153110056</v>
      </c>
      <c r="I27" s="85">
        <f>IF(H27="","",VLOOKUP(H27,'INITIAL INPUT'!$P$4:$R$34,3))</f>
        <v>84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KASE, JEREMY </v>
      </c>
      <c r="C28" s="104" t="str">
        <f>IF(NAMES!C21="","",NAMES!C21)</f>
        <v>M</v>
      </c>
      <c r="D28" s="81" t="str">
        <f>IF(NAMES!D21="","",NAMES!D21)</f>
        <v>BSIT-NET SEC TRACK-2</v>
      </c>
      <c r="E28" s="82">
        <f>IF(PRELIM!P28="","",$E$8*PRELIM!P28)</f>
        <v>27.637500000000003</v>
      </c>
      <c r="F28" s="83">
        <f>IF(PRELIM!AB28="","",$F$8*PRELIM!AB28)</f>
        <v>27.094736842105267</v>
      </c>
      <c r="G28" s="83">
        <f>IF(PRELIM!AD28="","",$G$8*PRELIM!AD28)</f>
        <v>15.454545454545455</v>
      </c>
      <c r="H28" s="84">
        <f t="shared" si="0"/>
        <v>70.186782296650719</v>
      </c>
      <c r="I28" s="85">
        <f>IF(H28="","",VLOOKUP(H28,'INITIAL INPUT'!$P$4:$R$34,3))</f>
        <v>85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LALLANA, DAPHNE G. </v>
      </c>
      <c r="C29" s="104" t="str">
        <f>IF(NAMES!C22="","",NAMES!C22)</f>
        <v>F</v>
      </c>
      <c r="D29" s="81" t="str">
        <f>IF(NAMES!D22="","",NAMES!D22)</f>
        <v>BSIT-ERP TRACK-2</v>
      </c>
      <c r="E29" s="82">
        <f>IF(PRELIM!P29="","",$E$8*PRELIM!P29)</f>
        <v>15.262500000000001</v>
      </c>
      <c r="F29" s="83">
        <f>IF(PRELIM!AB29="","",$F$8*PRELIM!AB29)</f>
        <v>26.226315789473684</v>
      </c>
      <c r="G29" s="83">
        <f>IF(PRELIM!AD29="","",$G$8*PRELIM!AD29)</f>
        <v>13.600000000000001</v>
      </c>
      <c r="H29" s="84">
        <f t="shared" si="0"/>
        <v>55.088815789473685</v>
      </c>
      <c r="I29" s="85">
        <f>IF(H29="","",VLOOKUP(H29,'INITIAL INPUT'!$P$4:$R$34,3))</f>
        <v>78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LOPEZ, WILCARL D. </v>
      </c>
      <c r="C30" s="104" t="str">
        <f>IF(NAMES!C23="","",NAMES!C23)</f>
        <v>M</v>
      </c>
      <c r="D30" s="81" t="str">
        <f>IF(NAMES!D23="","",NAMES!D23)</f>
        <v>BSCS-DIGITAL ARTS TRACK-1</v>
      </c>
      <c r="E30" s="82">
        <f>IF(PRELIM!P30="","",$E$8*PRELIM!P30)</f>
        <v>20.625</v>
      </c>
      <c r="F30" s="83">
        <f>IF(PRELIM!AB30="","",$F$8*PRELIM!AB30)</f>
        <v>33</v>
      </c>
      <c r="G30" s="83">
        <f>IF(PRELIM!AD30="","",$G$8*PRELIM!AD30)</f>
        <v>26.581818181818186</v>
      </c>
      <c r="H30" s="84">
        <f t="shared" si="0"/>
        <v>80.206818181818193</v>
      </c>
      <c r="I30" s="85">
        <f>IF(H30="","",VLOOKUP(H30,'INITIAL INPUT'!$P$4:$R$34,3))</f>
        <v>90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MACARAEG, JOSEPH PAUL D.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17.324999999999999</v>
      </c>
      <c r="F31" s="83">
        <f>IF(PRELIM!AB31="","",$F$8*PRELIM!AB31)</f>
        <v>27.094736842105267</v>
      </c>
      <c r="G31" s="83">
        <f>IF(PRELIM!AD31="","",$G$8*PRELIM!AD31)</f>
        <v>8.036363636363637</v>
      </c>
      <c r="H31" s="84">
        <f t="shared" si="0"/>
        <v>52.456100478468905</v>
      </c>
      <c r="I31" s="85">
        <f>IF(H31="","",VLOOKUP(H31,'INITIAL INPUT'!$P$4:$R$34,3))</f>
        <v>76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MACAUMBANG, ABDUL ILAAH G. </v>
      </c>
      <c r="C32" s="104" t="str">
        <f>IF(NAMES!C25="","",NAMES!C25)</f>
        <v>M</v>
      </c>
      <c r="D32" s="81" t="str">
        <f>IF(NAMES!D25="","",NAMES!D25)</f>
        <v>BSIT-ERP TRACK-2</v>
      </c>
      <c r="E32" s="82">
        <f>IF(PRELIM!P32="","",$E$8*PRELIM!P32)</f>
        <v>14.850000000000001</v>
      </c>
      <c r="F32" s="83">
        <f>IF(PRELIM!AB32="","",$F$8*PRELIM!AB32)</f>
        <v>24.489473684210523</v>
      </c>
      <c r="G32" s="83">
        <f>IF(PRELIM!AD32="","",$G$8*PRELIM!AD32)</f>
        <v>8.036363636363637</v>
      </c>
      <c r="H32" s="84">
        <f t="shared" si="0"/>
        <v>47.375837320574163</v>
      </c>
      <c r="I32" s="85">
        <f>IF(H32="","",VLOOKUP(H32,'INITIAL INPUT'!$P$4:$R$34,3))</f>
        <v>74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MANLONG, DEANTON S. </v>
      </c>
      <c r="C33" s="104" t="str">
        <f>IF(NAMES!C26="","",NAMES!C26)</f>
        <v>M</v>
      </c>
      <c r="D33" s="81" t="str">
        <f>IF(NAMES!D26="","",NAMES!D26)</f>
        <v>BSIT-WEB TRACK-2</v>
      </c>
      <c r="E33" s="82" t="str">
        <f>IF(PRELIM!P33="","",$E$8*PRELIM!P33)</f>
        <v/>
      </c>
      <c r="F33" s="83">
        <f>IF(PRELIM!AB33="","",$F$8*PRELIM!AB33)</f>
        <v>15.284210526315791</v>
      </c>
      <c r="G33" s="83" t="str">
        <f>IF(PRELIM!AD33="","",$G$8*PRELIM!AD33)</f>
        <v/>
      </c>
      <c r="H33" s="84">
        <f t="shared" si="0"/>
        <v>15.284210526315791</v>
      </c>
      <c r="I33" s="85">
        <f>IF(H33="","",VLOOKUP(H33,'INITIAL INPUT'!$P$4:$R$34,3))</f>
        <v>71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ORDOÑEZ, JAN TYRONNE L. </v>
      </c>
      <c r="C34" s="104" t="str">
        <f>IF(NAMES!C27="","",NAMES!C27)</f>
        <v>M</v>
      </c>
      <c r="D34" s="81" t="str">
        <f>IF(NAMES!D27="","",NAMES!D27)</f>
        <v>BSIT-NET SEC TRACK-2</v>
      </c>
      <c r="E34" s="82">
        <f>IF(PRELIM!P34="","",$E$8*PRELIM!P34)</f>
        <v>15.262500000000001</v>
      </c>
      <c r="F34" s="83">
        <f>IF(PRELIM!AB34="","",$F$8*PRELIM!AB34)</f>
        <v>11.463157894736842</v>
      </c>
      <c r="G34" s="83">
        <f>IF(PRELIM!AD34="","",$G$8*PRELIM!AD34)</f>
        <v>13.600000000000001</v>
      </c>
      <c r="H34" s="84">
        <f t="shared" si="0"/>
        <v>40.325657894736842</v>
      </c>
      <c r="I34" s="85">
        <f>IF(H34="","",VLOOKUP(H34,'INITIAL INPUT'!$P$4:$R$34,3))</f>
        <v>73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 xml:space="preserve">ORPILLA, NORVEEN ROIZE C. </v>
      </c>
      <c r="C35" s="104" t="str">
        <f>IF(NAMES!C28="","",NAMES!C28)</f>
        <v>M</v>
      </c>
      <c r="D35" s="81" t="str">
        <f>IF(NAMES!D28="","",NAMES!D28)</f>
        <v>BSIT-NET SEC TRACK-2</v>
      </c>
      <c r="E35" s="82">
        <f>IF(PRELIM!P35="","",$E$8*PRELIM!P35)</f>
        <v>14.850000000000001</v>
      </c>
      <c r="F35" s="83">
        <f>IF(PRELIM!AB35="","",$F$8*PRELIM!AB35)</f>
        <v>27.094736842105267</v>
      </c>
      <c r="G35" s="83">
        <f>IF(PRELIM!AD35="","",$G$8*PRELIM!AD35)</f>
        <v>19.163636363636364</v>
      </c>
      <c r="H35" s="84">
        <f t="shared" si="0"/>
        <v>61.108373205741636</v>
      </c>
      <c r="I35" s="85">
        <f>IF(H35="","",VLOOKUP(H35,'INITIAL INPUT'!$P$4:$R$34,3))</f>
        <v>81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 xml:space="preserve">PACAMARRA, CYRIL A. </v>
      </c>
      <c r="C36" s="104" t="str">
        <f>IF(NAMES!C29="","",NAMES!C29)</f>
        <v>M</v>
      </c>
      <c r="D36" s="81" t="str">
        <f>IF(NAMES!D29="","",NAMES!D29)</f>
        <v>BSIT-NET SEC TRACK-2</v>
      </c>
      <c r="E36" s="82">
        <f>IF(PRELIM!P36="","",$E$8*PRELIM!P36)</f>
        <v>12.375</v>
      </c>
      <c r="F36" s="83">
        <f>IF(PRELIM!AB36="","",$F$8*PRELIM!AB36)</f>
        <v>5.7315789473684209</v>
      </c>
      <c r="G36" s="83">
        <f>IF(PRELIM!AD36="","",$G$8*PRELIM!AD36)</f>
        <v>13.600000000000001</v>
      </c>
      <c r="H36" s="84">
        <f t="shared" si="0"/>
        <v>31.706578947368421</v>
      </c>
      <c r="I36" s="85">
        <f>IF(H36="","",VLOOKUP(H36,'INITIAL INPUT'!$P$4:$R$34,3))</f>
        <v>73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 xml:space="preserve">PACLEB, ANGELA T. </v>
      </c>
      <c r="C37" s="104" t="str">
        <f>IF(NAMES!C30="","",NAMES!C30)</f>
        <v>F</v>
      </c>
      <c r="D37" s="81" t="str">
        <f>IF(NAMES!D30="","",NAMES!D30)</f>
        <v>BSIT-WEB TRACK-2</v>
      </c>
      <c r="E37" s="82">
        <f>IF(PRELIM!P37="","",$E$8*PRELIM!P37)</f>
        <v>16.087500000000002</v>
      </c>
      <c r="F37" s="83">
        <f>IF(PRELIM!AB37="","",$F$8*PRELIM!AB37)</f>
        <v>33</v>
      </c>
      <c r="G37" s="83">
        <f>IF(PRELIM!AD37="","",$G$8*PRELIM!AD37)</f>
        <v>20.400000000000002</v>
      </c>
      <c r="H37" s="84">
        <f t="shared" si="0"/>
        <v>69.487500000000011</v>
      </c>
      <c r="I37" s="85">
        <f>IF(H37="","",VLOOKUP(H37,'INITIAL INPUT'!$P$4:$R$34,3))</f>
        <v>85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 xml:space="preserve">PERALTA, VINCE RYEL F. </v>
      </c>
      <c r="C38" s="104" t="str">
        <f>IF(NAMES!C31="","",NAMES!C31)</f>
        <v>M</v>
      </c>
      <c r="D38" s="81" t="str">
        <f>IF(NAMES!D31="","",NAMES!D31)</f>
        <v>BSCS-MOBILE TECH TRACK-2</v>
      </c>
      <c r="E38" s="82">
        <f>IF(PRELIM!P38="","",$E$8*PRELIM!P38)</f>
        <v>18.974999999999998</v>
      </c>
      <c r="F38" s="83">
        <f>IF(PRELIM!AB38="","",$F$8*PRELIM!AB38)</f>
        <v>20.842105263157894</v>
      </c>
      <c r="G38" s="83">
        <f>IF(PRELIM!AD38="","",$G$8*PRELIM!AD38)</f>
        <v>17.927272727272726</v>
      </c>
      <c r="H38" s="84">
        <f t="shared" si="0"/>
        <v>57.744377990430621</v>
      </c>
      <c r="I38" s="85">
        <f>IF(H38="","",VLOOKUP(H38,'INITIAL INPUT'!$P$4:$R$34,3))</f>
        <v>79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 xml:space="preserve">QUIBAN, JUDY ANN L. </v>
      </c>
      <c r="C39" s="104" t="str">
        <f>IF(NAMES!C32="","",NAMES!C32)</f>
        <v>F</v>
      </c>
      <c r="D39" s="81" t="str">
        <f>IF(NAMES!D32="","",NAMES!D32)</f>
        <v>BSIT-WEB TRACK-2</v>
      </c>
      <c r="E39" s="82">
        <f>IF(PRELIM!P39="","",$E$8*PRELIM!P39)</f>
        <v>17.737500000000001</v>
      </c>
      <c r="F39" s="83">
        <f>IF(PRELIM!AB39="","",$F$8*PRELIM!AB39)</f>
        <v>33</v>
      </c>
      <c r="G39" s="83">
        <f>IF(PRELIM!AD39="","",$G$8*PRELIM!AD39)</f>
        <v>9.8909090909090907</v>
      </c>
      <c r="H39" s="84">
        <f t="shared" si="0"/>
        <v>60.628409090909088</v>
      </c>
      <c r="I39" s="85">
        <f>IF(H39="","",VLOOKUP(H39,'INITIAL INPUT'!$P$4:$R$34,3))</f>
        <v>80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 xml:space="preserve">REYES, CARLO M.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29.287500000000001</v>
      </c>
      <c r="F40" s="83">
        <f>IF(PRELIM!AB40="","",$F$8*PRELIM!AB40)</f>
        <v>33</v>
      </c>
      <c r="G40" s="83">
        <f>IF(PRELIM!AD40="","",$G$8*PRELIM!AD40)</f>
        <v>20.400000000000002</v>
      </c>
      <c r="H40" s="84">
        <f t="shared" si="0"/>
        <v>82.6875</v>
      </c>
      <c r="I40" s="85">
        <f>IF(H40="","",VLOOKUP(H40,'INITIAL INPUT'!$P$4:$R$34,3))</f>
        <v>91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2A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MW 11:15AM-12:30PM  MWF 12:30PM-1:45PM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 xml:space="preserve">RIVERA, PATRICK JACE L. </v>
      </c>
      <c r="C50" s="80" t="str">
        <f>IF(NAMES!C34="","",NAMES!C34)</f>
        <v>M</v>
      </c>
      <c r="D50" s="81" t="str">
        <f>IF(NAMES!D34="","",NAMES!D34)</f>
        <v>BSIT-WEB TRACK-2</v>
      </c>
      <c r="E50" s="82">
        <f>IF(PRELIM!P50="","",$E$8*PRELIM!P50)</f>
        <v>15.262500000000001</v>
      </c>
      <c r="F50" s="83">
        <f>IF(PRELIM!AB50="","",$F$8*PRELIM!AB50)</f>
        <v>27.789473684210524</v>
      </c>
      <c r="G50" s="83">
        <f>IF(PRELIM!AD50="","",$G$8*PRELIM!AD50)</f>
        <v>20.400000000000002</v>
      </c>
      <c r="H50" s="84">
        <f t="shared" ref="H50:H80" si="6">IF(SUM(E50:G50)=0,"",SUM(E50:G50))</f>
        <v>63.451973684210529</v>
      </c>
      <c r="I50" s="85">
        <f>IF(H50="","",VLOOKUP(H50,'INITIAL INPUT'!$P$4:$R$34,3))</f>
        <v>82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SALIO-AN, RAIMUN B. </v>
      </c>
      <c r="C51" s="104" t="str">
        <f>IF(NAMES!C35="","",NAMES!C35)</f>
        <v>M</v>
      </c>
      <c r="D51" s="81" t="str">
        <f>IF(NAMES!D35="","",NAMES!D35)</f>
        <v>BSIT-NET SEC TRACK-1</v>
      </c>
      <c r="E51" s="82">
        <f>IF(PRELIM!P51="","",$E$8*PRELIM!P51)</f>
        <v>15.262500000000001</v>
      </c>
      <c r="F51" s="83">
        <f>IF(PRELIM!AB51="","",$F$8*PRELIM!AB51)</f>
        <v>33</v>
      </c>
      <c r="G51" s="83">
        <f>IF(PRELIM!AD51="","",$G$8*PRELIM!AD51)</f>
        <v>22.872727272727271</v>
      </c>
      <c r="H51" s="84">
        <f t="shared" si="6"/>
        <v>71.135227272727278</v>
      </c>
      <c r="I51" s="85">
        <f>IF(H51="","",VLOOKUP(H51,'INITIAL INPUT'!$P$4:$R$34,3))</f>
        <v>86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TRACK-2</v>
      </c>
      <c r="E52" s="82">
        <f>IF(PRELIM!P52="","",$E$8*PRELIM!P52)</f>
        <v>24.75</v>
      </c>
      <c r="F52" s="83">
        <f>IF(PRELIM!AB52="","",$F$8*PRELIM!AB52)</f>
        <v>33</v>
      </c>
      <c r="G52" s="83">
        <f>IF(PRELIM!AD52="","",$G$8*PRELIM!AD52)</f>
        <v>21.018181818181819</v>
      </c>
      <c r="H52" s="84">
        <f t="shared" si="6"/>
        <v>78.768181818181816</v>
      </c>
      <c r="I52" s="85">
        <f>IF(H52="","",VLOOKUP(H52,'INITIAL INPUT'!$P$4:$R$34,3))</f>
        <v>89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SOMINTAC, SAMUEL ALEXIS F. </v>
      </c>
      <c r="C53" s="104" t="str">
        <f>IF(NAMES!C37="","",NAMES!C37)</f>
        <v>M</v>
      </c>
      <c r="D53" s="81" t="str">
        <f>IF(NAMES!D37="","",NAMES!D37)</f>
        <v>BSIT-WEB TRACK-1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TERENG, KARL ANDREI B.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24.75</v>
      </c>
      <c r="F54" s="83">
        <f>IF(PRELIM!AB54="","",$F$8*PRELIM!AB54)</f>
        <v>15.631578947368421</v>
      </c>
      <c r="G54" s="83">
        <f>IF(PRELIM!AD54="","",$G$8*PRELIM!AD54)</f>
        <v>16.690909090909091</v>
      </c>
      <c r="H54" s="84">
        <f t="shared" si="6"/>
        <v>57.072488038277513</v>
      </c>
      <c r="I54" s="85">
        <f>IF(H54="","",VLOOKUP(H54,'INITIAL INPUT'!$P$4:$R$34,3))</f>
        <v>79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ULANDAY, ARNIE C. </v>
      </c>
      <c r="C55" s="104" t="str">
        <f>IF(NAMES!C39="","",NAMES!C39)</f>
        <v>M</v>
      </c>
      <c r="D55" s="81" t="str">
        <f>IF(NAMES!D39="","",NAMES!D39)</f>
        <v>BSIT-NET SEC TRACK-2</v>
      </c>
      <c r="E55" s="82">
        <f>IF(PRELIM!P55="","",$E$8*PRELIM!P55)</f>
        <v>16.912499999999998</v>
      </c>
      <c r="F55" s="83">
        <f>IF(PRELIM!AB55="","",$F$8*PRELIM!AB55)</f>
        <v>33</v>
      </c>
      <c r="G55" s="83">
        <f>IF(PRELIM!AD55="","",$G$8*PRELIM!AD55)</f>
        <v>17.309090909090909</v>
      </c>
      <c r="H55" s="84">
        <f t="shared" si="6"/>
        <v>67.221590909090907</v>
      </c>
      <c r="I55" s="85">
        <f>IF(H55="","",VLOOKUP(H55,'INITIAL INPUT'!$P$4:$R$34,3))</f>
        <v>84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VALLES, LESLIE JOY G. </v>
      </c>
      <c r="C56" s="104" t="str">
        <f>IF(NAMES!C40="","",NAMES!C40)</f>
        <v>F</v>
      </c>
      <c r="D56" s="81" t="str">
        <f>IF(NAMES!D40="","",NAMES!D40)</f>
        <v>BSIT-NET SEC TRACK-2</v>
      </c>
      <c r="E56" s="82">
        <f>IF(PRELIM!P56="","",$E$8*PRELIM!P56)</f>
        <v>15.262500000000001</v>
      </c>
      <c r="F56" s="83">
        <f>IF(PRELIM!AB56="","",$F$8*PRELIM!AB56)</f>
        <v>27.094736842105267</v>
      </c>
      <c r="G56" s="83">
        <f>IF(PRELIM!AD56="","",$G$8*PRELIM!AD56)</f>
        <v>14.836363636363636</v>
      </c>
      <c r="H56" s="84">
        <f t="shared" si="6"/>
        <v>57.193600478468902</v>
      </c>
      <c r="I56" s="85">
        <f>IF(H56="","",VLOOKUP(H56,'INITIAL INPUT'!$P$4:$R$34,3))</f>
        <v>79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 xml:space="preserve">WON, SEONGYEON </v>
      </c>
      <c r="C57" s="104" t="str">
        <f>IF(NAMES!C41="","",NAMES!C41)</f>
        <v>M</v>
      </c>
      <c r="D57" s="81" t="str">
        <f>IF(NAMES!D41="","",NAMES!D41)</f>
        <v>BSIT-WEB TRACK-1</v>
      </c>
      <c r="E57" s="82" t="str">
        <f>IF(PRELIM!P57="","",$E$8*PRELIM!P57)</f>
        <v/>
      </c>
      <c r="F57" s="83">
        <f>IF(PRELIM!AB57="","",$F$8*PRELIM!AB57)</f>
        <v>5.7315789473684209</v>
      </c>
      <c r="G57" s="83">
        <f>IF(PRELIM!AD57="","",$G$8*PRELIM!AD57)</f>
        <v>21.636363636363637</v>
      </c>
      <c r="H57" s="84">
        <f t="shared" si="6"/>
        <v>27.367942583732059</v>
      </c>
      <c r="I57" s="85">
        <f>IF(H57="","",VLOOKUP(H57,'INITIAL INPUT'!$P$4:$R$34,3))</f>
        <v>72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zoomScaleNormal="100" workbookViewId="0">
      <selection activeCell="Q5" sqref="Q5:T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2A  ITE3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MW 11:15AM-12:30PM  MWF 12:30PM-1:45PM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2nd Trimester SY 2017-2018</v>
      </c>
      <c r="B5" s="335"/>
      <c r="C5" s="336"/>
      <c r="D5" s="336"/>
      <c r="E5" s="108">
        <v>15</v>
      </c>
      <c r="F5" s="108">
        <v>15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20</v>
      </c>
      <c r="S5" s="108">
        <v>20</v>
      </c>
      <c r="T5" s="108">
        <v>50</v>
      </c>
      <c r="U5" s="108"/>
      <c r="V5" s="108"/>
      <c r="W5" s="108"/>
      <c r="X5" s="108"/>
      <c r="Y5" s="108"/>
      <c r="Z5" s="108"/>
      <c r="AA5" s="330"/>
      <c r="AB5" s="307"/>
      <c r="AC5" s="110">
        <v>110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 t="s">
        <v>256</v>
      </c>
      <c r="F6" s="313" t="s">
        <v>257</v>
      </c>
      <c r="G6" s="313" t="s">
        <v>258</v>
      </c>
      <c r="H6" s="313" t="s">
        <v>259</v>
      </c>
      <c r="I6" s="313"/>
      <c r="J6" s="313"/>
      <c r="K6" s="313"/>
      <c r="L6" s="313"/>
      <c r="M6" s="313"/>
      <c r="N6" s="313"/>
      <c r="O6" s="331">
        <f>IF(SUM(E5:N5)=0,"",SUM(E5:N5))</f>
        <v>80</v>
      </c>
      <c r="P6" s="307"/>
      <c r="Q6" s="390" t="s">
        <v>252</v>
      </c>
      <c r="R6" s="390" t="s">
        <v>254</v>
      </c>
      <c r="S6" s="390" t="s">
        <v>253</v>
      </c>
      <c r="T6" s="390" t="s">
        <v>255</v>
      </c>
      <c r="U6" s="313"/>
      <c r="V6" s="313"/>
      <c r="W6" s="313"/>
      <c r="X6" s="313"/>
      <c r="Y6" s="313"/>
      <c r="Z6" s="313"/>
      <c r="AA6" s="358">
        <f>IF(SUM(Q5:Z5)=0,"",SUM(Q5:Z5))</f>
        <v>190</v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91"/>
      <c r="R7" s="391"/>
      <c r="S7" s="391"/>
      <c r="T7" s="391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92"/>
      <c r="R8" s="392"/>
      <c r="S8" s="392"/>
      <c r="T8" s="392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TRACK-2</v>
      </c>
      <c r="E9" s="109">
        <v>0</v>
      </c>
      <c r="F9" s="109">
        <v>5</v>
      </c>
      <c r="G9" s="109">
        <v>0</v>
      </c>
      <c r="H9" s="109">
        <v>30</v>
      </c>
      <c r="I9" s="109"/>
      <c r="J9" s="109"/>
      <c r="K9" s="109"/>
      <c r="L9" s="109"/>
      <c r="M9" s="109"/>
      <c r="N9" s="109"/>
      <c r="O9" s="60">
        <f>IF(SUM(E9:N9)=0,"",SUM(E9:N9))</f>
        <v>35</v>
      </c>
      <c r="P9" s="67">
        <f>IF(O9="","",O9/$O$6*100)</f>
        <v>43.75</v>
      </c>
      <c r="Q9" s="109">
        <v>0</v>
      </c>
      <c r="R9" s="109" t="s">
        <v>28</v>
      </c>
      <c r="S9" s="109" t="s">
        <v>28</v>
      </c>
      <c r="T9" s="109">
        <v>0</v>
      </c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42</v>
      </c>
      <c r="AD9" s="67">
        <f>IF(AC9="","",AC9/$AC$5*100)</f>
        <v>38.181818181818187</v>
      </c>
      <c r="AE9" s="66">
        <f>CRS!H9</f>
        <v>27.419318181818184</v>
      </c>
      <c r="AF9" s="64">
        <f>CRS!I9</f>
        <v>72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AHUNANYA, CHIBUEZE J. </v>
      </c>
      <c r="C10" s="65" t="str">
        <f>CRS!C10</f>
        <v>M</v>
      </c>
      <c r="D10" s="70" t="str">
        <f>CRS!D10</f>
        <v>BSIT-NET SEC TRACK-1</v>
      </c>
      <c r="E10" s="109">
        <v>3</v>
      </c>
      <c r="F10" s="109">
        <v>7</v>
      </c>
      <c r="G10" s="109">
        <v>0</v>
      </c>
      <c r="H10" s="109">
        <v>30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40</v>
      </c>
      <c r="P10" s="67">
        <f t="shared" ref="P10:P40" si="1">IF(O10="","",O10/$O$6*100)</f>
        <v>50</v>
      </c>
      <c r="Q10" s="109">
        <v>100</v>
      </c>
      <c r="R10" s="109">
        <v>15</v>
      </c>
      <c r="S10" s="109">
        <v>20</v>
      </c>
      <c r="T10" s="109">
        <v>50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185</v>
      </c>
      <c r="AB10" s="67">
        <f t="shared" ref="AB10:AB40" si="3">IF(AA10="","",AA10/$AA$6*100)</f>
        <v>97.368421052631575</v>
      </c>
      <c r="AC10" s="111">
        <v>50</v>
      </c>
      <c r="AD10" s="67">
        <f t="shared" ref="AD10:AD40" si="4">IF(AC10="","",AC10/$AC$5*100)</f>
        <v>45.454545454545453</v>
      </c>
      <c r="AE10" s="66">
        <f>CRS!H10</f>
        <v>64.086124401913878</v>
      </c>
      <c r="AF10" s="64">
        <f>CRS!I10</f>
        <v>82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>
        <v>9</v>
      </c>
      <c r="F11" s="109">
        <v>13</v>
      </c>
      <c r="G11" s="109">
        <v>20</v>
      </c>
      <c r="H11" s="109">
        <v>30</v>
      </c>
      <c r="I11" s="109"/>
      <c r="J11" s="109"/>
      <c r="K11" s="109"/>
      <c r="L11" s="109"/>
      <c r="M11" s="109"/>
      <c r="N11" s="109"/>
      <c r="O11" s="60">
        <f t="shared" si="0"/>
        <v>72</v>
      </c>
      <c r="P11" s="67">
        <f t="shared" si="1"/>
        <v>90</v>
      </c>
      <c r="Q11" s="109">
        <v>100</v>
      </c>
      <c r="R11" s="109">
        <v>20</v>
      </c>
      <c r="S11" s="109">
        <v>20</v>
      </c>
      <c r="T11" s="109">
        <v>50</v>
      </c>
      <c r="U11" s="109"/>
      <c r="V11" s="109"/>
      <c r="W11" s="109"/>
      <c r="X11" s="109"/>
      <c r="Y11" s="109"/>
      <c r="Z11" s="109"/>
      <c r="AA11" s="60">
        <f t="shared" si="2"/>
        <v>190</v>
      </c>
      <c r="AB11" s="67">
        <f t="shared" si="3"/>
        <v>100</v>
      </c>
      <c r="AC11" s="111">
        <v>82</v>
      </c>
      <c r="AD11" s="67">
        <f t="shared" si="4"/>
        <v>74.545454545454547</v>
      </c>
      <c r="AE11" s="66">
        <f>CRS!H11</f>
        <v>88.045454545454547</v>
      </c>
      <c r="AF11" s="64">
        <f>CRS!I11</f>
        <v>94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BIANES, LORENZO C. </v>
      </c>
      <c r="C12" s="65" t="str">
        <f>CRS!C12</f>
        <v>M</v>
      </c>
      <c r="D12" s="70" t="str">
        <f>CRS!D12</f>
        <v>BSIT-NET SEC TRACK-2</v>
      </c>
      <c r="E12" s="109">
        <v>5</v>
      </c>
      <c r="F12" s="109">
        <v>11</v>
      </c>
      <c r="G12" s="109">
        <v>20</v>
      </c>
      <c r="H12" s="109">
        <v>30</v>
      </c>
      <c r="I12" s="109"/>
      <c r="J12" s="109"/>
      <c r="K12" s="109"/>
      <c r="L12" s="109"/>
      <c r="M12" s="109"/>
      <c r="N12" s="109"/>
      <c r="O12" s="60">
        <f t="shared" si="0"/>
        <v>66</v>
      </c>
      <c r="P12" s="67">
        <f t="shared" si="1"/>
        <v>82.5</v>
      </c>
      <c r="Q12" s="109">
        <v>66</v>
      </c>
      <c r="R12" s="109">
        <v>20</v>
      </c>
      <c r="S12" s="109">
        <v>20</v>
      </c>
      <c r="T12" s="109">
        <v>50</v>
      </c>
      <c r="U12" s="109"/>
      <c r="V12" s="109"/>
      <c r="W12" s="109"/>
      <c r="X12" s="109"/>
      <c r="Y12" s="109"/>
      <c r="Z12" s="109"/>
      <c r="AA12" s="60">
        <f t="shared" si="2"/>
        <v>156</v>
      </c>
      <c r="AB12" s="67">
        <f t="shared" si="3"/>
        <v>82.10526315789474</v>
      </c>
      <c r="AC12" s="111">
        <v>46</v>
      </c>
      <c r="AD12" s="67">
        <f t="shared" si="4"/>
        <v>41.818181818181813</v>
      </c>
      <c r="AE12" s="66">
        <f>CRS!H12</f>
        <v>68.53791866028709</v>
      </c>
      <c r="AF12" s="64">
        <f>CRS!I12</f>
        <v>84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BONDAD, NEIL CHRISTOPHER C. </v>
      </c>
      <c r="C13" s="65" t="str">
        <f>CRS!C13</f>
        <v>M</v>
      </c>
      <c r="D13" s="70" t="str">
        <f>CRS!D13</f>
        <v>BSIT-NET SEC TRACK-1</v>
      </c>
      <c r="E13" s="109">
        <v>0</v>
      </c>
      <c r="F13" s="109">
        <v>13</v>
      </c>
      <c r="G13" s="109">
        <v>0</v>
      </c>
      <c r="H13" s="109">
        <v>30</v>
      </c>
      <c r="I13" s="109"/>
      <c r="J13" s="109"/>
      <c r="K13" s="109"/>
      <c r="L13" s="109"/>
      <c r="M13" s="109"/>
      <c r="N13" s="109"/>
      <c r="O13" s="60">
        <f t="shared" si="0"/>
        <v>43</v>
      </c>
      <c r="P13" s="67">
        <f t="shared" si="1"/>
        <v>53.75</v>
      </c>
      <c r="Q13" s="109">
        <v>66</v>
      </c>
      <c r="R13" s="109" t="s">
        <v>28</v>
      </c>
      <c r="S13" s="109">
        <v>20</v>
      </c>
      <c r="T13" s="109">
        <v>50</v>
      </c>
      <c r="U13" s="109"/>
      <c r="V13" s="109"/>
      <c r="W13" s="109"/>
      <c r="X13" s="109"/>
      <c r="Y13" s="109"/>
      <c r="Z13" s="109"/>
      <c r="AA13" s="60">
        <f t="shared" si="2"/>
        <v>136</v>
      </c>
      <c r="AB13" s="67">
        <f t="shared" si="3"/>
        <v>71.578947368421055</v>
      </c>
      <c r="AC13" s="111">
        <v>76</v>
      </c>
      <c r="AD13" s="67">
        <f t="shared" si="4"/>
        <v>69.090909090909093</v>
      </c>
      <c r="AE13" s="66">
        <f>CRS!H13</f>
        <v>64.84946172248803</v>
      </c>
      <c r="AF13" s="64">
        <f>CRS!I13</f>
        <v>82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BULAO, ARWIN REYNIEL M. </v>
      </c>
      <c r="C14" s="65" t="str">
        <f>CRS!C14</f>
        <v>M</v>
      </c>
      <c r="D14" s="70" t="str">
        <f>CRS!D14</f>
        <v>BSIT-NET SEC TRACK-2</v>
      </c>
      <c r="E14" s="109">
        <v>6</v>
      </c>
      <c r="F14" s="109">
        <v>10</v>
      </c>
      <c r="G14" s="109">
        <v>0</v>
      </c>
      <c r="H14" s="109">
        <v>30</v>
      </c>
      <c r="I14" s="109"/>
      <c r="J14" s="109"/>
      <c r="K14" s="109"/>
      <c r="L14" s="109"/>
      <c r="M14" s="109"/>
      <c r="N14" s="109"/>
      <c r="O14" s="60">
        <f t="shared" si="0"/>
        <v>46</v>
      </c>
      <c r="P14" s="67">
        <f t="shared" si="1"/>
        <v>57.499999999999993</v>
      </c>
      <c r="Q14" s="109">
        <v>66</v>
      </c>
      <c r="R14" s="109">
        <v>15</v>
      </c>
      <c r="S14" s="109">
        <v>20</v>
      </c>
      <c r="T14" s="109">
        <v>50</v>
      </c>
      <c r="U14" s="109"/>
      <c r="V14" s="109"/>
      <c r="W14" s="109"/>
      <c r="X14" s="109"/>
      <c r="Y14" s="109"/>
      <c r="Z14" s="109"/>
      <c r="AA14" s="60">
        <f t="shared" si="2"/>
        <v>151</v>
      </c>
      <c r="AB14" s="67">
        <f t="shared" si="3"/>
        <v>79.473684210526315</v>
      </c>
      <c r="AC14" s="111">
        <v>48</v>
      </c>
      <c r="AD14" s="67">
        <f t="shared" si="4"/>
        <v>43.636363636363633</v>
      </c>
      <c r="AE14" s="66">
        <f>CRS!H14</f>
        <v>60.037679425837318</v>
      </c>
      <c r="AF14" s="64">
        <f>CRS!I14</f>
        <v>80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 t="s">
        <v>28</v>
      </c>
      <c r="F15" s="109" t="s">
        <v>28</v>
      </c>
      <c r="G15" s="109">
        <v>0</v>
      </c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>
        <v>0</v>
      </c>
      <c r="R15" s="109" t="s">
        <v>28</v>
      </c>
      <c r="S15" s="109" t="s">
        <v>28</v>
      </c>
      <c r="T15" s="109">
        <v>0</v>
      </c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CALAWA, ROJAN KRISTOFFER N. </v>
      </c>
      <c r="C16" s="65" t="str">
        <f>CRS!C16</f>
        <v>M</v>
      </c>
      <c r="D16" s="70" t="str">
        <f>CRS!D16</f>
        <v>BSIT-WEB TRACK-2</v>
      </c>
      <c r="E16" s="109">
        <v>7</v>
      </c>
      <c r="F16" s="109">
        <v>11</v>
      </c>
      <c r="G16" s="109">
        <v>0</v>
      </c>
      <c r="H16" s="109">
        <v>30</v>
      </c>
      <c r="I16" s="109"/>
      <c r="J16" s="109"/>
      <c r="K16" s="109"/>
      <c r="L16" s="109"/>
      <c r="M16" s="109"/>
      <c r="N16" s="109"/>
      <c r="O16" s="60">
        <f t="shared" si="0"/>
        <v>48</v>
      </c>
      <c r="P16" s="67">
        <f t="shared" si="1"/>
        <v>60</v>
      </c>
      <c r="Q16" s="109">
        <v>66</v>
      </c>
      <c r="R16" s="109">
        <v>20</v>
      </c>
      <c r="S16" s="109">
        <v>20</v>
      </c>
      <c r="T16" s="109">
        <v>50</v>
      </c>
      <c r="U16" s="109"/>
      <c r="V16" s="109"/>
      <c r="W16" s="109"/>
      <c r="X16" s="109"/>
      <c r="Y16" s="109"/>
      <c r="Z16" s="109"/>
      <c r="AA16" s="60">
        <f t="shared" si="2"/>
        <v>156</v>
      </c>
      <c r="AB16" s="67">
        <f t="shared" si="3"/>
        <v>82.10526315789474</v>
      </c>
      <c r="AC16" s="111">
        <v>58</v>
      </c>
      <c r="AD16" s="67">
        <f t="shared" si="4"/>
        <v>52.72727272727272</v>
      </c>
      <c r="AE16" s="66">
        <f>CRS!H16</f>
        <v>64.822009569377997</v>
      </c>
      <c r="AF16" s="64">
        <f>CRS!I16</f>
        <v>82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CASTRO, LEO CHRISTIAN E. </v>
      </c>
      <c r="C17" s="65" t="str">
        <f>CRS!C17</f>
        <v>M</v>
      </c>
      <c r="D17" s="70" t="str">
        <f>CRS!D17</f>
        <v>BSIT-WEB TRACK-2</v>
      </c>
      <c r="E17" s="109">
        <v>5</v>
      </c>
      <c r="F17" s="109">
        <v>11</v>
      </c>
      <c r="G17" s="109">
        <v>0</v>
      </c>
      <c r="H17" s="109">
        <v>30</v>
      </c>
      <c r="I17" s="109"/>
      <c r="J17" s="109"/>
      <c r="K17" s="109"/>
      <c r="L17" s="109"/>
      <c r="M17" s="109"/>
      <c r="N17" s="109"/>
      <c r="O17" s="60">
        <f t="shared" si="0"/>
        <v>46</v>
      </c>
      <c r="P17" s="67">
        <f t="shared" si="1"/>
        <v>57.499999999999993</v>
      </c>
      <c r="Q17" s="109">
        <v>0</v>
      </c>
      <c r="R17" s="109">
        <v>20</v>
      </c>
      <c r="S17" s="109" t="s">
        <v>28</v>
      </c>
      <c r="T17" s="109">
        <v>0</v>
      </c>
      <c r="U17" s="109"/>
      <c r="V17" s="109"/>
      <c r="W17" s="109"/>
      <c r="X17" s="109"/>
      <c r="Y17" s="109"/>
      <c r="Z17" s="109"/>
      <c r="AA17" s="60">
        <f t="shared" si="2"/>
        <v>20</v>
      </c>
      <c r="AB17" s="67">
        <f t="shared" si="3"/>
        <v>10.526315789473683</v>
      </c>
      <c r="AC17" s="111">
        <v>74</v>
      </c>
      <c r="AD17" s="67">
        <f t="shared" si="4"/>
        <v>67.272727272727266</v>
      </c>
      <c r="AE17" s="66">
        <f>CRS!H17</f>
        <v>45.321411483253584</v>
      </c>
      <c r="AF17" s="64">
        <f>CRS!I17</f>
        <v>74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CAWIL, JUJI T. </v>
      </c>
      <c r="C18" s="65" t="str">
        <f>CRS!C18</f>
        <v>M</v>
      </c>
      <c r="D18" s="70" t="str">
        <f>CRS!D18</f>
        <v>BSIT-WEB TRACK-1</v>
      </c>
      <c r="E18" s="109">
        <v>0</v>
      </c>
      <c r="F18" s="109">
        <v>0</v>
      </c>
      <c r="G18" s="109">
        <v>0</v>
      </c>
      <c r="H18" s="109">
        <v>30</v>
      </c>
      <c r="I18" s="109"/>
      <c r="J18" s="109"/>
      <c r="K18" s="109"/>
      <c r="L18" s="109"/>
      <c r="M18" s="109"/>
      <c r="N18" s="109"/>
      <c r="O18" s="60">
        <f t="shared" si="0"/>
        <v>30</v>
      </c>
      <c r="P18" s="67">
        <f t="shared" si="1"/>
        <v>37.5</v>
      </c>
      <c r="Q18" s="109">
        <v>66</v>
      </c>
      <c r="R18" s="109">
        <v>15</v>
      </c>
      <c r="S18" s="109">
        <v>20</v>
      </c>
      <c r="T18" s="109">
        <v>50</v>
      </c>
      <c r="U18" s="109"/>
      <c r="V18" s="109"/>
      <c r="W18" s="109"/>
      <c r="X18" s="109"/>
      <c r="Y18" s="109"/>
      <c r="Z18" s="109"/>
      <c r="AA18" s="60">
        <f t="shared" si="2"/>
        <v>151</v>
      </c>
      <c r="AB18" s="67">
        <f t="shared" si="3"/>
        <v>79.473684210526315</v>
      </c>
      <c r="AC18" s="111">
        <v>68</v>
      </c>
      <c r="AD18" s="67">
        <f t="shared" si="4"/>
        <v>61.818181818181813</v>
      </c>
      <c r="AE18" s="66">
        <f>CRS!H18</f>
        <v>59.619497607655504</v>
      </c>
      <c r="AF18" s="64">
        <f>CRS!I18</f>
        <v>80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>
        <v>0</v>
      </c>
      <c r="F19" s="109">
        <v>0</v>
      </c>
      <c r="G19" s="109">
        <v>0</v>
      </c>
      <c r="H19" s="109">
        <v>30</v>
      </c>
      <c r="I19" s="109"/>
      <c r="J19" s="109"/>
      <c r="K19" s="109"/>
      <c r="L19" s="109"/>
      <c r="M19" s="109"/>
      <c r="N19" s="109"/>
      <c r="O19" s="60">
        <f t="shared" si="0"/>
        <v>30</v>
      </c>
      <c r="P19" s="67">
        <f t="shared" si="1"/>
        <v>37.5</v>
      </c>
      <c r="Q19" s="109">
        <v>66</v>
      </c>
      <c r="R19" s="109" t="s">
        <v>28</v>
      </c>
      <c r="S19" s="109">
        <v>15</v>
      </c>
      <c r="T19" s="109">
        <v>40</v>
      </c>
      <c r="U19" s="109"/>
      <c r="V19" s="109"/>
      <c r="W19" s="109"/>
      <c r="X19" s="109"/>
      <c r="Y19" s="109"/>
      <c r="Z19" s="109"/>
      <c r="AA19" s="60">
        <f t="shared" si="2"/>
        <v>121</v>
      </c>
      <c r="AB19" s="67">
        <f t="shared" si="3"/>
        <v>63.684210526315788</v>
      </c>
      <c r="AC19" s="111"/>
      <c r="AD19" s="67" t="str">
        <f t="shared" si="4"/>
        <v/>
      </c>
      <c r="AE19" s="66">
        <f>CRS!H19</f>
        <v>33.390789473684208</v>
      </c>
      <c r="AF19" s="64">
        <f>CRS!I19</f>
        <v>73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DELA CRUZ, AARON KEITH N. </v>
      </c>
      <c r="C20" s="65" t="str">
        <f>CRS!C20</f>
        <v>M</v>
      </c>
      <c r="D20" s="70" t="str">
        <f>CRS!D20</f>
        <v>BSIT-WEB TRACK-1</v>
      </c>
      <c r="E20" s="109">
        <v>0</v>
      </c>
      <c r="F20" s="109">
        <v>11</v>
      </c>
      <c r="G20" s="109">
        <v>0</v>
      </c>
      <c r="H20" s="109">
        <v>30</v>
      </c>
      <c r="I20" s="109"/>
      <c r="J20" s="109"/>
      <c r="K20" s="109"/>
      <c r="L20" s="109"/>
      <c r="M20" s="109"/>
      <c r="N20" s="109"/>
      <c r="O20" s="60">
        <f t="shared" si="0"/>
        <v>41</v>
      </c>
      <c r="P20" s="67">
        <f t="shared" si="1"/>
        <v>51.249999999999993</v>
      </c>
      <c r="Q20" s="109">
        <v>100</v>
      </c>
      <c r="R20" s="109">
        <v>20</v>
      </c>
      <c r="S20" s="109">
        <v>20</v>
      </c>
      <c r="T20" s="109">
        <v>20</v>
      </c>
      <c r="U20" s="109"/>
      <c r="V20" s="109"/>
      <c r="W20" s="109"/>
      <c r="X20" s="109"/>
      <c r="Y20" s="109"/>
      <c r="Z20" s="109"/>
      <c r="AA20" s="60">
        <f t="shared" si="2"/>
        <v>160</v>
      </c>
      <c r="AB20" s="67">
        <f t="shared" si="3"/>
        <v>84.210526315789465</v>
      </c>
      <c r="AC20" s="111">
        <v>54</v>
      </c>
      <c r="AD20" s="67">
        <f t="shared" si="4"/>
        <v>49.090909090909093</v>
      </c>
      <c r="AE20" s="66">
        <f>CRS!H20</f>
        <v>61.392882775119617</v>
      </c>
      <c r="AF20" s="64">
        <f>CRS!I20</f>
        <v>81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DOMINGO, JOHN CARLO R. </v>
      </c>
      <c r="C21" s="65" t="str">
        <f>CRS!C21</f>
        <v>M</v>
      </c>
      <c r="D21" s="70" t="str">
        <f>CRS!D21</f>
        <v>BSIT-WEB TRACK-1</v>
      </c>
      <c r="E21" s="109">
        <v>9</v>
      </c>
      <c r="F21" s="109">
        <v>10</v>
      </c>
      <c r="G21" s="109">
        <v>20</v>
      </c>
      <c r="H21" s="109">
        <v>30</v>
      </c>
      <c r="I21" s="109"/>
      <c r="J21" s="109"/>
      <c r="K21" s="109"/>
      <c r="L21" s="109"/>
      <c r="M21" s="109"/>
      <c r="N21" s="109"/>
      <c r="O21" s="60">
        <f t="shared" si="0"/>
        <v>69</v>
      </c>
      <c r="P21" s="67">
        <f t="shared" si="1"/>
        <v>86.25</v>
      </c>
      <c r="Q21" s="109">
        <v>100</v>
      </c>
      <c r="R21" s="109" t="s">
        <v>28</v>
      </c>
      <c r="S21" s="109">
        <v>20</v>
      </c>
      <c r="T21" s="109">
        <v>50</v>
      </c>
      <c r="U21" s="109"/>
      <c r="V21" s="109"/>
      <c r="W21" s="109"/>
      <c r="X21" s="109"/>
      <c r="Y21" s="109"/>
      <c r="Z21" s="109"/>
      <c r="AA21" s="60">
        <f t="shared" si="2"/>
        <v>170</v>
      </c>
      <c r="AB21" s="67">
        <f t="shared" si="3"/>
        <v>89.473684210526315</v>
      </c>
      <c r="AC21" s="111">
        <v>84</v>
      </c>
      <c r="AD21" s="67">
        <f t="shared" si="4"/>
        <v>76.363636363636374</v>
      </c>
      <c r="AE21" s="66">
        <f>CRS!H21</f>
        <v>83.952452153110059</v>
      </c>
      <c r="AF21" s="64">
        <f>CRS!I21</f>
        <v>92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EROT, OLLINGER SYAN M. </v>
      </c>
      <c r="C22" s="65" t="str">
        <f>CRS!C22</f>
        <v>M</v>
      </c>
      <c r="D22" s="70" t="str">
        <f>CRS!D22</f>
        <v>BSIT-WEB TRACK-1</v>
      </c>
      <c r="E22" s="109">
        <v>8</v>
      </c>
      <c r="F22" s="109">
        <v>8</v>
      </c>
      <c r="G22" s="109">
        <v>0</v>
      </c>
      <c r="H22" s="109">
        <v>30</v>
      </c>
      <c r="I22" s="109"/>
      <c r="J22" s="109"/>
      <c r="K22" s="109"/>
      <c r="L22" s="109"/>
      <c r="M22" s="109"/>
      <c r="N22" s="109"/>
      <c r="O22" s="60">
        <f t="shared" si="0"/>
        <v>46</v>
      </c>
      <c r="P22" s="67">
        <f t="shared" si="1"/>
        <v>57.499999999999993</v>
      </c>
      <c r="Q22" s="109">
        <v>100</v>
      </c>
      <c r="R22" s="109" t="s">
        <v>28</v>
      </c>
      <c r="S22" s="109">
        <v>20</v>
      </c>
      <c r="T22" s="109">
        <v>50</v>
      </c>
      <c r="U22" s="109"/>
      <c r="V22" s="109"/>
      <c r="W22" s="109"/>
      <c r="X22" s="109"/>
      <c r="Y22" s="109"/>
      <c r="Z22" s="109"/>
      <c r="AA22" s="60">
        <f t="shared" si="2"/>
        <v>170</v>
      </c>
      <c r="AB22" s="67">
        <f t="shared" si="3"/>
        <v>89.473684210526315</v>
      </c>
      <c r="AC22" s="111">
        <v>46</v>
      </c>
      <c r="AD22" s="67">
        <f t="shared" si="4"/>
        <v>41.818181818181813</v>
      </c>
      <c r="AE22" s="66">
        <f>CRS!H22</f>
        <v>62.719497607655498</v>
      </c>
      <c r="AF22" s="64">
        <f>CRS!I22</f>
        <v>81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ESPAÑOLA, NECOLE P. </v>
      </c>
      <c r="C23" s="65" t="str">
        <f>CRS!C23</f>
        <v>M</v>
      </c>
      <c r="D23" s="70" t="str">
        <f>CRS!D23</f>
        <v>BSIT-NET SEC TRACK-2</v>
      </c>
      <c r="E23" s="109">
        <v>8</v>
      </c>
      <c r="F23" s="109">
        <v>7</v>
      </c>
      <c r="G23" s="109">
        <v>0</v>
      </c>
      <c r="H23" s="109">
        <v>30</v>
      </c>
      <c r="I23" s="109"/>
      <c r="J23" s="109"/>
      <c r="K23" s="109"/>
      <c r="L23" s="109"/>
      <c r="M23" s="109"/>
      <c r="N23" s="109"/>
      <c r="O23" s="60">
        <f t="shared" si="0"/>
        <v>45</v>
      </c>
      <c r="P23" s="67">
        <f t="shared" si="1"/>
        <v>56.25</v>
      </c>
      <c r="Q23" s="109">
        <v>100</v>
      </c>
      <c r="R23" s="109" t="s">
        <v>28</v>
      </c>
      <c r="S23" s="109">
        <v>20</v>
      </c>
      <c r="T23" s="109">
        <v>50</v>
      </c>
      <c r="U23" s="109"/>
      <c r="V23" s="109"/>
      <c r="W23" s="109"/>
      <c r="X23" s="109"/>
      <c r="Y23" s="109"/>
      <c r="Z23" s="109"/>
      <c r="AA23" s="60">
        <f t="shared" si="2"/>
        <v>170</v>
      </c>
      <c r="AB23" s="67">
        <f t="shared" si="3"/>
        <v>89.473684210526315</v>
      </c>
      <c r="AC23" s="111">
        <v>68</v>
      </c>
      <c r="AD23" s="67">
        <f t="shared" si="4"/>
        <v>61.818181818181813</v>
      </c>
      <c r="AE23" s="66">
        <f>CRS!H23</f>
        <v>69.106997607655501</v>
      </c>
      <c r="AF23" s="64">
        <f>CRS!I23</f>
        <v>85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GACUTAN, JORDS NIKKO B. </v>
      </c>
      <c r="C24" s="65" t="str">
        <f>CRS!C24</f>
        <v>M</v>
      </c>
      <c r="D24" s="70" t="str">
        <f>CRS!D24</f>
        <v>BSCS-DIGITAL ARTS TRACK-2</v>
      </c>
      <c r="E24" s="109" t="s">
        <v>28</v>
      </c>
      <c r="F24" s="109">
        <v>0</v>
      </c>
      <c r="G24" s="109">
        <v>20</v>
      </c>
      <c r="H24" s="109">
        <v>30</v>
      </c>
      <c r="I24" s="109"/>
      <c r="J24" s="109"/>
      <c r="K24" s="109"/>
      <c r="L24" s="109"/>
      <c r="M24" s="109"/>
      <c r="N24" s="109"/>
      <c r="O24" s="60">
        <f t="shared" si="0"/>
        <v>50</v>
      </c>
      <c r="P24" s="67">
        <f t="shared" si="1"/>
        <v>62.5</v>
      </c>
      <c r="Q24" s="109">
        <v>100</v>
      </c>
      <c r="R24" s="109" t="s">
        <v>28</v>
      </c>
      <c r="S24" s="109">
        <v>20</v>
      </c>
      <c r="T24" s="109">
        <v>50</v>
      </c>
      <c r="U24" s="109"/>
      <c r="V24" s="109"/>
      <c r="W24" s="109"/>
      <c r="X24" s="109"/>
      <c r="Y24" s="109"/>
      <c r="Z24" s="109"/>
      <c r="AA24" s="60">
        <f t="shared" si="2"/>
        <v>170</v>
      </c>
      <c r="AB24" s="67">
        <f t="shared" si="3"/>
        <v>89.473684210526315</v>
      </c>
      <c r="AC24" s="111">
        <v>72</v>
      </c>
      <c r="AD24" s="67">
        <f t="shared" si="4"/>
        <v>65.454545454545453</v>
      </c>
      <c r="AE24" s="66">
        <f>CRS!H24</f>
        <v>72.405861244019135</v>
      </c>
      <c r="AF24" s="64">
        <f>CRS!I24</f>
        <v>86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GARDO, JARON RALPH L. </v>
      </c>
      <c r="C25" s="65" t="str">
        <f>CRS!C25</f>
        <v>M</v>
      </c>
      <c r="D25" s="70" t="str">
        <f>CRS!D25</f>
        <v>BSIT-WEB TRACK-2</v>
      </c>
      <c r="E25" s="109">
        <v>6</v>
      </c>
      <c r="F25" s="109">
        <v>0</v>
      </c>
      <c r="G25" s="109">
        <v>20</v>
      </c>
      <c r="H25" s="109">
        <v>30</v>
      </c>
      <c r="I25" s="109"/>
      <c r="J25" s="109"/>
      <c r="K25" s="109"/>
      <c r="L25" s="109"/>
      <c r="M25" s="109"/>
      <c r="N25" s="109"/>
      <c r="O25" s="60">
        <f t="shared" si="0"/>
        <v>56</v>
      </c>
      <c r="P25" s="67">
        <f t="shared" si="1"/>
        <v>70</v>
      </c>
      <c r="Q25" s="109">
        <v>100</v>
      </c>
      <c r="R25" s="109">
        <v>20</v>
      </c>
      <c r="S25" s="109">
        <v>20</v>
      </c>
      <c r="T25" s="109">
        <v>50</v>
      </c>
      <c r="U25" s="109"/>
      <c r="V25" s="109"/>
      <c r="W25" s="109"/>
      <c r="X25" s="109"/>
      <c r="Y25" s="109"/>
      <c r="Z25" s="109"/>
      <c r="AA25" s="60">
        <f t="shared" si="2"/>
        <v>190</v>
      </c>
      <c r="AB25" s="67">
        <f t="shared" si="3"/>
        <v>100</v>
      </c>
      <c r="AC25" s="111">
        <v>74</v>
      </c>
      <c r="AD25" s="67">
        <f t="shared" si="4"/>
        <v>67.272727272727266</v>
      </c>
      <c r="AE25" s="66">
        <f>CRS!H25</f>
        <v>78.972727272727269</v>
      </c>
      <c r="AF25" s="64">
        <f>CRS!I25</f>
        <v>89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GO, MARK BRIAN JHAY C. </v>
      </c>
      <c r="C26" s="65" t="str">
        <f>CRS!C26</f>
        <v>M</v>
      </c>
      <c r="D26" s="70" t="str">
        <f>CRS!D26</f>
        <v>BSIT-ERP TRACK-1</v>
      </c>
      <c r="E26" s="109" t="s">
        <v>28</v>
      </c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100</v>
      </c>
      <c r="R26" s="109" t="s">
        <v>28</v>
      </c>
      <c r="S26" s="109" t="s">
        <v>28</v>
      </c>
      <c r="T26" s="109"/>
      <c r="U26" s="109"/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52.631578947368418</v>
      </c>
      <c r="AC26" s="111"/>
      <c r="AD26" s="67" t="str">
        <f t="shared" si="4"/>
        <v/>
      </c>
      <c r="AE26" s="66">
        <f>CRS!H26</f>
        <v>17.368421052631579</v>
      </c>
      <c r="AF26" s="64">
        <f>CRS!I26</f>
        <v>71</v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GOMEZ, JOHN PAUL D. </v>
      </c>
      <c r="C27" s="65" t="str">
        <f>CRS!C27</f>
        <v>M</v>
      </c>
      <c r="D27" s="70" t="str">
        <f>CRS!D27</f>
        <v>BSIT-WEB TRACK-1</v>
      </c>
      <c r="E27" s="109">
        <v>8</v>
      </c>
      <c r="F27" s="109">
        <v>7</v>
      </c>
      <c r="G27" s="109">
        <v>0</v>
      </c>
      <c r="H27" s="109">
        <v>30</v>
      </c>
      <c r="I27" s="109"/>
      <c r="J27" s="109"/>
      <c r="K27" s="109"/>
      <c r="L27" s="109"/>
      <c r="M27" s="109"/>
      <c r="N27" s="109"/>
      <c r="O27" s="60">
        <f t="shared" si="0"/>
        <v>45</v>
      </c>
      <c r="P27" s="67">
        <f t="shared" si="1"/>
        <v>56.25</v>
      </c>
      <c r="Q27" s="109">
        <v>100</v>
      </c>
      <c r="R27" s="109" t="s">
        <v>28</v>
      </c>
      <c r="S27" s="109">
        <v>20</v>
      </c>
      <c r="T27" s="109">
        <v>50</v>
      </c>
      <c r="U27" s="109"/>
      <c r="V27" s="109"/>
      <c r="W27" s="109"/>
      <c r="X27" s="109"/>
      <c r="Y27" s="109"/>
      <c r="Z27" s="109"/>
      <c r="AA27" s="60">
        <f t="shared" si="2"/>
        <v>170</v>
      </c>
      <c r="AB27" s="67">
        <f t="shared" si="3"/>
        <v>89.473684210526315</v>
      </c>
      <c r="AC27" s="111">
        <v>62</v>
      </c>
      <c r="AD27" s="67">
        <f t="shared" si="4"/>
        <v>56.36363636363636</v>
      </c>
      <c r="AE27" s="66">
        <f>CRS!H27</f>
        <v>67.252452153110056</v>
      </c>
      <c r="AF27" s="64">
        <f>CRS!I27</f>
        <v>84</v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KASE, JEREMY </v>
      </c>
      <c r="C28" s="65" t="str">
        <f>CRS!C28</f>
        <v>M</v>
      </c>
      <c r="D28" s="70" t="str">
        <f>CRS!D28</f>
        <v>BSIT-NET SEC TRACK-2</v>
      </c>
      <c r="E28" s="109">
        <v>5</v>
      </c>
      <c r="F28" s="109">
        <v>12</v>
      </c>
      <c r="G28" s="109">
        <v>20</v>
      </c>
      <c r="H28" s="109">
        <v>30</v>
      </c>
      <c r="I28" s="109"/>
      <c r="J28" s="109"/>
      <c r="K28" s="109"/>
      <c r="L28" s="109"/>
      <c r="M28" s="109"/>
      <c r="N28" s="109"/>
      <c r="O28" s="60">
        <f t="shared" si="0"/>
        <v>67</v>
      </c>
      <c r="P28" s="67">
        <f t="shared" si="1"/>
        <v>83.75</v>
      </c>
      <c r="Q28" s="109">
        <v>66</v>
      </c>
      <c r="R28" s="109">
        <v>20</v>
      </c>
      <c r="S28" s="109">
        <v>20</v>
      </c>
      <c r="T28" s="109">
        <v>50</v>
      </c>
      <c r="U28" s="109"/>
      <c r="V28" s="109"/>
      <c r="W28" s="109"/>
      <c r="X28" s="109"/>
      <c r="Y28" s="109"/>
      <c r="Z28" s="109"/>
      <c r="AA28" s="60">
        <f t="shared" si="2"/>
        <v>156</v>
      </c>
      <c r="AB28" s="67">
        <f t="shared" si="3"/>
        <v>82.10526315789474</v>
      </c>
      <c r="AC28" s="111">
        <v>50</v>
      </c>
      <c r="AD28" s="67">
        <f t="shared" si="4"/>
        <v>45.454545454545453</v>
      </c>
      <c r="AE28" s="66">
        <f>CRS!H28</f>
        <v>70.186782296650719</v>
      </c>
      <c r="AF28" s="64">
        <f>CRS!I28</f>
        <v>85</v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LALLANA, DAPHNE G. </v>
      </c>
      <c r="C29" s="65" t="str">
        <f>CRS!C29</f>
        <v>F</v>
      </c>
      <c r="D29" s="70" t="str">
        <f>CRS!D29</f>
        <v>BSIT-ERP TRACK-2</v>
      </c>
      <c r="E29" s="109">
        <v>7</v>
      </c>
      <c r="F29" s="109">
        <v>0</v>
      </c>
      <c r="G29" s="109">
        <v>0</v>
      </c>
      <c r="H29" s="109">
        <v>30</v>
      </c>
      <c r="I29" s="109"/>
      <c r="J29" s="109"/>
      <c r="K29" s="109"/>
      <c r="L29" s="109"/>
      <c r="M29" s="109"/>
      <c r="N29" s="109"/>
      <c r="O29" s="60">
        <f t="shared" si="0"/>
        <v>37</v>
      </c>
      <c r="P29" s="67">
        <f t="shared" si="1"/>
        <v>46.25</v>
      </c>
      <c r="Q29" s="109">
        <v>66</v>
      </c>
      <c r="R29" s="109">
        <v>20</v>
      </c>
      <c r="S29" s="109">
        <v>15</v>
      </c>
      <c r="T29" s="109">
        <v>50</v>
      </c>
      <c r="U29" s="109"/>
      <c r="V29" s="109"/>
      <c r="W29" s="109"/>
      <c r="X29" s="109"/>
      <c r="Y29" s="109"/>
      <c r="Z29" s="109"/>
      <c r="AA29" s="60">
        <f t="shared" si="2"/>
        <v>151</v>
      </c>
      <c r="AB29" s="67">
        <f t="shared" si="3"/>
        <v>79.473684210526315</v>
      </c>
      <c r="AC29" s="111">
        <v>44</v>
      </c>
      <c r="AD29" s="67">
        <f t="shared" si="4"/>
        <v>40</v>
      </c>
      <c r="AE29" s="66">
        <f>CRS!H29</f>
        <v>55.088815789473685</v>
      </c>
      <c r="AF29" s="64">
        <f>CRS!I29</f>
        <v>78</v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LOPEZ, WILCARL D. </v>
      </c>
      <c r="C30" s="65" t="str">
        <f>CRS!C30</f>
        <v>M</v>
      </c>
      <c r="D30" s="70" t="str">
        <f>CRS!D30</f>
        <v>BSCS-DIGITAL ARTS TRACK-1</v>
      </c>
      <c r="E30" s="109" t="s">
        <v>28</v>
      </c>
      <c r="F30" s="109">
        <v>0</v>
      </c>
      <c r="G30" s="109">
        <v>20</v>
      </c>
      <c r="H30" s="109">
        <v>30</v>
      </c>
      <c r="I30" s="109"/>
      <c r="J30" s="109"/>
      <c r="K30" s="109"/>
      <c r="L30" s="109"/>
      <c r="M30" s="109"/>
      <c r="N30" s="109"/>
      <c r="O30" s="60">
        <f t="shared" si="0"/>
        <v>50</v>
      </c>
      <c r="P30" s="67">
        <f t="shared" si="1"/>
        <v>62.5</v>
      </c>
      <c r="Q30" s="109">
        <v>100</v>
      </c>
      <c r="R30" s="109">
        <v>20</v>
      </c>
      <c r="S30" s="109">
        <v>20</v>
      </c>
      <c r="T30" s="109">
        <v>50</v>
      </c>
      <c r="U30" s="109"/>
      <c r="V30" s="109"/>
      <c r="W30" s="109"/>
      <c r="X30" s="109"/>
      <c r="Y30" s="109"/>
      <c r="Z30" s="109"/>
      <c r="AA30" s="60">
        <f t="shared" si="2"/>
        <v>190</v>
      </c>
      <c r="AB30" s="67">
        <f t="shared" si="3"/>
        <v>100</v>
      </c>
      <c r="AC30" s="111">
        <v>86</v>
      </c>
      <c r="AD30" s="67">
        <f t="shared" si="4"/>
        <v>78.181818181818187</v>
      </c>
      <c r="AE30" s="66">
        <f>CRS!H30</f>
        <v>80.206818181818193</v>
      </c>
      <c r="AF30" s="64">
        <f>CRS!I30</f>
        <v>90</v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MACARAEG, JOSEPH PAUL D. </v>
      </c>
      <c r="C31" s="65" t="str">
        <f>CRS!C31</f>
        <v>M</v>
      </c>
      <c r="D31" s="70" t="str">
        <f>CRS!D31</f>
        <v>BSIT-WEB TRACK-1</v>
      </c>
      <c r="E31" s="109">
        <v>6</v>
      </c>
      <c r="F31" s="109">
        <v>6</v>
      </c>
      <c r="G31" s="109">
        <v>0</v>
      </c>
      <c r="H31" s="109">
        <v>30</v>
      </c>
      <c r="I31" s="109"/>
      <c r="J31" s="109"/>
      <c r="K31" s="109"/>
      <c r="L31" s="109"/>
      <c r="M31" s="109"/>
      <c r="N31" s="109"/>
      <c r="O31" s="60">
        <f t="shared" si="0"/>
        <v>42</v>
      </c>
      <c r="P31" s="67">
        <f t="shared" si="1"/>
        <v>52.5</v>
      </c>
      <c r="Q31" s="109">
        <v>66</v>
      </c>
      <c r="R31" s="109">
        <v>20</v>
      </c>
      <c r="S31" s="109">
        <v>20</v>
      </c>
      <c r="T31" s="109">
        <v>50</v>
      </c>
      <c r="U31" s="109"/>
      <c r="V31" s="109"/>
      <c r="W31" s="109"/>
      <c r="X31" s="109"/>
      <c r="Y31" s="109"/>
      <c r="Z31" s="109"/>
      <c r="AA31" s="60">
        <f t="shared" si="2"/>
        <v>156</v>
      </c>
      <c r="AB31" s="67">
        <f t="shared" si="3"/>
        <v>82.10526315789474</v>
      </c>
      <c r="AC31" s="111">
        <v>26</v>
      </c>
      <c r="AD31" s="67">
        <f t="shared" si="4"/>
        <v>23.636363636363637</v>
      </c>
      <c r="AE31" s="66">
        <f>CRS!H31</f>
        <v>52.456100478468905</v>
      </c>
      <c r="AF31" s="64">
        <f>CRS!I31</f>
        <v>76</v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MACAUMBANG, ABDUL ILAAH G. </v>
      </c>
      <c r="C32" s="65" t="str">
        <f>CRS!C32</f>
        <v>M</v>
      </c>
      <c r="D32" s="70" t="str">
        <f>CRS!D32</f>
        <v>BSIT-ERP TRACK-2</v>
      </c>
      <c r="E32" s="109">
        <v>6</v>
      </c>
      <c r="F32" s="109">
        <v>0</v>
      </c>
      <c r="G32" s="109">
        <v>0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36</v>
      </c>
      <c r="P32" s="67">
        <f t="shared" si="1"/>
        <v>45</v>
      </c>
      <c r="Q32" s="109">
        <v>66</v>
      </c>
      <c r="R32" s="109">
        <v>20</v>
      </c>
      <c r="S32" s="109">
        <v>15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141</v>
      </c>
      <c r="AB32" s="67">
        <f t="shared" si="3"/>
        <v>74.210526315789465</v>
      </c>
      <c r="AC32" s="111">
        <v>26</v>
      </c>
      <c r="AD32" s="67">
        <f t="shared" si="4"/>
        <v>23.636363636363637</v>
      </c>
      <c r="AE32" s="66">
        <f>CRS!H32</f>
        <v>47.375837320574163</v>
      </c>
      <c r="AF32" s="64">
        <f>CRS!I32</f>
        <v>74</v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MANLONG, DEANTON S. </v>
      </c>
      <c r="C33" s="65" t="str">
        <f>CRS!C33</f>
        <v>M</v>
      </c>
      <c r="D33" s="70" t="str">
        <f>CRS!D33</f>
        <v>BSIT-WEB TRACK-2</v>
      </c>
      <c r="E33" s="109" t="s">
        <v>28</v>
      </c>
      <c r="F33" s="109">
        <v>0</v>
      </c>
      <c r="G33" s="109">
        <v>0</v>
      </c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>
        <v>33</v>
      </c>
      <c r="R33" s="109" t="s">
        <v>28</v>
      </c>
      <c r="S33" s="109">
        <v>15</v>
      </c>
      <c r="T33" s="109">
        <v>40</v>
      </c>
      <c r="U33" s="109"/>
      <c r="V33" s="109"/>
      <c r="W33" s="109"/>
      <c r="X33" s="109"/>
      <c r="Y33" s="109"/>
      <c r="Z33" s="109"/>
      <c r="AA33" s="60">
        <f t="shared" si="2"/>
        <v>88</v>
      </c>
      <c r="AB33" s="67">
        <f t="shared" si="3"/>
        <v>46.315789473684212</v>
      </c>
      <c r="AC33" s="111"/>
      <c r="AD33" s="67" t="str">
        <f t="shared" si="4"/>
        <v/>
      </c>
      <c r="AE33" s="66">
        <f>CRS!H33</f>
        <v>15.284210526315791</v>
      </c>
      <c r="AF33" s="64">
        <f>CRS!I33</f>
        <v>71</v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ORDOÑEZ, JAN TYRONNE L. </v>
      </c>
      <c r="C34" s="65" t="str">
        <f>CRS!C34</f>
        <v>M</v>
      </c>
      <c r="D34" s="70" t="str">
        <f>CRS!D34</f>
        <v>BSIT-NET SEC TRACK-2</v>
      </c>
      <c r="E34" s="109">
        <v>7</v>
      </c>
      <c r="F34" s="109">
        <v>0</v>
      </c>
      <c r="G34" s="109">
        <v>0</v>
      </c>
      <c r="H34" s="109">
        <v>30</v>
      </c>
      <c r="I34" s="109"/>
      <c r="J34" s="109"/>
      <c r="K34" s="109"/>
      <c r="L34" s="109"/>
      <c r="M34" s="109"/>
      <c r="N34" s="109"/>
      <c r="O34" s="60">
        <f t="shared" si="0"/>
        <v>37</v>
      </c>
      <c r="P34" s="67">
        <f t="shared" si="1"/>
        <v>46.25</v>
      </c>
      <c r="Q34" s="109">
        <v>66</v>
      </c>
      <c r="R34" s="109" t="s">
        <v>28</v>
      </c>
      <c r="S34" s="109" t="s">
        <v>28</v>
      </c>
      <c r="T34" s="109">
        <v>0</v>
      </c>
      <c r="U34" s="109"/>
      <c r="V34" s="109"/>
      <c r="W34" s="109"/>
      <c r="X34" s="109"/>
      <c r="Y34" s="109"/>
      <c r="Z34" s="109"/>
      <c r="AA34" s="60">
        <f t="shared" si="2"/>
        <v>66</v>
      </c>
      <c r="AB34" s="67">
        <f t="shared" si="3"/>
        <v>34.736842105263158</v>
      </c>
      <c r="AC34" s="111">
        <v>44</v>
      </c>
      <c r="AD34" s="67">
        <f t="shared" si="4"/>
        <v>40</v>
      </c>
      <c r="AE34" s="66">
        <f>CRS!H34</f>
        <v>40.325657894736842</v>
      </c>
      <c r="AF34" s="64">
        <f>CRS!I34</f>
        <v>73</v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ORPILLA, NORVEEN ROIZE C. </v>
      </c>
      <c r="C35" s="65" t="str">
        <f>CRS!C35</f>
        <v>M</v>
      </c>
      <c r="D35" s="70" t="str">
        <f>CRS!D35</f>
        <v>BSIT-NET SEC TRACK-2</v>
      </c>
      <c r="E35" s="109">
        <v>6</v>
      </c>
      <c r="F35" s="109">
        <v>0</v>
      </c>
      <c r="G35" s="109">
        <v>0</v>
      </c>
      <c r="H35" s="109">
        <v>30</v>
      </c>
      <c r="I35" s="109"/>
      <c r="J35" s="109"/>
      <c r="K35" s="109"/>
      <c r="L35" s="109"/>
      <c r="M35" s="109"/>
      <c r="N35" s="109"/>
      <c r="O35" s="60">
        <f t="shared" si="0"/>
        <v>36</v>
      </c>
      <c r="P35" s="67">
        <f t="shared" si="1"/>
        <v>45</v>
      </c>
      <c r="Q35" s="109">
        <v>66</v>
      </c>
      <c r="R35" s="109">
        <v>20</v>
      </c>
      <c r="S35" s="109">
        <v>20</v>
      </c>
      <c r="T35" s="109">
        <v>50</v>
      </c>
      <c r="U35" s="109"/>
      <c r="V35" s="109"/>
      <c r="W35" s="109"/>
      <c r="X35" s="109"/>
      <c r="Y35" s="109"/>
      <c r="Z35" s="109"/>
      <c r="AA35" s="60">
        <f t="shared" si="2"/>
        <v>156</v>
      </c>
      <c r="AB35" s="67">
        <f t="shared" si="3"/>
        <v>82.10526315789474</v>
      </c>
      <c r="AC35" s="111">
        <v>62</v>
      </c>
      <c r="AD35" s="67">
        <f t="shared" si="4"/>
        <v>56.36363636363636</v>
      </c>
      <c r="AE35" s="66">
        <f>CRS!H35</f>
        <v>61.108373205741636</v>
      </c>
      <c r="AF35" s="64">
        <f>CRS!I35</f>
        <v>81</v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PACAMARRA, CYRIL A. </v>
      </c>
      <c r="C36" s="65" t="str">
        <f>CRS!C36</f>
        <v>M</v>
      </c>
      <c r="D36" s="70" t="str">
        <f>CRS!D36</f>
        <v>BSIT-NET SEC TRACK-2</v>
      </c>
      <c r="E36" s="109">
        <v>0</v>
      </c>
      <c r="F36" s="109">
        <v>0</v>
      </c>
      <c r="G36" s="109">
        <v>0</v>
      </c>
      <c r="H36" s="109">
        <v>30</v>
      </c>
      <c r="I36" s="109"/>
      <c r="J36" s="109"/>
      <c r="K36" s="109"/>
      <c r="L36" s="109"/>
      <c r="M36" s="109"/>
      <c r="N36" s="109"/>
      <c r="O36" s="60">
        <f t="shared" si="0"/>
        <v>30</v>
      </c>
      <c r="P36" s="67">
        <f t="shared" si="1"/>
        <v>37.5</v>
      </c>
      <c r="Q36" s="109">
        <v>33</v>
      </c>
      <c r="R36" s="109" t="s">
        <v>28</v>
      </c>
      <c r="S36" s="109" t="s">
        <v>28</v>
      </c>
      <c r="T36" s="109">
        <v>0</v>
      </c>
      <c r="U36" s="109"/>
      <c r="V36" s="109"/>
      <c r="W36" s="109"/>
      <c r="X36" s="109"/>
      <c r="Y36" s="109"/>
      <c r="Z36" s="109"/>
      <c r="AA36" s="60">
        <f t="shared" si="2"/>
        <v>33</v>
      </c>
      <c r="AB36" s="67">
        <f t="shared" si="3"/>
        <v>17.368421052631579</v>
      </c>
      <c r="AC36" s="111">
        <v>44</v>
      </c>
      <c r="AD36" s="67">
        <f t="shared" si="4"/>
        <v>40</v>
      </c>
      <c r="AE36" s="66">
        <f>CRS!H36</f>
        <v>31.706578947368421</v>
      </c>
      <c r="AF36" s="64">
        <f>CRS!I36</f>
        <v>73</v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PACLEB, ANGELA T. </v>
      </c>
      <c r="C37" s="65" t="str">
        <f>CRS!C37</f>
        <v>F</v>
      </c>
      <c r="D37" s="70" t="str">
        <f>CRS!D37</f>
        <v>BSIT-WEB TRACK-2</v>
      </c>
      <c r="E37" s="109">
        <v>2</v>
      </c>
      <c r="F37" s="109">
        <v>7</v>
      </c>
      <c r="G37" s="109">
        <v>0</v>
      </c>
      <c r="H37" s="109">
        <v>30</v>
      </c>
      <c r="I37" s="109"/>
      <c r="J37" s="109"/>
      <c r="K37" s="109"/>
      <c r="L37" s="109"/>
      <c r="M37" s="109"/>
      <c r="N37" s="109"/>
      <c r="O37" s="60">
        <f t="shared" si="0"/>
        <v>39</v>
      </c>
      <c r="P37" s="67">
        <f t="shared" si="1"/>
        <v>48.75</v>
      </c>
      <c r="Q37" s="109">
        <v>100</v>
      </c>
      <c r="R37" s="109">
        <v>20</v>
      </c>
      <c r="S37" s="109">
        <v>20</v>
      </c>
      <c r="T37" s="109">
        <v>50</v>
      </c>
      <c r="U37" s="109"/>
      <c r="V37" s="109"/>
      <c r="W37" s="109"/>
      <c r="X37" s="109"/>
      <c r="Y37" s="109"/>
      <c r="Z37" s="109"/>
      <c r="AA37" s="60">
        <f t="shared" si="2"/>
        <v>190</v>
      </c>
      <c r="AB37" s="67">
        <f t="shared" si="3"/>
        <v>100</v>
      </c>
      <c r="AC37" s="111">
        <v>66</v>
      </c>
      <c r="AD37" s="67">
        <f t="shared" si="4"/>
        <v>60</v>
      </c>
      <c r="AE37" s="66">
        <f>CRS!H37</f>
        <v>69.487500000000011</v>
      </c>
      <c r="AF37" s="64">
        <f>CRS!I37</f>
        <v>85</v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PERALTA, VINCE RYEL F. </v>
      </c>
      <c r="C38" s="65" t="str">
        <f>CRS!C38</f>
        <v>M</v>
      </c>
      <c r="D38" s="70" t="str">
        <f>CRS!D38</f>
        <v>BSCS-MOBILE TECH TRACK-2</v>
      </c>
      <c r="E38" s="109">
        <v>5</v>
      </c>
      <c r="F38" s="109">
        <v>11</v>
      </c>
      <c r="G38" s="109">
        <v>0</v>
      </c>
      <c r="H38" s="109">
        <v>30</v>
      </c>
      <c r="I38" s="109"/>
      <c r="J38" s="109"/>
      <c r="K38" s="109"/>
      <c r="L38" s="109"/>
      <c r="M38" s="109"/>
      <c r="N38" s="109"/>
      <c r="O38" s="60">
        <f t="shared" si="0"/>
        <v>46</v>
      </c>
      <c r="P38" s="67">
        <f t="shared" si="1"/>
        <v>57.499999999999993</v>
      </c>
      <c r="Q38" s="109">
        <v>100</v>
      </c>
      <c r="R38" s="109">
        <v>20</v>
      </c>
      <c r="S38" s="109" t="s">
        <v>28</v>
      </c>
      <c r="T38" s="109">
        <v>0</v>
      </c>
      <c r="U38" s="109"/>
      <c r="V38" s="109"/>
      <c r="W38" s="109"/>
      <c r="X38" s="109"/>
      <c r="Y38" s="109"/>
      <c r="Z38" s="109"/>
      <c r="AA38" s="60">
        <f t="shared" si="2"/>
        <v>120</v>
      </c>
      <c r="AB38" s="67">
        <f t="shared" si="3"/>
        <v>63.157894736842103</v>
      </c>
      <c r="AC38" s="111">
        <v>58</v>
      </c>
      <c r="AD38" s="67">
        <f t="shared" si="4"/>
        <v>52.72727272727272</v>
      </c>
      <c r="AE38" s="66">
        <f>CRS!H38</f>
        <v>57.744377990430621</v>
      </c>
      <c r="AF38" s="64">
        <f>CRS!I38</f>
        <v>79</v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QUIBAN, JUDY ANN L. </v>
      </c>
      <c r="C39" s="65" t="str">
        <f>CRS!C39</f>
        <v>F</v>
      </c>
      <c r="D39" s="70" t="str">
        <f>CRS!D39</f>
        <v>BSIT-WEB TRACK-2</v>
      </c>
      <c r="E39" s="109">
        <v>5</v>
      </c>
      <c r="F39" s="109">
        <v>8</v>
      </c>
      <c r="G39" s="109">
        <v>0</v>
      </c>
      <c r="H39" s="109">
        <v>30</v>
      </c>
      <c r="I39" s="109"/>
      <c r="J39" s="109"/>
      <c r="K39" s="109"/>
      <c r="L39" s="109"/>
      <c r="M39" s="109"/>
      <c r="N39" s="109"/>
      <c r="O39" s="60">
        <f t="shared" si="0"/>
        <v>43</v>
      </c>
      <c r="P39" s="67">
        <f t="shared" si="1"/>
        <v>53.75</v>
      </c>
      <c r="Q39" s="109">
        <v>100</v>
      </c>
      <c r="R39" s="109">
        <v>20</v>
      </c>
      <c r="S39" s="109">
        <v>20</v>
      </c>
      <c r="T39" s="109">
        <v>50</v>
      </c>
      <c r="U39" s="109"/>
      <c r="V39" s="109"/>
      <c r="W39" s="109"/>
      <c r="X39" s="109"/>
      <c r="Y39" s="109"/>
      <c r="Z39" s="109"/>
      <c r="AA39" s="60">
        <f t="shared" si="2"/>
        <v>190</v>
      </c>
      <c r="AB39" s="67">
        <f t="shared" si="3"/>
        <v>100</v>
      </c>
      <c r="AC39" s="111">
        <v>32</v>
      </c>
      <c r="AD39" s="67">
        <f t="shared" si="4"/>
        <v>29.09090909090909</v>
      </c>
      <c r="AE39" s="66">
        <f>CRS!H39</f>
        <v>60.628409090909088</v>
      </c>
      <c r="AF39" s="64">
        <f>CRS!I39</f>
        <v>80</v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REYES, CARLO M. </v>
      </c>
      <c r="C40" s="65" t="str">
        <f>CRS!C40</f>
        <v>M</v>
      </c>
      <c r="D40" s="70" t="str">
        <f>CRS!D40</f>
        <v>BSIT-WEB TRACK-2</v>
      </c>
      <c r="E40" s="109">
        <v>8</v>
      </c>
      <c r="F40" s="109">
        <v>13</v>
      </c>
      <c r="G40" s="109">
        <v>20</v>
      </c>
      <c r="H40" s="109">
        <v>30</v>
      </c>
      <c r="I40" s="109"/>
      <c r="J40" s="109"/>
      <c r="K40" s="109"/>
      <c r="L40" s="109"/>
      <c r="M40" s="109"/>
      <c r="N40" s="109"/>
      <c r="O40" s="60">
        <f t="shared" si="0"/>
        <v>71</v>
      </c>
      <c r="P40" s="67">
        <f t="shared" si="1"/>
        <v>88.75</v>
      </c>
      <c r="Q40" s="109">
        <v>100</v>
      </c>
      <c r="R40" s="109">
        <v>20</v>
      </c>
      <c r="S40" s="109">
        <v>20</v>
      </c>
      <c r="T40" s="109">
        <v>50</v>
      </c>
      <c r="U40" s="109"/>
      <c r="V40" s="109"/>
      <c r="W40" s="109"/>
      <c r="X40" s="109"/>
      <c r="Y40" s="109"/>
      <c r="Z40" s="109"/>
      <c r="AA40" s="60">
        <f t="shared" si="2"/>
        <v>190</v>
      </c>
      <c r="AB40" s="67">
        <f t="shared" si="3"/>
        <v>100</v>
      </c>
      <c r="AC40" s="111">
        <v>66</v>
      </c>
      <c r="AD40" s="67">
        <f t="shared" si="4"/>
        <v>60</v>
      </c>
      <c r="AE40" s="66">
        <f>CRS!H40</f>
        <v>82.6875</v>
      </c>
      <c r="AF40" s="64">
        <f>CRS!I40</f>
        <v>91</v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2A  ITE3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MW 11:15AM-12:30PM  MWF 12:30PM-1:45PM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2nd Trimester SY 2017-2018</v>
      </c>
      <c r="B46" s="335"/>
      <c r="C46" s="336"/>
      <c r="D46" s="336"/>
      <c r="E46" s="57">
        <f t="shared" ref="E46:N46" si="5">IF(E5="","",E5)</f>
        <v>15</v>
      </c>
      <c r="F46" s="57">
        <f t="shared" si="5"/>
        <v>15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110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>CH01</v>
      </c>
      <c r="F47" s="302" t="str">
        <f t="shared" ref="F47:N47" si="7">IF(F6="","",F6)</f>
        <v>CH02</v>
      </c>
      <c r="G47" s="302" t="str">
        <f t="shared" si="7"/>
        <v>SW01</v>
      </c>
      <c r="H47" s="302" t="str">
        <f t="shared" si="7"/>
        <v>SW02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80</v>
      </c>
      <c r="P47" s="306"/>
      <c r="Q47" s="302" t="str">
        <f t="shared" ref="Q47:Z47" si="8">IF(Q6="","",Q6)</f>
        <v>CC HTML</v>
      </c>
      <c r="R47" s="302" t="str">
        <f t="shared" si="8"/>
        <v>HTML 01</v>
      </c>
      <c r="S47" s="302" t="str">
        <f t="shared" si="8"/>
        <v>GIT</v>
      </c>
      <c r="T47" s="302" t="str">
        <f t="shared" si="8"/>
        <v>HTML EXRCISES</v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190</v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 xml:space="preserve">RIVERA, PATRICK JACE L. </v>
      </c>
      <c r="C50" s="65" t="str">
        <f>CRS!C50</f>
        <v>M</v>
      </c>
      <c r="D50" s="70" t="str">
        <f>CRS!D50</f>
        <v>BSIT-WEB TRACK-2</v>
      </c>
      <c r="E50" s="109">
        <v>7</v>
      </c>
      <c r="F50" s="109">
        <v>0</v>
      </c>
      <c r="G50" s="109">
        <v>0</v>
      </c>
      <c r="H50" s="109">
        <v>30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37</v>
      </c>
      <c r="P50" s="67">
        <f t="shared" ref="P50:P80" si="10">IF(O50="","",O50/$O$6*100)</f>
        <v>46.25</v>
      </c>
      <c r="Q50" s="109">
        <v>100</v>
      </c>
      <c r="R50" s="109">
        <v>20</v>
      </c>
      <c r="S50" s="109">
        <v>20</v>
      </c>
      <c r="T50" s="109">
        <v>20</v>
      </c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160</v>
      </c>
      <c r="AB50" s="67">
        <f t="shared" ref="AB50:AB80" si="12">IF(AA50="","",AA50/$AA$6*100)</f>
        <v>84.210526315789465</v>
      </c>
      <c r="AC50" s="111">
        <v>66</v>
      </c>
      <c r="AD50" s="67">
        <f t="shared" ref="AD50:AD80" si="13">IF(AC50="","",AC50/$AC$5*100)</f>
        <v>60</v>
      </c>
      <c r="AE50" s="66">
        <f>CRS!H50</f>
        <v>63.451973684210529</v>
      </c>
      <c r="AF50" s="64">
        <f>CRS!I50</f>
        <v>82</v>
      </c>
    </row>
    <row r="51" spans="1:32" ht="12.75" customHeight="1" x14ac:dyDescent="0.25">
      <c r="A51" s="56" t="s">
        <v>67</v>
      </c>
      <c r="B51" s="59" t="str">
        <f>CRS!B51</f>
        <v xml:space="preserve">SALIO-AN, RAIMUN B. </v>
      </c>
      <c r="C51" s="65" t="str">
        <f>CRS!C51</f>
        <v>M</v>
      </c>
      <c r="D51" s="70" t="str">
        <f>CRS!D51</f>
        <v>BSIT-NET SEC TRACK-1</v>
      </c>
      <c r="E51" s="109">
        <v>0</v>
      </c>
      <c r="F51" s="109">
        <v>7</v>
      </c>
      <c r="G51" s="109">
        <v>0</v>
      </c>
      <c r="H51" s="109">
        <v>30</v>
      </c>
      <c r="I51" s="109"/>
      <c r="J51" s="109"/>
      <c r="K51" s="109"/>
      <c r="L51" s="109"/>
      <c r="M51" s="109"/>
      <c r="N51" s="109"/>
      <c r="O51" s="60">
        <f t="shared" si="9"/>
        <v>37</v>
      </c>
      <c r="P51" s="67">
        <f t="shared" si="10"/>
        <v>46.25</v>
      </c>
      <c r="Q51" s="109">
        <v>100</v>
      </c>
      <c r="R51" s="109">
        <v>20</v>
      </c>
      <c r="S51" s="109">
        <v>20</v>
      </c>
      <c r="T51" s="109">
        <v>50</v>
      </c>
      <c r="U51" s="109"/>
      <c r="V51" s="109"/>
      <c r="W51" s="109"/>
      <c r="X51" s="109"/>
      <c r="Y51" s="109"/>
      <c r="Z51" s="109"/>
      <c r="AA51" s="60">
        <f t="shared" si="11"/>
        <v>190</v>
      </c>
      <c r="AB51" s="67">
        <f t="shared" si="12"/>
        <v>100</v>
      </c>
      <c r="AC51" s="111">
        <v>74</v>
      </c>
      <c r="AD51" s="67">
        <f t="shared" si="13"/>
        <v>67.272727272727266</v>
      </c>
      <c r="AE51" s="66">
        <f>CRS!H51</f>
        <v>71.135227272727278</v>
      </c>
      <c r="AF51" s="64">
        <f>CRS!I51</f>
        <v>86</v>
      </c>
    </row>
    <row r="52" spans="1:32" ht="12.75" customHeight="1" x14ac:dyDescent="0.2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TRACK-2</v>
      </c>
      <c r="E52" s="109">
        <v>8</v>
      </c>
      <c r="F52" s="109">
        <v>12</v>
      </c>
      <c r="G52" s="109">
        <v>10</v>
      </c>
      <c r="H52" s="109">
        <v>30</v>
      </c>
      <c r="I52" s="109"/>
      <c r="J52" s="109"/>
      <c r="K52" s="109"/>
      <c r="L52" s="109"/>
      <c r="M52" s="109"/>
      <c r="N52" s="109"/>
      <c r="O52" s="60">
        <f t="shared" si="9"/>
        <v>60</v>
      </c>
      <c r="P52" s="67">
        <f t="shared" si="10"/>
        <v>75</v>
      </c>
      <c r="Q52" s="109">
        <v>100</v>
      </c>
      <c r="R52" s="109">
        <v>20</v>
      </c>
      <c r="S52" s="109">
        <v>20</v>
      </c>
      <c r="T52" s="109">
        <v>50</v>
      </c>
      <c r="U52" s="109"/>
      <c r="V52" s="109"/>
      <c r="W52" s="109"/>
      <c r="X52" s="109"/>
      <c r="Y52" s="109"/>
      <c r="Z52" s="109"/>
      <c r="AA52" s="60">
        <f t="shared" si="11"/>
        <v>190</v>
      </c>
      <c r="AB52" s="67">
        <f t="shared" si="12"/>
        <v>100</v>
      </c>
      <c r="AC52" s="111">
        <v>68</v>
      </c>
      <c r="AD52" s="67">
        <f t="shared" si="13"/>
        <v>61.818181818181813</v>
      </c>
      <c r="AE52" s="66">
        <f>CRS!H52</f>
        <v>78.768181818181816</v>
      </c>
      <c r="AF52" s="64">
        <f>CRS!I52</f>
        <v>89</v>
      </c>
    </row>
    <row r="53" spans="1:32" ht="12.75" customHeight="1" x14ac:dyDescent="0.25">
      <c r="A53" s="56" t="s">
        <v>69</v>
      </c>
      <c r="B53" s="59" t="str">
        <f>CRS!B53</f>
        <v xml:space="preserve">SOMINTAC, SAMUEL ALEXIS F. </v>
      </c>
      <c r="C53" s="65" t="str">
        <f>CRS!C53</f>
        <v>M</v>
      </c>
      <c r="D53" s="70" t="str">
        <f>CRS!D53</f>
        <v>BSIT-WEB TRACK-1</v>
      </c>
      <c r="E53" s="109" t="s">
        <v>28</v>
      </c>
      <c r="F53" s="109" t="s">
        <v>28</v>
      </c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 t="s">
        <v>28</v>
      </c>
      <c r="S53" s="109" t="s">
        <v>28</v>
      </c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TRACK-1</v>
      </c>
      <c r="E54" s="109">
        <v>4</v>
      </c>
      <c r="F54" s="109">
        <v>6</v>
      </c>
      <c r="G54" s="109">
        <v>20</v>
      </c>
      <c r="H54" s="109">
        <v>30</v>
      </c>
      <c r="I54" s="109"/>
      <c r="J54" s="109"/>
      <c r="K54" s="109"/>
      <c r="L54" s="109"/>
      <c r="M54" s="109"/>
      <c r="N54" s="109"/>
      <c r="O54" s="60">
        <f t="shared" si="9"/>
        <v>60</v>
      </c>
      <c r="P54" s="67">
        <f t="shared" si="10"/>
        <v>75</v>
      </c>
      <c r="Q54" s="109">
        <v>0</v>
      </c>
      <c r="R54" s="109">
        <v>20</v>
      </c>
      <c r="S54" s="109">
        <v>20</v>
      </c>
      <c r="T54" s="109">
        <v>50</v>
      </c>
      <c r="U54" s="109"/>
      <c r="V54" s="109"/>
      <c r="W54" s="109"/>
      <c r="X54" s="109"/>
      <c r="Y54" s="109"/>
      <c r="Z54" s="109"/>
      <c r="AA54" s="60">
        <f t="shared" si="11"/>
        <v>90</v>
      </c>
      <c r="AB54" s="67">
        <f t="shared" si="12"/>
        <v>47.368421052631575</v>
      </c>
      <c r="AC54" s="111">
        <v>54</v>
      </c>
      <c r="AD54" s="67">
        <f t="shared" si="13"/>
        <v>49.090909090909093</v>
      </c>
      <c r="AE54" s="66">
        <f>CRS!H54</f>
        <v>57.072488038277513</v>
      </c>
      <c r="AF54" s="64">
        <f>CRS!I54</f>
        <v>79</v>
      </c>
    </row>
    <row r="55" spans="1:32" ht="12.75" customHeight="1" x14ac:dyDescent="0.25">
      <c r="A55" s="56" t="s">
        <v>71</v>
      </c>
      <c r="B55" s="59" t="str">
        <f>CRS!B55</f>
        <v xml:space="preserve">ULANDAY, ARNIE C. </v>
      </c>
      <c r="C55" s="65" t="str">
        <f>CRS!C55</f>
        <v>M</v>
      </c>
      <c r="D55" s="70" t="str">
        <f>CRS!D55</f>
        <v>BSIT-NET SEC TRACK-2</v>
      </c>
      <c r="E55" s="109">
        <v>4</v>
      </c>
      <c r="F55" s="109">
        <v>7</v>
      </c>
      <c r="G55" s="109">
        <v>0</v>
      </c>
      <c r="H55" s="109">
        <v>30</v>
      </c>
      <c r="I55" s="109"/>
      <c r="J55" s="109"/>
      <c r="K55" s="109"/>
      <c r="L55" s="109"/>
      <c r="M55" s="109"/>
      <c r="N55" s="109"/>
      <c r="O55" s="60">
        <f t="shared" si="9"/>
        <v>41</v>
      </c>
      <c r="P55" s="67">
        <f t="shared" si="10"/>
        <v>51.249999999999993</v>
      </c>
      <c r="Q55" s="109">
        <v>100</v>
      </c>
      <c r="R55" s="109">
        <v>20</v>
      </c>
      <c r="S55" s="109">
        <v>20</v>
      </c>
      <c r="T55" s="109">
        <v>50</v>
      </c>
      <c r="U55" s="109"/>
      <c r="V55" s="109"/>
      <c r="W55" s="109"/>
      <c r="X55" s="109"/>
      <c r="Y55" s="109"/>
      <c r="Z55" s="109"/>
      <c r="AA55" s="60">
        <f t="shared" si="11"/>
        <v>190</v>
      </c>
      <c r="AB55" s="67">
        <f t="shared" si="12"/>
        <v>100</v>
      </c>
      <c r="AC55" s="111">
        <v>56</v>
      </c>
      <c r="AD55" s="67">
        <f t="shared" si="13"/>
        <v>50.909090909090907</v>
      </c>
      <c r="AE55" s="66">
        <f>CRS!H55</f>
        <v>67.221590909090907</v>
      </c>
      <c r="AF55" s="64">
        <f>CRS!I55</f>
        <v>84</v>
      </c>
    </row>
    <row r="56" spans="1:32" ht="12.75" customHeight="1" x14ac:dyDescent="0.25">
      <c r="A56" s="56" t="s">
        <v>72</v>
      </c>
      <c r="B56" s="59" t="str">
        <f>CRS!B56</f>
        <v xml:space="preserve">VALLES, LESLIE JOY G. </v>
      </c>
      <c r="C56" s="65" t="str">
        <f>CRS!C56</f>
        <v>F</v>
      </c>
      <c r="D56" s="70" t="str">
        <f>CRS!D56</f>
        <v>BSIT-NET SEC TRACK-2</v>
      </c>
      <c r="E56" s="109">
        <v>3</v>
      </c>
      <c r="F56" s="109">
        <v>4</v>
      </c>
      <c r="G56" s="109">
        <v>0</v>
      </c>
      <c r="H56" s="109">
        <v>30</v>
      </c>
      <c r="I56" s="109"/>
      <c r="J56" s="109"/>
      <c r="K56" s="109"/>
      <c r="L56" s="109"/>
      <c r="M56" s="109"/>
      <c r="N56" s="109"/>
      <c r="O56" s="60">
        <f t="shared" si="9"/>
        <v>37</v>
      </c>
      <c r="P56" s="67">
        <f t="shared" si="10"/>
        <v>46.25</v>
      </c>
      <c r="Q56" s="109">
        <v>66</v>
      </c>
      <c r="R56" s="109">
        <v>20</v>
      </c>
      <c r="S56" s="109">
        <v>20</v>
      </c>
      <c r="T56" s="109">
        <v>50</v>
      </c>
      <c r="U56" s="109"/>
      <c r="V56" s="109"/>
      <c r="W56" s="109"/>
      <c r="X56" s="109"/>
      <c r="Y56" s="109"/>
      <c r="Z56" s="109"/>
      <c r="AA56" s="60">
        <f t="shared" si="11"/>
        <v>156</v>
      </c>
      <c r="AB56" s="67">
        <f t="shared" si="12"/>
        <v>82.10526315789474</v>
      </c>
      <c r="AC56" s="111">
        <v>48</v>
      </c>
      <c r="AD56" s="67">
        <f t="shared" si="13"/>
        <v>43.636363636363633</v>
      </c>
      <c r="AE56" s="66">
        <f>CRS!H56</f>
        <v>57.193600478468902</v>
      </c>
      <c r="AF56" s="64">
        <f>CRS!I56</f>
        <v>79</v>
      </c>
    </row>
    <row r="57" spans="1:32" ht="12.75" customHeight="1" x14ac:dyDescent="0.25">
      <c r="A57" s="56" t="s">
        <v>73</v>
      </c>
      <c r="B57" s="59" t="str">
        <f>CRS!B57</f>
        <v xml:space="preserve">WON, SEONGYEON </v>
      </c>
      <c r="C57" s="65" t="str">
        <f>CRS!C57</f>
        <v>M</v>
      </c>
      <c r="D57" s="70" t="str">
        <f>CRS!D57</f>
        <v>BSIT-WEB TRACK-1</v>
      </c>
      <c r="E57" s="109">
        <v>0</v>
      </c>
      <c r="F57" s="109">
        <v>0</v>
      </c>
      <c r="G57" s="109">
        <v>0</v>
      </c>
      <c r="H57" s="109">
        <v>0</v>
      </c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>
        <v>33</v>
      </c>
      <c r="R57" s="109" t="s">
        <v>28</v>
      </c>
      <c r="S57" s="109" t="s">
        <v>28</v>
      </c>
      <c r="T57" s="109">
        <v>0</v>
      </c>
      <c r="U57" s="109"/>
      <c r="V57" s="109"/>
      <c r="W57" s="109"/>
      <c r="X57" s="109"/>
      <c r="Y57" s="109"/>
      <c r="Z57" s="109"/>
      <c r="AA57" s="60">
        <f t="shared" si="11"/>
        <v>33</v>
      </c>
      <c r="AB57" s="67">
        <f t="shared" si="12"/>
        <v>17.368421052631579</v>
      </c>
      <c r="AC57" s="111">
        <v>70</v>
      </c>
      <c r="AD57" s="67">
        <f t="shared" si="13"/>
        <v>63.636363636363633</v>
      </c>
      <c r="AE57" s="66">
        <f>CRS!H57</f>
        <v>27.367942583732059</v>
      </c>
      <c r="AF57" s="64">
        <f>CRS!I57</f>
        <v>72</v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2A  ITE3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 11:15AM-12:30PM  MWF 12:30PM-1:45PM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AHUNANYA, CHIBUEZE J.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BIANES, LORENZO C.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BONDAD, NEIL CHRISTOPHER C.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BULAO, ARWIN REYNIEL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CALAWA, ROJAN KRISTOFFER N.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CASTRO, LEO CHRISTIAN E.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CAWIL, JUJI T.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DELA CRUZ, AARON KEITH N.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DOMINGO, JOHN CARLO R.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EROT, OLLINGER SYAN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ESPAÑOLA, NECOLE P. </v>
      </c>
      <c r="C23" s="65" t="str">
        <f>CRS!C23</f>
        <v>M</v>
      </c>
      <c r="D23" s="70" t="str">
        <f>CRS!D23</f>
        <v>BSIT-NET SEC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GACUTAN, JORDS NIKKO B.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GARDO, JARON RALPH L.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GO, MARK BRIAN JHAY C. </v>
      </c>
      <c r="C26" s="65" t="str">
        <f>CRS!C26</f>
        <v>M</v>
      </c>
      <c r="D26" s="70" t="str">
        <f>CRS!D26</f>
        <v>BSIT-ERP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GOMEZ, JOHN PAUL D.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KASE, JEREMY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LALLANA, DAPHNE G. </v>
      </c>
      <c r="C29" s="65" t="str">
        <f>CRS!C29</f>
        <v>F</v>
      </c>
      <c r="D29" s="70" t="str">
        <f>CRS!D29</f>
        <v>BSIT-ERP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LOPEZ, WILCARL D. </v>
      </c>
      <c r="C30" s="65" t="str">
        <f>CRS!C30</f>
        <v>M</v>
      </c>
      <c r="D30" s="70" t="str">
        <f>CRS!D30</f>
        <v>BSCS-DIGITAL ARTS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MACARAEG, JOSEPH PAUL D.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MACAUMBANG, ABDUL ILAAH G. </v>
      </c>
      <c r="C32" s="65" t="str">
        <f>CRS!C32</f>
        <v>M</v>
      </c>
      <c r="D32" s="70" t="str">
        <f>CRS!D32</f>
        <v>BSIT-ERP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MANLONG, DEANTON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ORDOÑEZ, JAN TYRONNE L.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ORPILLA, NORVEEN ROIZE C.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PACAMARRA, CYRIL A.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PACLEB, ANGELA T.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PERALTA, VINCE RYEL F. </v>
      </c>
      <c r="C38" s="65" t="str">
        <f>CRS!C38</f>
        <v>M</v>
      </c>
      <c r="D38" s="70" t="str">
        <f>CRS!D38</f>
        <v>BSCS-MOBILE TECH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QUIBAN, JUDY ANN L.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REYES, CARLO M.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2A  ITE3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 11:15AM-12:30PM  MWF 12:30PM-1:45PM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RIVERA, PATRICK JACE L.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SALIO-AN, RAIMUN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SOMINTAC, SAMUEL ALEXIS F.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ULANDAY, ARNIE C.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VALLES, LESLIE JOY G. </v>
      </c>
      <c r="C56" s="65" t="str">
        <f>CRS!C56</f>
        <v>F</v>
      </c>
      <c r="D56" s="70" t="str">
        <f>CRS!D56</f>
        <v>BSIT-NET SEC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 xml:space="preserve">WON, SEONGYEON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2A  ITE3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 11:15AM-12:30PM  MWF 12:30PM-1:45PM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AHUNANYA, CHIBUEZE J.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BIANES, LORENZO C.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BONDAD, NEIL CHRISTOPHER C.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BULAO, ARWIN REYNIEL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CALAWA, ROJAN KRISTOFFER N.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CASTRO, LEO CHRISTIAN E.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CAWIL, JUJI T.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DELA CRUZ, AARON KEITH N.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DOMINGO, JOHN CARLO R.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EROT, OLLINGER SYAN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ESPAÑOLA, NECOLE P. </v>
      </c>
      <c r="C23" s="65" t="str">
        <f>CRS!C23</f>
        <v>M</v>
      </c>
      <c r="D23" s="70" t="str">
        <f>CRS!D23</f>
        <v>BSIT-NET SEC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GACUTAN, JORDS NIKKO B.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GARDO, JARON RALPH L.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GO, MARK BRIAN JHAY C. </v>
      </c>
      <c r="C26" s="65" t="str">
        <f>CRS!C26</f>
        <v>M</v>
      </c>
      <c r="D26" s="70" t="str">
        <f>CRS!D26</f>
        <v>BSIT-ERP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GOMEZ, JOHN PAUL D.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KASE, JEREMY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LALLANA, DAPHNE G. </v>
      </c>
      <c r="C29" s="65" t="str">
        <f>CRS!C29</f>
        <v>F</v>
      </c>
      <c r="D29" s="70" t="str">
        <f>CRS!D29</f>
        <v>BSIT-ERP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LOPEZ, WILCARL D. </v>
      </c>
      <c r="C30" s="65" t="str">
        <f>CRS!C30</f>
        <v>M</v>
      </c>
      <c r="D30" s="70" t="str">
        <f>CRS!D30</f>
        <v>BSCS-DIGITAL ARTS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MACARAEG, JOSEPH PAUL D.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MACAUMBANG, ABDUL ILAAH G. </v>
      </c>
      <c r="C32" s="65" t="str">
        <f>CRS!C32</f>
        <v>M</v>
      </c>
      <c r="D32" s="70" t="str">
        <f>CRS!D32</f>
        <v>BSIT-ERP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MANLONG, DEANTON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ORDOÑEZ, JAN TYRONNE L.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ORPILLA, NORVEEN ROIZE C.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PACAMARRA, CYRIL A.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PACLEB, ANGELA T.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PERALTA, VINCE RYEL F. </v>
      </c>
      <c r="C38" s="65" t="str">
        <f>CRS!C38</f>
        <v>M</v>
      </c>
      <c r="D38" s="70" t="str">
        <f>CRS!D38</f>
        <v>BSCS-MOBILE TECH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QUIBAN, JUDY ANN L.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REYES, CARLO M.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2A  ITE3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 11:15AM-12:30PM  MWF 12:30PM-1:45PM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RIVERA, PATRICK JACE L.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SALIO-AN, RAIMUN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SOMINTAC, SAMUEL ALEXIS F.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ULANDAY, ARNIE C.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VALLES, LESLIE JOY G. </v>
      </c>
      <c r="C56" s="65" t="str">
        <f>CRS!C56</f>
        <v>F</v>
      </c>
      <c r="D56" s="70" t="str">
        <f>CRS!D56</f>
        <v>BSIT-NET SEC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 xml:space="preserve">WON, SEONGYEON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2A</v>
      </c>
      <c r="C11" s="381" t="str">
        <f>'INITIAL INPUT'!G12</f>
        <v>ITE3</v>
      </c>
      <c r="D11" s="382"/>
      <c r="E11" s="382"/>
      <c r="F11" s="163"/>
      <c r="G11" s="383" t="str">
        <f>CRS!A4</f>
        <v>MW 11:15AM-12:30PM  MWF 12:30PM-1:45PM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16-3519-155</v>
      </c>
      <c r="C15" s="139" t="str">
        <f>IF(NAMES!B2="","",NAMES!B2)</f>
        <v xml:space="preserve">ABAKAR, TAHIR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72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17-4681-145</v>
      </c>
      <c r="C16" s="139" t="str">
        <f>IF(NAMES!B3="","",NAMES!B3)</f>
        <v xml:space="preserve">AHUNANYA, CHIBUEZE J.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82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16-5450-909</v>
      </c>
      <c r="C17" s="139" t="str">
        <f>IF(NAMES!B4="","",NAMES!B4)</f>
        <v xml:space="preserve">BACAGAN, DANNAH ANGIELLE B. </v>
      </c>
      <c r="D17" s="140"/>
      <c r="E17" s="141" t="str">
        <f>IF(NAMES!C4="","",NAMES!C4)</f>
        <v>F</v>
      </c>
      <c r="F17" s="142"/>
      <c r="G17" s="143" t="str">
        <f>IF(NAMES!D4="","",NAMES!D4)</f>
        <v>BSIT-WEB TRACK-2</v>
      </c>
      <c r="H17" s="133"/>
      <c r="I17" s="144">
        <f>IF(CRS!I11="","",CRS!I11)</f>
        <v>94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15-2439-200</v>
      </c>
      <c r="C18" s="139" t="str">
        <f>IF(NAMES!B5="","",NAMES!B5)</f>
        <v xml:space="preserve">BIANES, LORENZO C.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84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14-4336-690</v>
      </c>
      <c r="C19" s="139" t="str">
        <f>IF(NAMES!B6="","",NAMES!B6)</f>
        <v xml:space="preserve">BONDAD, NEIL CHRISTOPHER C.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TRACK-1</v>
      </c>
      <c r="H19" s="133"/>
      <c r="I19" s="144">
        <f>IF(CRS!I13="","",CRS!I13)</f>
        <v>82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16-4761-821</v>
      </c>
      <c r="C20" s="139" t="str">
        <f>IF(NAMES!B7="","",NAMES!B7)</f>
        <v xml:space="preserve">BULAO, ARWIN REYNIEL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80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15-0511-246</v>
      </c>
      <c r="C21" s="139" t="str">
        <f>IF(NAMES!B8="","",NAMES!B8)</f>
        <v xml:space="preserve">CABILITAZAN, PABLO DONMARI A.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16-3829-351</v>
      </c>
      <c r="C22" s="139" t="str">
        <f>IF(NAMES!B9="","",NAMES!B9)</f>
        <v xml:space="preserve">CALAWA, ROJAN KRISTOFFER N.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82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16-4853-670</v>
      </c>
      <c r="C23" s="139" t="str">
        <f>IF(NAMES!B10="","",NAMES!B10)</f>
        <v xml:space="preserve">CASTRO, LEO CHRISTIAN E.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74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16-3874-649</v>
      </c>
      <c r="C24" s="139" t="str">
        <f>IF(NAMES!B11="","",NAMES!B11)</f>
        <v xml:space="preserve">CAWIL, JUJI T.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>
        <f>IF(CRS!I18="","",CRS!I18)</f>
        <v>80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16-3875-283</v>
      </c>
      <c r="C25" s="139" t="str">
        <f>IF(NAMES!B12="","",NAMES!B12)</f>
        <v xml:space="preserve">CORTEZ, WENDELL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>
        <f>IF(CRS!I19="","",CRS!I19)</f>
        <v>73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16-4794-874</v>
      </c>
      <c r="C26" s="139" t="str">
        <f>IF(NAMES!B13="","",NAMES!B13)</f>
        <v xml:space="preserve">DELA CRUZ, AARON KEITH N.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81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14-0828-403</v>
      </c>
      <c r="C27" s="139" t="str">
        <f>IF(NAMES!B14="","",NAMES!B14)</f>
        <v xml:space="preserve">DOMINGO, JOHN CARLO R.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92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17-4118-909</v>
      </c>
      <c r="C28" s="139" t="str">
        <f>IF(NAMES!B15="","",NAMES!B15)</f>
        <v xml:space="preserve">EROT, OLLINGER SYAN M.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81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15-0341-500</v>
      </c>
      <c r="C29" s="139" t="str">
        <f>IF(NAMES!B16="","",NAMES!B16)</f>
        <v xml:space="preserve">ESPAÑOLA, NECOLE P.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TRACK-2</v>
      </c>
      <c r="H29" s="133"/>
      <c r="I29" s="144">
        <f>IF(CRS!I23="","",CRS!I23)</f>
        <v>85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13-2308-249</v>
      </c>
      <c r="C30" s="139" t="str">
        <f>IF(NAMES!B17="","",NAMES!B17)</f>
        <v xml:space="preserve">GACUTAN, JORDS NIKKO B. </v>
      </c>
      <c r="D30" s="140"/>
      <c r="E30" s="141" t="str">
        <f>IF(NAMES!C17="","",NAMES!C17)</f>
        <v>M</v>
      </c>
      <c r="F30" s="142"/>
      <c r="G30" s="143" t="str">
        <f>IF(NAMES!D17="","",NAMES!D17)</f>
        <v>BSCS-DIGITAL ARTS TRACK-2</v>
      </c>
      <c r="H30" s="133"/>
      <c r="I30" s="144">
        <f>IF(CRS!I24="","",CRS!I24)</f>
        <v>86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16-4464-918</v>
      </c>
      <c r="C31" s="139" t="str">
        <f>IF(NAMES!B18="","",NAMES!B18)</f>
        <v xml:space="preserve">GARDO, JARON RALPH L.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89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16-5591-756</v>
      </c>
      <c r="C32" s="139" t="str">
        <f>IF(NAMES!B19="","",NAMES!B19)</f>
        <v xml:space="preserve">GO, MARK BRIAN JHAY C. </v>
      </c>
      <c r="D32" s="140"/>
      <c r="E32" s="141" t="str">
        <f>IF(NAMES!C19="","",NAMES!C19)</f>
        <v>M</v>
      </c>
      <c r="F32" s="142"/>
      <c r="G32" s="143" t="str">
        <f>IF(NAMES!D19="","",NAMES!D19)</f>
        <v>BSIT-ERP TRACK-1</v>
      </c>
      <c r="H32" s="133"/>
      <c r="I32" s="144">
        <f>IF(CRS!I26="","",CRS!I26)</f>
        <v>71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16-5145-532</v>
      </c>
      <c r="C33" s="139" t="str">
        <f>IF(NAMES!B20="","",NAMES!B20)</f>
        <v xml:space="preserve">GOMEZ, JOHN PAUL D.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84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15-4010-896</v>
      </c>
      <c r="C34" s="139" t="str">
        <f>IF(NAMES!B21="","",NAMES!B21)</f>
        <v xml:space="preserve">KASE, JEREMY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TRACK-2</v>
      </c>
      <c r="H34" s="133"/>
      <c r="I34" s="144">
        <f>IF(CRS!I28="","",CRS!I28)</f>
        <v>85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16-4650-784</v>
      </c>
      <c r="C35" s="139" t="str">
        <f>IF(NAMES!B22="","",NAMES!B22)</f>
        <v xml:space="preserve">LALLANA, DAPHNE G. </v>
      </c>
      <c r="D35" s="140"/>
      <c r="E35" s="141" t="str">
        <f>IF(NAMES!C22="","",NAMES!C22)</f>
        <v>F</v>
      </c>
      <c r="F35" s="142"/>
      <c r="G35" s="143" t="str">
        <f>IF(NAMES!D22="","",NAMES!D22)</f>
        <v>BSIT-ERP TRACK-2</v>
      </c>
      <c r="H35" s="133"/>
      <c r="I35" s="144">
        <f>IF(CRS!I29="","",CRS!I29)</f>
        <v>78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17-4751-439</v>
      </c>
      <c r="C36" s="139" t="str">
        <f>IF(NAMES!B23="","",NAMES!B23)</f>
        <v xml:space="preserve">LOPEZ, WILCARL D. </v>
      </c>
      <c r="D36" s="140"/>
      <c r="E36" s="141" t="str">
        <f>IF(NAMES!C23="","",NAMES!C23)</f>
        <v>M</v>
      </c>
      <c r="F36" s="142"/>
      <c r="G36" s="143" t="str">
        <f>IF(NAMES!D23="","",NAMES!D23)</f>
        <v>BSCS-DIGITAL ARTS TRACK-1</v>
      </c>
      <c r="H36" s="133"/>
      <c r="I36" s="144">
        <f>IF(CRS!I30="","",CRS!I30)</f>
        <v>90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16-4904-114</v>
      </c>
      <c r="C37" s="139" t="str">
        <f>IF(NAMES!B24="","",NAMES!B24)</f>
        <v xml:space="preserve">MACARAEG, JOSEPH PAUL D.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76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14-1009-839</v>
      </c>
      <c r="C38" s="139" t="str">
        <f>IF(NAMES!B25="","",NAMES!B25)</f>
        <v xml:space="preserve">MACAUMBANG, ABDUL ILAAH G.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TRACK-2</v>
      </c>
      <c r="H38" s="133"/>
      <c r="I38" s="144">
        <f>IF(CRS!I32="","",CRS!I32)</f>
        <v>74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16-3876-295</v>
      </c>
      <c r="C39" s="139" t="str">
        <f>IF(NAMES!B26="","",NAMES!B26)</f>
        <v xml:space="preserve">MANLONG, DEANTON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71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15-1871-330</v>
      </c>
      <c r="C40" s="139" t="str">
        <f>IF(NAMES!B27="","",NAMES!B27)</f>
        <v xml:space="preserve">ORDOÑEZ, JAN TYRONNE L.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TRACK-2</v>
      </c>
      <c r="H40" s="133"/>
      <c r="I40" s="144">
        <f>IF(CRS!I34="","",CRS!I34)</f>
        <v>73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16-3992-774</v>
      </c>
      <c r="C41" s="139" t="str">
        <f>IF(NAMES!B28="","",NAMES!B28)</f>
        <v xml:space="preserve">ORPILLA, NORVEEN ROIZE C.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TRACK-2</v>
      </c>
      <c r="H41" s="133"/>
      <c r="I41" s="144">
        <f>IF(CRS!I35="","",CRS!I35)</f>
        <v>81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14-4841-505</v>
      </c>
      <c r="C42" s="139" t="str">
        <f>IF(NAMES!B29="","",NAMES!B29)</f>
        <v xml:space="preserve">PACAMARRA, CYRIL A.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73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16-4167-382</v>
      </c>
      <c r="C43" s="139" t="str">
        <f>IF(NAMES!B30="","",NAMES!B30)</f>
        <v xml:space="preserve">PACLEB, ANGELA T. </v>
      </c>
      <c r="D43" s="140"/>
      <c r="E43" s="141" t="str">
        <f>IF(NAMES!C30="","",NAMES!C30)</f>
        <v>F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15-3573-372</v>
      </c>
      <c r="C44" s="139" t="str">
        <f>IF(NAMES!B31="","",NAMES!B31)</f>
        <v xml:space="preserve">PERALTA, VINCE RYEL F. </v>
      </c>
      <c r="D44" s="140"/>
      <c r="E44" s="141" t="str">
        <f>IF(NAMES!C31="","",NAMES!C31)</f>
        <v>M</v>
      </c>
      <c r="F44" s="142"/>
      <c r="G44" s="143" t="str">
        <f>IF(NAMES!D31="","",NAMES!D31)</f>
        <v>BSCS-MOBILE TECH TRACK-2</v>
      </c>
      <c r="H44" s="133"/>
      <c r="I44" s="144">
        <f>IF(CRS!I38="","",CRS!I38)</f>
        <v>79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16-4014-698</v>
      </c>
      <c r="C45" s="139" t="str">
        <f>IF(NAMES!B32="","",NAMES!B32)</f>
        <v xml:space="preserve">QUIBAN, JUDY ANN L.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TRACK-2</v>
      </c>
      <c r="H45" s="133"/>
      <c r="I45" s="144">
        <f>IF(CRS!I39="","",CRS!I39)</f>
        <v>80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16-3796-872</v>
      </c>
      <c r="C46" s="139" t="str">
        <f>IF(NAMES!B33="","",NAMES!B33)</f>
        <v xml:space="preserve">REYES, CARLO M.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91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2A</v>
      </c>
      <c r="C72" s="381" t="str">
        <f>C11</f>
        <v>ITE3</v>
      </c>
      <c r="D72" s="382"/>
      <c r="E72" s="382"/>
      <c r="F72" s="163"/>
      <c r="G72" s="383" t="str">
        <f>G11</f>
        <v>MW 11:15AM-12:30PM  MWF 12:30PM-1:45PM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13-0152-982</v>
      </c>
      <c r="C76" s="139" t="str">
        <f>IF(NAMES!B34="","",NAMES!B34)</f>
        <v xml:space="preserve">RIVERA, PATRICK JACE L.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TRACK-2</v>
      </c>
      <c r="H76" s="133"/>
      <c r="I76" s="144">
        <f>IF(CRS!I50="","",CRS!I50)</f>
        <v>82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16-4131-942</v>
      </c>
      <c r="C77" s="139" t="str">
        <f>IF(NAMES!B35="","",NAMES!B35)</f>
        <v xml:space="preserve">SALIO-AN, RAIMUN B.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TRACK-1</v>
      </c>
      <c r="H77" s="133"/>
      <c r="I77" s="144">
        <f>IF(CRS!I51="","",CRS!I51)</f>
        <v>86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TRACK-2</v>
      </c>
      <c r="H78" s="133"/>
      <c r="I78" s="144">
        <f>IF(CRS!I52="","",CRS!I52)</f>
        <v>89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13-3729-535</v>
      </c>
      <c r="C79" s="139" t="str">
        <f>IF(NAMES!B37="","",NAMES!B37)</f>
        <v xml:space="preserve">SOMINTAC, SAMUEL ALEXIS F.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15-4698-202</v>
      </c>
      <c r="C80" s="139" t="str">
        <f>IF(NAMES!B38="","",NAMES!B38)</f>
        <v xml:space="preserve">TERENG, KARL ANDREI B.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79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12014577</v>
      </c>
      <c r="C81" s="139" t="str">
        <f>IF(NAMES!B39="","",NAMES!B39)</f>
        <v xml:space="preserve">ULANDAY, ARNIE C.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TRACK-2</v>
      </c>
      <c r="H81" s="133"/>
      <c r="I81" s="144">
        <f>IF(CRS!I55="","",CRS!I55)</f>
        <v>84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13-1856-552</v>
      </c>
      <c r="C82" s="139" t="str">
        <f>IF(NAMES!B40="","",NAMES!B40)</f>
        <v xml:space="preserve">VALLES, LESLIE JOY G. </v>
      </c>
      <c r="D82" s="140"/>
      <c r="E82" s="141" t="str">
        <f>IF(NAMES!C40="","",NAMES!C40)</f>
        <v>F</v>
      </c>
      <c r="F82" s="142"/>
      <c r="G82" s="143" t="str">
        <f>IF(NAMES!D40="","",NAMES!D40)</f>
        <v>BSIT-NET SEC TRACK-2</v>
      </c>
      <c r="H82" s="133"/>
      <c r="I82" s="144">
        <f>IF(CRS!I56="","",CRS!I56)</f>
        <v>79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>16-3891-523</v>
      </c>
      <c r="C83" s="139" t="str">
        <f>IF(NAMES!B41="","",NAMES!B41)</f>
        <v xml:space="preserve">WON, SEONGYEON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TRACK-1</v>
      </c>
      <c r="H83" s="133"/>
      <c r="I83" s="144">
        <f>IF(CRS!I57="","",CRS!I57)</f>
        <v>72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2018-02-23T02:17:59Z</dcterms:modified>
</cp:coreProperties>
</file>