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7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P13" i="3" s="1"/>
  <c r="E13" i="4" s="1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2" i="6"/>
  <c r="C18" i="6"/>
  <c r="C19" i="6"/>
  <c r="C20" i="6"/>
  <c r="C21" i="6"/>
  <c r="C25" i="6"/>
  <c r="C26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B13" i="7"/>
  <c r="B17" i="7"/>
  <c r="B19" i="7"/>
  <c r="D19" i="7"/>
  <c r="B20" i="7"/>
  <c r="D21" i="7"/>
  <c r="C23" i="7"/>
  <c r="C25" i="7"/>
  <c r="C26" i="7"/>
  <c r="C28" i="7"/>
  <c r="C30" i="7"/>
  <c r="B31" i="7"/>
  <c r="B32" i="7"/>
  <c r="B35" i="7"/>
  <c r="D35" i="7"/>
  <c r="D36" i="7"/>
  <c r="D37" i="7"/>
  <c r="B38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3" i="6"/>
  <c r="B15" i="6"/>
  <c r="B17" i="6"/>
  <c r="D18" i="6"/>
  <c r="B19" i="6"/>
  <c r="D19" i="6"/>
  <c r="D20" i="6"/>
  <c r="D21" i="6"/>
  <c r="B22" i="6"/>
  <c r="B23" i="6"/>
  <c r="B24" i="6"/>
  <c r="B25" i="6"/>
  <c r="B26" i="6"/>
  <c r="B27" i="6"/>
  <c r="B28" i="6"/>
  <c r="B31" i="6"/>
  <c r="B32" i="6"/>
  <c r="B33" i="6"/>
  <c r="B34" i="6"/>
  <c r="B35" i="6"/>
  <c r="D35" i="6"/>
  <c r="D36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0" i="7"/>
  <c r="C21" i="7"/>
  <c r="B23" i="7"/>
  <c r="D24" i="7"/>
  <c r="D25" i="7"/>
  <c r="B26" i="7"/>
  <c r="B29" i="7"/>
  <c r="C34" i="7"/>
  <c r="C36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P21" i="3"/>
  <c r="E21" i="4" s="1"/>
  <c r="P29" i="3"/>
  <c r="E29" i="4" s="1"/>
  <c r="P37" i="3"/>
  <c r="E37" i="4" s="1"/>
  <c r="P54" i="3"/>
  <c r="E54" i="4" s="1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0" i="7" l="1"/>
  <c r="B40" i="7"/>
  <c r="C37" i="7"/>
  <c r="D30" i="7"/>
  <c r="B28" i="7"/>
  <c r="C10" i="7"/>
  <c r="B40" i="6"/>
  <c r="B38" i="6"/>
  <c r="D30" i="6"/>
  <c r="B20" i="6"/>
  <c r="B18" i="6"/>
  <c r="B12" i="6"/>
  <c r="B11" i="6"/>
  <c r="D9" i="6"/>
  <c r="C39" i="7"/>
  <c r="B33" i="7"/>
  <c r="B22" i="7"/>
  <c r="D20" i="7"/>
  <c r="B18" i="7"/>
  <c r="D12" i="7"/>
  <c r="C37" i="6"/>
  <c r="C10" i="6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G61" i="6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K81" i="8"/>
  <c r="AG55" i="6"/>
  <c r="AG71" i="7"/>
  <c r="V71" i="4"/>
  <c r="AF72" i="7"/>
  <c r="U69" i="4"/>
  <c r="AG15" i="7"/>
  <c r="V29" i="4"/>
  <c r="U14" i="4"/>
  <c r="AG34" i="7"/>
  <c r="U32" i="4"/>
  <c r="V11" i="4"/>
  <c r="U70" i="4"/>
  <c r="AF34" i="7"/>
  <c r="O27" i="4"/>
  <c r="AG62" i="7"/>
  <c r="AG29" i="6"/>
  <c r="M105" i="8"/>
  <c r="O105" i="8"/>
  <c r="O16" i="8"/>
  <c r="M16" i="8"/>
  <c r="M37" i="8"/>
  <c r="O37" i="8"/>
  <c r="V61" i="4"/>
  <c r="W61" i="4" s="1"/>
  <c r="AG10" i="7"/>
  <c r="AG30" i="6"/>
  <c r="U80" i="4"/>
  <c r="M40" i="8"/>
  <c r="O40" i="8"/>
  <c r="U12" i="4"/>
  <c r="AF13" i="6"/>
  <c r="O13" i="4"/>
  <c r="AE27" i="3"/>
  <c r="M39" i="8"/>
  <c r="O86" i="8"/>
  <c r="AG79" i="7"/>
  <c r="AG60" i="7"/>
  <c r="AF60" i="7"/>
  <c r="AF66" i="7"/>
  <c r="U52" i="4"/>
  <c r="M91" i="8"/>
  <c r="AG24" i="7"/>
  <c r="K32" i="8"/>
  <c r="AG26" i="6"/>
  <c r="AF10" i="7"/>
  <c r="AF30" i="7"/>
  <c r="U30" i="4"/>
  <c r="O30" i="8"/>
  <c r="M30" i="8"/>
  <c r="AG66" i="7"/>
  <c r="AF27" i="7"/>
  <c r="U27" i="4"/>
  <c r="AF31" i="6" l="1"/>
  <c r="M19" i="8"/>
  <c r="AF69" i="6"/>
  <c r="AF61" i="6"/>
  <c r="AF37" i="6"/>
  <c r="U39" i="4"/>
  <c r="V39" i="4" s="1"/>
  <c r="W39" i="4" s="1"/>
  <c r="K87" i="8"/>
  <c r="K43" i="8"/>
  <c r="I90" i="8"/>
  <c r="M29" i="8"/>
  <c r="U51" i="4"/>
  <c r="AF26" i="7"/>
  <c r="V26" i="4"/>
  <c r="M32" i="8" s="1"/>
  <c r="AF52" i="3"/>
  <c r="AE11" i="3"/>
  <c r="O39" i="4"/>
  <c r="AG24" i="6"/>
  <c r="AG69" i="6"/>
  <c r="AG28" i="7"/>
  <c r="AG63" i="7"/>
  <c r="M34" i="8"/>
  <c r="AF11" i="3"/>
  <c r="AF63" i="7"/>
  <c r="M89" i="8"/>
  <c r="AG19" i="7"/>
  <c r="O20" i="4"/>
  <c r="AG20" i="6" s="1"/>
  <c r="I31" i="4"/>
  <c r="I37" i="8" s="1"/>
  <c r="O56" i="4"/>
  <c r="K82" i="8" s="1"/>
  <c r="AF19" i="7"/>
  <c r="AF13" i="7"/>
  <c r="U22" i="4"/>
  <c r="V22" i="4" s="1"/>
  <c r="W22" i="4" s="1"/>
  <c r="AG13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W26" i="4"/>
  <c r="O32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AF79" i="3"/>
  <c r="I105" i="8"/>
  <c r="O15" i="8"/>
  <c r="M15" i="8"/>
  <c r="V18" i="4"/>
  <c r="W18" i="4" s="1"/>
  <c r="I33" i="8"/>
  <c r="AF27" i="3"/>
  <c r="V27" i="4"/>
  <c r="W27" i="4" s="1"/>
  <c r="AG27" i="7"/>
  <c r="AG52" i="7"/>
  <c r="V52" i="4"/>
  <c r="W52" i="4" s="1"/>
  <c r="AF15" i="3"/>
  <c r="I21" i="8"/>
  <c r="I38" i="8"/>
  <c r="AF32" i="3"/>
  <c r="AF31" i="3" l="1"/>
  <c r="AG39" i="7"/>
  <c r="K20" i="8"/>
  <c r="AG16" i="7"/>
  <c r="AG79" i="6"/>
  <c r="O50" i="4"/>
  <c r="AG50" i="6" s="1"/>
  <c r="K94" i="8"/>
  <c r="I91" i="8"/>
  <c r="AF19" i="3"/>
  <c r="K76" i="8"/>
  <c r="AG56" i="6"/>
  <c r="AF62" i="3"/>
  <c r="I77" i="8"/>
  <c r="I42" i="8"/>
  <c r="K45" i="8"/>
  <c r="AG39" i="6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M42" i="8" l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<sst xmlns="http://schemas.openxmlformats.org/spreadsheetml/2006/main" count="799" uniqueCount="255">
  <si>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</si>
  <si>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</si>
  <si>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</si>
  <si>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</si>
  <si>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</si>
  <si>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</si>
  <si>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</si>
  <si>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</si>
  <si>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</si>
  <si>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</si>
  <si>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</si>
  <si>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</si>
  <si>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</si>
  <si>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</si>
  <si>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</si>
  <si>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</si>
  <si>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</si>
  <si>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</si>
  <si>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</si>
  <si>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</si>
  <si>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</si>
  <si>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</si>
  <si>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</si>
  <si>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</si>
  <si>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</si>
  <si>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</si>
  <si>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</si>
  <si>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</si>
  <si>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</si>
  <si>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</si>
  <si>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</si>
  <si>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</si>
  <si>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</si>
  <si>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</si>
  <si>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</si>
  <si>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</si>
  <si>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</si>
  <si>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</si>
  <si>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</si>
  <si>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</si>
  <si>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</si>
  <si>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</si>
  <si>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</si>
  <si>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</si>
  <si>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</si>
  <si>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</si>
  <si>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</si>
  <si>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</si>
  <si>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</si>
  <si>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</si>
  <si>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</si>
  <si>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</si>
  <si>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</si>
  <si>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</si>
  <si>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</si>
  <si>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</si>
  <si>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</si>
  <si>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</si>
  <si>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</si>
  <si>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</si>
  <si>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</si>
  <si>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</si>
  <si>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</si>
  <si>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</si>
  <si>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</si>
  <si>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</si>
  <si>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</si>
  <si>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</si>
  <si>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</si>
  <si>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</si>
  <si>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</si>
  <si>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</si>
  <si>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</si>
  <si>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</si>
  <si>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</si>
  <si>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</si>
  <si>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</si>
  <si>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</si>
  <si>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</si>
  <si>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</si>
  <si>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</si>
  <si>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</si>
  <si>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</si>
  <si>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</si>
  <si>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</si>
  <si>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</si>
  <si>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</si>
  <si>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</si>
  <si>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</si>
  <si>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</si>
  <si>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</si>
  <si>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</si>
  <si>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</si>
  <si>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</si>
  <si>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</si>
  <si>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</si>
  <si>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</si>
  <si>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</si>
  <si>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</si>
  <si>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</si>
  <si>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</si>
  <si>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</si>
  <si>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</si>
  <si>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</si>
  <si>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</si>
  <si>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</si>
  <si>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</si>
  <si>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</si>
  <si>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</si>
  <si>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</si>
  <si>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</si>
  <si>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</si>
  <si>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</si>
  <si>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</si>
  <si>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</si>
  <si>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</si>
  <si>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</si>
  <si>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</si>
  <si>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</si>
  <si>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</si>
  <si>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</si>
  <si>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</si>
  <si>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</si>
  <si>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</si>
  <si>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</si>
  <si>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</si>
  <si>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</si>
  <si>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</si>
  <si>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</si>
  <si>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</si>
  <si>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</si>
  <si>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</si>
  <si>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</si>
  <si>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</si>
  <si>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</si>
  <si>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</si>
  <si>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</si>
  <si>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</si>
  <si>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</si>
  <si>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</si>
  <si>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</si>
  <si>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</si>
  <si>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</si>
  <si>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</si>
  <si>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</si>
  <si>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</si>
  <si>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</si>
  <si>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</si>
  <si>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</si>
  <si>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</si>
  <si>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</si>
  <si>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</si>
  <si>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</si>
  <si>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</si>
  <si>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</si>
  <si>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</si>
  <si>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</si>
  <si>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MULTIMEDIA SYSTEMS</t>
  </si>
  <si>
    <t>ITE16</t>
  </si>
  <si>
    <t>CITCS 2D</t>
  </si>
  <si>
    <t>THSAT 12:30PM-1:45PM</t>
  </si>
  <si>
    <t>MWF 4:15PM-5:30PM</t>
  </si>
  <si>
    <t>M307</t>
  </si>
  <si>
    <t xml:space="preserve">ACLAYAN, JAEL U. </t>
  </si>
  <si>
    <t>BSIT-WEB TRACK-2</t>
  </si>
  <si>
    <t>16-4013-720</t>
  </si>
  <si>
    <t xml:space="preserve">ARRE, JOHN CARLO P. </t>
  </si>
  <si>
    <t>14-2048-870</t>
  </si>
  <si>
    <t xml:space="preserve">ATABAY, MANUEL JR E. </t>
  </si>
  <si>
    <t>12008304</t>
  </si>
  <si>
    <t xml:space="preserve">BESTOGUEY, DHARNEIL KATE </t>
  </si>
  <si>
    <t>16-3985-193</t>
  </si>
  <si>
    <t xml:space="preserve">BLANCO, JOHN AUSTIN ERA I. </t>
  </si>
  <si>
    <t>BSIT-WEB TRACK-1</t>
  </si>
  <si>
    <t>16-3686-941</t>
  </si>
  <si>
    <t xml:space="preserve">BOLHAYON, DANIEL JR Y. </t>
  </si>
  <si>
    <t>12008464</t>
  </si>
  <si>
    <t xml:space="preserve">CABILITAZAN, PABLO DONMARI A. </t>
  </si>
  <si>
    <t>15-0511-246</t>
  </si>
  <si>
    <t xml:space="preserve">CABRERA JR, LEOPOLDO D. </t>
  </si>
  <si>
    <t>15-0334-504</t>
  </si>
  <si>
    <t xml:space="preserve">CALIMLIM, MARK CEASAR D. </t>
  </si>
  <si>
    <t>14-0238-728</t>
  </si>
  <si>
    <t xml:space="preserve">CALPO, GERARDO JR. M. </t>
  </si>
  <si>
    <t>16-5245-764</t>
  </si>
  <si>
    <t xml:space="preserve">CLEMENTE, TRISTAN LANZ S. </t>
  </si>
  <si>
    <t>16-3690-947</t>
  </si>
  <si>
    <t xml:space="preserve">CUISON, PRINCESS ERICKA C. </t>
  </si>
  <si>
    <t>16-5911-817</t>
  </si>
  <si>
    <t xml:space="preserve">DAMASCO, REY SHADRACH A. </t>
  </si>
  <si>
    <t>16-3421-548</t>
  </si>
  <si>
    <t xml:space="preserve">DE GUZMAN, CRYSTAL FAITH L. </t>
  </si>
  <si>
    <t>16-4132-608</t>
  </si>
  <si>
    <t xml:space="preserve">DE GUZMAN, DARYL JAKE N. </t>
  </si>
  <si>
    <t>15-4135-620</t>
  </si>
  <si>
    <t xml:space="preserve">DE GUZMAN, RHOMAR E. </t>
  </si>
  <si>
    <t>16-4628-687</t>
  </si>
  <si>
    <t xml:space="preserve">DIÑO, JEROME R. </t>
  </si>
  <si>
    <t>16-3777-665</t>
  </si>
  <si>
    <t xml:space="preserve">DUEÑAS, ZAIRA MAE A. </t>
  </si>
  <si>
    <t>16-4816-591</t>
  </si>
  <si>
    <t xml:space="preserve">DUNA, JAN ARRON M. </t>
  </si>
  <si>
    <t>16-3419-850</t>
  </si>
  <si>
    <t xml:space="preserve">GAYOT, VANESSA ROSE N. </t>
  </si>
  <si>
    <t>15-2672-621</t>
  </si>
  <si>
    <t xml:space="preserve">IBARRA, DAVID SIDNEY A. </t>
  </si>
  <si>
    <t>16-4437-473</t>
  </si>
  <si>
    <t xml:space="preserve">ILAO, KARL EMMANUEL G. </t>
  </si>
  <si>
    <t>15-3215-551</t>
  </si>
  <si>
    <t xml:space="preserve">LANDICHO, HEZRON B. </t>
  </si>
  <si>
    <t>BSIT-WEB TRACK-3</t>
  </si>
  <si>
    <t>14-3770-831</t>
  </si>
  <si>
    <t xml:space="preserve">LUCERO, ALBERT C. </t>
  </si>
  <si>
    <t>15-4046-597</t>
  </si>
  <si>
    <t xml:space="preserve">MAMARIL, KEN PATRICK P. </t>
  </si>
  <si>
    <t>13-2749-862</t>
  </si>
  <si>
    <t xml:space="preserve">MANALO, RONMAR M. </t>
  </si>
  <si>
    <t>14-4327-734</t>
  </si>
  <si>
    <t xml:space="preserve">MENESES, CHRISTIAN Q. </t>
  </si>
  <si>
    <t>15-2426-966</t>
  </si>
  <si>
    <t xml:space="preserve">NATIVIDAD, JENNYROSE A. </t>
  </si>
  <si>
    <t>15-2241-788</t>
  </si>
  <si>
    <t xml:space="preserve">NGAPPOL, JECIE FAITH B. </t>
  </si>
  <si>
    <t>16-4162-457</t>
  </si>
  <si>
    <t xml:space="preserve">OLERMO, VENCER C. </t>
  </si>
  <si>
    <t>15-0389-143</t>
  </si>
  <si>
    <t xml:space="preserve">REYES, CARLO M. </t>
  </si>
  <si>
    <t>16-3796-872</t>
  </si>
  <si>
    <t xml:space="preserve">RILLERA, ARNEL E. </t>
  </si>
  <si>
    <t>16-3455-766</t>
  </si>
  <si>
    <t xml:space="preserve">SALGUET, ADRIAN S. </t>
  </si>
  <si>
    <t>15-0542-534</t>
  </si>
  <si>
    <t xml:space="preserve">SANTOS, JETHRO NATHANIEL D. </t>
  </si>
  <si>
    <t>14-3991-375</t>
  </si>
  <si>
    <t xml:space="preserve">SINGWEY, JAY NELL B. </t>
  </si>
  <si>
    <t>16-3729-902</t>
  </si>
  <si>
    <t xml:space="preserve">UMANITO, LEXTER GARRIEL P. </t>
  </si>
  <si>
    <t>15-4864-404</t>
  </si>
  <si>
    <t xml:space="preserve">VALDEZ, REIGN MARK B. </t>
  </si>
  <si>
    <t>15-4100-743</t>
  </si>
  <si>
    <t xml:space="preserve">VALLARTA, DENVER B. </t>
  </si>
  <si>
    <t>16-3662-493</t>
  </si>
  <si>
    <t xml:space="preserve">VITALIZ, JOSIAH M. </t>
  </si>
  <si>
    <t>16-4004-538</t>
  </si>
  <si>
    <t>QCH01</t>
  </si>
  <si>
    <t>QCH02</t>
  </si>
  <si>
    <t>CB</t>
  </si>
  <si>
    <t>PS01</t>
  </si>
  <si>
    <t>PS02</t>
  </si>
  <si>
    <t>PS03</t>
  </si>
  <si>
    <t>PS04</t>
  </si>
  <si>
    <t>PS05</t>
  </si>
  <si>
    <t>PS06</t>
  </si>
  <si>
    <t>PS07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</si>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</sst>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159</v>
      </c>
      <c r="E12" s="194"/>
      <c r="F12" s="1"/>
      <c r="G12" s="189" t="s">
        <v>158</v>
      </c>
      <c r="H12" s="192"/>
      <c r="I12" s="2"/>
      <c r="J12" s="189" t="s">
        <v>157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160</v>
      </c>
      <c r="E14" s="192"/>
      <c r="F14" s="4"/>
      <c r="G14" s="189" t="s">
        <v>161</v>
      </c>
      <c r="H14" s="192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9" workbookViewId="0">
      <selection activeCell="B2" sqref="B2:B40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106</v>
      </c>
      <c r="D5" s="51" t="s">
        <v>164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114</v>
      </c>
      <c r="D6" s="51" t="s">
        <v>173</v>
      </c>
      <c r="E6" s="47" t="s">
        <v>174</v>
      </c>
    </row>
    <row r="7" spans="1:5" ht="12.75" customHeight="1" x14ac:dyDescent="0.25">
      <c r="A7" s="50" t="s">
        <v>39</v>
      </c>
      <c r="B7" s="46" t="s">
        <v>175</v>
      </c>
      <c r="C7" s="47" t="s">
        <v>114</v>
      </c>
      <c r="D7" s="51" t="s">
        <v>164</v>
      </c>
      <c r="E7" s="47" t="s">
        <v>176</v>
      </c>
    </row>
    <row r="8" spans="1:5" ht="12.75" customHeight="1" x14ac:dyDescent="0.2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25">
      <c r="A9" s="50" t="s">
        <v>41</v>
      </c>
      <c r="B9" s="46" t="s">
        <v>179</v>
      </c>
      <c r="C9" s="47" t="s">
        <v>114</v>
      </c>
      <c r="D9" s="51" t="s">
        <v>164</v>
      </c>
      <c r="E9" s="47" t="s">
        <v>180</v>
      </c>
    </row>
    <row r="10" spans="1:5" ht="12.75" customHeight="1" x14ac:dyDescent="0.2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2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25">
      <c r="A12" s="50" t="s">
        <v>44</v>
      </c>
      <c r="B12" s="46" t="s">
        <v>185</v>
      </c>
      <c r="C12" s="47" t="s">
        <v>114</v>
      </c>
      <c r="D12" s="51" t="s">
        <v>164</v>
      </c>
      <c r="E12" s="47" t="s">
        <v>186</v>
      </c>
    </row>
    <row r="13" spans="1:5" ht="12.75" customHeight="1" x14ac:dyDescent="0.25">
      <c r="A13" s="50" t="s">
        <v>45</v>
      </c>
      <c r="B13" s="46" t="s">
        <v>187</v>
      </c>
      <c r="C13" s="47" t="s">
        <v>106</v>
      </c>
      <c r="D13" s="51" t="s">
        <v>164</v>
      </c>
      <c r="E13" s="47" t="s">
        <v>188</v>
      </c>
    </row>
    <row r="14" spans="1:5" ht="12.75" customHeight="1" x14ac:dyDescent="0.25">
      <c r="A14" s="50" t="s">
        <v>46</v>
      </c>
      <c r="B14" s="46" t="s">
        <v>189</v>
      </c>
      <c r="C14" s="47" t="s">
        <v>114</v>
      </c>
      <c r="D14" s="51" t="s">
        <v>164</v>
      </c>
      <c r="E14" s="47" t="s">
        <v>190</v>
      </c>
    </row>
    <row r="15" spans="1:5" ht="12.75" customHeight="1" x14ac:dyDescent="0.25">
      <c r="A15" s="50" t="s">
        <v>47</v>
      </c>
      <c r="B15" s="46" t="s">
        <v>191</v>
      </c>
      <c r="C15" s="47" t="s">
        <v>106</v>
      </c>
      <c r="D15" s="51" t="s">
        <v>164</v>
      </c>
      <c r="E15" s="47" t="s">
        <v>192</v>
      </c>
    </row>
    <row r="16" spans="1:5" ht="12.75" customHeight="1" x14ac:dyDescent="0.25">
      <c r="A16" s="50" t="s">
        <v>48</v>
      </c>
      <c r="B16" s="46" t="s">
        <v>193</v>
      </c>
      <c r="C16" s="47" t="s">
        <v>114</v>
      </c>
      <c r="D16" s="51" t="s">
        <v>164</v>
      </c>
      <c r="E16" s="47" t="s">
        <v>194</v>
      </c>
    </row>
    <row r="17" spans="1:5" ht="12.75" customHeight="1" x14ac:dyDescent="0.25">
      <c r="A17" s="50" t="s">
        <v>49</v>
      </c>
      <c r="B17" s="46" t="s">
        <v>195</v>
      </c>
      <c r="C17" s="47" t="s">
        <v>114</v>
      </c>
      <c r="D17" s="51" t="s">
        <v>164</v>
      </c>
      <c r="E17" s="47" t="s">
        <v>196</v>
      </c>
    </row>
    <row r="18" spans="1:5" ht="12.75" customHeight="1" x14ac:dyDescent="0.25">
      <c r="A18" s="50" t="s">
        <v>50</v>
      </c>
      <c r="B18" s="46" t="s">
        <v>197</v>
      </c>
      <c r="C18" s="47" t="s">
        <v>114</v>
      </c>
      <c r="D18" s="51" t="s">
        <v>164</v>
      </c>
      <c r="E18" s="47" t="s">
        <v>198</v>
      </c>
    </row>
    <row r="19" spans="1:5" ht="12.75" customHeight="1" x14ac:dyDescent="0.25">
      <c r="A19" s="50" t="s">
        <v>51</v>
      </c>
      <c r="B19" s="46" t="s">
        <v>199</v>
      </c>
      <c r="C19" s="47" t="s">
        <v>106</v>
      </c>
      <c r="D19" s="51" t="s">
        <v>173</v>
      </c>
      <c r="E19" s="47" t="s">
        <v>200</v>
      </c>
    </row>
    <row r="20" spans="1:5" ht="12.75" customHeight="1" x14ac:dyDescent="0.25">
      <c r="A20" s="50" t="s">
        <v>52</v>
      </c>
      <c r="B20" s="46" t="s">
        <v>201</v>
      </c>
      <c r="C20" s="47" t="s">
        <v>114</v>
      </c>
      <c r="D20" s="51" t="s">
        <v>164</v>
      </c>
      <c r="E20" s="47" t="s">
        <v>202</v>
      </c>
    </row>
    <row r="21" spans="1:5" ht="12.75" customHeight="1" x14ac:dyDescent="0.25">
      <c r="A21" s="50" t="s">
        <v>53</v>
      </c>
      <c r="B21" s="46" t="s">
        <v>203</v>
      </c>
      <c r="C21" s="47" t="s">
        <v>106</v>
      </c>
      <c r="D21" s="51" t="s">
        <v>164</v>
      </c>
      <c r="E21" s="47" t="s">
        <v>204</v>
      </c>
    </row>
    <row r="22" spans="1:5" ht="12.75" customHeight="1" x14ac:dyDescent="0.25">
      <c r="A22" s="50" t="s">
        <v>54</v>
      </c>
      <c r="B22" s="46" t="s">
        <v>205</v>
      </c>
      <c r="C22" s="47" t="s">
        <v>114</v>
      </c>
      <c r="D22" s="51" t="s">
        <v>164</v>
      </c>
      <c r="E22" s="47" t="s">
        <v>206</v>
      </c>
    </row>
    <row r="23" spans="1:5" ht="12.75" customHeight="1" x14ac:dyDescent="0.25">
      <c r="A23" s="50" t="s">
        <v>55</v>
      </c>
      <c r="B23" s="46" t="s">
        <v>207</v>
      </c>
      <c r="C23" s="47" t="s">
        <v>114</v>
      </c>
      <c r="D23" s="51" t="s">
        <v>164</v>
      </c>
      <c r="E23" s="47" t="s">
        <v>208</v>
      </c>
    </row>
    <row r="24" spans="1:5" ht="12.75" customHeight="1" x14ac:dyDescent="0.25">
      <c r="A24" s="50" t="s">
        <v>56</v>
      </c>
      <c r="B24" s="46" t="s">
        <v>209</v>
      </c>
      <c r="C24" s="47" t="s">
        <v>114</v>
      </c>
      <c r="D24" s="51" t="s">
        <v>210</v>
      </c>
      <c r="E24" s="47" t="s">
        <v>211</v>
      </c>
    </row>
    <row r="25" spans="1:5" ht="12.75" customHeight="1" x14ac:dyDescent="0.25">
      <c r="A25" s="50" t="s">
        <v>57</v>
      </c>
      <c r="B25" s="46" t="s">
        <v>212</v>
      </c>
      <c r="C25" s="47" t="s">
        <v>114</v>
      </c>
      <c r="D25" s="51" t="s">
        <v>173</v>
      </c>
      <c r="E25" s="47" t="s">
        <v>213</v>
      </c>
    </row>
    <row r="26" spans="1:5" ht="12.75" customHeight="1" x14ac:dyDescent="0.25">
      <c r="A26" s="50" t="s">
        <v>58</v>
      </c>
      <c r="B26" s="46" t="s">
        <v>214</v>
      </c>
      <c r="C26" s="47" t="s">
        <v>114</v>
      </c>
      <c r="D26" s="51" t="s">
        <v>210</v>
      </c>
      <c r="E26" s="47" t="s">
        <v>215</v>
      </c>
    </row>
    <row r="27" spans="1:5" ht="12.75" customHeight="1" x14ac:dyDescent="0.25">
      <c r="A27" s="50" t="s">
        <v>59</v>
      </c>
      <c r="B27" s="46" t="s">
        <v>216</v>
      </c>
      <c r="C27" s="47" t="s">
        <v>114</v>
      </c>
      <c r="D27" s="51" t="s">
        <v>173</v>
      </c>
      <c r="E27" s="47" t="s">
        <v>217</v>
      </c>
    </row>
    <row r="28" spans="1:5" ht="12.75" customHeight="1" x14ac:dyDescent="0.2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25">
      <c r="A29" s="50" t="s">
        <v>61</v>
      </c>
      <c r="B29" s="46" t="s">
        <v>220</v>
      </c>
      <c r="C29" s="47" t="s">
        <v>106</v>
      </c>
      <c r="D29" s="51" t="s">
        <v>164</v>
      </c>
      <c r="E29" s="47" t="s">
        <v>221</v>
      </c>
    </row>
    <row r="30" spans="1:5" ht="12.75" customHeight="1" x14ac:dyDescent="0.25">
      <c r="A30" s="50" t="s">
        <v>62</v>
      </c>
      <c r="B30" s="46" t="s">
        <v>222</v>
      </c>
      <c r="C30" s="47" t="s">
        <v>106</v>
      </c>
      <c r="D30" s="51" t="s">
        <v>164</v>
      </c>
      <c r="E30" s="47" t="s">
        <v>223</v>
      </c>
    </row>
    <row r="31" spans="1:5" ht="12.75" customHeight="1" x14ac:dyDescent="0.25">
      <c r="A31" s="50" t="s">
        <v>63</v>
      </c>
      <c r="B31" s="46" t="s">
        <v>224</v>
      </c>
      <c r="C31" s="47" t="s">
        <v>114</v>
      </c>
      <c r="D31" s="51" t="s">
        <v>164</v>
      </c>
      <c r="E31" s="47" t="s">
        <v>225</v>
      </c>
    </row>
    <row r="32" spans="1:5" ht="12.75" customHeight="1" x14ac:dyDescent="0.25">
      <c r="A32" s="50" t="s">
        <v>64</v>
      </c>
      <c r="B32" s="46" t="s">
        <v>226</v>
      </c>
      <c r="C32" s="47" t="s">
        <v>114</v>
      </c>
      <c r="D32" s="51" t="s">
        <v>164</v>
      </c>
      <c r="E32" s="47" t="s">
        <v>227</v>
      </c>
    </row>
    <row r="33" spans="1:5" ht="12.75" customHeight="1" x14ac:dyDescent="0.2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25">
      <c r="A34" s="50" t="s">
        <v>66</v>
      </c>
      <c r="B34" s="46" t="s">
        <v>230</v>
      </c>
      <c r="C34" s="47" t="s">
        <v>114</v>
      </c>
      <c r="D34" s="51" t="s">
        <v>164</v>
      </c>
      <c r="E34" s="47" t="s">
        <v>231</v>
      </c>
    </row>
    <row r="35" spans="1:5" ht="12.75" customHeight="1" x14ac:dyDescent="0.25">
      <c r="A35" s="50" t="s">
        <v>67</v>
      </c>
      <c r="B35" s="46" t="s">
        <v>232</v>
      </c>
      <c r="C35" s="47" t="s">
        <v>114</v>
      </c>
      <c r="D35" s="51" t="s">
        <v>164</v>
      </c>
      <c r="E35" s="47" t="s">
        <v>233</v>
      </c>
    </row>
    <row r="36" spans="1:5" ht="12.75" customHeight="1" x14ac:dyDescent="0.25">
      <c r="A36" s="50" t="s">
        <v>68</v>
      </c>
      <c r="B36" s="46" t="s">
        <v>234</v>
      </c>
      <c r="C36" s="47" t="s">
        <v>114</v>
      </c>
      <c r="D36" s="51" t="s">
        <v>164</v>
      </c>
      <c r="E36" s="47" t="s">
        <v>235</v>
      </c>
    </row>
    <row r="37" spans="1:5" ht="12.75" customHeight="1" x14ac:dyDescent="0.2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25">
      <c r="A38" s="50" t="s">
        <v>70</v>
      </c>
      <c r="B38" s="46" t="s">
        <v>238</v>
      </c>
      <c r="C38" s="47" t="s">
        <v>114</v>
      </c>
      <c r="D38" s="51" t="s">
        <v>164</v>
      </c>
      <c r="E38" s="47" t="s">
        <v>239</v>
      </c>
    </row>
    <row r="39" spans="1:5" ht="12.75" customHeight="1" x14ac:dyDescent="0.25">
      <c r="A39" s="50" t="s">
        <v>71</v>
      </c>
      <c r="B39" s="46" t="s">
        <v>240</v>
      </c>
      <c r="C39" s="47" t="s">
        <v>114</v>
      </c>
      <c r="D39" s="51" t="s">
        <v>164</v>
      </c>
      <c r="E39" s="47" t="s">
        <v>241</v>
      </c>
    </row>
    <row r="40" spans="1:5" ht="12.75" customHeight="1" x14ac:dyDescent="0.25">
      <c r="A40" s="50" t="s">
        <v>72</v>
      </c>
      <c r="B40" s="46" t="s">
        <v>242</v>
      </c>
      <c r="C40" s="47" t="s">
        <v>114</v>
      </c>
      <c r="D40" s="51" t="s">
        <v>164</v>
      </c>
      <c r="E40" s="47" t="s">
        <v>243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THSAT 12:30PM-1:45PM  MWF 4:15PM-5:30PM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20.9</v>
      </c>
      <c r="F9" s="83">
        <f>IF(PRELIM!AB9="","",$F$8*PRELIM!AB9)</f>
        <v>31.96875</v>
      </c>
      <c r="G9" s="83">
        <f>IF(PRELIM!AD9="","",$G$8*PRELIM!AD9)</f>
        <v>22.44</v>
      </c>
      <c r="H9" s="84">
        <f t="shared" ref="H9:H40" si="0">IF(SUM(E9:G9)=0,"",SUM(E9:G9))</f>
        <v>75.308750000000003</v>
      </c>
      <c r="I9" s="85">
        <f>IF(H9="","",VLOOKUP(H9,'INITIAL INPUT'!$P$4:$R$34,3))</f>
        <v>88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ARRE, JOHN CARLO P.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6.6000000000000005</v>
      </c>
      <c r="F10" s="83">
        <f>IF(PRELIM!AB10="","",$F$8*PRELIM!AB10)</f>
        <v>25.78125</v>
      </c>
      <c r="G10" s="83">
        <f>IF(PRELIM!AD10="","",$G$8*PRELIM!AD10)</f>
        <v>19.72</v>
      </c>
      <c r="H10" s="84">
        <f t="shared" si="0"/>
        <v>52.10125</v>
      </c>
      <c r="I10" s="85">
        <f>IF(H10="","",VLOOKUP(H10,'INITIAL INPUT'!$P$4:$R$34,3))</f>
        <v>76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ATABAY, MANUEL JR E.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>
        <f>IF(PRELIM!AB11="","",$F$8*PRELIM!AB11)</f>
        <v>31.96875</v>
      </c>
      <c r="G11" s="83">
        <f>IF(PRELIM!AD11="","",$G$8*PRELIM!AD11)</f>
        <v>15.64</v>
      </c>
      <c r="H11" s="84">
        <f t="shared" si="0"/>
        <v>47.608750000000001</v>
      </c>
      <c r="I11" s="85">
        <f>IF(H11="","",VLOOKUP(H11,'INITIAL INPUT'!$P$4:$R$34,3))</f>
        <v>74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BESTOGUEY, DHARNEIL KATE </v>
      </c>
      <c r="C12" s="104" t="str">
        <f>IF(NAMES!C5="","",NAMES!C5)</f>
        <v>F</v>
      </c>
      <c r="D12" s="81" t="str">
        <f>IF(NAMES!D5="","",NAMES!D5)</f>
        <v>BSIT-WEB TRACK-2</v>
      </c>
      <c r="E12" s="82">
        <f>IF(PRELIM!P12="","",$E$8*PRELIM!P12)</f>
        <v>15.4</v>
      </c>
      <c r="F12" s="83">
        <f>IF(PRELIM!AB12="","",$F$8*PRELIM!AB12)</f>
        <v>25.265625</v>
      </c>
      <c r="G12" s="83">
        <f>IF(PRELIM!AD12="","",$G$8*PRELIM!AD12)</f>
        <v>19.72</v>
      </c>
      <c r="H12" s="84">
        <f t="shared" si="0"/>
        <v>60.385624999999997</v>
      </c>
      <c r="I12" s="85">
        <f>IF(H12="","",VLOOKUP(H12,'INITIAL INPUT'!$P$4:$R$34,3))</f>
        <v>80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8.8000000000000007</v>
      </c>
      <c r="F13" s="83">
        <f>IF(PRELIM!AB13="","",$F$8*PRELIM!AB13)</f>
        <v>22.6875</v>
      </c>
      <c r="G13" s="83">
        <f>IF(PRELIM!AD13="","",$G$8*PRELIM!AD13)</f>
        <v>17</v>
      </c>
      <c r="H13" s="84">
        <f t="shared" si="0"/>
        <v>48.487499999999997</v>
      </c>
      <c r="I13" s="85">
        <f>IF(H13="","",VLOOKUP(H13,'INITIAL INPUT'!$P$4:$R$34,3))</f>
        <v>74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BOLHAYON, DANIEL JR Y.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15.4</v>
      </c>
      <c r="F14" s="83">
        <f>IF(PRELIM!AB14="","",$F$8*PRELIM!AB14)</f>
        <v>22.6875</v>
      </c>
      <c r="G14" s="83">
        <f>IF(PRELIM!AD14="","",$G$8*PRELIM!AD14)</f>
        <v>21.080000000000002</v>
      </c>
      <c r="H14" s="84">
        <f t="shared" si="0"/>
        <v>59.167500000000004</v>
      </c>
      <c r="I14" s="85">
        <f>IF(H14="","",VLOOKUP(H14,'INITIAL INPUT'!$P$4:$R$34,3))</f>
        <v>80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18.7</v>
      </c>
      <c r="F15" s="83">
        <f>IF(PRELIM!AB15="","",$F$8*PRELIM!AB15)</f>
        <v>28.359375</v>
      </c>
      <c r="G15" s="83">
        <f>IF(PRELIM!AD15="","",$G$8*PRELIM!AD15)</f>
        <v>22.44</v>
      </c>
      <c r="H15" s="84">
        <f t="shared" si="0"/>
        <v>69.499375000000001</v>
      </c>
      <c r="I15" s="85">
        <f>IF(H15="","",VLOOKUP(H15,'INITIAL INPUT'!$P$4:$R$34,3))</f>
        <v>85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CABRERA JR, LEOPOLDO D.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17.600000000000001</v>
      </c>
      <c r="F16" s="83">
        <f>IF(PRELIM!AB16="","",$F$8*PRELIM!AB16)</f>
        <v>33</v>
      </c>
      <c r="G16" s="83">
        <f>IF(PRELIM!AD16="","",$G$8*PRELIM!AD16)</f>
        <v>20.400000000000002</v>
      </c>
      <c r="H16" s="84">
        <f t="shared" si="0"/>
        <v>71</v>
      </c>
      <c r="I16" s="85">
        <f>IF(H16="","",VLOOKUP(H16,'INITIAL INPUT'!$P$4:$R$34,3))</f>
        <v>86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CALIMLIM, MARK CEASAR D.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6.6000000000000005</v>
      </c>
      <c r="F17" s="83">
        <f>IF(PRELIM!AB17="","",$F$8*PRELIM!AB17)</f>
        <v>30.9375</v>
      </c>
      <c r="G17" s="83">
        <f>IF(PRELIM!AD17="","",$G$8*PRELIM!AD17)</f>
        <v>18.360000000000003</v>
      </c>
      <c r="H17" s="84">
        <f t="shared" si="0"/>
        <v>55.897500000000008</v>
      </c>
      <c r="I17" s="85">
        <f>IF(H17="","",VLOOKUP(H17,'INITIAL INPUT'!$P$4:$R$34,3))</f>
        <v>78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CALPO, GERARDO JR. M.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23.1</v>
      </c>
      <c r="F18" s="83">
        <f>IF(PRELIM!AB18="","",$F$8*PRELIM!AB18)</f>
        <v>30.9375</v>
      </c>
      <c r="G18" s="83">
        <f>IF(PRELIM!AD18="","",$G$8*PRELIM!AD18)</f>
        <v>23.8</v>
      </c>
      <c r="H18" s="84">
        <f t="shared" si="0"/>
        <v>77.837500000000006</v>
      </c>
      <c r="I18" s="85">
        <f>IF(H18="","",VLOOKUP(H18,'INITIAL INPUT'!$P$4:$R$34,3))</f>
        <v>89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CLEMENTE, TRISTAN LANZ S.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20.9</v>
      </c>
      <c r="F19" s="83">
        <f>IF(PRELIM!AB19="","",$F$8*PRELIM!AB19)</f>
        <v>28.875</v>
      </c>
      <c r="G19" s="83">
        <f>IF(PRELIM!AD19="","",$G$8*PRELIM!AD19)</f>
        <v>28.560000000000002</v>
      </c>
      <c r="H19" s="84">
        <f t="shared" si="0"/>
        <v>78.335000000000008</v>
      </c>
      <c r="I19" s="85">
        <f>IF(H19="","",VLOOKUP(H19,'INITIAL INPUT'!$P$4:$R$34,3))</f>
        <v>89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CUISON, PRINCESS ERICKA C.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9.9</v>
      </c>
      <c r="F20" s="83">
        <f>IF(PRELIM!AB20="","",$F$8*PRELIM!AB20)</f>
        <v>23.203125</v>
      </c>
      <c r="G20" s="83">
        <f>IF(PRELIM!AD20="","",$G$8*PRELIM!AD20)</f>
        <v>16.32</v>
      </c>
      <c r="H20" s="84">
        <f t="shared" si="0"/>
        <v>49.423124999999999</v>
      </c>
      <c r="I20" s="85">
        <f>IF(H20="","",VLOOKUP(H20,'INITIAL INPUT'!$P$4:$R$34,3))</f>
        <v>74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DAMASCO, REY SHADRACH A.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8.8000000000000007</v>
      </c>
      <c r="F21" s="83">
        <f>IF(PRELIM!AB21="","",$F$8*PRELIM!AB21)</f>
        <v>33</v>
      </c>
      <c r="G21" s="83">
        <f>IF(PRELIM!AD21="","",$G$8*PRELIM!AD21)</f>
        <v>19.72</v>
      </c>
      <c r="H21" s="84">
        <f t="shared" si="0"/>
        <v>61.519999999999996</v>
      </c>
      <c r="I21" s="85">
        <f>IF(H21="","",VLOOKUP(H21,'INITIAL INPUT'!$P$4:$R$34,3))</f>
        <v>81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DE GUZMAN, CRYSTAL FAITH L. </v>
      </c>
      <c r="C22" s="104" t="str">
        <f>IF(NAMES!C15="","",NAMES!C15)</f>
        <v>F</v>
      </c>
      <c r="D22" s="81" t="str">
        <f>IF(NAMES!D15="","",NAMES!D15)</f>
        <v>BSIT-WEB TRACK-2</v>
      </c>
      <c r="E22" s="82">
        <f>IF(PRELIM!P22="","",$E$8*PRELIM!P22)</f>
        <v>20.9</v>
      </c>
      <c r="F22" s="83">
        <f>IF(PRELIM!AB22="","",$F$8*PRELIM!AB22)</f>
        <v>26.296875</v>
      </c>
      <c r="G22" s="83">
        <f>IF(PRELIM!AD22="","",$G$8*PRELIM!AD22)</f>
        <v>19.040000000000003</v>
      </c>
      <c r="H22" s="84">
        <f t="shared" si="0"/>
        <v>66.236874999999998</v>
      </c>
      <c r="I22" s="85">
        <f>IF(H22="","",VLOOKUP(H22,'INITIAL INPUT'!$P$4:$R$34,3))</f>
        <v>83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DE GUZMAN, DARYL JAKE N.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1.1000000000000001</v>
      </c>
      <c r="F23" s="83" t="str">
        <f>IF(PRELIM!AB23="","",$F$8*PRELIM!AB23)</f>
        <v/>
      </c>
      <c r="G23" s="83" t="e">
        <f>IF(PRELIM!AD23="","",$G$8*PRELIM!AD23)</f>
        <v>#VALUE!</v>
      </c>
      <c r="H23" s="84" t="e">
        <f t="shared" si="0"/>
        <v>#VALUE!</v>
      </c>
      <c r="I23" s="85" t="e">
        <f>IF(H23="","",VLOOKUP(H23,'INITIAL INPUT'!$P$4:$R$34,3))</f>
        <v>#VALUE!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DE GUZMAN, RHOMAR E.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25.300000000000004</v>
      </c>
      <c r="F24" s="83">
        <f>IF(PRELIM!AB24="","",$F$8*PRELIM!AB24)</f>
        <v>31.96875</v>
      </c>
      <c r="G24" s="83">
        <f>IF(PRELIM!AD24="","",$G$8*PRELIM!AD24)</f>
        <v>26.520000000000003</v>
      </c>
      <c r="H24" s="84">
        <f t="shared" si="0"/>
        <v>83.788750000000007</v>
      </c>
      <c r="I24" s="85">
        <f>IF(H24="","",VLOOKUP(H24,'INITIAL INPUT'!$P$4:$R$34,3))</f>
        <v>92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DIÑO, JEROME R.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21.999999999999996</v>
      </c>
      <c r="F25" s="83">
        <f>IF(PRELIM!AB25="","",$F$8*PRELIM!AB25)</f>
        <v>32.484375</v>
      </c>
      <c r="G25" s="83">
        <f>IF(PRELIM!AD25="","",$G$8*PRELIM!AD25)</f>
        <v>20.400000000000002</v>
      </c>
      <c r="H25" s="84">
        <f t="shared" si="0"/>
        <v>74.884375000000006</v>
      </c>
      <c r="I25" s="85">
        <f>IF(H25="","",VLOOKUP(H25,'INITIAL INPUT'!$P$4:$R$34,3))</f>
        <v>87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DUEÑAS, ZAIRA MAE A. </v>
      </c>
      <c r="C26" s="104" t="str">
        <f>IF(NAMES!C19="","",NAMES!C19)</f>
        <v>F</v>
      </c>
      <c r="D26" s="81" t="str">
        <f>IF(NAMES!D19="","",NAMES!D19)</f>
        <v>BSIT-WEB TRACK-1</v>
      </c>
      <c r="E26" s="82">
        <f>IF(PRELIM!P26="","",$E$8*PRELIM!P26)</f>
        <v>8.8000000000000007</v>
      </c>
      <c r="F26" s="83">
        <f>IF(PRELIM!AB26="","",$F$8*PRELIM!AB26)</f>
        <v>29.390625</v>
      </c>
      <c r="G26" s="83">
        <f>IF(PRELIM!AD26="","",$G$8*PRELIM!AD26)</f>
        <v>20.400000000000002</v>
      </c>
      <c r="H26" s="84">
        <f t="shared" si="0"/>
        <v>58.590625000000003</v>
      </c>
      <c r="I26" s="85">
        <f>IF(H26="","",VLOOKUP(H26,'INITIAL INPUT'!$P$4:$R$34,3))</f>
        <v>79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DUNA, JAN ARRON M.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20.9</v>
      </c>
      <c r="F27" s="83">
        <f>IF(PRELIM!AB27="","",$F$8*PRELIM!AB27)</f>
        <v>31.96875</v>
      </c>
      <c r="G27" s="83">
        <f>IF(PRELIM!AD27="","",$G$8*PRELIM!AD27)</f>
        <v>17.68</v>
      </c>
      <c r="H27" s="84">
        <f t="shared" si="0"/>
        <v>70.548749999999998</v>
      </c>
      <c r="I27" s="85">
        <f>IF(H27="","",VLOOKUP(H27,'INITIAL INPUT'!$P$4:$R$34,3))</f>
        <v>85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GAYOT, VANESSA ROSE N. </v>
      </c>
      <c r="C28" s="104" t="str">
        <f>IF(NAMES!C21="","",NAMES!C21)</f>
        <v>F</v>
      </c>
      <c r="D28" s="81" t="str">
        <f>IF(NAMES!D21="","",NAMES!D21)</f>
        <v>BSIT-WEB TRACK-2</v>
      </c>
      <c r="E28" s="82">
        <f>IF(PRELIM!P28="","",$E$8*PRELIM!P28)</f>
        <v>15.4</v>
      </c>
      <c r="F28" s="83">
        <f>IF(PRELIM!AB28="","",$F$8*PRELIM!AB28)</f>
        <v>24.75</v>
      </c>
      <c r="G28" s="83">
        <f>IF(PRELIM!AD28="","",$G$8*PRELIM!AD28)</f>
        <v>16.32</v>
      </c>
      <c r="H28" s="84">
        <f t="shared" si="0"/>
        <v>56.47</v>
      </c>
      <c r="I28" s="85">
        <f>IF(H28="","",VLOOKUP(H28,'INITIAL INPUT'!$P$4:$R$34,3))</f>
        <v>78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IBARRA, DAVID SIDNEY A.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19.8</v>
      </c>
      <c r="F29" s="83">
        <f>IF(PRELIM!AB29="","",$F$8*PRELIM!AB29)</f>
        <v>26.296875</v>
      </c>
      <c r="G29" s="83">
        <f>IF(PRELIM!AD29="","",$G$8*PRELIM!AD29)</f>
        <v>19.72</v>
      </c>
      <c r="H29" s="84">
        <f t="shared" si="0"/>
        <v>65.816874999999996</v>
      </c>
      <c r="I29" s="85">
        <f>IF(H29="","",VLOOKUP(H29,'INITIAL INPUT'!$P$4:$R$34,3))</f>
        <v>83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ILAO, KARL EMMANUEL G.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13.200000000000001</v>
      </c>
      <c r="F30" s="83">
        <f>IF(PRELIM!AB30="","",$F$8*PRELIM!AB30)</f>
        <v>24.75</v>
      </c>
      <c r="G30" s="83">
        <f>IF(PRELIM!AD30="","",$G$8*PRELIM!AD30)</f>
        <v>20.400000000000002</v>
      </c>
      <c r="H30" s="84">
        <f t="shared" si="0"/>
        <v>58.350000000000009</v>
      </c>
      <c r="I30" s="85">
        <f>IF(H30="","",VLOOKUP(H30,'INITIAL INPUT'!$P$4:$R$34,3))</f>
        <v>79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LANDICHO, HEZRON B. </v>
      </c>
      <c r="C31" s="104" t="str">
        <f>IF(NAMES!C24="","",NAMES!C24)</f>
        <v>M</v>
      </c>
      <c r="D31" s="81" t="str">
        <f>IF(NAMES!D24="","",NAMES!D24)</f>
        <v>BSIT-WEB TRACK-3</v>
      </c>
      <c r="E31" s="82">
        <f>IF(PRELIM!P31="","",$E$8*PRELIM!P31)</f>
        <v>21.999999999999996</v>
      </c>
      <c r="F31" s="83">
        <f>IF(PRELIM!AB31="","",$F$8*PRELIM!AB31)</f>
        <v>20.625</v>
      </c>
      <c r="G31" s="83">
        <f>IF(PRELIM!AD31="","",$G$8*PRELIM!AD31)</f>
        <v>17</v>
      </c>
      <c r="H31" s="84">
        <f t="shared" si="0"/>
        <v>59.625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LUCERO, ALBERT C.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8.8000000000000007</v>
      </c>
      <c r="F32" s="83">
        <f>IF(PRELIM!AB32="","",$F$8*PRELIM!AB32)</f>
        <v>30.9375</v>
      </c>
      <c r="G32" s="83">
        <f>IF(PRELIM!AD32="","",$G$8*PRELIM!AD32)</f>
        <v>21.080000000000002</v>
      </c>
      <c r="H32" s="84">
        <f t="shared" si="0"/>
        <v>60.817499999999995</v>
      </c>
      <c r="I32" s="85">
        <f>IF(H32="","",VLOOKUP(H32,'INITIAL INPUT'!$P$4:$R$34,3))</f>
        <v>80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MAMARIL, KEN PATRICK P. </v>
      </c>
      <c r="C33" s="104" t="str">
        <f>IF(NAMES!C26="","",NAMES!C26)</f>
        <v>M</v>
      </c>
      <c r="D33" s="81" t="str">
        <f>IF(NAMES!D26="","",NAMES!D26)</f>
        <v>BSIT-WEB TRACK-3</v>
      </c>
      <c r="E33" s="82">
        <f>IF(PRELIM!P33="","",$E$8*PRELIM!P33)</f>
        <v>9.9</v>
      </c>
      <c r="F33" s="83">
        <f>IF(PRELIM!AB33="","",$F$8*PRELIM!AB33)</f>
        <v>32.484375</v>
      </c>
      <c r="G33" s="83">
        <f>IF(PRELIM!AD33="","",$G$8*PRELIM!AD33)</f>
        <v>25.840000000000003</v>
      </c>
      <c r="H33" s="84">
        <f t="shared" si="0"/>
        <v>68.224375000000009</v>
      </c>
      <c r="I33" s="85">
        <f>IF(H33="","",VLOOKUP(H33,'INITIAL INPUT'!$P$4:$R$34,3))</f>
        <v>84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MANALO, RONMAR M.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8.8000000000000007</v>
      </c>
      <c r="F34" s="83">
        <f>IF(PRELIM!AB34="","",$F$8*PRELIM!AB34)</f>
        <v>33</v>
      </c>
      <c r="G34" s="83">
        <f>IF(PRELIM!AD34="","",$G$8*PRELIM!AD34)</f>
        <v>21.76</v>
      </c>
      <c r="H34" s="84">
        <f t="shared" si="0"/>
        <v>63.56</v>
      </c>
      <c r="I34" s="85">
        <f>IF(H34="","",VLOOKUP(H34,'INITIAL INPUT'!$P$4:$R$34,3))</f>
        <v>82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MENESES, CHRISTIAN Q.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7.7</v>
      </c>
      <c r="F35" s="83">
        <f>IF(PRELIM!AB35="","",$F$8*PRELIM!AB35)</f>
        <v>15.46875</v>
      </c>
      <c r="G35" s="83">
        <f>IF(PRELIM!AD35="","",$G$8*PRELIM!AD35)</f>
        <v>21.76</v>
      </c>
      <c r="H35" s="84">
        <f t="shared" si="0"/>
        <v>44.928750000000001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NATIVIDAD, JENNYROSE A.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12.1</v>
      </c>
      <c r="F36" s="83">
        <f>IF(PRELIM!AB36="","",$F$8*PRELIM!AB36)</f>
        <v>8.765625</v>
      </c>
      <c r="G36" s="83">
        <f>IF(PRELIM!AD36="","",$G$8*PRELIM!AD36)</f>
        <v>15.64</v>
      </c>
      <c r="H36" s="84">
        <f t="shared" si="0"/>
        <v>36.505625000000002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NGAPPOL, JECIE FAITH B. </v>
      </c>
      <c r="C37" s="104" t="str">
        <f>IF(NAMES!C30="","",NAMES!C30)</f>
        <v>F</v>
      </c>
      <c r="D37" s="81" t="str">
        <f>IF(NAMES!D30="","",NAMES!D30)</f>
        <v>BSIT-WEB TRACK-2</v>
      </c>
      <c r="E37" s="82">
        <f>IF(PRELIM!P37="","",$E$8*PRELIM!P37)</f>
        <v>15.4</v>
      </c>
      <c r="F37" s="83">
        <f>IF(PRELIM!AB37="","",$F$8*PRELIM!AB37)</f>
        <v>29.90625</v>
      </c>
      <c r="G37" s="83">
        <f>IF(PRELIM!AD37="","",$G$8*PRELIM!AD37)</f>
        <v>17.68</v>
      </c>
      <c r="H37" s="84">
        <f t="shared" si="0"/>
        <v>62.986249999999998</v>
      </c>
      <c r="I37" s="85">
        <f>IF(H37="","",VLOOKUP(H37,'INITIAL INPUT'!$P$4:$R$34,3))</f>
        <v>81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OLERMO, VENCER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10.999999999999998</v>
      </c>
      <c r="F38" s="83">
        <f>IF(PRELIM!AB38="","",$F$8*PRELIM!AB38)</f>
        <v>27.84375</v>
      </c>
      <c r="G38" s="83">
        <f>IF(PRELIM!AD38="","",$G$8*PRELIM!AD38)</f>
        <v>17</v>
      </c>
      <c r="H38" s="84">
        <f t="shared" si="0"/>
        <v>55.84375</v>
      </c>
      <c r="I38" s="85">
        <f>IF(H38="","",VLOOKUP(H38,'INITIAL INPUT'!$P$4:$R$34,3))</f>
        <v>78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REYES, CARLO M.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15.4</v>
      </c>
      <c r="F39" s="83">
        <f>IF(PRELIM!AB39="","",$F$8*PRELIM!AB39)</f>
        <v>33</v>
      </c>
      <c r="G39" s="83">
        <f>IF(PRELIM!AD39="","",$G$8*PRELIM!AD39)</f>
        <v>21.080000000000002</v>
      </c>
      <c r="H39" s="84">
        <f t="shared" si="0"/>
        <v>69.48</v>
      </c>
      <c r="I39" s="85">
        <f>IF(H39="","",VLOOKUP(H39,'INITIAL INPUT'!$P$4:$R$34,3))</f>
        <v>85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RILLERA, ARNEL E.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23.1</v>
      </c>
      <c r="F40" s="83">
        <f>IF(PRELIM!AB40="","",$F$8*PRELIM!AB40)</f>
        <v>33</v>
      </c>
      <c r="G40" s="83">
        <f>IF(PRELIM!AD40="","",$G$8*PRELIM!AD40)</f>
        <v>21.080000000000002</v>
      </c>
      <c r="H40" s="84">
        <f t="shared" si="0"/>
        <v>77.180000000000007</v>
      </c>
      <c r="I40" s="85">
        <f>IF(H40="","",VLOOKUP(H40,'INITIAL INPUT'!$P$4:$R$34,3))</f>
        <v>89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THSAT 12:30PM-1:45PM  MWF 4:15PM-5:30PM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SALGUET, ADRIAN S.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10.999999999999998</v>
      </c>
      <c r="F50" s="83">
        <f>IF(PRELIM!AB50="","",$F$8*PRELIM!AB50)</f>
        <v>19.59375</v>
      </c>
      <c r="G50" s="83">
        <f>IF(PRELIM!AD50="","",$G$8*PRELIM!AD50)</f>
        <v>21.080000000000002</v>
      </c>
      <c r="H50" s="84">
        <f t="shared" ref="H50:H80" si="6">IF(SUM(E50:G50)=0,"",SUM(E50:G50))</f>
        <v>51.673749999999998</v>
      </c>
      <c r="I50" s="85">
        <f>IF(H50="","",VLOOKUP(H50,'INITIAL INPUT'!$P$4:$R$34,3))</f>
        <v>76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SANTOS, JETHRO NATHANIEL D.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16.5</v>
      </c>
      <c r="F51" s="83">
        <f>IF(PRELIM!AB51="","",$F$8*PRELIM!AB51)</f>
        <v>31.453125</v>
      </c>
      <c r="G51" s="83">
        <f>IF(PRELIM!AD51="","",$G$8*PRELIM!AD51)</f>
        <v>21.080000000000002</v>
      </c>
      <c r="H51" s="84">
        <f t="shared" si="6"/>
        <v>69.033124999999998</v>
      </c>
      <c r="I51" s="85">
        <f>IF(H51="","",VLOOKUP(H51,'INITIAL INPUT'!$P$4:$R$34,3))</f>
        <v>85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SINGWEY, JAY NELL B.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15.4</v>
      </c>
      <c r="F52" s="83">
        <f>IF(PRELIM!AB52="","",$F$8*PRELIM!AB52)</f>
        <v>31.453125</v>
      </c>
      <c r="G52" s="83">
        <f>IF(PRELIM!AD52="","",$G$8*PRELIM!AD52)</f>
        <v>19.040000000000003</v>
      </c>
      <c r="H52" s="84">
        <f t="shared" si="6"/>
        <v>65.893124999999998</v>
      </c>
      <c r="I52" s="85">
        <f>IF(H52="","",VLOOKUP(H52,'INITIAL INPUT'!$P$4:$R$34,3))</f>
        <v>83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UMANITO, LEXTER GARRIEL P. </v>
      </c>
      <c r="C53" s="104" t="str">
        <f>IF(NAMES!C37="","",NAMES!C37)</f>
        <v>M</v>
      </c>
      <c r="D53" s="81" t="str">
        <f>IF(NAMES!D37="","",NAMES!D37)</f>
        <v>BSIT-WEB TRACK-2</v>
      </c>
      <c r="E53" s="82">
        <f>IF(PRELIM!P53="","",$E$8*PRELIM!P53)</f>
        <v>10.999999999999998</v>
      </c>
      <c r="F53" s="83">
        <f>IF(PRELIM!AB53="","",$F$8*PRELIM!AB53)</f>
        <v>18.5625</v>
      </c>
      <c r="G53" s="83">
        <f>IF(PRELIM!AD53="","",$G$8*PRELIM!AD53)</f>
        <v>21.080000000000002</v>
      </c>
      <c r="H53" s="84">
        <f t="shared" si="6"/>
        <v>50.642499999999998</v>
      </c>
      <c r="I53" s="85">
        <f>IF(H53="","",VLOOKUP(H53,'INITIAL INPUT'!$P$4:$R$34,3))</f>
        <v>75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VALDEZ, REIGN MARK B.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15.4</v>
      </c>
      <c r="F54" s="83">
        <f>IF(PRELIM!AB54="","",$F$8*PRELIM!AB54)</f>
        <v>29.90625</v>
      </c>
      <c r="G54" s="83">
        <f>IF(PRELIM!AD54="","",$G$8*PRELIM!AD54)</f>
        <v>21.080000000000002</v>
      </c>
      <c r="H54" s="84">
        <f t="shared" si="6"/>
        <v>66.386250000000004</v>
      </c>
      <c r="I54" s="85">
        <f>IF(H54="","",VLOOKUP(H54,'INITIAL INPUT'!$P$4:$R$34,3))</f>
        <v>83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VALLARTA, DENVER B.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23.1</v>
      </c>
      <c r="F55" s="83">
        <f>IF(PRELIM!AB55="","",$F$8*PRELIM!AB55)</f>
        <v>33</v>
      </c>
      <c r="G55" s="83">
        <f>IF(PRELIM!AD55="","",$G$8*PRELIM!AD55)</f>
        <v>25.16</v>
      </c>
      <c r="H55" s="84">
        <f t="shared" si="6"/>
        <v>81.260000000000005</v>
      </c>
      <c r="I55" s="85">
        <f>IF(H55="","",VLOOKUP(H55,'INITIAL INPUT'!$P$4:$R$34,3))</f>
        <v>91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VITALIZ, JOSIAH M.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17.600000000000001</v>
      </c>
      <c r="F56" s="83">
        <f>IF(PRELIM!AB56="","",$F$8*PRELIM!AB56)</f>
        <v>33</v>
      </c>
      <c r="G56" s="83">
        <f>IF(PRELIM!AD56="","",$G$8*PRELIM!AD56)</f>
        <v>19.72</v>
      </c>
      <c r="H56" s="84">
        <f t="shared" si="6"/>
        <v>70.319999999999993</v>
      </c>
      <c r="I56" s="85">
        <f>IF(H56="","",VLOOKUP(H56,'INITIAL INPUT'!$P$4:$R$34,3))</f>
        <v>85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topLeftCell="A42" zoomScaleNormal="100" workbookViewId="0">
      <selection activeCell="F55" sqref="F55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>
        <v>15</v>
      </c>
      <c r="F5" s="108">
        <v>15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30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 t="s">
        <v>252</v>
      </c>
      <c r="X6" s="305" t="s">
        <v>253</v>
      </c>
      <c r="Y6" s="305"/>
      <c r="Z6" s="305"/>
      <c r="AA6" s="342">
        <f>IF(SUM(Q5:Z5)=0,"",SUM(Q5:Z5))</f>
        <v>320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>
        <v>13</v>
      </c>
      <c r="F9" s="109">
        <v>6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19</v>
      </c>
      <c r="P9" s="67">
        <f>IF(O9="","",O9/$O$6*100)</f>
        <v>63.333333333333329</v>
      </c>
      <c r="Q9" s="109">
        <v>40</v>
      </c>
      <c r="R9" s="109">
        <v>40</v>
      </c>
      <c r="S9" s="109">
        <v>40</v>
      </c>
      <c r="T9" s="109">
        <v>40</v>
      </c>
      <c r="U9" s="109">
        <v>40</v>
      </c>
      <c r="V9" s="109">
        <v>40</v>
      </c>
      <c r="W9" s="109">
        <v>35</v>
      </c>
      <c r="X9" s="109">
        <v>35</v>
      </c>
      <c r="Y9" s="109"/>
      <c r="Z9" s="109"/>
      <c r="AA9" s="60">
        <f>IF(SUM(Q9:Z9)=0,"",SUM(Q9:Z9))</f>
        <v>310</v>
      </c>
      <c r="AB9" s="67">
        <f>IF(AA9="","",AA9/$AA$6*100)</f>
        <v>96.875</v>
      </c>
      <c r="AC9" s="111">
        <v>66</v>
      </c>
      <c r="AD9" s="67">
        <f>IF(AC9="","",AC9/$AC$5*100)</f>
        <v>66</v>
      </c>
      <c r="AE9" s="66">
        <f>CRS!H9</f>
        <v>75.308750000000003</v>
      </c>
      <c r="AF9" s="64">
        <f>CRS!I9</f>
        <v>88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>
        <v>6</v>
      </c>
      <c r="F10" s="109">
        <v>0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</v>
      </c>
      <c r="P10" s="67">
        <f t="shared" ref="P10:P40" si="1">IF(O10="","",O10/$O$6*100)</f>
        <v>20</v>
      </c>
      <c r="Q10" s="109">
        <v>30</v>
      </c>
      <c r="R10" s="109">
        <v>30</v>
      </c>
      <c r="S10" s="109">
        <v>30</v>
      </c>
      <c r="T10" s="109">
        <v>35</v>
      </c>
      <c r="U10" s="109">
        <v>30</v>
      </c>
      <c r="V10" s="109">
        <v>35</v>
      </c>
      <c r="W10" s="109">
        <v>30</v>
      </c>
      <c r="X10" s="109">
        <v>30</v>
      </c>
      <c r="Y10" s="109"/>
      <c r="Z10" s="109"/>
      <c r="AA10" s="60">
        <f t="shared" ref="AA10:AA40" si="2">IF(SUM(Q10:Z10)=0,"",SUM(Q10:Z10))</f>
        <v>250</v>
      </c>
      <c r="AB10" s="67">
        <f t="shared" ref="AB10:AB40" si="3">IF(AA10="","",AA10/$AA$6*100)</f>
        <v>78.125</v>
      </c>
      <c r="AC10" s="111">
        <v>58</v>
      </c>
      <c r="AD10" s="67">
        <f t="shared" ref="AD10:AD40" si="4">IF(AC10="","",AC10/$AC$5*100)</f>
        <v>57.999999999999993</v>
      </c>
      <c r="AE10" s="66">
        <f>CRS!H10</f>
        <v>52.10125</v>
      </c>
      <c r="AF10" s="64">
        <f>CRS!I10</f>
        <v>76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>
        <v>0</v>
      </c>
      <c r="F11" s="109">
        <v>0</v>
      </c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>
        <v>30</v>
      </c>
      <c r="R11" s="109">
        <v>40</v>
      </c>
      <c r="S11" s="109">
        <v>40</v>
      </c>
      <c r="T11" s="109">
        <v>40</v>
      </c>
      <c r="U11" s="109">
        <v>40</v>
      </c>
      <c r="V11" s="109">
        <v>40</v>
      </c>
      <c r="W11" s="109">
        <v>40</v>
      </c>
      <c r="X11" s="109">
        <v>40</v>
      </c>
      <c r="Y11" s="109"/>
      <c r="Z11" s="109"/>
      <c r="AA11" s="60">
        <f t="shared" si="2"/>
        <v>310</v>
      </c>
      <c r="AB11" s="67">
        <f t="shared" si="3"/>
        <v>96.875</v>
      </c>
      <c r="AC11" s="111">
        <v>46</v>
      </c>
      <c r="AD11" s="67">
        <f t="shared" si="4"/>
        <v>46</v>
      </c>
      <c r="AE11" s="66">
        <f>CRS!H11</f>
        <v>47.608750000000001</v>
      </c>
      <c r="AF11" s="64">
        <f>CRS!I11</f>
        <v>74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>
        <v>8</v>
      </c>
      <c r="F12" s="109">
        <v>6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14</v>
      </c>
      <c r="P12" s="67">
        <f t="shared" si="1"/>
        <v>46.666666666666664</v>
      </c>
      <c r="Q12" s="109">
        <v>40</v>
      </c>
      <c r="R12" s="109">
        <v>40</v>
      </c>
      <c r="S12" s="109">
        <v>40</v>
      </c>
      <c r="T12" s="109">
        <v>40</v>
      </c>
      <c r="U12" s="109">
        <v>40</v>
      </c>
      <c r="V12" s="109">
        <v>40</v>
      </c>
      <c r="W12" s="109">
        <v>5</v>
      </c>
      <c r="X12" s="109">
        <v>0</v>
      </c>
      <c r="Y12" s="109"/>
      <c r="Z12" s="109"/>
      <c r="AA12" s="60">
        <f t="shared" si="2"/>
        <v>245</v>
      </c>
      <c r="AB12" s="67">
        <f t="shared" si="3"/>
        <v>76.5625</v>
      </c>
      <c r="AC12" s="111">
        <v>58</v>
      </c>
      <c r="AD12" s="67">
        <f t="shared" si="4"/>
        <v>57.999999999999993</v>
      </c>
      <c r="AE12" s="66">
        <f>CRS!H12</f>
        <v>60.385624999999997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0</v>
      </c>
      <c r="F13" s="109">
        <v>8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8</v>
      </c>
      <c r="P13" s="67">
        <f t="shared" si="1"/>
        <v>26.666666666666668</v>
      </c>
      <c r="Q13" s="109">
        <v>0</v>
      </c>
      <c r="R13" s="109">
        <v>0</v>
      </c>
      <c r="S13" s="109">
        <v>40</v>
      </c>
      <c r="T13" s="109">
        <v>40</v>
      </c>
      <c r="U13" s="109">
        <v>40</v>
      </c>
      <c r="V13" s="109">
        <v>40</v>
      </c>
      <c r="W13" s="109">
        <v>30</v>
      </c>
      <c r="X13" s="109">
        <v>30</v>
      </c>
      <c r="Y13" s="109"/>
      <c r="Z13" s="109"/>
      <c r="AA13" s="60">
        <f t="shared" si="2"/>
        <v>220</v>
      </c>
      <c r="AB13" s="67">
        <f t="shared" si="3"/>
        <v>68.75</v>
      </c>
      <c r="AC13" s="111">
        <v>50</v>
      </c>
      <c r="AD13" s="67">
        <f t="shared" si="4"/>
        <v>50</v>
      </c>
      <c r="AE13" s="66">
        <f>CRS!H13</f>
        <v>48.487499999999997</v>
      </c>
      <c r="AF13" s="64">
        <f>CRS!I13</f>
        <v>74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>
        <v>6</v>
      </c>
      <c r="F14" s="109">
        <v>8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14</v>
      </c>
      <c r="P14" s="67">
        <f t="shared" si="1"/>
        <v>46.666666666666664</v>
      </c>
      <c r="Q14" s="109">
        <v>30</v>
      </c>
      <c r="R14" s="109">
        <v>40</v>
      </c>
      <c r="S14" s="109">
        <v>40</v>
      </c>
      <c r="T14" s="109">
        <v>0</v>
      </c>
      <c r="U14" s="109">
        <v>30</v>
      </c>
      <c r="V14" s="109">
        <v>40</v>
      </c>
      <c r="W14" s="109">
        <v>40</v>
      </c>
      <c r="X14" s="109">
        <v>0</v>
      </c>
      <c r="Y14" s="109"/>
      <c r="Z14" s="109"/>
      <c r="AA14" s="60">
        <f t="shared" si="2"/>
        <v>220</v>
      </c>
      <c r="AB14" s="67">
        <f t="shared" si="3"/>
        <v>68.75</v>
      </c>
      <c r="AC14" s="111">
        <v>62</v>
      </c>
      <c r="AD14" s="67">
        <f t="shared" si="4"/>
        <v>62</v>
      </c>
      <c r="AE14" s="66">
        <f>CRS!H14</f>
        <v>59.167500000000004</v>
      </c>
      <c r="AF14" s="64">
        <f>CRS!I14</f>
        <v>80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>
        <v>8</v>
      </c>
      <c r="F15" s="109">
        <v>9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17</v>
      </c>
      <c r="P15" s="67">
        <f t="shared" si="1"/>
        <v>56.666666666666664</v>
      </c>
      <c r="Q15" s="109">
        <v>40</v>
      </c>
      <c r="R15" s="109">
        <v>30</v>
      </c>
      <c r="S15" s="109">
        <v>40</v>
      </c>
      <c r="T15" s="109">
        <v>25</v>
      </c>
      <c r="U15" s="109">
        <v>30</v>
      </c>
      <c r="V15" s="109">
        <v>40</v>
      </c>
      <c r="W15" s="109">
        <v>35</v>
      </c>
      <c r="X15" s="109">
        <v>35</v>
      </c>
      <c r="Y15" s="109"/>
      <c r="Z15" s="109"/>
      <c r="AA15" s="60">
        <f t="shared" si="2"/>
        <v>275</v>
      </c>
      <c r="AB15" s="67">
        <f t="shared" si="3"/>
        <v>85.9375</v>
      </c>
      <c r="AC15" s="111">
        <v>66</v>
      </c>
      <c r="AD15" s="67">
        <f t="shared" si="4"/>
        <v>66</v>
      </c>
      <c r="AE15" s="66">
        <f>CRS!H15</f>
        <v>69.499375000000001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>
        <v>8</v>
      </c>
      <c r="F16" s="109">
        <v>8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16</v>
      </c>
      <c r="P16" s="67">
        <f t="shared" si="1"/>
        <v>53.333333333333336</v>
      </c>
      <c r="Q16" s="109">
        <v>40</v>
      </c>
      <c r="R16" s="109">
        <v>40</v>
      </c>
      <c r="S16" s="109">
        <v>40</v>
      </c>
      <c r="T16" s="109">
        <v>40</v>
      </c>
      <c r="U16" s="109">
        <v>40</v>
      </c>
      <c r="V16" s="109">
        <v>40</v>
      </c>
      <c r="W16" s="109">
        <v>40</v>
      </c>
      <c r="X16" s="109">
        <v>40</v>
      </c>
      <c r="Y16" s="109"/>
      <c r="Z16" s="109"/>
      <c r="AA16" s="60">
        <f t="shared" si="2"/>
        <v>320</v>
      </c>
      <c r="AB16" s="67">
        <f t="shared" si="3"/>
        <v>100</v>
      </c>
      <c r="AC16" s="111">
        <v>60</v>
      </c>
      <c r="AD16" s="67">
        <f t="shared" si="4"/>
        <v>60</v>
      </c>
      <c r="AE16" s="66">
        <f>CRS!H16</f>
        <v>71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>
        <v>0</v>
      </c>
      <c r="F17" s="109">
        <v>6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6</v>
      </c>
      <c r="P17" s="67">
        <f t="shared" si="1"/>
        <v>20</v>
      </c>
      <c r="Q17" s="109">
        <v>40</v>
      </c>
      <c r="R17" s="109">
        <v>40</v>
      </c>
      <c r="S17" s="109">
        <v>40</v>
      </c>
      <c r="T17" s="109">
        <v>40</v>
      </c>
      <c r="U17" s="109">
        <v>40</v>
      </c>
      <c r="V17" s="109">
        <v>40</v>
      </c>
      <c r="W17" s="109">
        <v>30</v>
      </c>
      <c r="X17" s="109">
        <v>30</v>
      </c>
      <c r="Y17" s="109"/>
      <c r="Z17" s="109"/>
      <c r="AA17" s="60">
        <f t="shared" si="2"/>
        <v>300</v>
      </c>
      <c r="AB17" s="67">
        <f t="shared" si="3"/>
        <v>93.75</v>
      </c>
      <c r="AC17" s="111">
        <v>54</v>
      </c>
      <c r="AD17" s="67">
        <f t="shared" si="4"/>
        <v>54</v>
      </c>
      <c r="AE17" s="66">
        <f>CRS!H17</f>
        <v>55.897500000000008</v>
      </c>
      <c r="AF17" s="64">
        <f>CRS!I17</f>
        <v>78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>
        <v>11</v>
      </c>
      <c r="F18" s="109">
        <v>10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21</v>
      </c>
      <c r="P18" s="67">
        <f t="shared" si="1"/>
        <v>70</v>
      </c>
      <c r="Q18" s="109">
        <v>35</v>
      </c>
      <c r="R18" s="109">
        <v>40</v>
      </c>
      <c r="S18" s="109">
        <v>35</v>
      </c>
      <c r="T18" s="109">
        <v>40</v>
      </c>
      <c r="U18" s="109">
        <v>30</v>
      </c>
      <c r="V18" s="109">
        <v>40</v>
      </c>
      <c r="W18" s="109">
        <v>40</v>
      </c>
      <c r="X18" s="109">
        <v>40</v>
      </c>
      <c r="Y18" s="109"/>
      <c r="Z18" s="109"/>
      <c r="AA18" s="60">
        <f t="shared" si="2"/>
        <v>300</v>
      </c>
      <c r="AB18" s="67">
        <f t="shared" si="3"/>
        <v>93.75</v>
      </c>
      <c r="AC18" s="111">
        <v>70</v>
      </c>
      <c r="AD18" s="67">
        <f t="shared" si="4"/>
        <v>70</v>
      </c>
      <c r="AE18" s="66">
        <f>CRS!H18</f>
        <v>77.837500000000006</v>
      </c>
      <c r="AF18" s="64">
        <f>CRS!I18</f>
        <v>89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>
        <v>7</v>
      </c>
      <c r="F19" s="109">
        <v>12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19</v>
      </c>
      <c r="P19" s="67">
        <f t="shared" si="1"/>
        <v>63.333333333333329</v>
      </c>
      <c r="Q19" s="109">
        <v>30</v>
      </c>
      <c r="R19" s="109">
        <v>40</v>
      </c>
      <c r="S19" s="109">
        <v>30</v>
      </c>
      <c r="T19" s="109">
        <v>35</v>
      </c>
      <c r="U19" s="109">
        <v>40</v>
      </c>
      <c r="V19" s="109">
        <v>35</v>
      </c>
      <c r="W19" s="109">
        <v>40</v>
      </c>
      <c r="X19" s="109">
        <v>30</v>
      </c>
      <c r="Y19" s="109"/>
      <c r="Z19" s="109"/>
      <c r="AA19" s="60">
        <f t="shared" si="2"/>
        <v>280</v>
      </c>
      <c r="AB19" s="67">
        <f t="shared" si="3"/>
        <v>87.5</v>
      </c>
      <c r="AC19" s="111">
        <v>84</v>
      </c>
      <c r="AD19" s="67">
        <f t="shared" si="4"/>
        <v>84</v>
      </c>
      <c r="AE19" s="66">
        <f>CRS!H19</f>
        <v>78.335000000000008</v>
      </c>
      <c r="AF19" s="64">
        <f>CRS!I19</f>
        <v>89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>
        <v>9</v>
      </c>
      <c r="F20" s="109">
        <v>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9</v>
      </c>
      <c r="P20" s="67">
        <f t="shared" si="1"/>
        <v>30</v>
      </c>
      <c r="Q20" s="109">
        <v>40</v>
      </c>
      <c r="R20" s="109">
        <v>30</v>
      </c>
      <c r="S20" s="109">
        <v>40</v>
      </c>
      <c r="T20" s="109">
        <v>40</v>
      </c>
      <c r="U20" s="109">
        <v>35</v>
      </c>
      <c r="V20" s="109">
        <v>40</v>
      </c>
      <c r="W20" s="109">
        <v>0</v>
      </c>
      <c r="X20" s="109">
        <v>0</v>
      </c>
      <c r="Y20" s="109"/>
      <c r="Z20" s="109"/>
      <c r="AA20" s="60">
        <f t="shared" si="2"/>
        <v>225</v>
      </c>
      <c r="AB20" s="67">
        <f t="shared" si="3"/>
        <v>70.3125</v>
      </c>
      <c r="AC20" s="111">
        <v>48</v>
      </c>
      <c r="AD20" s="67">
        <f t="shared" si="4"/>
        <v>48</v>
      </c>
      <c r="AE20" s="66">
        <f>CRS!H20</f>
        <v>49.423124999999999</v>
      </c>
      <c r="AF20" s="64">
        <f>CRS!I20</f>
        <v>74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>
        <v>0</v>
      </c>
      <c r="F21" s="109">
        <v>8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8</v>
      </c>
      <c r="P21" s="67">
        <f t="shared" si="1"/>
        <v>26.666666666666668</v>
      </c>
      <c r="Q21" s="109">
        <v>40</v>
      </c>
      <c r="R21" s="109">
        <v>40</v>
      </c>
      <c r="S21" s="109">
        <v>40</v>
      </c>
      <c r="T21" s="109">
        <v>40</v>
      </c>
      <c r="U21" s="109">
        <v>40</v>
      </c>
      <c r="V21" s="109">
        <v>40</v>
      </c>
      <c r="W21" s="109">
        <v>40</v>
      </c>
      <c r="X21" s="109">
        <v>40</v>
      </c>
      <c r="Y21" s="109"/>
      <c r="Z21" s="109"/>
      <c r="AA21" s="60">
        <f t="shared" si="2"/>
        <v>320</v>
      </c>
      <c r="AB21" s="67">
        <f t="shared" si="3"/>
        <v>100</v>
      </c>
      <c r="AC21" s="111">
        <v>58</v>
      </c>
      <c r="AD21" s="67">
        <f t="shared" si="4"/>
        <v>57.999999999999993</v>
      </c>
      <c r="AE21" s="66">
        <f>CRS!H21</f>
        <v>61.519999999999996</v>
      </c>
      <c r="AF21" s="64">
        <f>CRS!I21</f>
        <v>81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>
        <v>13</v>
      </c>
      <c r="F22" s="109">
        <v>6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19</v>
      </c>
      <c r="P22" s="67">
        <f t="shared" si="1"/>
        <v>63.333333333333329</v>
      </c>
      <c r="Q22" s="109">
        <v>40</v>
      </c>
      <c r="R22" s="109">
        <v>40</v>
      </c>
      <c r="S22" s="109">
        <v>40</v>
      </c>
      <c r="T22" s="109">
        <v>40</v>
      </c>
      <c r="U22" s="109">
        <v>30</v>
      </c>
      <c r="V22" s="109">
        <v>40</v>
      </c>
      <c r="W22" s="109">
        <v>5</v>
      </c>
      <c r="X22" s="109">
        <v>20</v>
      </c>
      <c r="Y22" s="109"/>
      <c r="Z22" s="109"/>
      <c r="AA22" s="60">
        <f t="shared" si="2"/>
        <v>255</v>
      </c>
      <c r="AB22" s="67">
        <f t="shared" si="3"/>
        <v>79.6875</v>
      </c>
      <c r="AC22" s="111">
        <v>56</v>
      </c>
      <c r="AD22" s="67">
        <f t="shared" si="4"/>
        <v>56.000000000000007</v>
      </c>
      <c r="AE22" s="66">
        <f>CRS!H22</f>
        <v>66.236874999999998</v>
      </c>
      <c r="AF22" s="64">
        <f>CRS!I22</f>
        <v>83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>
        <v>1</v>
      </c>
      <c r="F23" s="109">
        <v>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1</v>
      </c>
      <c r="P23" s="67">
        <f t="shared" si="1"/>
        <v>3.3333333333333335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 t="s">
        <v>254</v>
      </c>
      <c r="AD23" s="67" t="e">
        <f t="shared" si="4"/>
        <v>#VALUE!</v>
      </c>
      <c r="AE23" s="66" t="e">
        <f>CRS!H23</f>
        <v>#VALUE!</v>
      </c>
      <c r="AF23" s="64" t="e">
        <f>CRS!I23</f>
        <v>#VALUE!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>
        <v>12</v>
      </c>
      <c r="F24" s="109">
        <v>11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23</v>
      </c>
      <c r="P24" s="67">
        <f t="shared" si="1"/>
        <v>76.666666666666671</v>
      </c>
      <c r="Q24" s="109">
        <v>40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>
        <v>40</v>
      </c>
      <c r="X24" s="109">
        <v>30</v>
      </c>
      <c r="Y24" s="109"/>
      <c r="Z24" s="109"/>
      <c r="AA24" s="60">
        <f t="shared" si="2"/>
        <v>310</v>
      </c>
      <c r="AB24" s="67">
        <f t="shared" si="3"/>
        <v>96.875</v>
      </c>
      <c r="AC24" s="111">
        <v>78</v>
      </c>
      <c r="AD24" s="67">
        <f t="shared" si="4"/>
        <v>78</v>
      </c>
      <c r="AE24" s="66">
        <f>CRS!H24</f>
        <v>83.788750000000007</v>
      </c>
      <c r="AF24" s="64">
        <f>CRS!I24</f>
        <v>92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>
        <v>10</v>
      </c>
      <c r="F25" s="109">
        <v>10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66.666666666666657</v>
      </c>
      <c r="Q25" s="109">
        <v>40</v>
      </c>
      <c r="R25" s="109">
        <v>35</v>
      </c>
      <c r="S25" s="109">
        <v>40</v>
      </c>
      <c r="T25" s="109">
        <v>40</v>
      </c>
      <c r="U25" s="109">
        <v>40</v>
      </c>
      <c r="V25" s="109">
        <v>40</v>
      </c>
      <c r="W25" s="109">
        <v>40</v>
      </c>
      <c r="X25" s="109">
        <v>40</v>
      </c>
      <c r="Y25" s="109"/>
      <c r="Z25" s="109"/>
      <c r="AA25" s="60">
        <f t="shared" si="2"/>
        <v>315</v>
      </c>
      <c r="AB25" s="67">
        <f t="shared" si="3"/>
        <v>98.4375</v>
      </c>
      <c r="AC25" s="111">
        <v>60</v>
      </c>
      <c r="AD25" s="67">
        <f t="shared" si="4"/>
        <v>60</v>
      </c>
      <c r="AE25" s="66">
        <f>CRS!H25</f>
        <v>74.884375000000006</v>
      </c>
      <c r="AF25" s="64">
        <f>CRS!I25</f>
        <v>87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>
        <v>8</v>
      </c>
      <c r="F26" s="109">
        <v>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8</v>
      </c>
      <c r="P26" s="67">
        <f t="shared" si="1"/>
        <v>26.666666666666668</v>
      </c>
      <c r="Q26" s="109">
        <v>15</v>
      </c>
      <c r="R26" s="109">
        <v>40</v>
      </c>
      <c r="S26" s="109">
        <v>40</v>
      </c>
      <c r="T26" s="109">
        <v>40</v>
      </c>
      <c r="U26" s="109">
        <v>40</v>
      </c>
      <c r="V26" s="109">
        <v>40</v>
      </c>
      <c r="W26" s="109">
        <v>40</v>
      </c>
      <c r="X26" s="109">
        <v>30</v>
      </c>
      <c r="Y26" s="109"/>
      <c r="Z26" s="109"/>
      <c r="AA26" s="60">
        <f t="shared" si="2"/>
        <v>285</v>
      </c>
      <c r="AB26" s="67">
        <f t="shared" si="3"/>
        <v>89.0625</v>
      </c>
      <c r="AC26" s="111">
        <v>60</v>
      </c>
      <c r="AD26" s="67">
        <f t="shared" si="4"/>
        <v>60</v>
      </c>
      <c r="AE26" s="66">
        <f>CRS!H26</f>
        <v>58.590625000000003</v>
      </c>
      <c r="AF26" s="64">
        <f>CRS!I26</f>
        <v>79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>
        <v>10</v>
      </c>
      <c r="F27" s="109">
        <v>9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19</v>
      </c>
      <c r="P27" s="67">
        <f t="shared" si="1"/>
        <v>63.333333333333329</v>
      </c>
      <c r="Q27" s="109">
        <v>40</v>
      </c>
      <c r="R27" s="109">
        <v>40</v>
      </c>
      <c r="S27" s="109">
        <v>40</v>
      </c>
      <c r="T27" s="109">
        <v>35</v>
      </c>
      <c r="U27" s="109">
        <v>40</v>
      </c>
      <c r="V27" s="109">
        <v>40</v>
      </c>
      <c r="W27" s="109">
        <v>35</v>
      </c>
      <c r="X27" s="109">
        <v>40</v>
      </c>
      <c r="Y27" s="109"/>
      <c r="Z27" s="109"/>
      <c r="AA27" s="60">
        <f t="shared" si="2"/>
        <v>310</v>
      </c>
      <c r="AB27" s="67">
        <f t="shared" si="3"/>
        <v>96.875</v>
      </c>
      <c r="AC27" s="111">
        <v>52</v>
      </c>
      <c r="AD27" s="67">
        <f t="shared" si="4"/>
        <v>52</v>
      </c>
      <c r="AE27" s="66">
        <f>CRS!H27</f>
        <v>70.548749999999998</v>
      </c>
      <c r="AF27" s="64">
        <f>CRS!I27</f>
        <v>85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>
        <v>9</v>
      </c>
      <c r="F28" s="109">
        <v>5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14</v>
      </c>
      <c r="P28" s="67">
        <f t="shared" si="1"/>
        <v>46.666666666666664</v>
      </c>
      <c r="Q28" s="109">
        <v>30</v>
      </c>
      <c r="R28" s="109">
        <v>30</v>
      </c>
      <c r="S28" s="109">
        <v>35</v>
      </c>
      <c r="T28" s="109">
        <v>40</v>
      </c>
      <c r="U28" s="109">
        <v>0</v>
      </c>
      <c r="V28" s="109">
        <v>35</v>
      </c>
      <c r="W28" s="109">
        <v>40</v>
      </c>
      <c r="X28" s="109">
        <v>30</v>
      </c>
      <c r="Y28" s="109"/>
      <c r="Z28" s="109"/>
      <c r="AA28" s="60">
        <f t="shared" si="2"/>
        <v>240</v>
      </c>
      <c r="AB28" s="67">
        <f t="shared" si="3"/>
        <v>75</v>
      </c>
      <c r="AC28" s="111">
        <v>48</v>
      </c>
      <c r="AD28" s="67">
        <f t="shared" si="4"/>
        <v>48</v>
      </c>
      <c r="AE28" s="66">
        <f>CRS!H28</f>
        <v>56.47</v>
      </c>
      <c r="AF28" s="64">
        <f>CRS!I28</f>
        <v>78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>
        <v>7</v>
      </c>
      <c r="F29" s="109">
        <v>11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18</v>
      </c>
      <c r="P29" s="67">
        <f t="shared" si="1"/>
        <v>60</v>
      </c>
      <c r="Q29" s="109">
        <v>20</v>
      </c>
      <c r="R29" s="109">
        <v>40</v>
      </c>
      <c r="S29" s="109">
        <v>40</v>
      </c>
      <c r="T29" s="109">
        <v>40</v>
      </c>
      <c r="U29" s="109">
        <v>40</v>
      </c>
      <c r="V29" s="109">
        <v>0</v>
      </c>
      <c r="W29" s="109">
        <v>35</v>
      </c>
      <c r="X29" s="109">
        <v>40</v>
      </c>
      <c r="Y29" s="109"/>
      <c r="Z29" s="109"/>
      <c r="AA29" s="60">
        <f t="shared" si="2"/>
        <v>255</v>
      </c>
      <c r="AB29" s="67">
        <f t="shared" si="3"/>
        <v>79.6875</v>
      </c>
      <c r="AC29" s="111">
        <v>58</v>
      </c>
      <c r="AD29" s="67">
        <f t="shared" si="4"/>
        <v>57.999999999999993</v>
      </c>
      <c r="AE29" s="66">
        <f>CRS!H29</f>
        <v>65.816874999999996</v>
      </c>
      <c r="AF29" s="64">
        <f>CRS!I29</f>
        <v>83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>
        <v>5</v>
      </c>
      <c r="F30" s="109">
        <v>7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12</v>
      </c>
      <c r="P30" s="67">
        <f t="shared" si="1"/>
        <v>40</v>
      </c>
      <c r="Q30" s="109">
        <v>40</v>
      </c>
      <c r="R30" s="109">
        <v>20</v>
      </c>
      <c r="S30" s="109">
        <v>40</v>
      </c>
      <c r="T30" s="109">
        <v>40</v>
      </c>
      <c r="U30" s="109">
        <v>40</v>
      </c>
      <c r="V30" s="109">
        <v>0</v>
      </c>
      <c r="W30" s="109">
        <v>35</v>
      </c>
      <c r="X30" s="109">
        <v>25</v>
      </c>
      <c r="Y30" s="109"/>
      <c r="Z30" s="109"/>
      <c r="AA30" s="60">
        <f t="shared" si="2"/>
        <v>240</v>
      </c>
      <c r="AB30" s="67">
        <f t="shared" si="3"/>
        <v>75</v>
      </c>
      <c r="AC30" s="111">
        <v>60</v>
      </c>
      <c r="AD30" s="67">
        <f t="shared" si="4"/>
        <v>60</v>
      </c>
      <c r="AE30" s="66">
        <f>CRS!H30</f>
        <v>58.350000000000009</v>
      </c>
      <c r="AF30" s="64">
        <f>CRS!I30</f>
        <v>79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>
        <v>10</v>
      </c>
      <c r="F31" s="109">
        <v>10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20</v>
      </c>
      <c r="P31" s="67">
        <f t="shared" si="1"/>
        <v>66.666666666666657</v>
      </c>
      <c r="Q31" s="109">
        <v>25</v>
      </c>
      <c r="R31" s="109">
        <v>25</v>
      </c>
      <c r="S31" s="109">
        <v>25</v>
      </c>
      <c r="T31" s="109">
        <v>25</v>
      </c>
      <c r="U31" s="109">
        <v>25</v>
      </c>
      <c r="V31" s="109">
        <v>25</v>
      </c>
      <c r="W31" s="109">
        <v>25</v>
      </c>
      <c r="X31" s="109">
        <v>25</v>
      </c>
      <c r="Y31" s="109"/>
      <c r="Z31" s="109"/>
      <c r="AA31" s="60">
        <f t="shared" si="2"/>
        <v>200</v>
      </c>
      <c r="AB31" s="67">
        <f t="shared" si="3"/>
        <v>62.5</v>
      </c>
      <c r="AC31" s="111">
        <v>50</v>
      </c>
      <c r="AD31" s="67">
        <f t="shared" si="4"/>
        <v>50</v>
      </c>
      <c r="AE31" s="66">
        <f>CRS!H31</f>
        <v>59.625</v>
      </c>
      <c r="AF31" s="64">
        <f>CRS!I31</f>
        <v>80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>
        <v>8</v>
      </c>
      <c r="F32" s="109">
        <v>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8</v>
      </c>
      <c r="P32" s="67">
        <f t="shared" si="1"/>
        <v>26.666666666666668</v>
      </c>
      <c r="Q32" s="109">
        <v>40</v>
      </c>
      <c r="R32" s="109">
        <v>35</v>
      </c>
      <c r="S32" s="109">
        <v>35</v>
      </c>
      <c r="T32" s="109">
        <v>40</v>
      </c>
      <c r="U32" s="109">
        <v>40</v>
      </c>
      <c r="V32" s="109">
        <v>40</v>
      </c>
      <c r="W32" s="109">
        <v>30</v>
      </c>
      <c r="X32" s="109">
        <v>40</v>
      </c>
      <c r="Y32" s="109"/>
      <c r="Z32" s="109"/>
      <c r="AA32" s="60">
        <f t="shared" si="2"/>
        <v>300</v>
      </c>
      <c r="AB32" s="67">
        <f t="shared" si="3"/>
        <v>93.75</v>
      </c>
      <c r="AC32" s="111">
        <v>62</v>
      </c>
      <c r="AD32" s="67">
        <f t="shared" si="4"/>
        <v>62</v>
      </c>
      <c r="AE32" s="66">
        <f>CRS!H32</f>
        <v>60.817499999999995</v>
      </c>
      <c r="AF32" s="64">
        <f>CRS!I32</f>
        <v>80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>
        <v>9</v>
      </c>
      <c r="F33" s="109">
        <v>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9</v>
      </c>
      <c r="P33" s="67">
        <f t="shared" si="1"/>
        <v>30</v>
      </c>
      <c r="Q33" s="109">
        <v>40</v>
      </c>
      <c r="R33" s="109">
        <v>40</v>
      </c>
      <c r="S33" s="109">
        <v>40</v>
      </c>
      <c r="T33" s="109">
        <v>40</v>
      </c>
      <c r="U33" s="109">
        <v>40</v>
      </c>
      <c r="V33" s="109">
        <v>40</v>
      </c>
      <c r="W33" s="109">
        <v>35</v>
      </c>
      <c r="X33" s="109">
        <v>40</v>
      </c>
      <c r="Y33" s="109"/>
      <c r="Z33" s="109"/>
      <c r="AA33" s="60">
        <f t="shared" si="2"/>
        <v>315</v>
      </c>
      <c r="AB33" s="67">
        <f t="shared" si="3"/>
        <v>98.4375</v>
      </c>
      <c r="AC33" s="111">
        <v>76</v>
      </c>
      <c r="AD33" s="67">
        <f t="shared" si="4"/>
        <v>76</v>
      </c>
      <c r="AE33" s="66">
        <f>CRS!H33</f>
        <v>68.224375000000009</v>
      </c>
      <c r="AF33" s="64">
        <f>CRS!I33</f>
        <v>84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>
        <v>8</v>
      </c>
      <c r="F34" s="109">
        <v>0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8</v>
      </c>
      <c r="P34" s="67">
        <f t="shared" si="1"/>
        <v>26.666666666666668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>
        <v>40</v>
      </c>
      <c r="X34" s="109">
        <v>40</v>
      </c>
      <c r="Y34" s="109"/>
      <c r="Z34" s="109"/>
      <c r="AA34" s="60">
        <f t="shared" si="2"/>
        <v>320</v>
      </c>
      <c r="AB34" s="67">
        <f t="shared" si="3"/>
        <v>100</v>
      </c>
      <c r="AC34" s="111">
        <v>64</v>
      </c>
      <c r="AD34" s="67">
        <f t="shared" si="4"/>
        <v>64</v>
      </c>
      <c r="AE34" s="66">
        <f>CRS!H34</f>
        <v>63.56</v>
      </c>
      <c r="AF34" s="64">
        <f>CRS!I34</f>
        <v>82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>
        <v>0</v>
      </c>
      <c r="F35" s="109">
        <v>7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7</v>
      </c>
      <c r="P35" s="67">
        <f t="shared" si="1"/>
        <v>23.333333333333332</v>
      </c>
      <c r="Q35" s="109">
        <v>40</v>
      </c>
      <c r="R35" s="109">
        <v>0</v>
      </c>
      <c r="S35" s="109">
        <v>0</v>
      </c>
      <c r="T35" s="109">
        <v>20</v>
      </c>
      <c r="U35" s="109">
        <v>10</v>
      </c>
      <c r="V35" s="109">
        <v>40</v>
      </c>
      <c r="W35" s="109">
        <v>40</v>
      </c>
      <c r="X35" s="109">
        <v>0</v>
      </c>
      <c r="Y35" s="109"/>
      <c r="Z35" s="109"/>
      <c r="AA35" s="60">
        <f t="shared" si="2"/>
        <v>150</v>
      </c>
      <c r="AB35" s="67">
        <f t="shared" si="3"/>
        <v>46.875</v>
      </c>
      <c r="AC35" s="111">
        <v>64</v>
      </c>
      <c r="AD35" s="67">
        <f t="shared" si="4"/>
        <v>64</v>
      </c>
      <c r="AE35" s="66">
        <f>CRS!H35</f>
        <v>44.928750000000001</v>
      </c>
      <c r="AF35" s="64">
        <f>CRS!I35</f>
        <v>74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>
        <v>4</v>
      </c>
      <c r="F36" s="109">
        <v>7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11</v>
      </c>
      <c r="P36" s="67">
        <f t="shared" si="1"/>
        <v>36.666666666666664</v>
      </c>
      <c r="Q36" s="109">
        <v>30</v>
      </c>
      <c r="R36" s="109">
        <v>0</v>
      </c>
      <c r="S36" s="109">
        <v>40</v>
      </c>
      <c r="T36" s="109">
        <v>0</v>
      </c>
      <c r="U36" s="109">
        <v>15</v>
      </c>
      <c r="V36" s="109">
        <v>0</v>
      </c>
      <c r="W36" s="109">
        <v>0</v>
      </c>
      <c r="X36" s="109">
        <v>0</v>
      </c>
      <c r="Y36" s="109"/>
      <c r="Z36" s="109"/>
      <c r="AA36" s="60">
        <f t="shared" si="2"/>
        <v>85</v>
      </c>
      <c r="AB36" s="67">
        <f t="shared" si="3"/>
        <v>26.5625</v>
      </c>
      <c r="AC36" s="111">
        <v>46</v>
      </c>
      <c r="AD36" s="67">
        <f t="shared" si="4"/>
        <v>46</v>
      </c>
      <c r="AE36" s="66">
        <f>CRS!H36</f>
        <v>36.505625000000002</v>
      </c>
      <c r="AF36" s="64">
        <f>CRS!I36</f>
        <v>73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>
        <v>7</v>
      </c>
      <c r="F37" s="109">
        <v>7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14</v>
      </c>
      <c r="P37" s="67">
        <f t="shared" si="1"/>
        <v>46.666666666666664</v>
      </c>
      <c r="Q37" s="109">
        <v>40</v>
      </c>
      <c r="R37" s="109">
        <v>40</v>
      </c>
      <c r="S37" s="109">
        <v>40</v>
      </c>
      <c r="T37" s="109">
        <v>30</v>
      </c>
      <c r="U37" s="109">
        <v>40</v>
      </c>
      <c r="V37" s="109">
        <v>40</v>
      </c>
      <c r="W37" s="109">
        <v>40</v>
      </c>
      <c r="X37" s="109">
        <v>20</v>
      </c>
      <c r="Y37" s="109"/>
      <c r="Z37" s="109"/>
      <c r="AA37" s="60">
        <f t="shared" si="2"/>
        <v>290</v>
      </c>
      <c r="AB37" s="67">
        <f t="shared" si="3"/>
        <v>90.625</v>
      </c>
      <c r="AC37" s="111">
        <v>52</v>
      </c>
      <c r="AD37" s="67">
        <f t="shared" si="4"/>
        <v>52</v>
      </c>
      <c r="AE37" s="66">
        <f>CRS!H37</f>
        <v>62.986249999999998</v>
      </c>
      <c r="AF37" s="64">
        <f>CRS!I37</f>
        <v>81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>
        <v>6</v>
      </c>
      <c r="F38" s="109">
        <v>4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10</v>
      </c>
      <c r="P38" s="67">
        <f t="shared" si="1"/>
        <v>33.333333333333329</v>
      </c>
      <c r="Q38" s="109">
        <v>40</v>
      </c>
      <c r="R38" s="109">
        <v>35</v>
      </c>
      <c r="S38" s="109">
        <v>35</v>
      </c>
      <c r="T38" s="109">
        <v>40</v>
      </c>
      <c r="U38" s="109">
        <v>40</v>
      </c>
      <c r="V38" s="109">
        <v>0</v>
      </c>
      <c r="W38" s="109">
        <v>40</v>
      </c>
      <c r="X38" s="109">
        <v>40</v>
      </c>
      <c r="Y38" s="109"/>
      <c r="Z38" s="109"/>
      <c r="AA38" s="60">
        <f t="shared" si="2"/>
        <v>270</v>
      </c>
      <c r="AB38" s="67">
        <f t="shared" si="3"/>
        <v>84.375</v>
      </c>
      <c r="AC38" s="111">
        <v>50</v>
      </c>
      <c r="AD38" s="67">
        <f t="shared" si="4"/>
        <v>50</v>
      </c>
      <c r="AE38" s="66">
        <f>CRS!H38</f>
        <v>55.84375</v>
      </c>
      <c r="AF38" s="64">
        <f>CRS!I38</f>
        <v>78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>
        <v>6</v>
      </c>
      <c r="F39" s="109">
        <v>8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14</v>
      </c>
      <c r="P39" s="67">
        <f t="shared" si="1"/>
        <v>46.666666666666664</v>
      </c>
      <c r="Q39" s="109">
        <v>40</v>
      </c>
      <c r="R39" s="109">
        <v>40</v>
      </c>
      <c r="S39" s="109">
        <v>40</v>
      </c>
      <c r="T39" s="109">
        <v>40</v>
      </c>
      <c r="U39" s="109">
        <v>40</v>
      </c>
      <c r="V39" s="109">
        <v>40</v>
      </c>
      <c r="W39" s="109">
        <v>40</v>
      </c>
      <c r="X39" s="109">
        <v>40</v>
      </c>
      <c r="Y39" s="109"/>
      <c r="Z39" s="109"/>
      <c r="AA39" s="60">
        <f t="shared" si="2"/>
        <v>320</v>
      </c>
      <c r="AB39" s="67">
        <f t="shared" si="3"/>
        <v>100</v>
      </c>
      <c r="AC39" s="111">
        <v>62</v>
      </c>
      <c r="AD39" s="67">
        <f t="shared" si="4"/>
        <v>62</v>
      </c>
      <c r="AE39" s="66">
        <f>CRS!H39</f>
        <v>69.48</v>
      </c>
      <c r="AF39" s="64">
        <f>CRS!I39</f>
        <v>85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>
        <v>11</v>
      </c>
      <c r="F40" s="109">
        <v>10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21</v>
      </c>
      <c r="P40" s="67">
        <f t="shared" si="1"/>
        <v>70</v>
      </c>
      <c r="Q40" s="109">
        <v>40</v>
      </c>
      <c r="R40" s="109">
        <v>40</v>
      </c>
      <c r="S40" s="109">
        <v>40</v>
      </c>
      <c r="T40" s="109">
        <v>40</v>
      </c>
      <c r="U40" s="109">
        <v>40</v>
      </c>
      <c r="V40" s="109">
        <v>40</v>
      </c>
      <c r="W40" s="109">
        <v>40</v>
      </c>
      <c r="X40" s="109">
        <v>40</v>
      </c>
      <c r="Y40" s="109"/>
      <c r="Z40" s="109"/>
      <c r="AA40" s="60">
        <f t="shared" si="2"/>
        <v>320</v>
      </c>
      <c r="AB40" s="67">
        <f t="shared" si="3"/>
        <v>100</v>
      </c>
      <c r="AC40" s="111">
        <v>62</v>
      </c>
      <c r="AD40" s="67">
        <f t="shared" si="4"/>
        <v>62</v>
      </c>
      <c r="AE40" s="66">
        <f>CRS!H40</f>
        <v>77.180000000000007</v>
      </c>
      <c r="AF40" s="64">
        <f>CRS!I40</f>
        <v>89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15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QCH01</v>
      </c>
      <c r="F47" s="317" t="str">
        <f t="shared" ref="F47:N47" si="7">IF(F6="","",F6)</f>
        <v>QCH02</v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30</v>
      </c>
      <c r="P47" s="311"/>
      <c r="Q47" s="317" t="str">
        <f t="shared" ref="Q47:Z47" si="8">IF(Q6="","",Q6)</f>
        <v>CB</v>
      </c>
      <c r="R47" s="317" t="str">
        <f t="shared" si="8"/>
        <v>PS01</v>
      </c>
      <c r="S47" s="317" t="str">
        <f t="shared" si="8"/>
        <v>PS02</v>
      </c>
      <c r="T47" s="317" t="str">
        <f t="shared" si="8"/>
        <v>PS03</v>
      </c>
      <c r="U47" s="317" t="str">
        <f t="shared" si="8"/>
        <v>PS04</v>
      </c>
      <c r="V47" s="317" t="str">
        <f t="shared" si="8"/>
        <v>PS05</v>
      </c>
      <c r="W47" s="317" t="str">
        <f t="shared" si="8"/>
        <v>PS06</v>
      </c>
      <c r="X47" s="317" t="str">
        <f t="shared" si="8"/>
        <v>PS07</v>
      </c>
      <c r="Y47" s="317" t="str">
        <f t="shared" si="8"/>
        <v/>
      </c>
      <c r="Z47" s="317" t="str">
        <f t="shared" si="8"/>
        <v/>
      </c>
      <c r="AA47" s="369">
        <f>AA6</f>
        <v>320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>
        <v>6</v>
      </c>
      <c r="F50" s="109">
        <v>4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10</v>
      </c>
      <c r="P50" s="67">
        <f t="shared" ref="P50:P80" si="10">IF(O50="","",O50/$O$6*100)</f>
        <v>33.333333333333329</v>
      </c>
      <c r="Q50" s="109">
        <v>20</v>
      </c>
      <c r="R50" s="109">
        <v>40</v>
      </c>
      <c r="S50" s="109">
        <v>0</v>
      </c>
      <c r="T50" s="109">
        <v>40</v>
      </c>
      <c r="U50" s="109">
        <v>0</v>
      </c>
      <c r="V50" s="109">
        <v>30</v>
      </c>
      <c r="W50" s="109">
        <v>30</v>
      </c>
      <c r="X50" s="109">
        <v>30</v>
      </c>
      <c r="Y50" s="109"/>
      <c r="Z50" s="109"/>
      <c r="AA50" s="60">
        <f t="shared" ref="AA50:AA80" si="11">IF(SUM(Q50:Z50)=0,"",SUM(Q50:Z50))</f>
        <v>190</v>
      </c>
      <c r="AB50" s="67">
        <f t="shared" ref="AB50:AB80" si="12">IF(AA50="","",AA50/$AA$6*100)</f>
        <v>59.375</v>
      </c>
      <c r="AC50" s="111">
        <v>62</v>
      </c>
      <c r="AD50" s="67">
        <f t="shared" ref="AD50:AD80" si="13">IF(AC50="","",AC50/$AC$5*100)</f>
        <v>62</v>
      </c>
      <c r="AE50" s="66">
        <f>CRS!H50</f>
        <v>51.673749999999998</v>
      </c>
      <c r="AF50" s="64">
        <f>CRS!I50</f>
        <v>76</v>
      </c>
    </row>
    <row r="51" spans="1:32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>
        <v>9</v>
      </c>
      <c r="F51" s="109">
        <v>6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15</v>
      </c>
      <c r="P51" s="67">
        <f t="shared" si="10"/>
        <v>50</v>
      </c>
      <c r="Q51" s="109">
        <v>40</v>
      </c>
      <c r="R51" s="109">
        <v>40</v>
      </c>
      <c r="S51" s="109">
        <v>35</v>
      </c>
      <c r="T51" s="109">
        <v>35</v>
      </c>
      <c r="U51" s="109">
        <v>40</v>
      </c>
      <c r="V51" s="109">
        <v>40</v>
      </c>
      <c r="W51" s="109">
        <v>35</v>
      </c>
      <c r="X51" s="109">
        <v>40</v>
      </c>
      <c r="Y51" s="109"/>
      <c r="Z51" s="109"/>
      <c r="AA51" s="60">
        <f t="shared" si="11"/>
        <v>305</v>
      </c>
      <c r="AB51" s="67">
        <f t="shared" si="12"/>
        <v>95.3125</v>
      </c>
      <c r="AC51" s="111">
        <v>62</v>
      </c>
      <c r="AD51" s="67">
        <f t="shared" si="13"/>
        <v>62</v>
      </c>
      <c r="AE51" s="66">
        <f>CRS!H51</f>
        <v>69.033124999999998</v>
      </c>
      <c r="AF51" s="64">
        <f>CRS!I51</f>
        <v>85</v>
      </c>
    </row>
    <row r="52" spans="1:32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>
        <v>6</v>
      </c>
      <c r="F52" s="109">
        <v>8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14</v>
      </c>
      <c r="P52" s="67">
        <f t="shared" si="10"/>
        <v>46.666666666666664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35</v>
      </c>
      <c r="W52" s="109">
        <v>35</v>
      </c>
      <c r="X52" s="109">
        <v>35</v>
      </c>
      <c r="Y52" s="109"/>
      <c r="Z52" s="109"/>
      <c r="AA52" s="60">
        <f t="shared" si="11"/>
        <v>305</v>
      </c>
      <c r="AB52" s="67">
        <f t="shared" si="12"/>
        <v>95.3125</v>
      </c>
      <c r="AC52" s="111">
        <v>56</v>
      </c>
      <c r="AD52" s="67">
        <f t="shared" si="13"/>
        <v>56.000000000000007</v>
      </c>
      <c r="AE52" s="66">
        <f>CRS!H52</f>
        <v>65.893124999999998</v>
      </c>
      <c r="AF52" s="64">
        <f>CRS!I52</f>
        <v>83</v>
      </c>
    </row>
    <row r="53" spans="1:32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>
        <v>10</v>
      </c>
      <c r="F53" s="109">
        <v>0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9"/>
        <v>10</v>
      </c>
      <c r="P53" s="67">
        <f t="shared" si="10"/>
        <v>33.333333333333329</v>
      </c>
      <c r="Q53" s="109">
        <v>20</v>
      </c>
      <c r="R53" s="109">
        <v>0</v>
      </c>
      <c r="S53" s="109">
        <v>40</v>
      </c>
      <c r="T53" s="109">
        <v>40</v>
      </c>
      <c r="U53" s="109">
        <v>40</v>
      </c>
      <c r="V53" s="109">
        <v>40</v>
      </c>
      <c r="W53" s="109">
        <v>0</v>
      </c>
      <c r="X53" s="109">
        <v>0</v>
      </c>
      <c r="Y53" s="109"/>
      <c r="Z53" s="109"/>
      <c r="AA53" s="60">
        <f t="shared" si="11"/>
        <v>180</v>
      </c>
      <c r="AB53" s="67">
        <f t="shared" si="12"/>
        <v>56.25</v>
      </c>
      <c r="AC53" s="111">
        <v>62</v>
      </c>
      <c r="AD53" s="67">
        <f t="shared" si="13"/>
        <v>62</v>
      </c>
      <c r="AE53" s="66">
        <f>CRS!H53</f>
        <v>50.642499999999998</v>
      </c>
      <c r="AF53" s="64">
        <f>CRS!I53</f>
        <v>75</v>
      </c>
    </row>
    <row r="54" spans="1:32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>
        <v>8</v>
      </c>
      <c r="F54" s="109">
        <v>6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14</v>
      </c>
      <c r="P54" s="67">
        <f t="shared" si="10"/>
        <v>46.666666666666664</v>
      </c>
      <c r="Q54" s="109">
        <v>40</v>
      </c>
      <c r="R54" s="109">
        <v>40</v>
      </c>
      <c r="S54" s="109">
        <v>40</v>
      </c>
      <c r="T54" s="109">
        <v>35</v>
      </c>
      <c r="U54" s="109">
        <v>40</v>
      </c>
      <c r="V54" s="109">
        <v>30</v>
      </c>
      <c r="W54" s="109">
        <v>30</v>
      </c>
      <c r="X54" s="109">
        <v>35</v>
      </c>
      <c r="Y54" s="109"/>
      <c r="Z54" s="109"/>
      <c r="AA54" s="60">
        <f t="shared" si="11"/>
        <v>290</v>
      </c>
      <c r="AB54" s="67">
        <f t="shared" si="12"/>
        <v>90.625</v>
      </c>
      <c r="AC54" s="111">
        <v>62</v>
      </c>
      <c r="AD54" s="67">
        <f t="shared" si="13"/>
        <v>62</v>
      </c>
      <c r="AE54" s="66">
        <f>CRS!H54</f>
        <v>66.386250000000004</v>
      </c>
      <c r="AF54" s="64">
        <f>CRS!I54</f>
        <v>83</v>
      </c>
    </row>
    <row r="55" spans="1:32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>
        <v>11</v>
      </c>
      <c r="F55" s="109">
        <v>10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9"/>
        <v>21</v>
      </c>
      <c r="P55" s="67">
        <f t="shared" si="10"/>
        <v>70</v>
      </c>
      <c r="Q55" s="109">
        <v>40</v>
      </c>
      <c r="R55" s="109">
        <v>40</v>
      </c>
      <c r="S55" s="109">
        <v>40</v>
      </c>
      <c r="T55" s="109">
        <v>40</v>
      </c>
      <c r="U55" s="109">
        <v>40</v>
      </c>
      <c r="V55" s="109">
        <v>40</v>
      </c>
      <c r="W55" s="109">
        <v>40</v>
      </c>
      <c r="X55" s="109">
        <v>40</v>
      </c>
      <c r="Y55" s="109"/>
      <c r="Z55" s="109"/>
      <c r="AA55" s="60">
        <f t="shared" si="11"/>
        <v>320</v>
      </c>
      <c r="AB55" s="67">
        <f t="shared" si="12"/>
        <v>100</v>
      </c>
      <c r="AC55" s="111">
        <v>74</v>
      </c>
      <c r="AD55" s="67">
        <f t="shared" si="13"/>
        <v>74</v>
      </c>
      <c r="AE55" s="66">
        <f>CRS!H55</f>
        <v>81.260000000000005</v>
      </c>
      <c r="AF55" s="64">
        <f>CRS!I55</f>
        <v>91</v>
      </c>
    </row>
    <row r="56" spans="1:32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>
        <v>7</v>
      </c>
      <c r="F56" s="109">
        <v>9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9"/>
        <v>16</v>
      </c>
      <c r="P56" s="67">
        <f t="shared" si="10"/>
        <v>53.333333333333336</v>
      </c>
      <c r="Q56" s="109">
        <v>40</v>
      </c>
      <c r="R56" s="109">
        <v>40</v>
      </c>
      <c r="S56" s="109">
        <v>40</v>
      </c>
      <c r="T56" s="109">
        <v>40</v>
      </c>
      <c r="U56" s="109">
        <v>40</v>
      </c>
      <c r="V56" s="109">
        <v>40</v>
      </c>
      <c r="W56" s="109">
        <v>40</v>
      </c>
      <c r="X56" s="109">
        <v>40</v>
      </c>
      <c r="Y56" s="109"/>
      <c r="Z56" s="109"/>
      <c r="AA56" s="60">
        <f t="shared" si="11"/>
        <v>320</v>
      </c>
      <c r="AB56" s="67">
        <f t="shared" si="12"/>
        <v>100</v>
      </c>
      <c r="AC56" s="111">
        <v>58</v>
      </c>
      <c r="AD56" s="67">
        <f t="shared" si="13"/>
        <v>57.999999999999993</v>
      </c>
      <c r="AE56" s="66">
        <f>CRS!H56</f>
        <v>70.319999999999993</v>
      </c>
      <c r="AF56" s="64">
        <f>CRS!I56</f>
        <v>85</v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ARRE, JOHN CARLO P.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ATABAY, MANUEL JR E.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CABRERA JR, LEOPOLDO D.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CALIMLIM, MARK CEASAR D.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CALPO, GERARDO JR. M.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CLEMENTE, TRISTAN LANZ S.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DE GUZMAN, CRYSTAL FAITH L.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 GUZMAN, DARYL JAKE N.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 GUZMAN, RHOMAR E.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DIÑO, JEROME R.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DUEÑAS, ZAIRA MAE A. </v>
      </c>
      <c r="C26" s="65" t="str">
        <f>CRS!C26</f>
        <v>F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DUNA, JAN ARRON M.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GAYOT, VANESSA ROSE N.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LANDICHO, HEZRON B. </v>
      </c>
      <c r="C31" s="65" t="str">
        <f>CRS!C31</f>
        <v>M</v>
      </c>
      <c r="D31" s="70" t="str">
        <f>CRS!D31</f>
        <v>BSIT-WEB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LUCERO, ALBERT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MAMARIL, KEN PATRICK P. </v>
      </c>
      <c r="C33" s="65" t="str">
        <f>CRS!C33</f>
        <v>M</v>
      </c>
      <c r="D33" s="70" t="str">
        <f>CRS!D33</f>
        <v>BSIT-WEB TRACK-3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MANALO, RONMAR M.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NATIVIDAD, JENNYROSE A.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NGAPPOL, JECIE FAITH B.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OLERMO, VENCER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REYES, CARLO M.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RILLERA, ARNEL E.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SALGUET, ADRIAN S.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SANTOS, JETHRO NATHANIEL D.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SINGWEY, JAY NELL B.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UMANITO, LEXTER GARRIEL P.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VITALIZ, JOSIAH M.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385" t="str">
        <f>'INITIAL INPUT'!G12</f>
        <v>ITE16</v>
      </c>
      <c r="D11" s="386"/>
      <c r="E11" s="386"/>
      <c r="F11" s="163"/>
      <c r="G11" s="387" t="str">
        <f>CRS!A4</f>
        <v>THSAT 12:30PM-1:45PM  MWF 4:15PM-5:30PM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88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14-2048-870</v>
      </c>
      <c r="C16" s="139" t="str">
        <f>IF(NAMES!B3="","",NAMES!B3)</f>
        <v xml:space="preserve">ARRE, JOHN CARLO P.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76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12008304</v>
      </c>
      <c r="C17" s="139" t="str">
        <f>IF(NAMES!B4="","",NAMES!B4)</f>
        <v xml:space="preserve">ATABAY, MANUEL JR E.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16-3985-193</v>
      </c>
      <c r="C18" s="139" t="str">
        <f>IF(NAMES!B5="","",NAMES!B5)</f>
        <v xml:space="preserve">BESTOGUEY, DHARNEIL KATE </v>
      </c>
      <c r="D18" s="140"/>
      <c r="E18" s="141" t="str">
        <f>IF(NAMES!C5="","",NAMES!C5)</f>
        <v>F</v>
      </c>
      <c r="F18" s="142"/>
      <c r="G18" s="143" t="str">
        <f>IF(NAMES!D5="","",NAMES!D5)</f>
        <v>BSIT-WEB TRACK-2</v>
      </c>
      <c r="H18" s="133"/>
      <c r="I18" s="144">
        <f>IF(CRS!I12="","",CRS!I12)</f>
        <v>80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74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12008464</v>
      </c>
      <c r="C20" s="139" t="str">
        <f>IF(NAMES!B7="","",NAMES!B7)</f>
        <v xml:space="preserve">BOLHAYON, DANIEL JR Y.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80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85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15-0334-504</v>
      </c>
      <c r="C22" s="139" t="str">
        <f>IF(NAMES!B9="","",NAMES!B9)</f>
        <v xml:space="preserve">CABRERA JR, LEOPOLDO D.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86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14-0238-728</v>
      </c>
      <c r="C23" s="139" t="str">
        <f>IF(NAMES!B10="","",NAMES!B10)</f>
        <v xml:space="preserve">CALIMLIM, MARK CEASAR D.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16-5245-764</v>
      </c>
      <c r="C24" s="139" t="str">
        <f>IF(NAMES!B11="","",NAMES!B11)</f>
        <v xml:space="preserve">CALPO, GERARDO JR. M.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89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16-3690-947</v>
      </c>
      <c r="C25" s="139" t="str">
        <f>IF(NAMES!B12="","",NAMES!B12)</f>
        <v xml:space="preserve">CLEMENTE, TRISTAN LANZ S.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16-5911-817</v>
      </c>
      <c r="C26" s="139" t="str">
        <f>IF(NAMES!B13="","",NAMES!B13)</f>
        <v xml:space="preserve">CUISON, PRINCESS ERICKA C.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74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16-3421-548</v>
      </c>
      <c r="C27" s="139" t="str">
        <f>IF(NAMES!B14="","",NAMES!B14)</f>
        <v xml:space="preserve">DAMASCO, REY SHADRACH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81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16-4132-608</v>
      </c>
      <c r="C28" s="139" t="str">
        <f>IF(NAMES!B15="","",NAMES!B15)</f>
        <v xml:space="preserve">DE GUZMAN, CRYSTAL FAITH L.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TRACK-2</v>
      </c>
      <c r="H28" s="133"/>
      <c r="I28" s="144">
        <f>IF(CRS!I22="","",CRS!I22)</f>
        <v>83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15-4135-620</v>
      </c>
      <c r="C29" s="139" t="str">
        <f>IF(NAMES!B16="","",NAMES!B16)</f>
        <v xml:space="preserve">DE GUZMAN, DARYL JAKE N.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e">
        <f>IF(CRS!I23="","",CRS!I23)</f>
        <v>#VALUE!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16-4628-687</v>
      </c>
      <c r="C30" s="139" t="str">
        <f>IF(NAMES!B17="","",NAMES!B17)</f>
        <v xml:space="preserve">DE GUZMAN, RHOMAR E.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92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16-3777-665</v>
      </c>
      <c r="C31" s="139" t="str">
        <f>IF(NAMES!B18="","",NAMES!B18)</f>
        <v xml:space="preserve">DIÑO, JEROME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87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16-4816-591</v>
      </c>
      <c r="C32" s="139" t="str">
        <f>IF(NAMES!B19="","",NAMES!B19)</f>
        <v xml:space="preserve">DUEÑAS, ZAIRA MAE A. </v>
      </c>
      <c r="D32" s="140"/>
      <c r="E32" s="141" t="str">
        <f>IF(NAMES!C19="","",NAMES!C19)</f>
        <v>F</v>
      </c>
      <c r="F32" s="142"/>
      <c r="G32" s="143" t="str">
        <f>IF(NAMES!D19="","",NAMES!D19)</f>
        <v>BSIT-WEB TRACK-1</v>
      </c>
      <c r="H32" s="133"/>
      <c r="I32" s="144">
        <f>IF(CRS!I26="","",CRS!I26)</f>
        <v>79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16-3419-850</v>
      </c>
      <c r="C33" s="139" t="str">
        <f>IF(NAMES!B20="","",NAMES!B20)</f>
        <v xml:space="preserve">DUNA, JAN ARRON M.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85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15-2672-621</v>
      </c>
      <c r="C34" s="139" t="str">
        <f>IF(NAMES!B21="","",NAMES!B21)</f>
        <v xml:space="preserve">GAYOT, VANESSA ROSE N.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>
        <f>IF(CRS!I28="","",CRS!I28)</f>
        <v>78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16-4437-473</v>
      </c>
      <c r="C35" s="139" t="str">
        <f>IF(NAMES!B22="","",NAMES!B22)</f>
        <v xml:space="preserve">IBARRA, DAVID SIDNEY A.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15-3215-551</v>
      </c>
      <c r="C36" s="139" t="str">
        <f>IF(NAMES!B23="","",NAMES!B23)</f>
        <v xml:space="preserve">ILAO, KARL EMMANUEL G.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79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14-3770-831</v>
      </c>
      <c r="C37" s="139" t="str">
        <f>IF(NAMES!B24="","",NAMES!B24)</f>
        <v xml:space="preserve">LANDICHO, HEZRON B.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TRACK-3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15-4046-597</v>
      </c>
      <c r="C38" s="139" t="str">
        <f>IF(NAMES!B25="","",NAMES!B25)</f>
        <v xml:space="preserve">LUCERO, ALBERT C.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80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13-2749-862</v>
      </c>
      <c r="C39" s="139" t="str">
        <f>IF(NAMES!B26="","",NAMES!B26)</f>
        <v xml:space="preserve">MAMARIL, KEN PATRICK P.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TRACK-3</v>
      </c>
      <c r="H39" s="133"/>
      <c r="I39" s="144">
        <f>IF(CRS!I33="","",CRS!I33)</f>
        <v>84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14-4327-734</v>
      </c>
      <c r="C40" s="139" t="str">
        <f>IF(NAMES!B27="","",NAMES!B27)</f>
        <v xml:space="preserve">MANALO, RONMAR M.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15-2426-966</v>
      </c>
      <c r="C41" s="139" t="str">
        <f>IF(NAMES!B28="","",NAMES!B28)</f>
        <v xml:space="preserve">MENESES, CHRISTIAN Q.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15-2241-788</v>
      </c>
      <c r="C42" s="139" t="str">
        <f>IF(NAMES!B29="","",NAMES!B29)</f>
        <v xml:space="preserve">NATIVIDAD, JENNYROSE A.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16-4162-457</v>
      </c>
      <c r="C43" s="139" t="str">
        <f>IF(NAMES!B30="","",NAMES!B30)</f>
        <v xml:space="preserve">NGAPPOL, JECIE FAITH B.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TRACK-2</v>
      </c>
      <c r="H43" s="133"/>
      <c r="I43" s="144">
        <f>IF(CRS!I37="","",CRS!I37)</f>
        <v>81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15-0389-143</v>
      </c>
      <c r="C44" s="139" t="str">
        <f>IF(NAMES!B31="","",NAMES!B31)</f>
        <v xml:space="preserve">OLERMO, VENCER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78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16-3796-872</v>
      </c>
      <c r="C45" s="139" t="str">
        <f>IF(NAMES!B32="","",NAMES!B32)</f>
        <v xml:space="preserve">REYES, CARLO M.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85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16-3455-766</v>
      </c>
      <c r="C46" s="139" t="str">
        <f>IF(NAMES!B33="","",NAMES!B33)</f>
        <v xml:space="preserve">RILLERA, ARNEL E.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89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385" t="str">
        <f>C11</f>
        <v>ITE16</v>
      </c>
      <c r="D72" s="386"/>
      <c r="E72" s="386"/>
      <c r="F72" s="163"/>
      <c r="G72" s="387" t="str">
        <f>G11</f>
        <v>THSAT 12:30PM-1:45PM  MWF 4:15PM-5:30PM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15-0542-534</v>
      </c>
      <c r="C76" s="139" t="str">
        <f>IF(NAMES!B34="","",NAMES!B34)</f>
        <v xml:space="preserve">SALGUET, ADRIAN S.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76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14-3991-375</v>
      </c>
      <c r="C77" s="139" t="str">
        <f>IF(NAMES!B35="","",NAMES!B35)</f>
        <v xml:space="preserve">SANTOS, JETHRO NATHANIEL D.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85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16-3729-902</v>
      </c>
      <c r="C78" s="139" t="str">
        <f>IF(NAMES!B36="","",NAMES!B36)</f>
        <v xml:space="preserve">SINGWEY, JAY NELL B.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15-4864-404</v>
      </c>
      <c r="C79" s="139" t="str">
        <f>IF(NAMES!B37="","",NAMES!B37)</f>
        <v xml:space="preserve">UMANITO, LEXTER GARRIEL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>
        <f>IF(CRS!I53="","",CRS!I53)</f>
        <v>75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15-4100-743</v>
      </c>
      <c r="C80" s="139" t="str">
        <f>IF(NAMES!B38="","",NAMES!B38)</f>
        <v xml:space="preserve">VALDEZ, REIGN MARK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16-3662-493</v>
      </c>
      <c r="C81" s="139" t="str">
        <f>IF(NAMES!B39="","",NAMES!B39)</f>
        <v xml:space="preserve">VALLARTA, DENVER B.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91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16-4004-538</v>
      </c>
      <c r="C82" s="139" t="str">
        <f>IF(NAMES!B40="","",NAMES!B40)</f>
        <v xml:space="preserve">VITALIZ, JOSIAH M.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85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2018-03-02T06:54:12Z</dcterms:modified>
</cp:coreProperties>
</file>