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OneDrive\CLASS RECORDS\1516-1\"/>
    </mc:Choice>
  </mc:AlternateContent>
  <bookViews>
    <workbookView xWindow="0" yWindow="0" windowWidth="20490" windowHeight="7785" activeTab="2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52511"/>
</workbook>
</file>

<file path=xl/calcChain.xml><?xml version="1.0" encoding="utf-8"?>
<calcChain xmlns="http://schemas.openxmlformats.org/spreadsheetml/2006/main">
  <c r="J53" i="8" l="1"/>
  <c r="J114" i="8" s="1"/>
  <c r="AC6" i="7"/>
  <c r="AC47" i="7" s="1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 s="1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/>
  <c r="S79" i="4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Q78" i="4" s="1"/>
  <c r="O78" i="7"/>
  <c r="AD77" i="7"/>
  <c r="R77" i="4" s="1"/>
  <c r="S77" i="4" s="1"/>
  <c r="AE77" i="7" s="1"/>
  <c r="AA77" i="7"/>
  <c r="AB77" i="7"/>
  <c r="Q77" i="4" s="1"/>
  <c r="O77" i="7"/>
  <c r="P77" i="7" s="1"/>
  <c r="P77" i="4" s="1"/>
  <c r="AD76" i="7"/>
  <c r="R76" i="4"/>
  <c r="S76" i="4" s="1"/>
  <c r="T76" i="4" s="1"/>
  <c r="AF76" i="7" s="1"/>
  <c r="AA76" i="7"/>
  <c r="AB76" i="7" s="1"/>
  <c r="Q76" i="4" s="1"/>
  <c r="O76" i="7"/>
  <c r="AD75" i="7"/>
  <c r="R75" i="4" s="1"/>
  <c r="S75" i="4" s="1"/>
  <c r="AA75" i="7"/>
  <c r="AB75" i="7" s="1"/>
  <c r="Q75" i="4"/>
  <c r="O75" i="7"/>
  <c r="P75" i="7" s="1"/>
  <c r="P75" i="4"/>
  <c r="AD74" i="7"/>
  <c r="R74" i="4" s="1"/>
  <c r="S74" i="4" s="1"/>
  <c r="AE74" i="7" s="1"/>
  <c r="AA74" i="7"/>
  <c r="AB74" i="7" s="1"/>
  <c r="Q74" i="4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/>
  <c r="Q71" i="4" s="1"/>
  <c r="O71" i="7"/>
  <c r="P71" i="7" s="1"/>
  <c r="P71" i="4" s="1"/>
  <c r="AD70" i="7"/>
  <c r="R70" i="4" s="1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/>
  <c r="P65" i="4" s="1"/>
  <c r="AD64" i="7"/>
  <c r="R64" i="4"/>
  <c r="S64" i="4" s="1"/>
  <c r="AE64" i="7" s="1"/>
  <c r="AA64" i="7"/>
  <c r="O64" i="7"/>
  <c r="P64" i="7" s="1"/>
  <c r="P64" i="4" s="1"/>
  <c r="AD63" i="7"/>
  <c r="R63" i="4"/>
  <c r="S63" i="4" s="1"/>
  <c r="AA63" i="7"/>
  <c r="AB63" i="7" s="1"/>
  <c r="Q63" i="4" s="1"/>
  <c r="O63" i="7"/>
  <c r="P63" i="7" s="1"/>
  <c r="P63" i="4" s="1"/>
  <c r="AD62" i="7"/>
  <c r="R62" i="4" s="1"/>
  <c r="S62" i="4" s="1"/>
  <c r="AA62" i="7"/>
  <c r="AB62" i="7" s="1"/>
  <c r="Q62" i="4" s="1"/>
  <c r="O62" i="7"/>
  <c r="AD61" i="7"/>
  <c r="R61" i="4" s="1"/>
  <c r="S61" i="4" s="1"/>
  <c r="AA61" i="7"/>
  <c r="AB61" i="7" s="1"/>
  <c r="Q61" i="4" s="1"/>
  <c r="O61" i="7"/>
  <c r="P61" i="7"/>
  <c r="P61" i="4" s="1"/>
  <c r="AD60" i="7"/>
  <c r="R60" i="4" s="1"/>
  <c r="S60" i="4"/>
  <c r="T60" i="4" s="1"/>
  <c r="U60" i="4" s="1"/>
  <c r="V60" i="4" s="1"/>
  <c r="AA60" i="7"/>
  <c r="AB60" i="7" s="1"/>
  <c r="Q60" i="4" s="1"/>
  <c r="O60" i="7"/>
  <c r="AD59" i="7"/>
  <c r="R59" i="4" s="1"/>
  <c r="S59" i="4"/>
  <c r="AE59" i="7" s="1"/>
  <c r="AA59" i="7"/>
  <c r="AB59" i="7"/>
  <c r="Q59" i="4" s="1"/>
  <c r="O59" i="7"/>
  <c r="P59" i="7" s="1"/>
  <c r="P59" i="4" s="1"/>
  <c r="AD58" i="7"/>
  <c r="R58" i="4" s="1"/>
  <c r="S58" i="4" s="1"/>
  <c r="AE58" i="7" s="1"/>
  <c r="AA58" i="7"/>
  <c r="AB58" i="7" s="1"/>
  <c r="Q58" i="4" s="1"/>
  <c r="O58" i="7"/>
  <c r="AD57" i="7"/>
  <c r="R57" i="4"/>
  <c r="S57" i="4" s="1"/>
  <c r="AA57" i="7"/>
  <c r="AB57" i="7" s="1"/>
  <c r="Q57" i="4" s="1"/>
  <c r="O57" i="7"/>
  <c r="P57" i="7" s="1"/>
  <c r="P57" i="4" s="1"/>
  <c r="AD56" i="7"/>
  <c r="R56" i="4" s="1"/>
  <c r="S56" i="4" s="1"/>
  <c r="AA56" i="7"/>
  <c r="AB56" i="7" s="1"/>
  <c r="Q56" i="4" s="1"/>
  <c r="O56" i="7"/>
  <c r="P56" i="7" s="1"/>
  <c r="P56" i="4" s="1"/>
  <c r="AD55" i="7"/>
  <c r="R55" i="4" s="1"/>
  <c r="S55" i="4" s="1"/>
  <c r="T55" i="4" s="1"/>
  <c r="U55" i="4" s="1"/>
  <c r="AG55" i="7" s="1"/>
  <c r="AA55" i="7"/>
  <c r="AB55" i="7" s="1"/>
  <c r="Q55" i="4" s="1"/>
  <c r="O55" i="7"/>
  <c r="P55" i="7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 s="1"/>
  <c r="S53" i="4" s="1"/>
  <c r="AA53" i="7"/>
  <c r="AB53" i="7" s="1"/>
  <c r="Q53" i="4" s="1"/>
  <c r="O53" i="7"/>
  <c r="P53" i="7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/>
  <c r="S37" i="4" s="1"/>
  <c r="AA37" i="7"/>
  <c r="O37" i="7"/>
  <c r="P37" i="7" s="1"/>
  <c r="P37" i="4" s="1"/>
  <c r="AD36" i="7"/>
  <c r="R36" i="4"/>
  <c r="S36" i="4" s="1"/>
  <c r="AA36" i="7"/>
  <c r="AB36" i="7" s="1"/>
  <c r="Q36" i="4" s="1"/>
  <c r="O36" i="7"/>
  <c r="AD35" i="7"/>
  <c r="R35" i="4"/>
  <c r="S35" i="4" s="1"/>
  <c r="AA35" i="7"/>
  <c r="AB35" i="7" s="1"/>
  <c r="Q35" i="4" s="1"/>
  <c r="O35" i="7"/>
  <c r="P35" i="7" s="1"/>
  <c r="P35" i="4" s="1"/>
  <c r="AD34" i="7"/>
  <c r="R34" i="4" s="1"/>
  <c r="S34" i="4" s="1"/>
  <c r="AA34" i="7"/>
  <c r="AB34" i="7" s="1"/>
  <c r="Q34" i="4" s="1"/>
  <c r="O34" i="7"/>
  <c r="AD33" i="7"/>
  <c r="R33" i="4" s="1"/>
  <c r="S33" i="4" s="1"/>
  <c r="T33" i="4" s="1"/>
  <c r="U33" i="4" s="1"/>
  <c r="V33" i="4" s="1"/>
  <c r="W33" i="4" s="1"/>
  <c r="AA33" i="7"/>
  <c r="AB33" i="7" s="1"/>
  <c r="Q33" i="4" s="1"/>
  <c r="O33" i="7"/>
  <c r="AD32" i="7"/>
  <c r="R32" i="4" s="1"/>
  <c r="S32" i="4" s="1"/>
  <c r="AA32" i="7"/>
  <c r="AB32" i="7" s="1"/>
  <c r="Q32" i="4" s="1"/>
  <c r="O32" i="7"/>
  <c r="AD31" i="7"/>
  <c r="R31" i="4" s="1"/>
  <c r="S31" i="4" s="1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P30" i="4" s="1"/>
  <c r="AD29" i="7"/>
  <c r="R29" i="4"/>
  <c r="S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 s="1"/>
  <c r="S25" i="4" s="1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/>
  <c r="AA23" i="7"/>
  <c r="AB23" i="7"/>
  <c r="Q23" i="4" s="1"/>
  <c r="O23" i="7"/>
  <c r="P23" i="7"/>
  <c r="P23" i="4" s="1"/>
  <c r="AD22" i="7"/>
  <c r="R22" i="4"/>
  <c r="AA22" i="7"/>
  <c r="O22" i="7"/>
  <c r="P22" i="7" s="1"/>
  <c r="P22" i="4" s="1"/>
  <c r="AD21" i="7"/>
  <c r="R21" i="4"/>
  <c r="S21" i="4" s="1"/>
  <c r="AA21" i="7"/>
  <c r="AB21" i="7" s="1"/>
  <c r="Q21" i="4" s="1"/>
  <c r="O21" i="7"/>
  <c r="P21" i="7" s="1"/>
  <c r="P21" i="4" s="1"/>
  <c r="AD20" i="7"/>
  <c r="R20" i="4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P19" i="4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AA13" i="7"/>
  <c r="AB13" i="7" s="1"/>
  <c r="Q13" i="4" s="1"/>
  <c r="O13" i="7"/>
  <c r="P13" i="7" s="1"/>
  <c r="P13" i="4" s="1"/>
  <c r="AD12" i="7"/>
  <c r="R12" i="4" s="1"/>
  <c r="AA12" i="7"/>
  <c r="AB12" i="7" s="1"/>
  <c r="Q12" i="4" s="1"/>
  <c r="O12" i="7"/>
  <c r="AD11" i="7"/>
  <c r="R11" i="4" s="1"/>
  <c r="AA11" i="7"/>
  <c r="AB11" i="7" s="1"/>
  <c r="Q11" i="4" s="1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A6" i="7"/>
  <c r="Q80" i="4"/>
  <c r="O6" i="7"/>
  <c r="O47" i="7" s="1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J77" i="4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J73" i="4" s="1"/>
  <c r="AD72" i="6"/>
  <c r="L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J69" i="4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K66" i="4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O53" i="6"/>
  <c r="P53" i="6" s="1"/>
  <c r="J53" i="4" s="1"/>
  <c r="AD52" i="6"/>
  <c r="L52" i="4" s="1"/>
  <c r="AA52" i="6"/>
  <c r="AB52" i="6" s="1"/>
  <c r="K52" i="4" s="1"/>
  <c r="O52" i="6"/>
  <c r="P52" i="6" s="1"/>
  <c r="AD51" i="6"/>
  <c r="L51" i="4" s="1"/>
  <c r="AA51" i="6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K32" i="4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K30" i="4" s="1"/>
  <c r="O30" i="6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K16" i="4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O9" i="6"/>
  <c r="AC47" i="6"/>
  <c r="AA6" i="6"/>
  <c r="AA47" i="6" s="1"/>
  <c r="O6" i="6"/>
  <c r="O47" i="6"/>
  <c r="Q2" i="6"/>
  <c r="Q43" i="6" s="1"/>
  <c r="E2" i="6"/>
  <c r="E43" i="6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7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 s="1"/>
  <c r="D52" i="4"/>
  <c r="D52" i="6" s="1"/>
  <c r="D51" i="4"/>
  <c r="D51" i="7"/>
  <c r="D50" i="4"/>
  <c r="D63" i="3"/>
  <c r="G8" i="4"/>
  <c r="D56" i="3"/>
  <c r="D72" i="3"/>
  <c r="D70" i="3"/>
  <c r="D62" i="3"/>
  <c r="D51" i="3"/>
  <c r="D40" i="4"/>
  <c r="D40" i="6" s="1"/>
  <c r="D40" i="3"/>
  <c r="D39" i="4"/>
  <c r="D39" i="3" s="1"/>
  <c r="D38" i="4"/>
  <c r="D38" i="6" s="1"/>
  <c r="D37" i="4"/>
  <c r="D37" i="6" s="1"/>
  <c r="D37" i="3"/>
  <c r="D36" i="4"/>
  <c r="D36" i="3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5" i="7" s="1"/>
  <c r="D24" i="4"/>
  <c r="D24" i="7" s="1"/>
  <c r="D23" i="4"/>
  <c r="D23" i="3" s="1"/>
  <c r="D22" i="4"/>
  <c r="D22" i="6" s="1"/>
  <c r="D21" i="4"/>
  <c r="D21" i="3" s="1"/>
  <c r="D20" i="4"/>
  <c r="D20" i="3" s="1"/>
  <c r="D19" i="4"/>
  <c r="D19" i="3" s="1"/>
  <c r="D18" i="4"/>
  <c r="D18" i="6" s="1"/>
  <c r="D17" i="4"/>
  <c r="D16" i="4"/>
  <c r="D16" i="6" s="1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2" i="7" s="1"/>
  <c r="C51" i="4"/>
  <c r="C51" i="7" s="1"/>
  <c r="C51" i="3"/>
  <c r="C50" i="4"/>
  <c r="C50" i="3" s="1"/>
  <c r="C9" i="4"/>
  <c r="C9" i="3" s="1"/>
  <c r="C40" i="4"/>
  <c r="C39" i="4"/>
  <c r="C39" i="3" s="1"/>
  <c r="C38" i="4"/>
  <c r="C37" i="4"/>
  <c r="C37" i="3" s="1"/>
  <c r="C36" i="4"/>
  <c r="C36" i="3" s="1"/>
  <c r="C35" i="4"/>
  <c r="C35" i="7" s="1"/>
  <c r="C34" i="4"/>
  <c r="C34" i="3" s="1"/>
  <c r="C33" i="4"/>
  <c r="C32" i="4"/>
  <c r="C31" i="4"/>
  <c r="C30" i="4"/>
  <c r="C30" i="3" s="1"/>
  <c r="C29" i="4"/>
  <c r="C28" i="4"/>
  <c r="C28" i="3"/>
  <c r="C27" i="4"/>
  <c r="C26" i="4"/>
  <c r="C26" i="3" s="1"/>
  <c r="C25" i="4"/>
  <c r="C25" i="3" s="1"/>
  <c r="C24" i="4"/>
  <c r="C23" i="4"/>
  <c r="C23" i="6" s="1"/>
  <c r="C23" i="3"/>
  <c r="C22" i="4"/>
  <c r="C21" i="4"/>
  <c r="C21" i="3" s="1"/>
  <c r="C20" i="4"/>
  <c r="C20" i="3"/>
  <c r="C19" i="4"/>
  <c r="C18" i="4"/>
  <c r="C18" i="3" s="1"/>
  <c r="C17" i="4"/>
  <c r="C16" i="4"/>
  <c r="C15" i="4"/>
  <c r="C14" i="4"/>
  <c r="C14" i="3" s="1"/>
  <c r="C13" i="4"/>
  <c r="C13" i="7" s="1"/>
  <c r="C12" i="4"/>
  <c r="C12" i="3" s="1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1" i="6" s="1"/>
  <c r="B71" i="3"/>
  <c r="B70" i="4"/>
  <c r="B69" i="4"/>
  <c r="B69" i="3" s="1"/>
  <c r="B68" i="4"/>
  <c r="B68" i="3"/>
  <c r="B67" i="4"/>
  <c r="B67" i="3"/>
  <c r="B66" i="4"/>
  <c r="B66" i="3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/>
  <c r="B50" i="4"/>
  <c r="B50" i="3" s="1"/>
  <c r="B40" i="4"/>
  <c r="B40" i="3" s="1"/>
  <c r="B39" i="4"/>
  <c r="B39" i="3" s="1"/>
  <c r="B38" i="4"/>
  <c r="B38" i="3" s="1"/>
  <c r="B37" i="4"/>
  <c r="B36" i="4"/>
  <c r="B35" i="4"/>
  <c r="B35" i="3"/>
  <c r="B34" i="4"/>
  <c r="B33" i="4"/>
  <c r="B33" i="3" s="1"/>
  <c r="B32" i="4"/>
  <c r="B32" i="3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5" i="6" s="1"/>
  <c r="B24" i="4"/>
  <c r="B24" i="6" s="1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6" i="6" s="1"/>
  <c r="B15" i="4"/>
  <c r="B14" i="4"/>
  <c r="B14" i="3" s="1"/>
  <c r="B13" i="4"/>
  <c r="B13" i="3" s="1"/>
  <c r="B12" i="4"/>
  <c r="B12" i="3" s="1"/>
  <c r="B11" i="4"/>
  <c r="B11" i="3" s="1"/>
  <c r="B10" i="4"/>
  <c r="B10" i="3" s="1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F59" i="4" s="1"/>
  <c r="AA58" i="3"/>
  <c r="AB58" i="3" s="1"/>
  <c r="F58" i="4" s="1"/>
  <c r="AA57" i="3"/>
  <c r="AA56" i="3"/>
  <c r="AA55" i="3"/>
  <c r="AA54" i="3"/>
  <c r="AA53" i="3"/>
  <c r="AB53" i="3" s="1"/>
  <c r="F53" i="4" s="1"/>
  <c r="AA52" i="3"/>
  <c r="AB52" i="3" s="1"/>
  <c r="F52" i="4" s="1"/>
  <c r="AA51" i="3"/>
  <c r="AB51" i="3" s="1"/>
  <c r="F51" i="4" s="1"/>
  <c r="AA50" i="3"/>
  <c r="AB50" i="3" s="1"/>
  <c r="F50" i="4" s="1"/>
  <c r="AA40" i="3"/>
  <c r="AA39" i="3"/>
  <c r="AA38" i="3"/>
  <c r="AA37" i="3"/>
  <c r="AB37" i="3" s="1"/>
  <c r="F37" i="4" s="1"/>
  <c r="AA36" i="3"/>
  <c r="AA35" i="3"/>
  <c r="AA34" i="3"/>
  <c r="AB34" i="3" s="1"/>
  <c r="F34" i="4" s="1"/>
  <c r="AA33" i="3"/>
  <c r="AB33" i="3" s="1"/>
  <c r="F33" i="4" s="1"/>
  <c r="AA32" i="3"/>
  <c r="AA31" i="3"/>
  <c r="AA30" i="3"/>
  <c r="AA29" i="3"/>
  <c r="AB29" i="3" s="1"/>
  <c r="F29" i="4" s="1"/>
  <c r="AA28" i="3"/>
  <c r="AA27" i="3"/>
  <c r="AB27" i="3" s="1"/>
  <c r="F27" i="4" s="1"/>
  <c r="AA26" i="3"/>
  <c r="AB26" i="3" s="1"/>
  <c r="F26" i="4" s="1"/>
  <c r="AA25" i="3"/>
  <c r="AA24" i="3"/>
  <c r="AA23" i="3"/>
  <c r="AA22" i="3"/>
  <c r="AA21" i="3"/>
  <c r="AB21" i="3" s="1"/>
  <c r="AA20" i="3"/>
  <c r="AB20" i="3" s="1"/>
  <c r="F20" i="4" s="1"/>
  <c r="AA19" i="3"/>
  <c r="AB19" i="3" s="1"/>
  <c r="F19" i="4" s="1"/>
  <c r="AA18" i="3"/>
  <c r="AB18" i="3" s="1"/>
  <c r="AA17" i="3"/>
  <c r="AA16" i="3"/>
  <c r="AA15" i="3"/>
  <c r="AA14" i="3"/>
  <c r="AA13" i="3"/>
  <c r="AA12" i="3"/>
  <c r="AA11" i="3"/>
  <c r="AA10" i="3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E73" i="4" s="1"/>
  <c r="O72" i="3"/>
  <c r="O71" i="3"/>
  <c r="O70" i="3"/>
  <c r="O69" i="3"/>
  <c r="P69" i="3" s="1"/>
  <c r="E69" i="4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O59" i="3"/>
  <c r="P59" i="3" s="1"/>
  <c r="E59" i="4" s="1"/>
  <c r="O58" i="3"/>
  <c r="P58" i="3" s="1"/>
  <c r="E58" i="4" s="1"/>
  <c r="O57" i="3"/>
  <c r="P57" i="3" s="1"/>
  <c r="E57" i="4" s="1"/>
  <c r="O56" i="3"/>
  <c r="P56" i="3" s="1"/>
  <c r="O55" i="3"/>
  <c r="O54" i="3"/>
  <c r="O53" i="3"/>
  <c r="P53" i="3" s="1"/>
  <c r="O52" i="3"/>
  <c r="P52" i="3" s="1"/>
  <c r="O51" i="3"/>
  <c r="P51" i="3" s="1"/>
  <c r="E51" i="4" s="1"/>
  <c r="O50" i="3"/>
  <c r="P50" i="3" s="1"/>
  <c r="E50" i="4" s="1"/>
  <c r="O40" i="3"/>
  <c r="O39" i="3"/>
  <c r="P39" i="3" s="1"/>
  <c r="O38" i="3"/>
  <c r="O37" i="3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E32" i="4" s="1"/>
  <c r="O31" i="3"/>
  <c r="O30" i="3"/>
  <c r="O29" i="3"/>
  <c r="O28" i="3"/>
  <c r="P28" i="3" s="1"/>
  <c r="O27" i="3"/>
  <c r="O26" i="3"/>
  <c r="P26" i="3" s="1"/>
  <c r="E26" i="4" s="1"/>
  <c r="O25" i="3"/>
  <c r="P25" i="3" s="1"/>
  <c r="E25" i="4" s="1"/>
  <c r="O24" i="3"/>
  <c r="O23" i="3"/>
  <c r="P23" i="3" s="1"/>
  <c r="E23" i="4" s="1"/>
  <c r="O22" i="3"/>
  <c r="O21" i="3"/>
  <c r="O20" i="3"/>
  <c r="O19" i="3"/>
  <c r="P19" i="3" s="1"/>
  <c r="O18" i="3"/>
  <c r="P18" i="3" s="1"/>
  <c r="E18" i="4" s="1"/>
  <c r="O17" i="3"/>
  <c r="P17" i="3" s="1"/>
  <c r="E17" i="4" s="1"/>
  <c r="O16" i="3"/>
  <c r="P16" i="3" s="1"/>
  <c r="E16" i="4" s="1"/>
  <c r="O15" i="3"/>
  <c r="P15" i="3" s="1"/>
  <c r="O14" i="3"/>
  <c r="O13" i="3"/>
  <c r="O12" i="3"/>
  <c r="O11" i="3"/>
  <c r="O10" i="3"/>
  <c r="AD9" i="3"/>
  <c r="G9" i="4" s="1"/>
  <c r="AA9" i="3"/>
  <c r="AB9" i="3" s="1"/>
  <c r="F9" i="4" s="1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0" i="4"/>
  <c r="AB39" i="7"/>
  <c r="Q39" i="4" s="1"/>
  <c r="AB9" i="7"/>
  <c r="Q9" i="4" s="1"/>
  <c r="AB15" i="7"/>
  <c r="Q15" i="4" s="1"/>
  <c r="AB17" i="7"/>
  <c r="Q17" i="4" s="1"/>
  <c r="AB22" i="7"/>
  <c r="Q22" i="4" s="1"/>
  <c r="AB37" i="7"/>
  <c r="Q37" i="4" s="1"/>
  <c r="P27" i="7"/>
  <c r="P27" i="4" s="1"/>
  <c r="P39" i="7"/>
  <c r="P39" i="4" s="1"/>
  <c r="P9" i="7"/>
  <c r="P9" i="4" s="1"/>
  <c r="S9" i="4"/>
  <c r="T9" i="4" s="1"/>
  <c r="AF9" i="7" s="1"/>
  <c r="P15" i="7"/>
  <c r="P15" i="4" s="1"/>
  <c r="P17" i="7"/>
  <c r="P17" i="4" s="1"/>
  <c r="S17" i="4"/>
  <c r="T17" i="4" s="1"/>
  <c r="AF17" i="7" s="1"/>
  <c r="S19" i="4"/>
  <c r="AE19" i="7" s="1"/>
  <c r="P33" i="7"/>
  <c r="P33" i="4" s="1"/>
  <c r="C19" i="6"/>
  <c r="C20" i="6"/>
  <c r="C25" i="6"/>
  <c r="C28" i="6"/>
  <c r="C30" i="6"/>
  <c r="C34" i="6"/>
  <c r="C36" i="6"/>
  <c r="C39" i="6"/>
  <c r="B51" i="6"/>
  <c r="D51" i="6"/>
  <c r="B55" i="6"/>
  <c r="D56" i="6"/>
  <c r="B58" i="6"/>
  <c r="D58" i="6"/>
  <c r="B60" i="6"/>
  <c r="D61" i="6"/>
  <c r="D62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D11" i="7"/>
  <c r="B18" i="7"/>
  <c r="D19" i="7"/>
  <c r="B22" i="7"/>
  <c r="C23" i="7"/>
  <c r="C25" i="7"/>
  <c r="C28" i="7"/>
  <c r="C30" i="7"/>
  <c r="B31" i="7"/>
  <c r="B32" i="7"/>
  <c r="B35" i="7"/>
  <c r="D35" i="7"/>
  <c r="D36" i="7"/>
  <c r="D37" i="7"/>
  <c r="B51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B15" i="6"/>
  <c r="B17" i="6"/>
  <c r="D19" i="6"/>
  <c r="D21" i="6"/>
  <c r="B23" i="6"/>
  <c r="B31" i="6"/>
  <c r="B32" i="6"/>
  <c r="B33" i="6"/>
  <c r="B34" i="6"/>
  <c r="B35" i="6"/>
  <c r="D35" i="6"/>
  <c r="D36" i="6"/>
  <c r="D39" i="6"/>
  <c r="B40" i="6"/>
  <c r="C50" i="6"/>
  <c r="C51" i="6"/>
  <c r="C57" i="6"/>
  <c r="C59" i="6"/>
  <c r="C64" i="6"/>
  <c r="C65" i="6"/>
  <c r="C66" i="6"/>
  <c r="C70" i="6"/>
  <c r="C72" i="6"/>
  <c r="C75" i="6"/>
  <c r="C76" i="6"/>
  <c r="C77" i="6"/>
  <c r="C80" i="6"/>
  <c r="C20" i="7"/>
  <c r="B26" i="7"/>
  <c r="B29" i="7"/>
  <c r="C34" i="7"/>
  <c r="C36" i="7"/>
  <c r="C37" i="7"/>
  <c r="D39" i="7"/>
  <c r="B40" i="7"/>
  <c r="D40" i="7"/>
  <c r="C50" i="7"/>
  <c r="B55" i="7"/>
  <c r="C57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AA47" i="7"/>
  <c r="K50" i="4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9" i="6"/>
  <c r="K9" i="4" s="1"/>
  <c r="AB13" i="6"/>
  <c r="K13" i="4" s="1"/>
  <c r="K14" i="4"/>
  <c r="AB20" i="6"/>
  <c r="K20" i="4" s="1"/>
  <c r="AB22" i="6"/>
  <c r="K22" i="4" s="1"/>
  <c r="AB24" i="6"/>
  <c r="K24" i="4" s="1"/>
  <c r="AB29" i="6"/>
  <c r="K29" i="4" s="1"/>
  <c r="AB36" i="6"/>
  <c r="K36" i="4" s="1"/>
  <c r="AB38" i="6"/>
  <c r="K38" i="4" s="1"/>
  <c r="AB40" i="6"/>
  <c r="K40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P72" i="6"/>
  <c r="J72" i="4" s="1"/>
  <c r="P76" i="6"/>
  <c r="J76" i="4" s="1"/>
  <c r="P79" i="6"/>
  <c r="J79" i="4" s="1"/>
  <c r="P9" i="6"/>
  <c r="J9" i="4" s="1"/>
  <c r="P10" i="6"/>
  <c r="J10" i="4" s="1"/>
  <c r="P11" i="6"/>
  <c r="J11" i="4" s="1"/>
  <c r="P12" i="6"/>
  <c r="J12" i="4" s="1"/>
  <c r="P13" i="6"/>
  <c r="J13" i="4" s="1"/>
  <c r="P14" i="6"/>
  <c r="J14" i="4" s="1"/>
  <c r="P15" i="6"/>
  <c r="J15" i="4" s="1"/>
  <c r="P16" i="6"/>
  <c r="J16" i="4" s="1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 s="1"/>
  <c r="P26" i="6"/>
  <c r="J26" i="4" s="1"/>
  <c r="P27" i="6"/>
  <c r="J27" i="4" s="1"/>
  <c r="P28" i="6"/>
  <c r="J28" i="4" s="1"/>
  <c r="P29" i="6"/>
  <c r="J29" i="4" s="1"/>
  <c r="P30" i="6"/>
  <c r="J30" i="4" s="1"/>
  <c r="P31" i="6"/>
  <c r="J31" i="4" s="1"/>
  <c r="P32" i="6"/>
  <c r="J32" i="4" s="1"/>
  <c r="P33" i="6"/>
  <c r="J33" i="4" s="1"/>
  <c r="P34" i="6"/>
  <c r="J34" i="4" s="1"/>
  <c r="P35" i="6"/>
  <c r="J35" i="4" s="1"/>
  <c r="P36" i="6"/>
  <c r="J36" i="4" s="1"/>
  <c r="P37" i="6"/>
  <c r="J37" i="4" s="1"/>
  <c r="P38" i="6"/>
  <c r="J38" i="4" s="1"/>
  <c r="P39" i="6"/>
  <c r="J39" i="4" s="1"/>
  <c r="P40" i="6"/>
  <c r="J40" i="4" s="1"/>
  <c r="AB15" i="3"/>
  <c r="F15" i="4" s="1"/>
  <c r="AB17" i="3"/>
  <c r="F17" i="4" s="1"/>
  <c r="F21" i="4"/>
  <c r="AB23" i="3"/>
  <c r="F23" i="4" s="1"/>
  <c r="AB25" i="3"/>
  <c r="F25" i="4" s="1"/>
  <c r="AB31" i="3"/>
  <c r="F31" i="4" s="1"/>
  <c r="AB35" i="3"/>
  <c r="F35" i="4" s="1"/>
  <c r="AB39" i="3"/>
  <c r="F39" i="4" s="1"/>
  <c r="AB54" i="3"/>
  <c r="F54" i="4" s="1"/>
  <c r="AB56" i="3"/>
  <c r="F56" i="4" s="1"/>
  <c r="AB64" i="3"/>
  <c r="F64" i="4" s="1"/>
  <c r="AB70" i="3"/>
  <c r="F70" i="4" s="1"/>
  <c r="AB72" i="3"/>
  <c r="F72" i="4" s="1"/>
  <c r="AB80" i="3"/>
  <c r="F80" i="4" s="1"/>
  <c r="AB14" i="3"/>
  <c r="F14" i="4" s="1"/>
  <c r="AB16" i="3"/>
  <c r="F16" i="4" s="1"/>
  <c r="F18" i="4"/>
  <c r="AB22" i="3"/>
  <c r="F22" i="4" s="1"/>
  <c r="AB24" i="3"/>
  <c r="F24" i="4" s="1"/>
  <c r="AB28" i="3"/>
  <c r="F28" i="4" s="1"/>
  <c r="AB30" i="3"/>
  <c r="F30" i="4" s="1"/>
  <c r="AB32" i="3"/>
  <c r="F32" i="4" s="1"/>
  <c r="AB36" i="3"/>
  <c r="F36" i="4" s="1"/>
  <c r="AB38" i="3"/>
  <c r="F38" i="4" s="1"/>
  <c r="AB40" i="3"/>
  <c r="F40" i="4" s="1"/>
  <c r="AB55" i="3"/>
  <c r="F55" i="4" s="1"/>
  <c r="AB57" i="3"/>
  <c r="F57" i="4" s="1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2" i="7"/>
  <c r="P32" i="4" s="1"/>
  <c r="P34" i="7"/>
  <c r="P34" i="4" s="1"/>
  <c r="P36" i="7"/>
  <c r="P36" i="4" s="1"/>
  <c r="P50" i="7"/>
  <c r="P50" i="4" s="1"/>
  <c r="P52" i="7"/>
  <c r="P52" i="4" s="1"/>
  <c r="P54" i="7"/>
  <c r="P54" i="4" s="1"/>
  <c r="AE54" i="7"/>
  <c r="P58" i="7"/>
  <c r="P58" i="4" s="1"/>
  <c r="P60" i="7"/>
  <c r="P60" i="4" s="1"/>
  <c r="P62" i="7"/>
  <c r="P62" i="4" s="1"/>
  <c r="AB64" i="7"/>
  <c r="Q64" i="4"/>
  <c r="P66" i="7"/>
  <c r="P66" i="4" s="1"/>
  <c r="AB66" i="7"/>
  <c r="Q66" i="4" s="1"/>
  <c r="P68" i="7"/>
  <c r="P68" i="4" s="1"/>
  <c r="P70" i="7"/>
  <c r="P70" i="4" s="1"/>
  <c r="P72" i="7"/>
  <c r="P72" i="4" s="1"/>
  <c r="AB72" i="7"/>
  <c r="Q72" i="4" s="1"/>
  <c r="P74" i="4"/>
  <c r="P76" i="7"/>
  <c r="P76" i="4" s="1"/>
  <c r="P78" i="7"/>
  <c r="P78" i="4" s="1"/>
  <c r="P80" i="7"/>
  <c r="P80" i="4" s="1"/>
  <c r="Q2" i="4"/>
  <c r="V2" i="4"/>
  <c r="V43" i="4" s="1"/>
  <c r="U43" i="4"/>
  <c r="I2" i="4"/>
  <c r="I43" i="4" s="1"/>
  <c r="P14" i="3"/>
  <c r="E14" i="4" s="1"/>
  <c r="P20" i="3"/>
  <c r="E20" i="4" s="1"/>
  <c r="P22" i="3"/>
  <c r="E22" i="4"/>
  <c r="P24" i="3"/>
  <c r="E24" i="4" s="1"/>
  <c r="E28" i="4"/>
  <c r="P30" i="3"/>
  <c r="E30" i="4"/>
  <c r="P36" i="3"/>
  <c r="E36" i="4" s="1"/>
  <c r="P38" i="3"/>
  <c r="E38" i="4" s="1"/>
  <c r="P40" i="3"/>
  <c r="E40" i="4" s="1"/>
  <c r="E53" i="4"/>
  <c r="P55" i="3"/>
  <c r="E55" i="4"/>
  <c r="P61" i="3"/>
  <c r="E61" i="4" s="1"/>
  <c r="P63" i="3"/>
  <c r="E63" i="4" s="1"/>
  <c r="P65" i="3"/>
  <c r="E65" i="4" s="1"/>
  <c r="P71" i="3"/>
  <c r="E71" i="4" s="1"/>
  <c r="P77" i="3"/>
  <c r="E77" i="4" s="1"/>
  <c r="P79" i="3"/>
  <c r="E79" i="4" s="1"/>
  <c r="E80" i="4"/>
  <c r="E15" i="4"/>
  <c r="E19" i="4"/>
  <c r="P21" i="3"/>
  <c r="E21" i="4" s="1"/>
  <c r="P27" i="3"/>
  <c r="E27" i="4" s="1"/>
  <c r="P29" i="3"/>
  <c r="E29" i="4" s="1"/>
  <c r="P31" i="3"/>
  <c r="E31" i="4" s="1"/>
  <c r="P37" i="3"/>
  <c r="E37" i="4" s="1"/>
  <c r="E39" i="4"/>
  <c r="E52" i="4"/>
  <c r="P54" i="3"/>
  <c r="E54" i="4" s="1"/>
  <c r="E56" i="4"/>
  <c r="E60" i="4"/>
  <c r="P62" i="3"/>
  <c r="E62" i="4" s="1"/>
  <c r="P68" i="3"/>
  <c r="E68" i="4" s="1"/>
  <c r="P70" i="3"/>
  <c r="E70" i="4" s="1"/>
  <c r="P72" i="3"/>
  <c r="E72" i="4" s="1"/>
  <c r="P78" i="3"/>
  <c r="E78" i="4" s="1"/>
  <c r="S40" i="4"/>
  <c r="AE40" i="7" s="1"/>
  <c r="S24" i="4"/>
  <c r="T24" i="4" s="1"/>
  <c r="U24" i="4" s="1"/>
  <c r="V24" i="4" s="1"/>
  <c r="W24" i="4" s="1"/>
  <c r="S20" i="4"/>
  <c r="AE20" i="7" s="1"/>
  <c r="S22" i="4"/>
  <c r="AE78" i="7"/>
  <c r="T78" i="4"/>
  <c r="AF78" i="7" s="1"/>
  <c r="T58" i="4"/>
  <c r="U58" i="4" s="1"/>
  <c r="AG58" i="7" s="1"/>
  <c r="T59" i="4"/>
  <c r="U59" i="4" s="1"/>
  <c r="T65" i="4"/>
  <c r="U65" i="4" s="1"/>
  <c r="V65" i="4" s="1"/>
  <c r="W65" i="4" s="1"/>
  <c r="T20" i="4" l="1"/>
  <c r="U20" i="4" s="1"/>
  <c r="AG20" i="7" s="1"/>
  <c r="T15" i="4"/>
  <c r="U15" i="4" s="1"/>
  <c r="V15" i="4" s="1"/>
  <c r="W15" i="4" s="1"/>
  <c r="O21" i="8" s="1"/>
  <c r="T10" i="4"/>
  <c r="U10" i="4" s="1"/>
  <c r="W10" i="4" s="1"/>
  <c r="O16" i="8" s="1"/>
  <c r="T77" i="4"/>
  <c r="AF77" i="7" s="1"/>
  <c r="S13" i="4"/>
  <c r="AE13" i="7" s="1"/>
  <c r="T27" i="4"/>
  <c r="AF27" i="7" s="1"/>
  <c r="T64" i="4"/>
  <c r="AF64" i="7" s="1"/>
  <c r="S11" i="4"/>
  <c r="S12" i="4"/>
  <c r="AE12" i="7" s="1"/>
  <c r="M36" i="4"/>
  <c r="N36" i="4" s="1"/>
  <c r="AF36" i="6" s="1"/>
  <c r="M26" i="4"/>
  <c r="AE26" i="6" s="1"/>
  <c r="M13" i="4"/>
  <c r="AE13" i="6" s="1"/>
  <c r="M59" i="4"/>
  <c r="N59" i="4" s="1"/>
  <c r="M72" i="4"/>
  <c r="AE72" i="6" s="1"/>
  <c r="AE29" i="7"/>
  <c r="T29" i="4"/>
  <c r="U29" i="4" s="1"/>
  <c r="AG29" i="7" s="1"/>
  <c r="T34" i="4"/>
  <c r="U34" i="4" s="1"/>
  <c r="V34" i="4" s="1"/>
  <c r="W34" i="4" s="1"/>
  <c r="O40" i="8" s="1"/>
  <c r="AE34" i="7"/>
  <c r="T53" i="4"/>
  <c r="U53" i="4" s="1"/>
  <c r="V53" i="4" s="1"/>
  <c r="AE53" i="7"/>
  <c r="AE56" i="7"/>
  <c r="T56" i="4"/>
  <c r="AF56" i="7" s="1"/>
  <c r="T61" i="4"/>
  <c r="U61" i="4" s="1"/>
  <c r="AG61" i="7" s="1"/>
  <c r="AE61" i="7"/>
  <c r="T75" i="4"/>
  <c r="AF75" i="7" s="1"/>
  <c r="AE75" i="7"/>
  <c r="AE79" i="7"/>
  <c r="T79" i="4"/>
  <c r="U79" i="4" s="1"/>
  <c r="V79" i="4" s="1"/>
  <c r="W79" i="4" s="1"/>
  <c r="O105" i="8" s="1"/>
  <c r="T31" i="4"/>
  <c r="U31" i="4" s="1"/>
  <c r="V31" i="4" s="1"/>
  <c r="W31" i="4" s="1"/>
  <c r="O37" i="8" s="1"/>
  <c r="AE31" i="7"/>
  <c r="AE35" i="7"/>
  <c r="T35" i="4"/>
  <c r="AF35" i="7" s="1"/>
  <c r="AE37" i="7"/>
  <c r="T37" i="4"/>
  <c r="U37" i="4" s="1"/>
  <c r="AG37" i="7" s="1"/>
  <c r="AE57" i="7"/>
  <c r="T57" i="4"/>
  <c r="AF57" i="7" s="1"/>
  <c r="AE62" i="7"/>
  <c r="T62" i="4"/>
  <c r="U62" i="4" s="1"/>
  <c r="V62" i="4" s="1"/>
  <c r="W62" i="4" s="1"/>
  <c r="O88" i="8" s="1"/>
  <c r="AE70" i="7"/>
  <c r="T70" i="4"/>
  <c r="AF70" i="7" s="1"/>
  <c r="T40" i="4"/>
  <c r="AF40" i="7" s="1"/>
  <c r="T69" i="4"/>
  <c r="AF69" i="7" s="1"/>
  <c r="T71" i="4"/>
  <c r="U71" i="4" s="1"/>
  <c r="AG71" i="7" s="1"/>
  <c r="T80" i="4"/>
  <c r="AF80" i="7" s="1"/>
  <c r="T74" i="4"/>
  <c r="U74" i="4" s="1"/>
  <c r="AG74" i="7" s="1"/>
  <c r="AE72" i="7"/>
  <c r="AE30" i="7"/>
  <c r="AE24" i="7"/>
  <c r="AE60" i="7"/>
  <c r="AE11" i="7"/>
  <c r="M77" i="4"/>
  <c r="AE77" i="6" s="1"/>
  <c r="M69" i="4"/>
  <c r="N69" i="4" s="1"/>
  <c r="O69" i="4" s="1"/>
  <c r="K95" i="8" s="1"/>
  <c r="M39" i="4"/>
  <c r="N39" i="4" s="1"/>
  <c r="AF39" i="6" s="1"/>
  <c r="M29" i="4"/>
  <c r="N29" i="4" s="1"/>
  <c r="O29" i="4" s="1"/>
  <c r="K35" i="8" s="1"/>
  <c r="M61" i="4"/>
  <c r="N61" i="4" s="1"/>
  <c r="O61" i="4" s="1"/>
  <c r="AG61" i="6" s="1"/>
  <c r="M15" i="4"/>
  <c r="AE15" i="6" s="1"/>
  <c r="M31" i="4"/>
  <c r="N31" i="4" s="1"/>
  <c r="O31" i="4" s="1"/>
  <c r="AG31" i="6" s="1"/>
  <c r="M37" i="4"/>
  <c r="N37" i="4" s="1"/>
  <c r="O37" i="4" s="1"/>
  <c r="AG37" i="6" s="1"/>
  <c r="V55" i="4"/>
  <c r="W55" i="4" s="1"/>
  <c r="O81" i="8" s="1"/>
  <c r="AB11" i="3"/>
  <c r="F11" i="4" s="1"/>
  <c r="AB10" i="3"/>
  <c r="F10" i="4" s="1"/>
  <c r="AB12" i="3"/>
  <c r="F12" i="4" s="1"/>
  <c r="AB13" i="3"/>
  <c r="F13" i="4" s="1"/>
  <c r="H13" i="4" s="1"/>
  <c r="I13" i="4" s="1"/>
  <c r="P13" i="3"/>
  <c r="E13" i="4" s="1"/>
  <c r="P9" i="3"/>
  <c r="E9" i="4" s="1"/>
  <c r="P10" i="3"/>
  <c r="E10" i="4" s="1"/>
  <c r="P12" i="3"/>
  <c r="E12" i="4" s="1"/>
  <c r="P11" i="3"/>
  <c r="E11" i="4" s="1"/>
  <c r="H11" i="4" s="1"/>
  <c r="I11" i="4" s="1"/>
  <c r="I17" i="8" s="1"/>
  <c r="D9" i="6"/>
  <c r="B26" i="6"/>
  <c r="B10" i="6"/>
  <c r="B28" i="6"/>
  <c r="B12" i="6"/>
  <c r="B38" i="7"/>
  <c r="D16" i="7"/>
  <c r="B10" i="7"/>
  <c r="C37" i="6"/>
  <c r="G11" i="8"/>
  <c r="G72" i="8" s="1"/>
  <c r="A4" i="7"/>
  <c r="A45" i="7" s="1"/>
  <c r="D30" i="7"/>
  <c r="B28" i="7"/>
  <c r="B23" i="7"/>
  <c r="B38" i="6"/>
  <c r="D30" i="6"/>
  <c r="D12" i="6"/>
  <c r="B11" i="6"/>
  <c r="C39" i="7"/>
  <c r="B33" i="7"/>
  <c r="D20" i="7"/>
  <c r="D12" i="7"/>
  <c r="C10" i="6"/>
  <c r="C10" i="7"/>
  <c r="B27" i="6"/>
  <c r="B22" i="6"/>
  <c r="B20" i="6"/>
  <c r="B19" i="6"/>
  <c r="B18" i="6"/>
  <c r="B13" i="6"/>
  <c r="C26" i="7"/>
  <c r="D21" i="7"/>
  <c r="B20" i="7"/>
  <c r="B19" i="7"/>
  <c r="B17" i="7"/>
  <c r="B13" i="7"/>
  <c r="C26" i="6"/>
  <c r="C18" i="6"/>
  <c r="B9" i="3"/>
  <c r="B27" i="3"/>
  <c r="D16" i="3"/>
  <c r="B9" i="6"/>
  <c r="C21" i="7"/>
  <c r="C18" i="7"/>
  <c r="C12" i="7"/>
  <c r="D20" i="6"/>
  <c r="D11" i="6"/>
  <c r="B12" i="7"/>
  <c r="B11" i="7"/>
  <c r="C21" i="6"/>
  <c r="C12" i="6"/>
  <c r="A1" i="6"/>
  <c r="A42" i="6" s="1"/>
  <c r="A1" i="3"/>
  <c r="A42" i="3" s="1"/>
  <c r="A1" i="7"/>
  <c r="A42" i="7" s="1"/>
  <c r="AE59" i="6"/>
  <c r="N72" i="4"/>
  <c r="O72" i="4" s="1"/>
  <c r="K98" i="8" s="1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32" i="7"/>
  <c r="T32" i="4"/>
  <c r="AF32" i="7" s="1"/>
  <c r="H31" i="4"/>
  <c r="AE31" i="3" s="1"/>
  <c r="M28" i="4"/>
  <c r="AE28" i="6" s="1"/>
  <c r="M18" i="4"/>
  <c r="AE18" i="6" s="1"/>
  <c r="M12" i="4"/>
  <c r="AE12" i="6" s="1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AE23" i="6" s="1"/>
  <c r="M27" i="4"/>
  <c r="N27" i="4" s="1"/>
  <c r="AF27" i="6" s="1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M51" i="4"/>
  <c r="M53" i="4"/>
  <c r="M55" i="4"/>
  <c r="N55" i="4" s="1"/>
  <c r="O55" i="4" s="1"/>
  <c r="AG55" i="6" s="1"/>
  <c r="M63" i="4"/>
  <c r="AE63" i="6" s="1"/>
  <c r="M67" i="4"/>
  <c r="M71" i="4"/>
  <c r="N71" i="4" s="1"/>
  <c r="O71" i="4" s="1"/>
  <c r="M75" i="4"/>
  <c r="M80" i="4"/>
  <c r="AE80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25" i="4"/>
  <c r="N25" i="4" s="1"/>
  <c r="O25" i="4" s="1"/>
  <c r="AG25" i="6" s="1"/>
  <c r="M9" i="4"/>
  <c r="M57" i="4"/>
  <c r="N57" i="4" s="1"/>
  <c r="B50" i="7"/>
  <c r="B14" i="7"/>
  <c r="C19" i="3"/>
  <c r="C19" i="7"/>
  <c r="M11" i="4"/>
  <c r="N11" i="4" s="1"/>
  <c r="O11" i="4" s="1"/>
  <c r="K17" i="8" s="1"/>
  <c r="M35" i="4"/>
  <c r="AE9" i="7"/>
  <c r="AE68" i="7"/>
  <c r="M38" i="4"/>
  <c r="AE38" i="6" s="1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AE76" i="7"/>
  <c r="T22" i="4"/>
  <c r="AF22" i="7" s="1"/>
  <c r="AE22" i="7"/>
  <c r="M24" i="4"/>
  <c r="AE24" i="6" s="1"/>
  <c r="M16" i="4"/>
  <c r="N16" i="4" s="1"/>
  <c r="M74" i="4"/>
  <c r="N74" i="4" s="1"/>
  <c r="M66" i="4"/>
  <c r="N66" i="4" s="1"/>
  <c r="O66" i="4" s="1"/>
  <c r="AG66" i="6" s="1"/>
  <c r="M58" i="4"/>
  <c r="AE58" i="6" s="1"/>
  <c r="AE17" i="7"/>
  <c r="AE55" i="7"/>
  <c r="C69" i="6"/>
  <c r="C60" i="6"/>
  <c r="B29" i="6"/>
  <c r="B14" i="6"/>
  <c r="C56" i="7"/>
  <c r="D10" i="7"/>
  <c r="C16" i="6"/>
  <c r="AE25" i="7"/>
  <c r="T25" i="4"/>
  <c r="U25" i="4" s="1"/>
  <c r="V25" i="4" s="1"/>
  <c r="W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O89" i="8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AE79" i="6" s="1"/>
  <c r="M73" i="4"/>
  <c r="AE73" i="6" s="1"/>
  <c r="M65" i="4"/>
  <c r="AE65" i="6" s="1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AE56" i="6" s="1"/>
  <c r="M60" i="4"/>
  <c r="AE60" i="6" s="1"/>
  <c r="M64" i="4"/>
  <c r="AE64" i="6" s="1"/>
  <c r="M68" i="4"/>
  <c r="N68" i="4" s="1"/>
  <c r="M76" i="4"/>
  <c r="N76" i="4" s="1"/>
  <c r="AF76" i="6" s="1"/>
  <c r="M33" i="4"/>
  <c r="N33" i="4" s="1"/>
  <c r="AF33" i="6" s="1"/>
  <c r="H27" i="4"/>
  <c r="I27" i="4" s="1"/>
  <c r="H76" i="4"/>
  <c r="I76" i="4" s="1"/>
  <c r="AF76" i="3" s="1"/>
  <c r="D65" i="7"/>
  <c r="D65" i="3"/>
  <c r="AE39" i="6"/>
  <c r="N60" i="4"/>
  <c r="O60" i="4" s="1"/>
  <c r="AG60" i="6" s="1"/>
  <c r="AE21" i="7"/>
  <c r="T21" i="4"/>
  <c r="U21" i="4" s="1"/>
  <c r="V21" i="4" s="1"/>
  <c r="W21" i="4" s="1"/>
  <c r="O27" i="8" s="1"/>
  <c r="N26" i="4"/>
  <c r="O26" i="4" s="1"/>
  <c r="K32" i="8" s="1"/>
  <c r="N30" i="4"/>
  <c r="O30" i="4" s="1"/>
  <c r="K36" i="8" s="1"/>
  <c r="AE55" i="6"/>
  <c r="AE39" i="7"/>
  <c r="T39" i="4"/>
  <c r="AF39" i="7" s="1"/>
  <c r="M92" i="8"/>
  <c r="W66" i="4"/>
  <c r="O92" i="8" s="1"/>
  <c r="T16" i="4"/>
  <c r="AF16" i="7" s="1"/>
  <c r="AE16" i="7"/>
  <c r="T36" i="4"/>
  <c r="AF36" i="7" s="1"/>
  <c r="AE36" i="7"/>
  <c r="T26" i="4"/>
  <c r="U26" i="4" s="1"/>
  <c r="AG26" i="7" s="1"/>
  <c r="AE26" i="7"/>
  <c r="N77" i="4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O86" i="8" s="1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9" i="4"/>
  <c r="AE19" i="3" s="1"/>
  <c r="H52" i="4"/>
  <c r="I52" i="4" s="1"/>
  <c r="I78" i="8" s="1"/>
  <c r="D79" i="7"/>
  <c r="D52" i="7"/>
  <c r="D52" i="3"/>
  <c r="O91" i="8"/>
  <c r="O39" i="8"/>
  <c r="A6" i="3"/>
  <c r="A47" i="3" s="1"/>
  <c r="A6" i="7"/>
  <c r="A47" i="7" s="1"/>
  <c r="A6" i="6"/>
  <c r="A47" i="6" s="1"/>
  <c r="AG33" i="7"/>
  <c r="U17" i="4"/>
  <c r="V17" i="4" s="1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58" i="7"/>
  <c r="AF65" i="7"/>
  <c r="AF50" i="7"/>
  <c r="H26" i="4"/>
  <c r="AE26" i="3" s="1"/>
  <c r="H64" i="4"/>
  <c r="I64" i="4" s="1"/>
  <c r="AF64" i="3" s="1"/>
  <c r="H35" i="4"/>
  <c r="I35" i="4" s="1"/>
  <c r="V50" i="4"/>
  <c r="H34" i="4"/>
  <c r="AE34" i="3" s="1"/>
  <c r="AF59" i="7"/>
  <c r="H10" i="4"/>
  <c r="I10" i="4" s="1"/>
  <c r="AF10" i="3" s="1"/>
  <c r="U9" i="4"/>
  <c r="W9" i="4" s="1"/>
  <c r="H18" i="4"/>
  <c r="AE18" i="3" s="1"/>
  <c r="H51" i="4"/>
  <c r="AE51" i="3" s="1"/>
  <c r="AF54" i="7"/>
  <c r="AG65" i="7"/>
  <c r="U38" i="4"/>
  <c r="V38" i="4" s="1"/>
  <c r="U78" i="4"/>
  <c r="AF33" i="7"/>
  <c r="M21" i="8"/>
  <c r="V59" i="4"/>
  <c r="AG59" i="7"/>
  <c r="H58" i="4"/>
  <c r="U68" i="4"/>
  <c r="V68" i="4" s="1"/>
  <c r="W68" i="4" s="1"/>
  <c r="H28" i="4"/>
  <c r="AE28" i="3" s="1"/>
  <c r="H59" i="4"/>
  <c r="AE59" i="3" s="1"/>
  <c r="H9" i="4"/>
  <c r="I9" i="4" s="1"/>
  <c r="AF9" i="3" s="1"/>
  <c r="H21" i="4"/>
  <c r="I21" i="4" s="1"/>
  <c r="AF21" i="3" s="1"/>
  <c r="H37" i="4"/>
  <c r="AE37" i="3" s="1"/>
  <c r="H67" i="4"/>
  <c r="AE67" i="3" s="1"/>
  <c r="V58" i="4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53" i="4"/>
  <c r="I53" i="4" s="1"/>
  <c r="I79" i="8" s="1"/>
  <c r="H29" i="4"/>
  <c r="I29" i="4" s="1"/>
  <c r="I35" i="8" s="1"/>
  <c r="H60" i="4"/>
  <c r="AE60" i="3" s="1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AF24" i="7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20" i="4"/>
  <c r="W20" i="4" s="1"/>
  <c r="V72" i="4"/>
  <c r="W72" i="4" s="1"/>
  <c r="AG72" i="7"/>
  <c r="AF72" i="7"/>
  <c r="I31" i="4"/>
  <c r="I37" i="8" s="1"/>
  <c r="M39" i="8"/>
  <c r="AG60" i="7"/>
  <c r="AF60" i="7"/>
  <c r="AF66" i="7"/>
  <c r="M91" i="8"/>
  <c r="AG24" i="7"/>
  <c r="AF30" i="7"/>
  <c r="U30" i="4"/>
  <c r="O30" i="8"/>
  <c r="M30" i="8"/>
  <c r="AG66" i="7"/>
  <c r="U27" i="4"/>
  <c r="AF10" i="7" l="1"/>
  <c r="M16" i="8"/>
  <c r="AF20" i="7"/>
  <c r="AG15" i="7"/>
  <c r="AF15" i="7"/>
  <c r="U77" i="4"/>
  <c r="V77" i="4" s="1"/>
  <c r="W77" i="4" s="1"/>
  <c r="O103" i="8" s="1"/>
  <c r="AG10" i="7"/>
  <c r="U64" i="4"/>
  <c r="V64" i="4" s="1"/>
  <c r="W64" i="4" s="1"/>
  <c r="O90" i="8" s="1"/>
  <c r="AE36" i="6"/>
  <c r="N73" i="4"/>
  <c r="AF73" i="6" s="1"/>
  <c r="AG29" i="6"/>
  <c r="AF29" i="7"/>
  <c r="N14" i="4"/>
  <c r="AF14" i="6" s="1"/>
  <c r="N58" i="4"/>
  <c r="O58" i="4" s="1"/>
  <c r="K84" i="8" s="1"/>
  <c r="V71" i="4"/>
  <c r="W71" i="4" s="1"/>
  <c r="O97" i="8" s="1"/>
  <c r="AF74" i="7"/>
  <c r="N18" i="4"/>
  <c r="O18" i="4" s="1"/>
  <c r="AF53" i="7"/>
  <c r="AF31" i="7"/>
  <c r="U40" i="4"/>
  <c r="V40" i="4" s="1"/>
  <c r="W40" i="4" s="1"/>
  <c r="O46" i="8" s="1"/>
  <c r="N64" i="4"/>
  <c r="O64" i="4" s="1"/>
  <c r="K90" i="8" s="1"/>
  <c r="AE40" i="6"/>
  <c r="AE25" i="6"/>
  <c r="AE31" i="6"/>
  <c r="AE61" i="6"/>
  <c r="AE27" i="6"/>
  <c r="O20" i="4"/>
  <c r="AG20" i="6" s="1"/>
  <c r="N63" i="4"/>
  <c r="O63" i="4" s="1"/>
  <c r="AG63" i="6" s="1"/>
  <c r="N13" i="4"/>
  <c r="AF13" i="6" s="1"/>
  <c r="U39" i="4"/>
  <c r="AG39" i="7" s="1"/>
  <c r="M88" i="8"/>
  <c r="U56" i="4"/>
  <c r="V56" i="4" s="1"/>
  <c r="W56" i="4" s="1"/>
  <c r="N52" i="4"/>
  <c r="O52" i="4" s="1"/>
  <c r="K78" i="8" s="1"/>
  <c r="N24" i="4"/>
  <c r="AF24" i="6" s="1"/>
  <c r="AE69" i="6"/>
  <c r="AE68" i="6"/>
  <c r="AE33" i="6"/>
  <c r="N17" i="4"/>
  <c r="AF17" i="6" s="1"/>
  <c r="AE29" i="6"/>
  <c r="M37" i="8"/>
  <c r="AF34" i="7"/>
  <c r="AG53" i="7"/>
  <c r="AF61" i="7"/>
  <c r="N65" i="4"/>
  <c r="O65" i="4" s="1"/>
  <c r="K91" i="8" s="1"/>
  <c r="AE66" i="6"/>
  <c r="K87" i="8"/>
  <c r="M105" i="8"/>
  <c r="AG62" i="7"/>
  <c r="U70" i="4"/>
  <c r="AG70" i="7" s="1"/>
  <c r="V37" i="4"/>
  <c r="W37" i="4" s="1"/>
  <c r="O43" i="8" s="1"/>
  <c r="AE76" i="6"/>
  <c r="N56" i="4"/>
  <c r="AF56" i="6" s="1"/>
  <c r="AE11" i="6"/>
  <c r="AE71" i="6"/>
  <c r="AE21" i="6"/>
  <c r="N79" i="4"/>
  <c r="AF79" i="6" s="1"/>
  <c r="N38" i="4"/>
  <c r="O38" i="4" s="1"/>
  <c r="AG38" i="6" s="1"/>
  <c r="T13" i="4"/>
  <c r="U13" i="4" s="1"/>
  <c r="V13" i="4" s="1"/>
  <c r="W13" i="4" s="1"/>
  <c r="O19" i="8" s="1"/>
  <c r="N12" i="4"/>
  <c r="O12" i="4" s="1"/>
  <c r="K18" i="8" s="1"/>
  <c r="T12" i="4"/>
  <c r="M40" i="8"/>
  <c r="V61" i="4"/>
  <c r="W61" i="4" s="1"/>
  <c r="O87" i="8" s="1"/>
  <c r="AG34" i="7"/>
  <c r="V74" i="4"/>
  <c r="W74" i="4" s="1"/>
  <c r="O100" i="8" s="1"/>
  <c r="AG31" i="7"/>
  <c r="U75" i="4"/>
  <c r="AG75" i="7" s="1"/>
  <c r="AF71" i="7"/>
  <c r="AE20" i="6"/>
  <c r="AE57" i="6"/>
  <c r="N23" i="4"/>
  <c r="AF23" i="6" s="1"/>
  <c r="N10" i="4"/>
  <c r="O10" i="4" s="1"/>
  <c r="K16" i="8" s="1"/>
  <c r="N15" i="4"/>
  <c r="O15" i="4" s="1"/>
  <c r="AG15" i="6" s="1"/>
  <c r="AE37" i="6"/>
  <c r="T11" i="4"/>
  <c r="AG79" i="7"/>
  <c r="U80" i="4"/>
  <c r="AG80" i="7" s="1"/>
  <c r="V29" i="4"/>
  <c r="M35" i="8" s="1"/>
  <c r="U69" i="4"/>
  <c r="AG69" i="7" s="1"/>
  <c r="U35" i="4"/>
  <c r="V35" i="4" s="1"/>
  <c r="W35" i="4" s="1"/>
  <c r="O41" i="8" s="1"/>
  <c r="U57" i="4"/>
  <c r="AG57" i="7" s="1"/>
  <c r="AF37" i="7"/>
  <c r="AF79" i="7"/>
  <c r="AF62" i="7"/>
  <c r="AF29" i="6"/>
  <c r="AE16" i="6"/>
  <c r="N80" i="4"/>
  <c r="O80" i="4" s="1"/>
  <c r="K106" i="8" s="1"/>
  <c r="AF31" i="6"/>
  <c r="K43" i="8"/>
  <c r="M81" i="8"/>
  <c r="H12" i="4"/>
  <c r="AE12" i="3" s="1"/>
  <c r="AG63" i="7"/>
  <c r="AG19" i="7"/>
  <c r="AF61" i="6"/>
  <c r="O24" i="4"/>
  <c r="K30" i="8" s="1"/>
  <c r="AF23" i="7"/>
  <c r="K37" i="8"/>
  <c r="I90" i="8"/>
  <c r="AG24" i="6"/>
  <c r="AF52" i="3"/>
  <c r="U67" i="4"/>
  <c r="V67" i="4" s="1"/>
  <c r="M93" i="8" s="1"/>
  <c r="AF21" i="6"/>
  <c r="AF55" i="6"/>
  <c r="AF19" i="7"/>
  <c r="M29" i="8"/>
  <c r="AG23" i="7"/>
  <c r="U22" i="4"/>
  <c r="V22" i="4" s="1"/>
  <c r="W22" i="4" s="1"/>
  <c r="AE11" i="3"/>
  <c r="AG69" i="6"/>
  <c r="AG28" i="7"/>
  <c r="AF37" i="6"/>
  <c r="M34" i="8"/>
  <c r="AF11" i="3"/>
  <c r="AF63" i="7"/>
  <c r="M89" i="8"/>
  <c r="U51" i="4"/>
  <c r="AG51" i="7" s="1"/>
  <c r="AF69" i="6"/>
  <c r="O39" i="4"/>
  <c r="AF13" i="7"/>
  <c r="AG30" i="6"/>
  <c r="O27" i="4"/>
  <c r="AG27" i="6" s="1"/>
  <c r="U32" i="4"/>
  <c r="V32" i="4" s="1"/>
  <c r="W32" i="4" s="1"/>
  <c r="K81" i="8"/>
  <c r="AG25" i="7"/>
  <c r="AG26" i="6"/>
  <c r="K89" i="8"/>
  <c r="O76" i="4"/>
  <c r="AG76" i="6" s="1"/>
  <c r="U52" i="4"/>
  <c r="V52" i="4" s="1"/>
  <c r="W52" i="4" s="1"/>
  <c r="AE27" i="3"/>
  <c r="U14" i="4"/>
  <c r="AG14" i="7" s="1"/>
  <c r="AF26" i="7"/>
  <c r="V26" i="4"/>
  <c r="W26" i="4" s="1"/>
  <c r="O32" i="8" s="1"/>
  <c r="O33" i="4"/>
  <c r="K39" i="8" s="1"/>
  <c r="AF25" i="7"/>
  <c r="I19" i="4"/>
  <c r="I25" i="8" s="1"/>
  <c r="K27" i="8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F58" i="6"/>
  <c r="AE9" i="6"/>
  <c r="N9" i="4"/>
  <c r="AG72" i="6"/>
  <c r="M99" i="8"/>
  <c r="AE76" i="3"/>
  <c r="O36" i="4"/>
  <c r="K42" i="8" s="1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M27" i="8"/>
  <c r="AF71" i="6"/>
  <c r="AE52" i="3"/>
  <c r="AG73" i="7"/>
  <c r="AF72" i="6"/>
  <c r="U16" i="4"/>
  <c r="V16" i="4" s="1"/>
  <c r="W16" i="4" s="1"/>
  <c r="AF80" i="6"/>
  <c r="AF21" i="7"/>
  <c r="O32" i="4"/>
  <c r="K38" i="8" s="1"/>
  <c r="AF28" i="7"/>
  <c r="AF26" i="6"/>
  <c r="AE32" i="6"/>
  <c r="N53" i="4"/>
  <c r="AE53" i="6"/>
  <c r="AE34" i="6"/>
  <c r="N34" i="4"/>
  <c r="M85" i="8"/>
  <c r="W59" i="4"/>
  <c r="O85" i="8" s="1"/>
  <c r="AF66" i="6"/>
  <c r="K31" i="8"/>
  <c r="AG11" i="6"/>
  <c r="W58" i="4"/>
  <c r="O84" i="8" s="1"/>
  <c r="AF30" i="6"/>
  <c r="AF25" i="6"/>
  <c r="M80" i="8"/>
  <c r="W54" i="4"/>
  <c r="O80" i="8" s="1"/>
  <c r="W76" i="4"/>
  <c r="O102" i="8" s="1"/>
  <c r="U36" i="4"/>
  <c r="AG36" i="7" s="1"/>
  <c r="K86" i="8"/>
  <c r="W53" i="4"/>
  <c r="O79" i="8" s="1"/>
  <c r="W19" i="4"/>
  <c r="O25" i="8" s="1"/>
  <c r="O77" i="4"/>
  <c r="AF77" i="6"/>
  <c r="I99" i="8"/>
  <c r="AE54" i="6"/>
  <c r="N54" i="4"/>
  <c r="AE70" i="6"/>
  <c r="N70" i="4"/>
  <c r="K92" i="8"/>
  <c r="AF18" i="6"/>
  <c r="M76" i="8"/>
  <c r="W50" i="4"/>
  <c r="O76" i="8" s="1"/>
  <c r="W17" i="4"/>
  <c r="O23" i="8" s="1"/>
  <c r="N78" i="4"/>
  <c r="AE78" i="6"/>
  <c r="U18" i="4"/>
  <c r="V18" i="4" s="1"/>
  <c r="W18" i="4" s="1"/>
  <c r="AF63" i="6"/>
  <c r="AF11" i="6"/>
  <c r="M44" i="8"/>
  <c r="W38" i="4"/>
  <c r="O44" i="8" s="1"/>
  <c r="AE62" i="6"/>
  <c r="N62" i="4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M102" i="8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I36" i="4"/>
  <c r="AF36" i="3" s="1"/>
  <c r="AF75" i="3"/>
  <c r="I67" i="4"/>
  <c r="I93" i="8" s="1"/>
  <c r="I65" i="4"/>
  <c r="AF65" i="3" s="1"/>
  <c r="I16" i="4"/>
  <c r="AF16" i="3" s="1"/>
  <c r="AG38" i="7"/>
  <c r="AE64" i="3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9" i="7"/>
  <c r="AE9" i="3"/>
  <c r="I12" i="4"/>
  <c r="I18" i="8" s="1"/>
  <c r="V78" i="4"/>
  <c r="W78" i="4" s="1"/>
  <c r="AG78" i="7"/>
  <c r="I18" i="4"/>
  <c r="I24" i="8" s="1"/>
  <c r="I62" i="4"/>
  <c r="I88" i="8" s="1"/>
  <c r="AE74" i="3"/>
  <c r="I74" i="4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E58" i="3"/>
  <c r="I58" i="4"/>
  <c r="I30" i="8"/>
  <c r="AF24" i="3"/>
  <c r="AG68" i="7"/>
  <c r="AF31" i="3"/>
  <c r="AE21" i="3"/>
  <c r="I26" i="8"/>
  <c r="I33" i="4"/>
  <c r="AE33" i="3"/>
  <c r="I71" i="4"/>
  <c r="AE71" i="3"/>
  <c r="AE66" i="3"/>
  <c r="AF57" i="3"/>
  <c r="I83" i="8"/>
  <c r="M31" i="8"/>
  <c r="O31" i="8"/>
  <c r="AF53" i="3"/>
  <c r="M98" i="8"/>
  <c r="O98" i="8"/>
  <c r="AF69" i="3"/>
  <c r="I87" i="8"/>
  <c r="AF61" i="3"/>
  <c r="O26" i="8"/>
  <c r="M26" i="8"/>
  <c r="I80" i="8"/>
  <c r="AF54" i="3"/>
  <c r="AF17" i="3"/>
  <c r="I23" i="8"/>
  <c r="AF13" i="3"/>
  <c r="I19" i="8"/>
  <c r="AF23" i="3"/>
  <c r="I29" i="8"/>
  <c r="AF35" i="3"/>
  <c r="I41" i="8"/>
  <c r="AG71" i="6"/>
  <c r="K97" i="8"/>
  <c r="V30" i="4"/>
  <c r="W30" i="4" s="1"/>
  <c r="AG30" i="7"/>
  <c r="AF56" i="3"/>
  <c r="I82" i="8"/>
  <c r="AF79" i="3"/>
  <c r="I105" i="8"/>
  <c r="O15" i="8"/>
  <c r="M15" i="8"/>
  <c r="I33" i="8"/>
  <c r="AF27" i="3"/>
  <c r="V27" i="4"/>
  <c r="W27" i="4" s="1"/>
  <c r="AG27" i="7"/>
  <c r="AF15" i="3"/>
  <c r="I21" i="8"/>
  <c r="I38" i="8"/>
  <c r="AF32" i="3"/>
  <c r="AG56" i="7" l="1"/>
  <c r="M103" i="8"/>
  <c r="M87" i="8"/>
  <c r="M100" i="8"/>
  <c r="V75" i="4"/>
  <c r="W75" i="4" s="1"/>
  <c r="O101" i="8" s="1"/>
  <c r="AG40" i="7"/>
  <c r="AG77" i="7"/>
  <c r="M46" i="8"/>
  <c r="V39" i="4"/>
  <c r="W39" i="4" s="1"/>
  <c r="O45" i="8" s="1"/>
  <c r="M90" i="8"/>
  <c r="AG64" i="7"/>
  <c r="K33" i="8"/>
  <c r="AG65" i="6"/>
  <c r="O17" i="4"/>
  <c r="AG17" i="6" s="1"/>
  <c r="AG58" i="6"/>
  <c r="O73" i="4"/>
  <c r="K99" i="8" s="1"/>
  <c r="M97" i="8"/>
  <c r="O14" i="4"/>
  <c r="K20" i="8" s="1"/>
  <c r="K26" i="8"/>
  <c r="AF64" i="6"/>
  <c r="W29" i="4"/>
  <c r="O35" i="8" s="1"/>
  <c r="AF38" i="6"/>
  <c r="AG64" i="6"/>
  <c r="AG10" i="6"/>
  <c r="AF10" i="6"/>
  <c r="O13" i="4"/>
  <c r="AG13" i="6" s="1"/>
  <c r="V70" i="4"/>
  <c r="W70" i="4" s="1"/>
  <c r="O96" i="8" s="1"/>
  <c r="M41" i="8"/>
  <c r="AG12" i="6"/>
  <c r="AF52" i="6"/>
  <c r="AG52" i="6"/>
  <c r="V80" i="4"/>
  <c r="W80" i="4" s="1"/>
  <c r="O106" i="8" s="1"/>
  <c r="M43" i="8"/>
  <c r="O79" i="4"/>
  <c r="K105" i="8" s="1"/>
  <c r="W67" i="4"/>
  <c r="O93" i="8" s="1"/>
  <c r="O23" i="4"/>
  <c r="AG23" i="6" s="1"/>
  <c r="AF65" i="6"/>
  <c r="AG80" i="6"/>
  <c r="AG13" i="7"/>
  <c r="M19" i="8"/>
  <c r="O56" i="4"/>
  <c r="K82" i="8" s="1"/>
  <c r="AG35" i="7"/>
  <c r="AG56" i="6"/>
  <c r="K44" i="8"/>
  <c r="AF12" i="6"/>
  <c r="U11" i="4"/>
  <c r="AF11" i="7"/>
  <c r="AF12" i="7"/>
  <c r="U12" i="4"/>
  <c r="V69" i="4"/>
  <c r="W69" i="4" s="1"/>
  <c r="O95" i="8" s="1"/>
  <c r="V57" i="4"/>
  <c r="W57" i="4" s="1"/>
  <c r="O83" i="8" s="1"/>
  <c r="AF15" i="6"/>
  <c r="K21" i="8"/>
  <c r="I77" i="8"/>
  <c r="V14" i="4"/>
  <c r="W14" i="4" s="1"/>
  <c r="O20" i="8" s="1"/>
  <c r="AG22" i="7"/>
  <c r="I91" i="8"/>
  <c r="V51" i="4"/>
  <c r="W51" i="4" s="1"/>
  <c r="O77" i="8" s="1"/>
  <c r="AG32" i="7"/>
  <c r="AG33" i="6"/>
  <c r="AG67" i="7"/>
  <c r="AG18" i="7"/>
  <c r="K45" i="8"/>
  <c r="AG39" i="6"/>
  <c r="AG52" i="7"/>
  <c r="AG14" i="6"/>
  <c r="AG16" i="7"/>
  <c r="AG36" i="6"/>
  <c r="O50" i="4"/>
  <c r="AG50" i="6" s="1"/>
  <c r="M32" i="8"/>
  <c r="AF62" i="3"/>
  <c r="AG73" i="6"/>
  <c r="K76" i="8"/>
  <c r="AF19" i="3"/>
  <c r="K23" i="8"/>
  <c r="K94" i="8"/>
  <c r="K102" i="8"/>
  <c r="I42" i="8"/>
  <c r="AF38" i="3"/>
  <c r="AG40" i="6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I39" i="8"/>
  <c r="AF33" i="3"/>
  <c r="AF58" i="3"/>
  <c r="I84" i="8"/>
  <c r="AF50" i="3"/>
  <c r="I76" i="8"/>
  <c r="AF74" i="3"/>
  <c r="I100" i="8"/>
  <c r="I89" i="8"/>
  <c r="AF63" i="3"/>
  <c r="M22" i="8"/>
  <c r="O22" i="8"/>
  <c r="O38" i="8"/>
  <c r="M38" i="8"/>
  <c r="O24" i="8"/>
  <c r="M24" i="8"/>
  <c r="M45" i="8"/>
  <c r="M36" i="8"/>
  <c r="O36" i="8"/>
  <c r="O78" i="8"/>
  <c r="M78" i="8"/>
  <c r="M33" i="8"/>
  <c r="O33" i="8"/>
  <c r="M101" i="8" l="1"/>
  <c r="M20" i="8"/>
  <c r="M96" i="8"/>
  <c r="M83" i="8"/>
  <c r="M106" i="8"/>
  <c r="K19" i="8"/>
  <c r="M95" i="8"/>
  <c r="AG79" i="6"/>
  <c r="K29" i="8"/>
  <c r="M77" i="8"/>
  <c r="V12" i="4"/>
  <c r="AG12" i="7"/>
  <c r="AG11" i="7"/>
  <c r="V11" i="4"/>
  <c r="M42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  <c r="W11" i="4" l="1"/>
  <c r="O17" i="8" s="1"/>
  <c r="M17" i="8"/>
  <c r="W12" i="4"/>
  <c r="O18" i="8" s="1"/>
  <c r="M18" i="8"/>
</calcChain>
</file>

<file path=xl/sharedStrings.xml><?xml version="1.0" encoding="utf-8"?>
<sst xmlns="http://schemas.openxmlformats.org/spreadsheetml/2006/main" count="686" uniqueCount="185">
  <si>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</si>
  <si>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</si>
  <si>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</si>
  <si>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</si>
  <si>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</si>
  <si>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</si>
  <si>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</si>
  <si>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</si>
  <si>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</si>
  <si>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</si>
  <si>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</si>
  <si>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</si>
  <si>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</si>
  <si>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</si>
  <si>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</si>
  <si>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</si>
  <si>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</si>
  <si>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</si>
  <si>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</si>
  <si>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</si>
  <si>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</si>
  <si>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</si>
  <si>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</si>
  <si>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</si>
  <si>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</si>
  <si>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</si>
  <si>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</si>
  <si>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</si>
  <si>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</si>
  <si>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</si>
  <si>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</si>
  <si>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</si>
  <si>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</si>
  <si>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</si>
  <si>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</si>
  <si>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</si>
  <si>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</si>
  <si>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</si>
  <si>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</si>
  <si>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</si>
  <si>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</si>
  <si>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</si>
  <si>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</si>
  <si>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</si>
  <si>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</si>
  <si>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</si>
  <si>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</si>
  <si>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</si>
  <si>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</si>
  <si>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</si>
  <si>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</si>
  <si>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</si>
  <si>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</si>
  <si>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</si>
  <si>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</si>
  <si>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</si>
  <si>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</si>
  <si>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</si>
  <si>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</si>
  <si>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</si>
  <si>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</si>
  <si>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</si>
  <si>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</si>
  <si>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</si>
  <si>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</si>
  <si>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</si>
  <si>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</si>
  <si>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</si>
  <si>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</si>
  <si>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</si>
  <si>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</si>
  <si>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</si>
  <si>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</si>
  <si>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</si>
  <si>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</si>
  <si>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</si>
  <si>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</si>
  <si>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</si>
  <si>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</si>
  <si>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</si>
  <si>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</si>
  <si>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</si>
  <si>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</si>
  <si>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</si>
  <si>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</si>
  <si>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</si>
  <si>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</si>
  <si>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</si>
  <si>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</si>
  <si>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</si>
  <si>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</si>
  <si>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</si>
  <si>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</si>
  <si>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</si>
  <si>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</si>
  <si>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</si>
  <si>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</si>
  <si>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</si>
  <si>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</si>
  <si>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</si>
  <si>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</si>
  <si>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</si>
  <si>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</si>
  <si>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</si>
  <si>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</si>
  <si>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</si>
  <si>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</si>
  <si>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</si>
  <si>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</si>
  <si>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</si>
  <si>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</si>
  <si>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</si>
  <si>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</si>
  <si>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</si>
  <si>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</si>
  <si>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</si>
  <si>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</si>
  <si>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</si>
  <si>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</si>
  <si>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</si>
  <si>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</si>
  <si>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</si>
  <si>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</si>
  <si>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</si>
  <si>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</si>
  <si>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</si>
  <si>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</si>
  <si>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</si>
  <si>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</si>
  <si>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</si>
  <si>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</si>
  <si>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</si>
  <si>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</si>
  <si>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</si>
  <si>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</si>
  <si>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</si>
  <si>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</si>
  <si>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</si>
  <si>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</si>
  <si>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</si>
  <si>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</si>
  <si>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</si>
  <si>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</si>
  <si>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</si>
  <si>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</si>
  <si>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</si>
  <si>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</si>
  <si>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</si>
  <si>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</si>
  <si>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</si>
  <si>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</si>
  <si>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</si>
  <si>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</si>
  <si>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</si>
  <si>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</si>
  <si>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2015-2016</t>
  </si>
  <si>
    <t>1ST</t>
  </si>
  <si>
    <t>8:45-10:00MW</t>
  </si>
  <si>
    <t>N6004</t>
  </si>
  <si>
    <t>1:45-3:00 MWF</t>
  </si>
  <si>
    <t>ACT 131</t>
  </si>
  <si>
    <t>COMPUTER MAINTENANCE &amp; REPAIR</t>
  </si>
  <si>
    <t>CITCS INTL A</t>
  </si>
  <si>
    <t>CASIL, MARK ERSON S.</t>
  </si>
  <si>
    <t>MENDOZA, PATRICK JOSHUA B.</t>
  </si>
  <si>
    <t>PARAN, DINNMARK STONE T.</t>
  </si>
  <si>
    <t>PERALTA, NIDA B.</t>
  </si>
  <si>
    <t>TILCAG, JEREMY B.</t>
  </si>
  <si>
    <t>ACT: NET MGMT</t>
  </si>
  <si>
    <t>13-1991-364</t>
  </si>
  <si>
    <t>12-2574-312</t>
  </si>
  <si>
    <t>14-3425-496</t>
  </si>
  <si>
    <t>CODECADEMY</t>
  </si>
  <si>
    <t>-</t>
  </si>
  <si>
    <t>LAB01</t>
  </si>
  <si>
    <t>LAB02</t>
  </si>
  <si>
    <t>LAB03</t>
  </si>
  <si>
    <t>LAB04</t>
  </si>
  <si>
    <t>LAB05</t>
  </si>
  <si>
    <t>LAB06</t>
  </si>
  <si>
    <t>LAB07</t>
  </si>
  <si>
    <t>JSCRIPT</t>
  </si>
  <si>
    <t>PRJ</t>
  </si>
  <si>
    <t>BTSTR*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</si>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</sst>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3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1" fillId="0" borderId="19" xfId="2" applyFont="1" applyFill="1" applyBorder="1" applyAlignment="1" applyProtection="1">
      <alignment horizontal="left" indent="1"/>
      <protection locked="0"/>
    </xf>
    <xf numFmtId="0" fontId="1" fillId="0" borderId="19" xfId="2" applyFont="1" applyFill="1" applyBorder="1" applyAlignment="1" applyProtection="1">
      <alignment horizontal="center" shrinkToFit="1"/>
      <protection locked="0"/>
    </xf>
    <xf numFmtId="0" fontId="1" fillId="0" borderId="19" xfId="2" applyFont="1" applyFill="1" applyBorder="1" applyAlignment="1" applyProtection="1">
      <alignment horizontal="left" shrinkToFit="1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/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/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/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/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/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/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/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/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/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/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/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/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/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/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/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/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/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/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/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/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/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/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/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/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/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/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 t="str">
            <v/>
          </cell>
          <cell r="I9" t="str">
            <v/>
          </cell>
          <cell r="M9" t="str">
            <v/>
          </cell>
          <cell r="N9" t="str">
            <v/>
          </cell>
          <cell r="O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/>
          </cell>
        </row>
        <row r="10">
          <cell r="H10" t="str">
            <v/>
          </cell>
          <cell r="I10" t="str">
            <v/>
          </cell>
          <cell r="M10" t="str">
            <v/>
          </cell>
          <cell r="N10" t="str">
            <v/>
          </cell>
          <cell r="O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</row>
        <row r="11">
          <cell r="H11" t="str">
            <v/>
          </cell>
          <cell r="I11" t="str">
            <v/>
          </cell>
          <cell r="M11" t="str">
            <v/>
          </cell>
          <cell r="N11" t="str">
            <v/>
          </cell>
          <cell r="O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</row>
        <row r="12">
          <cell r="H12" t="str">
            <v/>
          </cell>
          <cell r="I12" t="str">
            <v/>
          </cell>
          <cell r="M12" t="str">
            <v/>
          </cell>
          <cell r="N12" t="str">
            <v/>
          </cell>
          <cell r="O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</row>
        <row r="13">
          <cell r="H13" t="str">
            <v/>
          </cell>
          <cell r="I13" t="str">
            <v/>
          </cell>
          <cell r="M13" t="str">
            <v/>
          </cell>
          <cell r="N13" t="str">
            <v/>
          </cell>
          <cell r="O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</row>
        <row r="14">
          <cell r="H14" t="str">
            <v/>
          </cell>
          <cell r="I14" t="str">
            <v/>
          </cell>
          <cell r="M14" t="str">
            <v/>
          </cell>
          <cell r="N14" t="str">
            <v/>
          </cell>
          <cell r="O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</row>
        <row r="15">
          <cell r="H15" t="str">
            <v/>
          </cell>
          <cell r="I15" t="str">
            <v/>
          </cell>
          <cell r="M15" t="str">
            <v/>
          </cell>
          <cell r="N15" t="str">
            <v/>
          </cell>
          <cell r="O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</row>
        <row r="16">
          <cell r="H16" t="str">
            <v/>
          </cell>
          <cell r="I16" t="str">
            <v/>
          </cell>
          <cell r="M16" t="str">
            <v/>
          </cell>
          <cell r="N16" t="str">
            <v/>
          </cell>
          <cell r="O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</row>
        <row r="17">
          <cell r="H17" t="str">
            <v/>
          </cell>
          <cell r="I17" t="str">
            <v/>
          </cell>
          <cell r="M17" t="str">
            <v/>
          </cell>
          <cell r="N17" t="str">
            <v/>
          </cell>
          <cell r="O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</row>
        <row r="18">
          <cell r="H18" t="str">
            <v/>
          </cell>
          <cell r="I18" t="str">
            <v/>
          </cell>
          <cell r="M18" t="str">
            <v/>
          </cell>
          <cell r="N18" t="str">
            <v/>
          </cell>
          <cell r="O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</row>
        <row r="19">
          <cell r="H19" t="str">
            <v/>
          </cell>
          <cell r="I19" t="str">
            <v/>
          </cell>
          <cell r="M19" t="str">
            <v/>
          </cell>
          <cell r="N19" t="str">
            <v/>
          </cell>
          <cell r="O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</row>
        <row r="20">
          <cell r="H20" t="str">
            <v/>
          </cell>
          <cell r="I20" t="str">
            <v/>
          </cell>
          <cell r="M20" t="str">
            <v/>
          </cell>
          <cell r="N20" t="str">
            <v/>
          </cell>
          <cell r="O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</row>
        <row r="21">
          <cell r="H21" t="str">
            <v/>
          </cell>
          <cell r="I21" t="str">
            <v/>
          </cell>
          <cell r="M21" t="str">
            <v/>
          </cell>
          <cell r="N21" t="str">
            <v/>
          </cell>
          <cell r="O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</row>
        <row r="22">
          <cell r="H22" t="str">
            <v/>
          </cell>
          <cell r="I22" t="str">
            <v/>
          </cell>
          <cell r="M22" t="str">
            <v/>
          </cell>
          <cell r="N22" t="str">
            <v/>
          </cell>
          <cell r="O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/>
          </cell>
        </row>
        <row r="23">
          <cell r="H23" t="str">
            <v/>
          </cell>
          <cell r="I23" t="str">
            <v/>
          </cell>
          <cell r="M23" t="str">
            <v/>
          </cell>
          <cell r="N23" t="str">
            <v/>
          </cell>
          <cell r="O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/>
          </cell>
        </row>
        <row r="24">
          <cell r="H24" t="str">
            <v/>
          </cell>
          <cell r="I24" t="str">
            <v/>
          </cell>
          <cell r="M24" t="str">
            <v/>
          </cell>
          <cell r="N24" t="str">
            <v/>
          </cell>
          <cell r="O24" t="str">
            <v/>
          </cell>
          <cell r="S24" t="str">
            <v/>
          </cell>
          <cell r="T24" t="str">
            <v/>
          </cell>
          <cell r="U24" t="str">
            <v/>
          </cell>
          <cell r="V24" t="str">
            <v/>
          </cell>
        </row>
        <row r="25">
          <cell r="H25" t="str">
            <v/>
          </cell>
          <cell r="I25" t="str">
            <v/>
          </cell>
          <cell r="M25" t="str">
            <v/>
          </cell>
          <cell r="N25" t="str">
            <v/>
          </cell>
          <cell r="O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/>
          </cell>
        </row>
        <row r="26">
          <cell r="H26" t="str">
            <v/>
          </cell>
          <cell r="I26" t="str">
            <v/>
          </cell>
          <cell r="M26" t="str">
            <v/>
          </cell>
          <cell r="N26" t="str">
            <v/>
          </cell>
          <cell r="O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/>
          </cell>
        </row>
        <row r="27">
          <cell r="H27" t="str">
            <v/>
          </cell>
          <cell r="I27" t="str">
            <v/>
          </cell>
          <cell r="M27" t="str">
            <v/>
          </cell>
          <cell r="N27" t="str">
            <v/>
          </cell>
          <cell r="O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</row>
        <row r="28">
          <cell r="H28" t="str">
            <v/>
          </cell>
          <cell r="I28" t="str">
            <v/>
          </cell>
          <cell r="M28" t="str">
            <v/>
          </cell>
          <cell r="N28" t="str">
            <v/>
          </cell>
          <cell r="O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</row>
        <row r="29">
          <cell r="H29" t="str">
            <v/>
          </cell>
          <cell r="I29" t="str">
            <v/>
          </cell>
          <cell r="M29" t="str">
            <v/>
          </cell>
          <cell r="N29" t="str">
            <v/>
          </cell>
          <cell r="O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</row>
        <row r="30">
          <cell r="H30" t="str">
            <v/>
          </cell>
          <cell r="I30" t="str">
            <v/>
          </cell>
          <cell r="M30" t="str">
            <v/>
          </cell>
          <cell r="N30" t="str">
            <v/>
          </cell>
          <cell r="O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</row>
        <row r="31">
          <cell r="H31" t="str">
            <v/>
          </cell>
          <cell r="I31" t="str">
            <v/>
          </cell>
          <cell r="M31" t="str">
            <v/>
          </cell>
          <cell r="N31" t="str">
            <v/>
          </cell>
          <cell r="O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</row>
        <row r="32">
          <cell r="H32" t="str">
            <v/>
          </cell>
          <cell r="I32" t="str">
            <v/>
          </cell>
          <cell r="M32" t="str">
            <v/>
          </cell>
          <cell r="N32" t="str">
            <v/>
          </cell>
          <cell r="O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</row>
        <row r="33">
          <cell r="H33" t="str">
            <v/>
          </cell>
          <cell r="I33" t="str">
            <v/>
          </cell>
          <cell r="M33" t="str">
            <v/>
          </cell>
          <cell r="N33" t="str">
            <v/>
          </cell>
          <cell r="O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</row>
        <row r="34">
          <cell r="H34" t="str">
            <v/>
          </cell>
          <cell r="I34" t="str">
            <v/>
          </cell>
          <cell r="M34" t="str">
            <v/>
          </cell>
          <cell r="N34" t="str">
            <v/>
          </cell>
          <cell r="O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</row>
        <row r="35">
          <cell r="H35" t="str">
            <v/>
          </cell>
          <cell r="I35" t="str">
            <v/>
          </cell>
          <cell r="M35" t="str">
            <v/>
          </cell>
          <cell r="N35" t="str">
            <v/>
          </cell>
          <cell r="O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</row>
        <row r="36">
          <cell r="H36" t="str">
            <v/>
          </cell>
          <cell r="I36" t="str">
            <v/>
          </cell>
          <cell r="M36" t="str">
            <v/>
          </cell>
          <cell r="N36" t="str">
            <v/>
          </cell>
          <cell r="O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</row>
        <row r="37">
          <cell r="H37" t="str">
            <v/>
          </cell>
          <cell r="I37" t="str">
            <v/>
          </cell>
          <cell r="M37" t="str">
            <v/>
          </cell>
          <cell r="N37" t="str">
            <v/>
          </cell>
          <cell r="O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</row>
        <row r="38">
          <cell r="H38" t="str">
            <v/>
          </cell>
          <cell r="I38" t="str">
            <v/>
          </cell>
          <cell r="M38" t="str">
            <v/>
          </cell>
          <cell r="N38" t="str">
            <v/>
          </cell>
          <cell r="O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</row>
        <row r="39">
          <cell r="H39" t="str">
            <v/>
          </cell>
          <cell r="I39" t="str">
            <v/>
          </cell>
          <cell r="M39" t="str">
            <v/>
          </cell>
          <cell r="N39" t="str">
            <v/>
          </cell>
          <cell r="O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/>
          </cell>
        </row>
        <row r="40">
          <cell r="H40" t="str">
            <v/>
          </cell>
          <cell r="I40" t="str">
            <v/>
          </cell>
          <cell r="M40" t="str">
            <v/>
          </cell>
          <cell r="N40" t="str">
            <v/>
          </cell>
          <cell r="O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 t="str">
            <v/>
          </cell>
          <cell r="I50" t="str">
            <v/>
          </cell>
          <cell r="M50" t="str">
            <v/>
          </cell>
          <cell r="N50" t="str">
            <v/>
          </cell>
          <cell r="O50" t="str">
            <v/>
          </cell>
          <cell r="S50" t="str">
            <v/>
          </cell>
          <cell r="T50" t="str">
            <v/>
          </cell>
          <cell r="U50" t="str">
            <v/>
          </cell>
          <cell r="V50" t="str">
            <v/>
          </cell>
        </row>
        <row r="51">
          <cell r="H51" t="str">
            <v/>
          </cell>
          <cell r="I51" t="str">
            <v/>
          </cell>
          <cell r="M51" t="str">
            <v/>
          </cell>
          <cell r="N51" t="str">
            <v/>
          </cell>
          <cell r="O51" t="str">
            <v/>
          </cell>
          <cell r="S51" t="str">
            <v/>
          </cell>
          <cell r="T51" t="str">
            <v/>
          </cell>
          <cell r="U51" t="str">
            <v/>
          </cell>
          <cell r="V51" t="str">
            <v/>
          </cell>
        </row>
        <row r="52">
          <cell r="H52" t="str">
            <v/>
          </cell>
          <cell r="I52" t="str">
            <v/>
          </cell>
          <cell r="M52" t="str">
            <v/>
          </cell>
          <cell r="N52" t="str">
            <v/>
          </cell>
          <cell r="O52" t="str">
            <v/>
          </cell>
          <cell r="S52" t="str">
            <v/>
          </cell>
          <cell r="T52" t="str">
            <v/>
          </cell>
          <cell r="U52" t="str">
            <v/>
          </cell>
          <cell r="V52" t="str">
            <v/>
          </cell>
        </row>
        <row r="53">
          <cell r="H53" t="str">
            <v/>
          </cell>
          <cell r="I53" t="str">
            <v/>
          </cell>
          <cell r="M53" t="str">
            <v/>
          </cell>
          <cell r="N53" t="str">
            <v/>
          </cell>
          <cell r="O53" t="str">
            <v/>
          </cell>
          <cell r="S53" t="str">
            <v/>
          </cell>
          <cell r="T53" t="str">
            <v/>
          </cell>
          <cell r="U53" t="str">
            <v/>
          </cell>
          <cell r="V53" t="str">
            <v/>
          </cell>
        </row>
        <row r="54">
          <cell r="H54" t="str">
            <v/>
          </cell>
          <cell r="I54" t="str">
            <v/>
          </cell>
          <cell r="M54" t="str">
            <v/>
          </cell>
          <cell r="N54" t="str">
            <v/>
          </cell>
          <cell r="O54" t="str">
            <v/>
          </cell>
          <cell r="S54" t="str">
            <v/>
          </cell>
          <cell r="T54" t="str">
            <v/>
          </cell>
          <cell r="U54" t="str">
            <v/>
          </cell>
          <cell r="V54" t="str">
            <v/>
          </cell>
        </row>
        <row r="55">
          <cell r="H55" t="str">
            <v/>
          </cell>
          <cell r="I55" t="str">
            <v/>
          </cell>
          <cell r="M55" t="str">
            <v/>
          </cell>
          <cell r="N55" t="str">
            <v/>
          </cell>
          <cell r="O55" t="str">
            <v/>
          </cell>
          <cell r="S55" t="str">
            <v/>
          </cell>
          <cell r="T55" t="str">
            <v/>
          </cell>
          <cell r="U55" t="str">
            <v/>
          </cell>
          <cell r="V55" t="str">
            <v/>
          </cell>
        </row>
        <row r="56">
          <cell r="H56" t="str">
            <v/>
          </cell>
          <cell r="I56" t="str">
            <v/>
          </cell>
          <cell r="M56" t="str">
            <v/>
          </cell>
          <cell r="N56" t="str">
            <v/>
          </cell>
          <cell r="O56" t="str">
            <v/>
          </cell>
          <cell r="S56" t="str">
            <v/>
          </cell>
          <cell r="T56" t="str">
            <v/>
          </cell>
          <cell r="U56" t="str">
            <v/>
          </cell>
          <cell r="V56" t="str">
            <v/>
          </cell>
        </row>
        <row r="57">
          <cell r="H57" t="str">
            <v/>
          </cell>
          <cell r="I57" t="str">
            <v/>
          </cell>
          <cell r="M57" t="str">
            <v/>
          </cell>
          <cell r="N57" t="str">
            <v/>
          </cell>
          <cell r="O57" t="str">
            <v/>
          </cell>
          <cell r="S57" t="str">
            <v/>
          </cell>
          <cell r="T57" t="str">
            <v/>
          </cell>
          <cell r="U57" t="str">
            <v/>
          </cell>
          <cell r="V57" t="str">
            <v/>
          </cell>
        </row>
        <row r="58">
          <cell r="H58" t="str">
            <v/>
          </cell>
          <cell r="I58" t="str">
            <v/>
          </cell>
          <cell r="M58" t="str">
            <v/>
          </cell>
          <cell r="N58" t="str">
            <v/>
          </cell>
          <cell r="O58" t="str">
            <v/>
          </cell>
          <cell r="S58" t="str">
            <v/>
          </cell>
          <cell r="T58" t="str">
            <v/>
          </cell>
          <cell r="U58" t="str">
            <v/>
          </cell>
          <cell r="V58" t="str">
            <v/>
          </cell>
        </row>
        <row r="59">
          <cell r="H59" t="str">
            <v/>
          </cell>
          <cell r="I59" t="str">
            <v/>
          </cell>
          <cell r="M59" t="str">
            <v/>
          </cell>
          <cell r="N59" t="str">
            <v/>
          </cell>
          <cell r="O59" t="str">
            <v/>
          </cell>
          <cell r="S59" t="str">
            <v/>
          </cell>
          <cell r="T59" t="str">
            <v/>
          </cell>
          <cell r="U59" t="str">
            <v/>
          </cell>
          <cell r="V59" t="str">
            <v/>
          </cell>
        </row>
        <row r="60">
          <cell r="H60" t="str">
            <v/>
          </cell>
          <cell r="I60" t="str">
            <v/>
          </cell>
          <cell r="M60" t="str">
            <v/>
          </cell>
          <cell r="N60" t="str">
            <v/>
          </cell>
          <cell r="O60" t="str">
            <v/>
          </cell>
          <cell r="S60" t="str">
            <v/>
          </cell>
          <cell r="T60" t="str">
            <v/>
          </cell>
          <cell r="U60" t="str">
            <v/>
          </cell>
          <cell r="V60" t="str">
            <v/>
          </cell>
        </row>
        <row r="61">
          <cell r="H61" t="str">
            <v/>
          </cell>
          <cell r="I61" t="str">
            <v/>
          </cell>
          <cell r="M61" t="str">
            <v/>
          </cell>
          <cell r="N61" t="str">
            <v/>
          </cell>
          <cell r="O61" t="str">
            <v/>
          </cell>
          <cell r="S61" t="str">
            <v/>
          </cell>
          <cell r="T61" t="str">
            <v/>
          </cell>
          <cell r="U61" t="str">
            <v/>
          </cell>
          <cell r="V61" t="str">
            <v/>
          </cell>
        </row>
        <row r="62">
          <cell r="H62" t="str">
            <v/>
          </cell>
          <cell r="I62" t="str">
            <v/>
          </cell>
          <cell r="M62" t="str">
            <v/>
          </cell>
          <cell r="N62" t="str">
            <v/>
          </cell>
          <cell r="O62" t="str">
            <v/>
          </cell>
          <cell r="S62" t="str">
            <v/>
          </cell>
          <cell r="T62" t="str">
            <v/>
          </cell>
          <cell r="U62" t="str">
            <v/>
          </cell>
          <cell r="V62" t="str">
            <v/>
          </cell>
        </row>
        <row r="63">
          <cell r="H63" t="str">
            <v/>
          </cell>
          <cell r="I63" t="str">
            <v/>
          </cell>
          <cell r="M63" t="str">
            <v/>
          </cell>
          <cell r="N63" t="str">
            <v/>
          </cell>
          <cell r="O63" t="str">
            <v/>
          </cell>
          <cell r="S63" t="str">
            <v/>
          </cell>
          <cell r="T63" t="str">
            <v/>
          </cell>
          <cell r="U63" t="str">
            <v/>
          </cell>
          <cell r="V63" t="str">
            <v/>
          </cell>
        </row>
        <row r="64">
          <cell r="H64" t="str">
            <v/>
          </cell>
          <cell r="I64" t="str">
            <v/>
          </cell>
          <cell r="M64" t="str">
            <v/>
          </cell>
          <cell r="N64" t="str">
            <v/>
          </cell>
          <cell r="O64" t="str">
            <v/>
          </cell>
          <cell r="S64" t="str">
            <v/>
          </cell>
          <cell r="T64" t="str">
            <v/>
          </cell>
          <cell r="U64" t="str">
            <v/>
          </cell>
          <cell r="V64" t="str">
            <v/>
          </cell>
        </row>
        <row r="65">
          <cell r="H65" t="str">
            <v/>
          </cell>
          <cell r="I65" t="str">
            <v/>
          </cell>
          <cell r="M65" t="str">
            <v/>
          </cell>
          <cell r="N65" t="str">
            <v/>
          </cell>
          <cell r="O65" t="str">
            <v/>
          </cell>
          <cell r="S65" t="str">
            <v/>
          </cell>
          <cell r="T65" t="str">
            <v/>
          </cell>
          <cell r="U65" t="str">
            <v/>
          </cell>
          <cell r="V65" t="str">
            <v/>
          </cell>
        </row>
        <row r="66">
          <cell r="H66" t="str">
            <v/>
          </cell>
          <cell r="I66" t="str">
            <v/>
          </cell>
          <cell r="M66" t="str">
            <v/>
          </cell>
          <cell r="N66" t="str">
            <v/>
          </cell>
          <cell r="O66" t="str">
            <v/>
          </cell>
          <cell r="S66" t="str">
            <v/>
          </cell>
          <cell r="T66" t="str">
            <v/>
          </cell>
          <cell r="U66" t="str">
            <v/>
          </cell>
          <cell r="V66" t="str">
            <v/>
          </cell>
        </row>
        <row r="67">
          <cell r="H67" t="str">
            <v/>
          </cell>
          <cell r="I67" t="str">
            <v/>
          </cell>
          <cell r="M67" t="str">
            <v/>
          </cell>
          <cell r="N67" t="str">
            <v/>
          </cell>
          <cell r="O67" t="str">
            <v/>
          </cell>
          <cell r="S67" t="str">
            <v/>
          </cell>
          <cell r="T67" t="str">
            <v/>
          </cell>
          <cell r="U67" t="str">
            <v/>
          </cell>
          <cell r="V67" t="str">
            <v/>
          </cell>
        </row>
        <row r="68">
          <cell r="H68" t="str">
            <v/>
          </cell>
          <cell r="I68" t="str">
            <v/>
          </cell>
          <cell r="M68" t="str">
            <v/>
          </cell>
          <cell r="N68" t="str">
            <v/>
          </cell>
          <cell r="O68" t="str">
            <v/>
          </cell>
          <cell r="S68" t="str">
            <v/>
          </cell>
          <cell r="T68" t="str">
            <v/>
          </cell>
          <cell r="U68" t="str">
            <v/>
          </cell>
          <cell r="V68" t="str">
            <v/>
          </cell>
        </row>
        <row r="69">
          <cell r="H69" t="str">
            <v/>
          </cell>
          <cell r="I69" t="str">
            <v/>
          </cell>
          <cell r="M69" t="str">
            <v/>
          </cell>
          <cell r="N69" t="str">
            <v/>
          </cell>
          <cell r="O69" t="str">
            <v/>
          </cell>
          <cell r="S69" t="str">
            <v/>
          </cell>
          <cell r="T69" t="str">
            <v/>
          </cell>
          <cell r="U69" t="str">
            <v/>
          </cell>
          <cell r="V69" t="str">
            <v/>
          </cell>
        </row>
        <row r="70">
          <cell r="H70" t="str">
            <v/>
          </cell>
          <cell r="I70" t="str">
            <v/>
          </cell>
          <cell r="M70" t="str">
            <v/>
          </cell>
          <cell r="N70" t="str">
            <v/>
          </cell>
          <cell r="O70" t="str">
            <v/>
          </cell>
          <cell r="S70" t="str">
            <v/>
          </cell>
          <cell r="T70" t="str">
            <v/>
          </cell>
          <cell r="U70" t="str">
            <v/>
          </cell>
          <cell r="V70" t="str">
            <v/>
          </cell>
        </row>
        <row r="71">
          <cell r="H71" t="str">
            <v/>
          </cell>
          <cell r="I71" t="str">
            <v/>
          </cell>
          <cell r="M71" t="str">
            <v/>
          </cell>
          <cell r="N71" t="str">
            <v/>
          </cell>
          <cell r="O71" t="str">
            <v/>
          </cell>
          <cell r="S71" t="str">
            <v/>
          </cell>
          <cell r="T71" t="str">
            <v/>
          </cell>
          <cell r="U71" t="str">
            <v/>
          </cell>
          <cell r="V71" t="str">
            <v/>
          </cell>
        </row>
        <row r="72">
          <cell r="H72" t="str">
            <v/>
          </cell>
          <cell r="I72" t="str">
            <v/>
          </cell>
          <cell r="M72" t="str">
            <v/>
          </cell>
          <cell r="N72" t="str">
            <v/>
          </cell>
          <cell r="O72" t="str">
            <v/>
          </cell>
          <cell r="S72" t="str">
            <v/>
          </cell>
          <cell r="T72" t="str">
            <v/>
          </cell>
          <cell r="U72" t="str">
            <v/>
          </cell>
          <cell r="V72" t="str">
            <v/>
          </cell>
        </row>
        <row r="73">
          <cell r="H73" t="str">
            <v/>
          </cell>
          <cell r="I73" t="str">
            <v/>
          </cell>
          <cell r="M73" t="str">
            <v/>
          </cell>
          <cell r="N73" t="str">
            <v/>
          </cell>
          <cell r="O73" t="str">
            <v/>
          </cell>
          <cell r="S73" t="str">
            <v/>
          </cell>
          <cell r="T73" t="str">
            <v/>
          </cell>
          <cell r="U73" t="str">
            <v/>
          </cell>
          <cell r="V73" t="str">
            <v/>
          </cell>
        </row>
        <row r="74">
          <cell r="H74" t="str">
            <v/>
          </cell>
          <cell r="I74" t="str">
            <v/>
          </cell>
          <cell r="M74" t="str">
            <v/>
          </cell>
          <cell r="N74" t="str">
            <v/>
          </cell>
          <cell r="O74" t="str">
            <v/>
          </cell>
          <cell r="S74" t="str">
            <v/>
          </cell>
          <cell r="T74" t="str">
            <v/>
          </cell>
          <cell r="U74" t="str">
            <v/>
          </cell>
          <cell r="V74" t="str">
            <v/>
          </cell>
        </row>
        <row r="75">
          <cell r="H75" t="str">
            <v/>
          </cell>
          <cell r="I75" t="str">
            <v/>
          </cell>
          <cell r="M75" t="str">
            <v/>
          </cell>
          <cell r="N75" t="str">
            <v/>
          </cell>
          <cell r="O75" t="str">
            <v/>
          </cell>
          <cell r="S75" t="str">
            <v/>
          </cell>
          <cell r="T75" t="str">
            <v/>
          </cell>
          <cell r="U75" t="str">
            <v/>
          </cell>
          <cell r="V75" t="str">
            <v/>
          </cell>
        </row>
        <row r="76">
          <cell r="H76" t="str">
            <v/>
          </cell>
          <cell r="I76" t="str">
            <v/>
          </cell>
          <cell r="M76" t="str">
            <v/>
          </cell>
          <cell r="N76" t="str">
            <v/>
          </cell>
          <cell r="O76" t="str">
            <v/>
          </cell>
          <cell r="S76" t="str">
            <v/>
          </cell>
          <cell r="T76" t="str">
            <v/>
          </cell>
          <cell r="U76" t="str">
            <v/>
          </cell>
          <cell r="V76" t="str">
            <v/>
          </cell>
        </row>
        <row r="77">
          <cell r="H77" t="str">
            <v/>
          </cell>
          <cell r="I77" t="str">
            <v/>
          </cell>
          <cell r="M77" t="str">
            <v/>
          </cell>
          <cell r="N77" t="str">
            <v/>
          </cell>
          <cell r="O77" t="str">
            <v/>
          </cell>
          <cell r="S77" t="str">
            <v/>
          </cell>
          <cell r="T77" t="str">
            <v/>
          </cell>
          <cell r="U77" t="str">
            <v/>
          </cell>
          <cell r="V77" t="str">
            <v/>
          </cell>
        </row>
        <row r="78">
          <cell r="H78" t="str">
            <v/>
          </cell>
          <cell r="I78" t="str">
            <v/>
          </cell>
          <cell r="M78" t="str">
            <v/>
          </cell>
          <cell r="N78" t="str">
            <v/>
          </cell>
          <cell r="O78" t="str">
            <v/>
          </cell>
          <cell r="S78" t="str">
            <v/>
          </cell>
          <cell r="T78" t="str">
            <v/>
          </cell>
          <cell r="U78" t="str">
            <v/>
          </cell>
          <cell r="V78" t="str">
            <v/>
          </cell>
        </row>
        <row r="79">
          <cell r="H79" t="str">
            <v/>
          </cell>
          <cell r="I79" t="str">
            <v/>
          </cell>
          <cell r="M79" t="str">
            <v/>
          </cell>
          <cell r="N79" t="str">
            <v/>
          </cell>
          <cell r="O79" t="str">
            <v/>
          </cell>
          <cell r="S79" t="str">
            <v/>
          </cell>
          <cell r="T79" t="str">
            <v/>
          </cell>
          <cell r="U79" t="str">
            <v/>
          </cell>
          <cell r="V79" t="str">
            <v/>
          </cell>
        </row>
        <row r="80">
          <cell r="H80" t="str">
            <v/>
          </cell>
          <cell r="I80" t="str">
            <v/>
          </cell>
          <cell r="M80" t="str">
            <v/>
          </cell>
          <cell r="N80" t="str">
            <v/>
          </cell>
          <cell r="O80" t="str">
            <v/>
          </cell>
          <cell r="S80" t="str">
            <v/>
          </cell>
          <cell r="T80" t="str">
            <v/>
          </cell>
          <cell r="U80" t="str">
            <v/>
          </cell>
          <cell r="V80" t="str">
            <v/>
          </cell>
        </row>
      </sheetData>
      <sheetData sheetId="4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5">
        <row r="4">
          <cell r="AD4" t="str">
            <v>EP~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6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5">
        <row r="4">
          <cell r="AD4" t="str">
            <v>EP~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6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topLeftCell="A85" workbookViewId="0">
      <selection activeCell="J14" sqref="J14"/>
    </sheetView>
  </sheetViews>
  <sheetFormatPr defaultRowHeight="15" x14ac:dyDescent="0.25"/>
  <cols>
    <col min="1" max="1" width="1.7109375" style="25" customWidth="1"/>
    <col min="2" max="3" width="3.7109375" style="26" customWidth="1"/>
    <col min="4" max="5" width="10.7109375" style="26" customWidth="1"/>
    <col min="6" max="6" width="1.7109375" style="26" customWidth="1"/>
    <col min="7" max="8" width="10.7109375" style="26" customWidth="1"/>
    <col min="9" max="9" width="1.7109375" style="26" customWidth="1"/>
    <col min="10" max="12" width="10.7109375" style="26" customWidth="1"/>
    <col min="13" max="14" width="3.7109375" style="26" customWidth="1"/>
    <col min="15" max="15" width="4.42578125" style="25" customWidth="1"/>
    <col min="16" max="16" width="11.42578125" style="26" customWidth="1"/>
    <col min="17" max="17" width="11.5703125" style="26" customWidth="1"/>
    <col min="18" max="18" width="16" style="26" customWidth="1"/>
    <col min="19" max="73" width="9.140625" style="25"/>
    <col min="74" max="16384" width="9.140625" style="26"/>
  </cols>
  <sheetData>
    <row r="1" spans="2:18" s="24" customFormat="1" ht="13.35" customHeight="1" thickBot="1" x14ac:dyDescent="0.3"/>
    <row r="2" spans="2:18" ht="13.35" customHeight="1" thickTop="1" x14ac:dyDescent="0.25">
      <c r="B2" s="210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2"/>
      <c r="P2" s="172" t="s">
        <v>24</v>
      </c>
      <c r="Q2" s="172"/>
      <c r="R2" s="172"/>
    </row>
    <row r="3" spans="2:18" ht="13.35" customHeight="1" x14ac:dyDescent="0.25">
      <c r="B3" s="213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5"/>
      <c r="P3" s="27" t="s">
        <v>25</v>
      </c>
      <c r="Q3" s="27" t="s">
        <v>26</v>
      </c>
      <c r="R3" s="27" t="s">
        <v>27</v>
      </c>
    </row>
    <row r="4" spans="2:18" ht="13.35" customHeight="1" x14ac:dyDescent="0.25">
      <c r="B4" s="213"/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5"/>
      <c r="P4" s="27">
        <v>0</v>
      </c>
      <c r="Q4" s="27">
        <v>6.9999000000000002</v>
      </c>
      <c r="R4" s="28">
        <v>70</v>
      </c>
    </row>
    <row r="5" spans="2:18" ht="13.35" customHeight="1" x14ac:dyDescent="0.25">
      <c r="B5" s="213"/>
      <c r="C5" s="214"/>
      <c r="D5" s="214"/>
      <c r="E5" s="214"/>
      <c r="F5" s="214"/>
      <c r="G5" s="214"/>
      <c r="H5" s="214"/>
      <c r="I5" s="214"/>
      <c r="J5" s="214"/>
      <c r="K5" s="214"/>
      <c r="L5" s="214"/>
      <c r="M5" s="214"/>
      <c r="N5" s="215"/>
      <c r="P5" s="27">
        <v>7</v>
      </c>
      <c r="Q5" s="27">
        <v>18.9999</v>
      </c>
      <c r="R5" s="28">
        <v>71</v>
      </c>
    </row>
    <row r="6" spans="2:18" ht="13.35" customHeight="1" x14ac:dyDescent="0.25">
      <c r="B6" s="213"/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5"/>
      <c r="P6" s="27">
        <v>19</v>
      </c>
      <c r="Q6" s="27">
        <v>30.9999</v>
      </c>
      <c r="R6" s="28">
        <v>72</v>
      </c>
    </row>
    <row r="7" spans="2:18" ht="13.35" customHeight="1" x14ac:dyDescent="0.25">
      <c r="B7" s="213"/>
      <c r="C7" s="214"/>
      <c r="D7" s="214"/>
      <c r="E7" s="214"/>
      <c r="F7" s="214"/>
      <c r="G7" s="214"/>
      <c r="H7" s="214"/>
      <c r="I7" s="214"/>
      <c r="J7" s="214"/>
      <c r="K7" s="214"/>
      <c r="L7" s="214"/>
      <c r="M7" s="214"/>
      <c r="N7" s="215"/>
      <c r="P7" s="27">
        <v>31</v>
      </c>
      <c r="Q7" s="27">
        <v>42.999899999999997</v>
      </c>
      <c r="R7" s="28">
        <v>73</v>
      </c>
    </row>
    <row r="8" spans="2:18" ht="13.35" customHeight="1" x14ac:dyDescent="0.25">
      <c r="B8" s="213"/>
      <c r="C8" s="214"/>
      <c r="D8" s="214"/>
      <c r="E8" s="214"/>
      <c r="F8" s="214"/>
      <c r="G8" s="214"/>
      <c r="H8" s="214"/>
      <c r="I8" s="214"/>
      <c r="J8" s="214"/>
      <c r="K8" s="214"/>
      <c r="L8" s="214"/>
      <c r="M8" s="214"/>
      <c r="N8" s="215"/>
      <c r="P8" s="27">
        <v>43</v>
      </c>
      <c r="Q8" s="27">
        <v>49.999899999999997</v>
      </c>
      <c r="R8" s="28">
        <v>74</v>
      </c>
    </row>
    <row r="9" spans="2:18" ht="13.35" customHeight="1" x14ac:dyDescent="0.25">
      <c r="B9" s="216"/>
      <c r="C9" s="217"/>
      <c r="D9" s="217"/>
      <c r="E9" s="217"/>
      <c r="F9" s="217"/>
      <c r="G9" s="217"/>
      <c r="H9" s="217"/>
      <c r="I9" s="217"/>
      <c r="J9" s="217"/>
      <c r="K9" s="217"/>
      <c r="L9" s="217"/>
      <c r="M9" s="217"/>
      <c r="N9" s="218"/>
      <c r="P9" s="27">
        <v>50</v>
      </c>
      <c r="Q9" s="27">
        <v>51.499899999999997</v>
      </c>
      <c r="R9" s="28">
        <v>75</v>
      </c>
    </row>
    <row r="10" spans="2:18" ht="13.35" customHeight="1" thickBot="1" x14ac:dyDescent="0.3">
      <c r="B10" s="29"/>
      <c r="C10" s="219" t="s">
        <v>13</v>
      </c>
      <c r="D10" s="220"/>
      <c r="E10" s="220"/>
      <c r="F10" s="220"/>
      <c r="G10" s="220"/>
      <c r="H10" s="220"/>
      <c r="I10" s="220"/>
      <c r="J10" s="220"/>
      <c r="K10" s="220"/>
      <c r="L10" s="220"/>
      <c r="M10" s="221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3">
      <c r="B11" s="31"/>
      <c r="C11" s="204"/>
      <c r="D11" s="189"/>
      <c r="E11" s="189"/>
      <c r="F11" s="189"/>
      <c r="G11" s="189"/>
      <c r="H11" s="189"/>
      <c r="I11" s="189"/>
      <c r="J11" s="189"/>
      <c r="K11" s="189"/>
      <c r="L11" s="189"/>
      <c r="M11" s="205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3">
      <c r="B12" s="31"/>
      <c r="C12" s="13"/>
      <c r="D12" s="190" t="s">
        <v>162</v>
      </c>
      <c r="E12" s="226"/>
      <c r="F12" s="1"/>
      <c r="G12" s="222" t="s">
        <v>160</v>
      </c>
      <c r="H12" s="225"/>
      <c r="I12" s="2"/>
      <c r="J12" s="222" t="s">
        <v>161</v>
      </c>
      <c r="K12" s="223"/>
      <c r="L12" s="224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3">
      <c r="B13" s="31"/>
      <c r="C13" s="13"/>
      <c r="D13" s="176" t="s">
        <v>14</v>
      </c>
      <c r="E13" s="177"/>
      <c r="F13" s="1"/>
      <c r="G13" s="176" t="s">
        <v>15</v>
      </c>
      <c r="H13" s="176"/>
      <c r="I13" s="2"/>
      <c r="J13" s="176" t="s">
        <v>16</v>
      </c>
      <c r="K13" s="189"/>
      <c r="L13" s="189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3">
      <c r="B14" s="31"/>
      <c r="C14" s="13"/>
      <c r="D14" s="222" t="s">
        <v>157</v>
      </c>
      <c r="E14" s="225"/>
      <c r="F14" s="4"/>
      <c r="G14" s="222" t="s">
        <v>159</v>
      </c>
      <c r="H14" s="225"/>
      <c r="I14" s="5"/>
      <c r="J14" s="167" t="s">
        <v>158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3">
      <c r="B15" s="31"/>
      <c r="C15" s="13"/>
      <c r="D15" s="176" t="s">
        <v>17</v>
      </c>
      <c r="E15" s="188"/>
      <c r="F15" s="4"/>
      <c r="G15" s="176" t="s">
        <v>18</v>
      </c>
      <c r="H15" s="188"/>
      <c r="I15" s="5"/>
      <c r="J15" s="3" t="s">
        <v>19</v>
      </c>
      <c r="K15" s="227"/>
      <c r="L15" s="189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3">
      <c r="B16" s="31"/>
      <c r="C16" s="13"/>
      <c r="D16" s="190" t="s">
        <v>155</v>
      </c>
      <c r="E16" s="191"/>
      <c r="F16" s="4"/>
      <c r="G16" s="168" t="s">
        <v>156</v>
      </c>
      <c r="H16" s="182"/>
      <c r="I16" s="182"/>
      <c r="J16" s="178" t="s">
        <v>154</v>
      </c>
      <c r="K16" s="179"/>
      <c r="L16" s="180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25">
      <c r="B17" s="31"/>
      <c r="C17" s="13"/>
      <c r="D17" s="176" t="s">
        <v>20</v>
      </c>
      <c r="E17" s="200"/>
      <c r="F17" s="4"/>
      <c r="G17" s="3" t="s">
        <v>21</v>
      </c>
      <c r="H17" s="15"/>
      <c r="I17" s="5"/>
      <c r="J17" s="176" t="s">
        <v>22</v>
      </c>
      <c r="K17" s="189"/>
      <c r="L17" s="189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3">
      <c r="B18" s="31"/>
      <c r="C18" s="12"/>
      <c r="D18" s="185"/>
      <c r="E18" s="185"/>
      <c r="F18" s="15"/>
      <c r="G18" s="186"/>
      <c r="H18" s="186"/>
      <c r="I18" s="186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25">
      <c r="B19" s="31"/>
      <c r="C19" s="17"/>
      <c r="D19" s="197" t="s">
        <v>1</v>
      </c>
      <c r="E19" s="199"/>
      <c r="F19" s="7"/>
      <c r="G19" s="197" t="s">
        <v>2</v>
      </c>
      <c r="H19" s="198"/>
      <c r="I19" s="198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3">
      <c r="B20" s="31"/>
      <c r="C20" s="19"/>
      <c r="D20" s="206"/>
      <c r="E20" s="207"/>
      <c r="F20" s="8"/>
      <c r="G20" s="201" t="s">
        <v>5</v>
      </c>
      <c r="H20" s="202"/>
      <c r="I20" s="203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3">
      <c r="B21" s="31"/>
      <c r="C21" s="19"/>
      <c r="D21" s="176" t="s">
        <v>3</v>
      </c>
      <c r="E21" s="177"/>
      <c r="F21" s="9"/>
      <c r="G21" s="201" t="s">
        <v>6</v>
      </c>
      <c r="H21" s="202"/>
      <c r="I21" s="203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3">
      <c r="B22" s="31"/>
      <c r="C22" s="19"/>
      <c r="D22" s="183"/>
      <c r="E22" s="184"/>
      <c r="F22" s="8"/>
      <c r="G22" s="208" t="s">
        <v>136</v>
      </c>
      <c r="H22" s="209"/>
      <c r="I22" s="209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3">
      <c r="B23" s="31"/>
      <c r="C23" s="19"/>
      <c r="D23" s="176" t="s">
        <v>23</v>
      </c>
      <c r="E23" s="177"/>
      <c r="F23" s="9"/>
      <c r="G23" s="181"/>
      <c r="H23" s="181"/>
      <c r="I23" s="181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3">
      <c r="B24" s="31"/>
      <c r="C24" s="19"/>
      <c r="D24" s="183"/>
      <c r="E24" s="187"/>
      <c r="F24" s="9"/>
      <c r="G24" s="197" t="s">
        <v>7</v>
      </c>
      <c r="H24" s="198"/>
      <c r="I24" s="198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25">
      <c r="B25" s="31"/>
      <c r="C25" s="19"/>
      <c r="D25" s="176" t="s">
        <v>4</v>
      </c>
      <c r="E25" s="177"/>
      <c r="F25" s="8"/>
      <c r="G25" s="192" t="s">
        <v>11</v>
      </c>
      <c r="H25" s="193"/>
      <c r="I25" s="193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3">
      <c r="B26" s="31"/>
      <c r="C26" s="19"/>
      <c r="D26" s="176"/>
      <c r="E26" s="189"/>
      <c r="F26" s="8"/>
      <c r="G26" s="194" t="s">
        <v>12</v>
      </c>
      <c r="H26" s="195"/>
      <c r="I26" s="196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3">
      <c r="B27" s="31"/>
      <c r="C27" s="174" t="s">
        <v>152</v>
      </c>
      <c r="D27" s="175"/>
      <c r="E27" s="175"/>
      <c r="F27" s="21"/>
      <c r="G27" s="173"/>
      <c r="H27" s="173"/>
      <c r="I27" s="173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.75" thickBot="1" x14ac:dyDescent="0.3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.75" thickTop="1" x14ac:dyDescent="0.2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2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2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2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2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25"/>
    <row r="36" spans="2:18" s="25" customFormat="1" x14ac:dyDescent="0.25"/>
    <row r="37" spans="2:18" s="25" customFormat="1" x14ac:dyDescent="0.25"/>
    <row r="38" spans="2:18" s="25" customFormat="1" x14ac:dyDescent="0.25"/>
    <row r="39" spans="2:18" s="25" customFormat="1" x14ac:dyDescent="0.25"/>
    <row r="40" spans="2:18" s="25" customFormat="1" x14ac:dyDescent="0.25"/>
    <row r="41" spans="2:18" s="25" customFormat="1" x14ac:dyDescent="0.25"/>
    <row r="42" spans="2:18" s="25" customFormat="1" x14ac:dyDescent="0.25"/>
    <row r="43" spans="2:18" s="25" customFormat="1" x14ac:dyDescent="0.25"/>
    <row r="44" spans="2:18" s="25" customFormat="1" x14ac:dyDescent="0.25"/>
    <row r="45" spans="2:18" s="25" customFormat="1" x14ac:dyDescent="0.25"/>
    <row r="46" spans="2:18" s="25" customFormat="1" x14ac:dyDescent="0.25"/>
    <row r="47" spans="2:18" s="25" customFormat="1" x14ac:dyDescent="0.25"/>
    <row r="48" spans="2:18" s="25" customFormat="1" x14ac:dyDescent="0.25"/>
    <row r="49" s="25" customFormat="1" x14ac:dyDescent="0.25"/>
    <row r="50" s="25" customFormat="1" x14ac:dyDescent="0.25"/>
    <row r="51" s="25" customFormat="1" x14ac:dyDescent="0.25"/>
    <row r="52" s="25" customFormat="1" x14ac:dyDescent="0.25"/>
    <row r="53" s="25" customFormat="1" x14ac:dyDescent="0.25"/>
    <row r="54" s="25" customFormat="1" x14ac:dyDescent="0.25"/>
    <row r="55" s="25" customFormat="1" x14ac:dyDescent="0.25"/>
    <row r="56" s="25" customFormat="1" x14ac:dyDescent="0.25"/>
    <row r="57" s="25" customFormat="1" x14ac:dyDescent="0.25"/>
    <row r="58" s="25" customFormat="1" x14ac:dyDescent="0.25"/>
    <row r="59" s="25" customFormat="1" x14ac:dyDescent="0.25"/>
    <row r="60" s="25" customFormat="1" x14ac:dyDescent="0.25"/>
    <row r="61" s="25" customFormat="1" x14ac:dyDescent="0.25"/>
    <row r="62" s="25" customFormat="1" x14ac:dyDescent="0.25"/>
    <row r="63" s="25" customFormat="1" x14ac:dyDescent="0.25"/>
    <row r="64" s="25" customFormat="1" x14ac:dyDescent="0.25"/>
    <row r="65" s="25" customFormat="1" x14ac:dyDescent="0.25"/>
    <row r="66" s="25" customFormat="1" x14ac:dyDescent="0.25"/>
    <row r="67" s="25" customFormat="1" x14ac:dyDescent="0.25"/>
    <row r="68" s="25" customFormat="1" x14ac:dyDescent="0.25"/>
    <row r="69" s="25" customFormat="1" x14ac:dyDescent="0.25"/>
    <row r="70" s="25" customFormat="1" x14ac:dyDescent="0.25"/>
    <row r="71" s="25" customFormat="1" x14ac:dyDescent="0.25"/>
    <row r="72" s="25" customFormat="1" x14ac:dyDescent="0.25"/>
    <row r="73" s="25" customFormat="1" x14ac:dyDescent="0.25"/>
    <row r="74" s="25" customFormat="1" x14ac:dyDescent="0.25"/>
    <row r="75" s="25" customFormat="1" x14ac:dyDescent="0.25"/>
    <row r="76" s="25" customFormat="1" x14ac:dyDescent="0.25"/>
    <row r="77" s="25" customFormat="1" x14ac:dyDescent="0.25"/>
    <row r="78" s="25" customFormat="1" x14ac:dyDescent="0.25"/>
    <row r="79" s="25" customFormat="1" x14ac:dyDescent="0.25"/>
    <row r="80" s="25" customFormat="1" x14ac:dyDescent="0.25"/>
    <row r="81" s="25" customFormat="1" x14ac:dyDescent="0.25"/>
    <row r="82" s="25" customFormat="1" x14ac:dyDescent="0.25"/>
    <row r="83" s="25" customFormat="1" x14ac:dyDescent="0.25"/>
    <row r="84" s="25" customFormat="1" x14ac:dyDescent="0.25"/>
    <row r="85" s="25" customFormat="1" x14ac:dyDescent="0.25"/>
    <row r="86" s="25" customFormat="1" x14ac:dyDescent="0.25"/>
    <row r="87" s="25" customFormat="1" x14ac:dyDescent="0.25"/>
    <row r="88" s="25" customFormat="1" x14ac:dyDescent="0.25"/>
    <row r="89" s="25" customFormat="1" x14ac:dyDescent="0.25"/>
    <row r="90" s="25" customFormat="1" x14ac:dyDescent="0.25"/>
    <row r="91" s="25" customFormat="1" x14ac:dyDescent="0.25"/>
    <row r="92" s="25" customFormat="1" x14ac:dyDescent="0.25"/>
    <row r="93" s="25" customFormat="1" x14ac:dyDescent="0.25"/>
    <row r="94" s="25" customFormat="1" x14ac:dyDescent="0.25"/>
    <row r="95" s="25" customFormat="1" x14ac:dyDescent="0.25"/>
    <row r="96" s="25" customFormat="1" x14ac:dyDescent="0.25"/>
    <row r="97" s="25" customFormat="1" x14ac:dyDescent="0.25"/>
    <row r="98" s="25" customFormat="1" x14ac:dyDescent="0.25"/>
    <row r="99" s="25" customFormat="1" x14ac:dyDescent="0.25"/>
    <row r="100" s="25" customFormat="1" x14ac:dyDescent="0.25"/>
    <row r="101" s="25" customFormat="1" x14ac:dyDescent="0.25"/>
    <row r="102" s="25" customFormat="1" x14ac:dyDescent="0.25"/>
    <row r="103" s="25" customFormat="1" x14ac:dyDescent="0.25"/>
    <row r="104" s="25" customFormat="1" x14ac:dyDescent="0.25"/>
    <row r="105" s="25" customFormat="1" x14ac:dyDescent="0.25"/>
    <row r="106" s="25" customFormat="1" x14ac:dyDescent="0.25"/>
    <row r="107" s="25" customFormat="1" x14ac:dyDescent="0.25"/>
    <row r="108" s="25" customFormat="1" x14ac:dyDescent="0.25"/>
    <row r="109" s="25" customFormat="1" x14ac:dyDescent="0.25"/>
    <row r="110" s="25" customFormat="1" x14ac:dyDescent="0.25"/>
    <row r="111" s="25" customFormat="1" x14ac:dyDescent="0.25"/>
    <row r="112" s="25" customFormat="1" x14ac:dyDescent="0.25"/>
    <row r="113" s="25" customFormat="1" x14ac:dyDescent="0.25"/>
    <row r="114" s="25" customFormat="1" x14ac:dyDescent="0.25"/>
    <row r="115" s="25" customFormat="1" x14ac:dyDescent="0.25"/>
    <row r="116" s="25" customFormat="1" x14ac:dyDescent="0.25"/>
    <row r="117" s="25" customFormat="1" x14ac:dyDescent="0.25"/>
    <row r="118" s="25" customFormat="1" x14ac:dyDescent="0.25"/>
    <row r="119" s="25" customFormat="1" x14ac:dyDescent="0.25"/>
    <row r="120" s="25" customFormat="1" x14ac:dyDescent="0.25"/>
    <row r="121" s="25" customFormat="1" x14ac:dyDescent="0.25"/>
    <row r="122" s="25" customFormat="1" x14ac:dyDescent="0.25"/>
    <row r="123" s="25" customFormat="1" x14ac:dyDescent="0.25"/>
    <row r="124" s="25" customFormat="1" x14ac:dyDescent="0.25"/>
    <row r="125" s="25" customFormat="1" x14ac:dyDescent="0.25"/>
    <row r="126" s="25" customFormat="1" x14ac:dyDescent="0.25"/>
    <row r="127" s="25" customFormat="1" x14ac:dyDescent="0.25"/>
    <row r="128" s="25" customFormat="1" x14ac:dyDescent="0.25"/>
    <row r="129" s="25" customFormat="1" x14ac:dyDescent="0.25"/>
    <row r="130" s="25" customFormat="1" x14ac:dyDescent="0.25"/>
    <row r="131" s="25" customFormat="1" x14ac:dyDescent="0.25"/>
    <row r="132" s="25" customFormat="1" x14ac:dyDescent="0.25"/>
    <row r="133" s="25" customFormat="1" x14ac:dyDescent="0.25"/>
    <row r="134" s="25" customFormat="1" x14ac:dyDescent="0.25"/>
    <row r="135" s="25" customFormat="1" x14ac:dyDescent="0.25"/>
    <row r="136" s="25" customFormat="1" x14ac:dyDescent="0.25"/>
    <row r="137" s="25" customFormat="1" x14ac:dyDescent="0.25"/>
    <row r="138" s="25" customFormat="1" x14ac:dyDescent="0.25"/>
    <row r="139" s="25" customFormat="1" x14ac:dyDescent="0.25"/>
    <row r="140" s="25" customFormat="1" x14ac:dyDescent="0.25"/>
    <row r="141" s="25" customFormat="1" x14ac:dyDescent="0.25"/>
    <row r="142" s="25" customFormat="1" x14ac:dyDescent="0.25"/>
    <row r="143" s="25" customFormat="1" x14ac:dyDescent="0.25"/>
    <row r="144" s="25" customFormat="1" x14ac:dyDescent="0.25"/>
    <row r="145" s="25" customFormat="1" x14ac:dyDescent="0.25"/>
    <row r="146" s="25" customFormat="1" x14ac:dyDescent="0.25"/>
    <row r="147" s="25" customFormat="1" x14ac:dyDescent="0.25"/>
    <row r="148" s="25" customFormat="1" x14ac:dyDescent="0.25"/>
    <row r="149" s="25" customFormat="1" x14ac:dyDescent="0.25"/>
    <row r="150" s="25" customFormat="1" x14ac:dyDescent="0.25"/>
    <row r="151" s="25" customFormat="1" x14ac:dyDescent="0.25"/>
    <row r="152" s="25" customFormat="1" x14ac:dyDescent="0.25"/>
    <row r="153" s="25" customFormat="1" x14ac:dyDescent="0.25"/>
    <row r="154" s="25" customFormat="1" x14ac:dyDescent="0.25"/>
    <row r="155" s="25" customFormat="1" x14ac:dyDescent="0.25"/>
    <row r="156" s="25" customFormat="1" x14ac:dyDescent="0.25"/>
    <row r="157" s="25" customFormat="1" x14ac:dyDescent="0.25"/>
    <row r="158" s="25" customFormat="1" x14ac:dyDescent="0.25"/>
    <row r="159" s="25" customFormat="1" x14ac:dyDescent="0.25"/>
    <row r="160" s="25" customFormat="1" x14ac:dyDescent="0.25"/>
    <row r="161" s="25" customFormat="1" x14ac:dyDescent="0.25"/>
    <row r="162" s="25" customFormat="1" x14ac:dyDescent="0.25"/>
    <row r="163" s="25" customFormat="1" x14ac:dyDescent="0.25"/>
    <row r="164" s="25" customFormat="1" x14ac:dyDescent="0.25"/>
    <row r="165" s="25" customFormat="1" x14ac:dyDescent="0.25"/>
    <row r="166" s="25" customFormat="1" x14ac:dyDescent="0.25"/>
    <row r="167" s="25" customFormat="1" x14ac:dyDescent="0.25"/>
    <row r="168" s="25" customFormat="1" x14ac:dyDescent="0.25"/>
    <row r="169" s="25" customFormat="1" x14ac:dyDescent="0.25"/>
    <row r="170" s="25" customFormat="1" x14ac:dyDescent="0.25"/>
    <row r="171" s="25" customFormat="1" x14ac:dyDescent="0.25"/>
    <row r="172" s="25" customFormat="1" x14ac:dyDescent="0.25"/>
    <row r="173" s="25" customFormat="1" x14ac:dyDescent="0.25"/>
    <row r="174" s="25" customFormat="1" x14ac:dyDescent="0.25"/>
    <row r="175" s="25" customFormat="1" x14ac:dyDescent="0.25"/>
    <row r="176" s="25" customFormat="1" x14ac:dyDescent="0.25"/>
    <row r="177" s="25" customFormat="1" x14ac:dyDescent="0.25"/>
    <row r="178" s="25" customFormat="1" x14ac:dyDescent="0.25"/>
    <row r="179" s="25" customFormat="1" x14ac:dyDescent="0.25"/>
    <row r="180" s="25" customFormat="1" x14ac:dyDescent="0.25"/>
    <row r="181" s="25" customFormat="1" x14ac:dyDescent="0.25"/>
    <row r="182" s="25" customFormat="1" x14ac:dyDescent="0.25"/>
    <row r="183" s="25" customFormat="1" x14ac:dyDescent="0.25"/>
    <row r="184" s="25" customFormat="1" x14ac:dyDescent="0.25"/>
    <row r="185" s="25" customFormat="1" x14ac:dyDescent="0.25"/>
    <row r="186" s="25" customFormat="1" x14ac:dyDescent="0.25"/>
    <row r="187" s="25" customFormat="1" x14ac:dyDescent="0.25"/>
    <row r="188" s="25" customFormat="1" x14ac:dyDescent="0.25"/>
    <row r="189" s="25" customFormat="1" x14ac:dyDescent="0.25"/>
    <row r="190" s="25" customFormat="1" x14ac:dyDescent="0.25"/>
    <row r="191" s="25" customFormat="1" x14ac:dyDescent="0.25"/>
    <row r="192" s="25" customFormat="1" x14ac:dyDescent="0.25"/>
    <row r="193" s="25" customFormat="1" x14ac:dyDescent="0.25"/>
    <row r="194" s="25" customFormat="1" x14ac:dyDescent="0.25"/>
    <row r="195" s="25" customFormat="1" x14ac:dyDescent="0.25"/>
    <row r="196" s="25" customFormat="1" x14ac:dyDescent="0.25"/>
    <row r="197" s="25" customFormat="1" x14ac:dyDescent="0.25"/>
    <row r="198" s="25" customFormat="1" x14ac:dyDescent="0.25"/>
    <row r="199" s="25" customFormat="1" x14ac:dyDescent="0.25"/>
    <row r="200" s="25" customFormat="1" x14ac:dyDescent="0.25"/>
    <row r="201" s="25" customFormat="1" x14ac:dyDescent="0.25"/>
    <row r="202" s="25" customFormat="1" x14ac:dyDescent="0.25"/>
    <row r="203" s="25" customFormat="1" x14ac:dyDescent="0.25"/>
    <row r="204" s="25" customFormat="1" x14ac:dyDescent="0.25"/>
    <row r="205" s="25" customFormat="1" x14ac:dyDescent="0.25"/>
    <row r="206" s="25" customFormat="1" x14ac:dyDescent="0.25"/>
    <row r="207" s="25" customFormat="1" x14ac:dyDescent="0.25"/>
    <row r="208" s="25" customFormat="1" x14ac:dyDescent="0.25"/>
    <row r="209" s="25" customFormat="1" x14ac:dyDescent="0.25"/>
    <row r="210" s="25" customFormat="1" x14ac:dyDescent="0.25"/>
    <row r="211" s="25" customFormat="1" x14ac:dyDescent="0.25"/>
    <row r="212" s="25" customFormat="1" x14ac:dyDescent="0.25"/>
    <row r="213" s="25" customFormat="1" x14ac:dyDescent="0.25"/>
    <row r="214" s="25" customFormat="1" x14ac:dyDescent="0.25"/>
    <row r="215" s="25" customFormat="1" x14ac:dyDescent="0.25"/>
    <row r="216" s="25" customFormat="1" x14ac:dyDescent="0.25"/>
    <row r="217" s="25" customFormat="1" x14ac:dyDescent="0.25"/>
    <row r="218" s="25" customFormat="1" x14ac:dyDescent="0.25"/>
    <row r="219" s="25" customFormat="1" x14ac:dyDescent="0.25"/>
    <row r="220" s="25" customFormat="1" x14ac:dyDescent="0.25"/>
    <row r="221" s="25" customFormat="1" x14ac:dyDescent="0.25"/>
    <row r="222" s="25" customFormat="1" x14ac:dyDescent="0.25"/>
    <row r="223" s="25" customFormat="1" x14ac:dyDescent="0.25"/>
    <row r="224" s="25" customFormat="1" x14ac:dyDescent="0.25"/>
    <row r="225" s="25" customFormat="1" x14ac:dyDescent="0.25"/>
    <row r="226" s="25" customFormat="1" x14ac:dyDescent="0.25"/>
    <row r="227" s="25" customFormat="1" x14ac:dyDescent="0.25"/>
    <row r="228" s="25" customFormat="1" x14ac:dyDescent="0.25"/>
    <row r="229" s="25" customFormat="1" x14ac:dyDescent="0.25"/>
    <row r="230" s="25" customFormat="1" x14ac:dyDescent="0.25"/>
    <row r="231" s="25" customFormat="1" x14ac:dyDescent="0.25"/>
    <row r="232" s="25" customFormat="1" x14ac:dyDescent="0.25"/>
    <row r="233" s="25" customFormat="1" x14ac:dyDescent="0.25"/>
    <row r="234" s="25" customFormat="1" x14ac:dyDescent="0.25"/>
    <row r="235" s="25" customFormat="1" x14ac:dyDescent="0.25"/>
    <row r="236" s="25" customFormat="1" x14ac:dyDescent="0.25"/>
    <row r="237" s="25" customFormat="1" x14ac:dyDescent="0.25"/>
    <row r="238" s="25" customFormat="1" x14ac:dyDescent="0.25"/>
    <row r="239" s="25" customFormat="1" x14ac:dyDescent="0.25"/>
    <row r="240" s="25" customFormat="1" x14ac:dyDescent="0.25"/>
    <row r="241" s="25" customFormat="1" x14ac:dyDescent="0.25"/>
    <row r="242" s="25" customFormat="1" x14ac:dyDescent="0.25"/>
    <row r="243" s="25" customFormat="1" x14ac:dyDescent="0.25"/>
    <row r="244" s="25" customFormat="1" x14ac:dyDescent="0.25"/>
    <row r="245" s="25" customFormat="1" x14ac:dyDescent="0.25"/>
    <row r="246" s="25" customFormat="1" x14ac:dyDescent="0.25"/>
    <row r="247" s="25" customFormat="1" x14ac:dyDescent="0.25"/>
    <row r="248" s="25" customFormat="1" x14ac:dyDescent="0.25"/>
    <row r="249" s="25" customFormat="1" x14ac:dyDescent="0.25"/>
    <row r="250" s="25" customFormat="1" x14ac:dyDescent="0.25"/>
    <row r="251" s="25" customFormat="1" x14ac:dyDescent="0.25"/>
    <row r="252" s="25" customFormat="1" x14ac:dyDescent="0.25"/>
    <row r="253" s="25" customFormat="1" x14ac:dyDescent="0.25"/>
    <row r="254" s="25" customFormat="1" x14ac:dyDescent="0.25"/>
    <row r="255" s="25" customFormat="1" x14ac:dyDescent="0.25"/>
    <row r="256" s="25" customFormat="1" x14ac:dyDescent="0.25"/>
    <row r="257" s="25" customFormat="1" x14ac:dyDescent="0.25"/>
    <row r="258" s="25" customFormat="1" x14ac:dyDescent="0.25"/>
    <row r="259" s="25" customFormat="1" x14ac:dyDescent="0.25"/>
    <row r="260" s="25" customFormat="1" x14ac:dyDescent="0.25"/>
    <row r="261" s="25" customFormat="1" x14ac:dyDescent="0.25"/>
    <row r="262" s="25" customFormat="1" x14ac:dyDescent="0.25"/>
    <row r="263" s="25" customFormat="1" x14ac:dyDescent="0.25"/>
    <row r="264" s="25" customFormat="1" x14ac:dyDescent="0.25"/>
    <row r="265" s="25" customFormat="1" x14ac:dyDescent="0.25"/>
    <row r="266" s="25" customFormat="1" x14ac:dyDescent="0.25"/>
    <row r="267" s="25" customFormat="1" x14ac:dyDescent="0.25"/>
    <row r="268" s="25" customFormat="1" x14ac:dyDescent="0.25"/>
    <row r="269" s="25" customFormat="1" x14ac:dyDescent="0.25"/>
    <row r="270" s="25" customFormat="1" x14ac:dyDescent="0.25"/>
    <row r="271" s="25" customFormat="1" x14ac:dyDescent="0.25"/>
    <row r="272" s="25" customFormat="1" x14ac:dyDescent="0.25"/>
    <row r="273" s="25" customFormat="1" x14ac:dyDescent="0.25"/>
    <row r="274" s="25" customFormat="1" x14ac:dyDescent="0.25"/>
    <row r="275" s="25" customFormat="1" x14ac:dyDescent="0.25"/>
    <row r="276" s="25" customFormat="1" x14ac:dyDescent="0.25"/>
    <row r="277" s="25" customFormat="1" x14ac:dyDescent="0.25"/>
    <row r="278" s="25" customFormat="1" x14ac:dyDescent="0.25"/>
    <row r="279" s="25" customFormat="1" x14ac:dyDescent="0.25"/>
    <row r="280" s="25" customFormat="1" x14ac:dyDescent="0.25"/>
    <row r="281" s="25" customFormat="1" x14ac:dyDescent="0.25"/>
    <row r="282" s="25" customFormat="1" x14ac:dyDescent="0.25"/>
    <row r="283" s="25" customFormat="1" x14ac:dyDescent="0.25"/>
    <row r="284" s="25" customFormat="1" x14ac:dyDescent="0.25"/>
    <row r="285" s="25" customFormat="1" x14ac:dyDescent="0.25"/>
    <row r="286" s="25" customFormat="1" x14ac:dyDescent="0.25"/>
    <row r="287" s="25" customFormat="1" x14ac:dyDescent="0.25"/>
    <row r="288" s="25" customFormat="1" x14ac:dyDescent="0.25"/>
    <row r="289" s="25" customFormat="1" x14ac:dyDescent="0.25"/>
    <row r="290" s="25" customFormat="1" x14ac:dyDescent="0.25"/>
    <row r="291" s="25" customFormat="1" x14ac:dyDescent="0.25"/>
    <row r="292" s="25" customFormat="1" x14ac:dyDescent="0.25"/>
    <row r="293" s="25" customFormat="1" x14ac:dyDescent="0.25"/>
    <row r="294" s="25" customFormat="1" x14ac:dyDescent="0.25"/>
    <row r="295" s="25" customFormat="1" x14ac:dyDescent="0.25"/>
    <row r="296" s="25" customFormat="1" x14ac:dyDescent="0.25"/>
    <row r="297" s="25" customFormat="1" x14ac:dyDescent="0.25"/>
    <row r="298" s="25" customFormat="1" x14ac:dyDescent="0.25"/>
    <row r="299" s="25" customFormat="1" x14ac:dyDescent="0.25"/>
    <row r="300" s="25" customFormat="1" x14ac:dyDescent="0.25"/>
    <row r="301" s="25" customFormat="1" x14ac:dyDescent="0.25"/>
    <row r="302" s="25" customFormat="1" x14ac:dyDescent="0.25"/>
    <row r="303" s="25" customFormat="1" x14ac:dyDescent="0.25"/>
    <row r="304" s="25" customFormat="1" x14ac:dyDescent="0.25"/>
    <row r="305" s="25" customFormat="1" x14ac:dyDescent="0.25"/>
    <row r="306" s="25" customFormat="1" x14ac:dyDescent="0.25"/>
    <row r="307" s="25" customFormat="1" x14ac:dyDescent="0.25"/>
    <row r="308" s="25" customFormat="1" x14ac:dyDescent="0.25"/>
    <row r="309" s="25" customFormat="1" x14ac:dyDescent="0.25"/>
    <row r="310" s="25" customFormat="1" x14ac:dyDescent="0.25"/>
    <row r="311" s="25" customFormat="1" x14ac:dyDescent="0.25"/>
    <row r="312" s="25" customFormat="1" x14ac:dyDescent="0.25"/>
    <row r="313" s="25" customFormat="1" x14ac:dyDescent="0.25"/>
    <row r="314" s="25" customFormat="1" x14ac:dyDescent="0.25"/>
    <row r="315" s="25" customFormat="1" x14ac:dyDescent="0.25"/>
    <row r="316" s="25" customFormat="1" x14ac:dyDescent="0.25"/>
    <row r="317" s="25" customFormat="1" x14ac:dyDescent="0.25"/>
    <row r="318" s="25" customFormat="1" x14ac:dyDescent="0.25"/>
    <row r="319" s="25" customFormat="1" x14ac:dyDescent="0.25"/>
    <row r="320" s="25" customFormat="1" x14ac:dyDescent="0.25"/>
    <row r="321" s="25" customFormat="1" x14ac:dyDescent="0.25"/>
    <row r="322" s="25" customFormat="1" x14ac:dyDescent="0.25"/>
    <row r="323" s="25" customFormat="1" x14ac:dyDescent="0.25"/>
    <row r="324" s="25" customFormat="1" x14ac:dyDescent="0.25"/>
    <row r="325" s="25" customFormat="1" x14ac:dyDescent="0.25"/>
    <row r="326" s="25" customFormat="1" x14ac:dyDescent="0.25"/>
    <row r="327" s="25" customFormat="1" x14ac:dyDescent="0.25"/>
    <row r="328" s="25" customFormat="1" x14ac:dyDescent="0.25"/>
    <row r="329" s="25" customFormat="1" x14ac:dyDescent="0.25"/>
    <row r="330" s="25" customFormat="1" x14ac:dyDescent="0.25"/>
    <row r="331" s="25" customFormat="1" x14ac:dyDescent="0.25"/>
    <row r="332" s="25" customFormat="1" x14ac:dyDescent="0.25"/>
    <row r="333" s="25" customFormat="1" x14ac:dyDescent="0.25"/>
    <row r="334" s="25" customFormat="1" x14ac:dyDescent="0.25"/>
    <row r="335" s="25" customFormat="1" x14ac:dyDescent="0.25"/>
    <row r="336" s="25" customFormat="1" x14ac:dyDescent="0.25"/>
    <row r="337" s="25" customFormat="1" x14ac:dyDescent="0.25"/>
    <row r="338" s="25" customFormat="1" x14ac:dyDescent="0.25"/>
    <row r="339" s="25" customFormat="1" x14ac:dyDescent="0.25"/>
    <row r="340" s="25" customFormat="1" x14ac:dyDescent="0.25"/>
    <row r="341" s="25" customFormat="1" x14ac:dyDescent="0.25"/>
    <row r="342" s="25" customFormat="1" x14ac:dyDescent="0.25"/>
    <row r="343" s="25" customFormat="1" x14ac:dyDescent="0.25"/>
    <row r="344" s="25" customFormat="1" x14ac:dyDescent="0.25"/>
    <row r="345" s="25" customFormat="1" x14ac:dyDescent="0.25"/>
    <row r="346" s="25" customFormat="1" x14ac:dyDescent="0.25"/>
    <row r="347" s="25" customFormat="1" x14ac:dyDescent="0.25"/>
    <row r="348" s="25" customFormat="1" x14ac:dyDescent="0.25"/>
    <row r="349" s="25" customFormat="1" x14ac:dyDescent="0.25"/>
    <row r="350" s="25" customFormat="1" x14ac:dyDescent="0.25"/>
    <row r="351" s="25" customFormat="1" x14ac:dyDescent="0.25"/>
    <row r="352" s="25" customFormat="1" x14ac:dyDescent="0.25"/>
    <row r="353" s="25" customFormat="1" x14ac:dyDescent="0.25"/>
    <row r="354" s="25" customFormat="1" x14ac:dyDescent="0.25"/>
    <row r="355" s="25" customFormat="1" x14ac:dyDescent="0.25"/>
    <row r="356" s="25" customFormat="1" x14ac:dyDescent="0.25"/>
    <row r="357" s="25" customFormat="1" x14ac:dyDescent="0.25"/>
    <row r="358" s="25" customFormat="1" x14ac:dyDescent="0.25"/>
    <row r="359" s="25" customFormat="1" x14ac:dyDescent="0.25"/>
    <row r="360" s="25" customFormat="1" x14ac:dyDescent="0.25"/>
    <row r="361" s="25" customFormat="1" x14ac:dyDescent="0.25"/>
    <row r="362" s="25" customFormat="1" x14ac:dyDescent="0.25"/>
    <row r="363" s="25" customFormat="1" x14ac:dyDescent="0.25"/>
    <row r="364" s="25" customFormat="1" x14ac:dyDescent="0.25"/>
    <row r="365" s="25" customFormat="1" x14ac:dyDescent="0.25"/>
    <row r="366" s="25" customFormat="1" x14ac:dyDescent="0.25"/>
    <row r="367" s="25" customFormat="1" x14ac:dyDescent="0.25"/>
    <row r="368" s="25" customFormat="1" x14ac:dyDescent="0.25"/>
    <row r="369" s="25" customFormat="1" x14ac:dyDescent="0.25"/>
    <row r="370" s="25" customFormat="1" x14ac:dyDescent="0.25"/>
    <row r="371" s="25" customFormat="1" x14ac:dyDescent="0.25"/>
    <row r="372" s="25" customFormat="1" x14ac:dyDescent="0.25"/>
    <row r="373" s="25" customFormat="1" x14ac:dyDescent="0.25"/>
    <row r="374" s="25" customFormat="1" x14ac:dyDescent="0.25"/>
    <row r="375" s="25" customFormat="1" x14ac:dyDescent="0.25"/>
    <row r="376" s="25" customFormat="1" x14ac:dyDescent="0.25"/>
    <row r="377" s="25" customFormat="1" x14ac:dyDescent="0.25"/>
    <row r="378" s="25" customFormat="1" x14ac:dyDescent="0.25"/>
    <row r="379" s="25" customFormat="1" x14ac:dyDescent="0.25"/>
    <row r="380" s="25" customFormat="1" x14ac:dyDescent="0.25"/>
    <row r="381" s="25" customFormat="1" x14ac:dyDescent="0.25"/>
    <row r="382" s="25" customFormat="1" x14ac:dyDescent="0.25"/>
    <row r="383" s="25" customFormat="1" x14ac:dyDescent="0.25"/>
    <row r="384" s="25" customFormat="1" x14ac:dyDescent="0.25"/>
    <row r="385" s="25" customFormat="1" x14ac:dyDescent="0.25"/>
    <row r="386" s="25" customFormat="1" x14ac:dyDescent="0.25"/>
    <row r="387" s="25" customFormat="1" x14ac:dyDescent="0.25"/>
    <row r="388" s="25" customFormat="1" x14ac:dyDescent="0.25"/>
    <row r="389" s="25" customFormat="1" x14ac:dyDescent="0.25"/>
    <row r="390" s="25" customFormat="1" x14ac:dyDescent="0.25"/>
    <row r="391" s="25" customFormat="1" x14ac:dyDescent="0.25"/>
    <row r="392" s="25" customFormat="1" x14ac:dyDescent="0.25"/>
    <row r="393" s="25" customFormat="1" x14ac:dyDescent="0.25"/>
    <row r="394" s="25" customFormat="1" x14ac:dyDescent="0.25"/>
    <row r="395" s="25" customFormat="1" x14ac:dyDescent="0.25"/>
    <row r="396" s="25" customFormat="1" x14ac:dyDescent="0.25"/>
    <row r="397" s="25" customFormat="1" x14ac:dyDescent="0.25"/>
    <row r="398" s="25" customFormat="1" x14ac:dyDescent="0.25"/>
    <row r="399" s="25" customFormat="1" x14ac:dyDescent="0.25"/>
    <row r="400" s="25" customFormat="1" x14ac:dyDescent="0.25"/>
    <row r="401" s="25" customFormat="1" x14ac:dyDescent="0.25"/>
    <row r="402" s="25" customFormat="1" x14ac:dyDescent="0.25"/>
    <row r="403" s="25" customFormat="1" x14ac:dyDescent="0.25"/>
    <row r="404" s="25" customFormat="1" x14ac:dyDescent="0.25"/>
    <row r="405" s="25" customFormat="1" x14ac:dyDescent="0.25"/>
    <row r="406" s="25" customFormat="1" x14ac:dyDescent="0.25"/>
    <row r="407" s="25" customFormat="1" x14ac:dyDescent="0.25"/>
    <row r="408" s="25" customFormat="1" x14ac:dyDescent="0.25"/>
    <row r="409" s="25" customFormat="1" x14ac:dyDescent="0.25"/>
    <row r="410" s="25" customFormat="1" x14ac:dyDescent="0.25"/>
    <row r="411" s="25" customFormat="1" x14ac:dyDescent="0.25"/>
    <row r="412" s="25" customFormat="1" x14ac:dyDescent="0.25"/>
    <row r="413" s="25" customFormat="1" x14ac:dyDescent="0.25"/>
    <row r="414" s="25" customFormat="1" x14ac:dyDescent="0.25"/>
    <row r="415" s="25" customFormat="1" x14ac:dyDescent="0.25"/>
    <row r="416" s="25" customFormat="1" x14ac:dyDescent="0.25"/>
    <row r="417" s="25" customFormat="1" x14ac:dyDescent="0.25"/>
    <row r="418" s="25" customFormat="1" x14ac:dyDescent="0.25"/>
    <row r="419" s="25" customFormat="1" x14ac:dyDescent="0.25"/>
    <row r="420" s="25" customFormat="1" x14ac:dyDescent="0.25"/>
    <row r="421" s="25" customFormat="1" x14ac:dyDescent="0.25"/>
    <row r="422" s="25" customFormat="1" x14ac:dyDescent="0.25"/>
    <row r="423" s="25" customFormat="1" x14ac:dyDescent="0.25"/>
    <row r="424" s="25" customFormat="1" x14ac:dyDescent="0.25"/>
    <row r="425" s="25" customFormat="1" x14ac:dyDescent="0.25"/>
    <row r="426" s="25" customFormat="1" x14ac:dyDescent="0.25"/>
    <row r="427" s="25" customFormat="1" x14ac:dyDescent="0.25"/>
    <row r="428" s="25" customFormat="1" x14ac:dyDescent="0.25"/>
    <row r="429" s="25" customFormat="1" x14ac:dyDescent="0.25"/>
    <row r="430" s="25" customFormat="1" x14ac:dyDescent="0.25"/>
    <row r="431" s="25" customFormat="1" x14ac:dyDescent="0.25"/>
    <row r="432" s="25" customFormat="1" x14ac:dyDescent="0.25"/>
    <row r="433" s="25" customFormat="1" x14ac:dyDescent="0.25"/>
    <row r="434" s="25" customFormat="1" x14ac:dyDescent="0.25"/>
    <row r="435" s="25" customFormat="1" x14ac:dyDescent="0.25"/>
    <row r="436" s="25" customFormat="1" x14ac:dyDescent="0.25"/>
    <row r="437" s="25" customFormat="1" x14ac:dyDescent="0.25"/>
    <row r="438" s="25" customFormat="1" x14ac:dyDescent="0.25"/>
    <row r="439" s="25" customFormat="1" x14ac:dyDescent="0.25"/>
    <row r="440" s="25" customFormat="1" x14ac:dyDescent="0.25"/>
    <row r="441" s="25" customFormat="1" x14ac:dyDescent="0.25"/>
    <row r="442" s="25" customFormat="1" x14ac:dyDescent="0.25"/>
    <row r="443" s="25" customFormat="1" x14ac:dyDescent="0.25"/>
    <row r="444" s="25" customFormat="1" x14ac:dyDescent="0.25"/>
    <row r="445" s="25" customFormat="1" x14ac:dyDescent="0.25"/>
    <row r="446" s="25" customFormat="1" x14ac:dyDescent="0.25"/>
    <row r="447" s="25" customFormat="1" x14ac:dyDescent="0.25"/>
    <row r="448" s="25" customFormat="1" x14ac:dyDescent="0.25"/>
    <row r="449" s="25" customFormat="1" x14ac:dyDescent="0.25"/>
    <row r="450" s="25" customFormat="1" x14ac:dyDescent="0.25"/>
    <row r="451" s="25" customFormat="1" x14ac:dyDescent="0.25"/>
    <row r="452" s="25" customFormat="1" x14ac:dyDescent="0.25"/>
    <row r="453" s="25" customFormat="1" x14ac:dyDescent="0.25"/>
    <row r="454" s="25" customFormat="1" x14ac:dyDescent="0.25"/>
    <row r="455" s="25" customFormat="1" x14ac:dyDescent="0.25"/>
    <row r="456" s="25" customFormat="1" x14ac:dyDescent="0.25"/>
    <row r="457" s="25" customFormat="1" x14ac:dyDescent="0.25"/>
    <row r="458" s="25" customFormat="1" x14ac:dyDescent="0.25"/>
    <row r="459" s="25" customFormat="1" x14ac:dyDescent="0.25"/>
    <row r="460" s="25" customFormat="1" x14ac:dyDescent="0.25"/>
    <row r="461" s="25" customFormat="1" x14ac:dyDescent="0.25"/>
    <row r="462" s="25" customFormat="1" x14ac:dyDescent="0.25"/>
    <row r="463" s="25" customFormat="1" x14ac:dyDescent="0.25"/>
    <row r="464" s="25" customFormat="1" x14ac:dyDescent="0.25"/>
    <row r="465" s="25" customFormat="1" x14ac:dyDescent="0.25"/>
    <row r="466" s="25" customFormat="1" x14ac:dyDescent="0.25"/>
    <row r="467" s="25" customFormat="1" x14ac:dyDescent="0.25"/>
    <row r="468" s="25" customFormat="1" x14ac:dyDescent="0.25"/>
    <row r="469" s="25" customFormat="1" x14ac:dyDescent="0.25"/>
    <row r="470" s="25" customFormat="1" x14ac:dyDescent="0.25"/>
    <row r="471" s="25" customFormat="1" x14ac:dyDescent="0.25"/>
    <row r="472" s="25" customFormat="1" x14ac:dyDescent="0.25"/>
    <row r="473" s="25" customFormat="1" x14ac:dyDescent="0.25"/>
    <row r="474" s="25" customFormat="1" x14ac:dyDescent="0.25"/>
    <row r="475" s="25" customFormat="1" x14ac:dyDescent="0.25"/>
    <row r="476" s="25" customFormat="1" x14ac:dyDescent="0.25"/>
    <row r="477" s="25" customFormat="1" x14ac:dyDescent="0.25"/>
    <row r="478" s="25" customFormat="1" x14ac:dyDescent="0.25"/>
    <row r="479" s="25" customFormat="1" x14ac:dyDescent="0.25"/>
    <row r="480" s="25" customFormat="1" x14ac:dyDescent="0.25"/>
    <row r="481" s="25" customFormat="1" x14ac:dyDescent="0.25"/>
    <row r="482" s="25" customFormat="1" x14ac:dyDescent="0.25"/>
    <row r="483" s="25" customFormat="1" x14ac:dyDescent="0.25"/>
    <row r="484" s="25" customFormat="1" x14ac:dyDescent="0.25"/>
    <row r="485" s="25" customFormat="1" x14ac:dyDescent="0.25"/>
    <row r="486" s="25" customFormat="1" x14ac:dyDescent="0.25"/>
    <row r="487" s="25" customFormat="1" x14ac:dyDescent="0.25"/>
    <row r="488" s="25" customFormat="1" x14ac:dyDescent="0.25"/>
    <row r="489" s="25" customFormat="1" x14ac:dyDescent="0.25"/>
    <row r="490" s="25" customFormat="1" x14ac:dyDescent="0.25"/>
    <row r="491" s="25" customFormat="1" x14ac:dyDescent="0.25"/>
    <row r="492" s="25" customFormat="1" x14ac:dyDescent="0.25"/>
    <row r="493" s="25" customFormat="1" x14ac:dyDescent="0.25"/>
    <row r="494" s="25" customFormat="1" x14ac:dyDescent="0.25"/>
    <row r="495" s="25" customFormat="1" x14ac:dyDescent="0.25"/>
    <row r="496" s="25" customFormat="1" x14ac:dyDescent="0.25"/>
    <row r="497" s="25" customFormat="1" x14ac:dyDescent="0.25"/>
    <row r="498" s="25" customFormat="1" x14ac:dyDescent="0.25"/>
    <row r="499" s="25" customFormat="1" x14ac:dyDescent="0.25"/>
    <row r="500" s="25" customFormat="1" x14ac:dyDescent="0.25"/>
    <row r="501" s="25" customFormat="1" x14ac:dyDescent="0.25"/>
    <row r="502" s="25" customFormat="1" x14ac:dyDescent="0.25"/>
    <row r="503" s="25" customFormat="1" x14ac:dyDescent="0.25"/>
    <row r="504" s="25" customFormat="1" x14ac:dyDescent="0.25"/>
    <row r="505" s="25" customFormat="1" x14ac:dyDescent="0.25"/>
    <row r="506" s="25" customFormat="1" x14ac:dyDescent="0.25"/>
    <row r="507" s="25" customFormat="1" x14ac:dyDescent="0.25"/>
    <row r="508" s="25" customFormat="1" x14ac:dyDescent="0.25"/>
    <row r="509" s="25" customFormat="1" x14ac:dyDescent="0.25"/>
    <row r="510" s="25" customFormat="1" x14ac:dyDescent="0.25"/>
    <row r="511" s="25" customFormat="1" x14ac:dyDescent="0.25"/>
    <row r="512" s="25" customFormat="1" x14ac:dyDescent="0.25"/>
    <row r="513" s="25" customFormat="1" x14ac:dyDescent="0.25"/>
    <row r="514" s="25" customFormat="1" x14ac:dyDescent="0.25"/>
    <row r="515" s="25" customFormat="1" x14ac:dyDescent="0.25"/>
    <row r="516" s="25" customFormat="1" x14ac:dyDescent="0.25"/>
    <row r="517" s="25" customFormat="1" x14ac:dyDescent="0.25"/>
    <row r="518" s="25" customFormat="1" x14ac:dyDescent="0.25"/>
    <row r="519" s="25" customFormat="1" x14ac:dyDescent="0.25"/>
    <row r="520" s="25" customFormat="1" x14ac:dyDescent="0.25"/>
    <row r="521" s="25" customFormat="1" x14ac:dyDescent="0.25"/>
    <row r="522" s="25" customFormat="1" x14ac:dyDescent="0.25"/>
    <row r="523" s="25" customFormat="1" x14ac:dyDescent="0.25"/>
    <row r="524" s="25" customFormat="1" x14ac:dyDescent="0.25"/>
    <row r="525" s="25" customFormat="1" x14ac:dyDescent="0.25"/>
    <row r="526" s="25" customFormat="1" x14ac:dyDescent="0.25"/>
    <row r="527" s="25" customFormat="1" x14ac:dyDescent="0.25"/>
    <row r="528" s="25" customFormat="1" x14ac:dyDescent="0.25"/>
    <row r="529" s="25" customFormat="1" x14ac:dyDescent="0.25"/>
    <row r="530" s="25" customFormat="1" x14ac:dyDescent="0.25"/>
    <row r="531" s="25" customFormat="1" x14ac:dyDescent="0.25"/>
    <row r="532" s="25" customFormat="1" x14ac:dyDescent="0.25"/>
    <row r="533" s="25" customFormat="1" x14ac:dyDescent="0.25"/>
    <row r="534" s="25" customFormat="1" x14ac:dyDescent="0.25"/>
    <row r="535" s="25" customFormat="1" x14ac:dyDescent="0.25"/>
    <row r="536" s="25" customFormat="1" x14ac:dyDescent="0.25"/>
    <row r="537" s="25" customFormat="1" x14ac:dyDescent="0.25"/>
    <row r="538" s="25" customFormat="1" x14ac:dyDescent="0.25"/>
    <row r="539" s="25" customFormat="1" x14ac:dyDescent="0.25"/>
    <row r="540" s="25" customFormat="1" x14ac:dyDescent="0.25"/>
    <row r="541" s="25" customFormat="1" x14ac:dyDescent="0.25"/>
    <row r="542" s="25" customFormat="1" x14ac:dyDescent="0.25"/>
    <row r="543" s="25" customFormat="1" x14ac:dyDescent="0.25"/>
    <row r="544" s="25" customFormat="1" x14ac:dyDescent="0.25"/>
    <row r="545" s="25" customFormat="1" x14ac:dyDescent="0.25"/>
    <row r="546" s="25" customFormat="1" x14ac:dyDescent="0.25"/>
    <row r="547" s="25" customFormat="1" x14ac:dyDescent="0.25"/>
    <row r="548" s="25" customFormat="1" x14ac:dyDescent="0.25"/>
    <row r="549" s="25" customFormat="1" x14ac:dyDescent="0.25"/>
    <row r="550" s="25" customFormat="1" x14ac:dyDescent="0.25"/>
    <row r="551" s="25" customFormat="1" x14ac:dyDescent="0.25"/>
    <row r="552" s="25" customFormat="1" x14ac:dyDescent="0.25"/>
    <row r="553" s="25" customFormat="1" x14ac:dyDescent="0.25"/>
    <row r="554" s="25" customFormat="1" x14ac:dyDescent="0.25"/>
    <row r="555" s="25" customFormat="1" x14ac:dyDescent="0.25"/>
    <row r="556" s="25" customFormat="1" x14ac:dyDescent="0.25"/>
    <row r="557" s="25" customFormat="1" x14ac:dyDescent="0.25"/>
    <row r="558" s="25" customFormat="1" x14ac:dyDescent="0.25"/>
    <row r="559" s="25" customFormat="1" x14ac:dyDescent="0.25"/>
    <row r="560" s="25" customFormat="1" x14ac:dyDescent="0.25"/>
    <row r="561" s="25" customFormat="1" x14ac:dyDescent="0.25"/>
    <row r="562" s="25" customFormat="1" x14ac:dyDescent="0.25"/>
    <row r="563" s="25" customFormat="1" x14ac:dyDescent="0.25"/>
    <row r="564" s="25" customFormat="1" x14ac:dyDescent="0.25"/>
    <row r="565" s="25" customFormat="1" x14ac:dyDescent="0.25"/>
    <row r="566" s="25" customFormat="1" x14ac:dyDescent="0.25"/>
    <row r="567" s="25" customFormat="1" x14ac:dyDescent="0.25"/>
    <row r="568" s="25" customFormat="1" x14ac:dyDescent="0.25"/>
    <row r="569" s="25" customFormat="1" x14ac:dyDescent="0.25"/>
    <row r="570" s="25" customFormat="1" x14ac:dyDescent="0.25"/>
    <row r="571" s="25" customFormat="1" x14ac:dyDescent="0.25"/>
    <row r="572" s="25" customFormat="1" x14ac:dyDescent="0.25"/>
    <row r="573" s="25" customFormat="1" x14ac:dyDescent="0.25"/>
    <row r="574" s="25" customFormat="1" x14ac:dyDescent="0.25"/>
    <row r="575" s="25" customFormat="1" x14ac:dyDescent="0.25"/>
    <row r="576" s="25" customFormat="1" x14ac:dyDescent="0.25"/>
    <row r="577" s="25" customFormat="1" x14ac:dyDescent="0.25"/>
    <row r="578" s="25" customFormat="1" x14ac:dyDescent="0.25"/>
    <row r="579" s="25" customFormat="1" x14ac:dyDescent="0.25"/>
    <row r="580" s="25" customFormat="1" x14ac:dyDescent="0.25"/>
    <row r="581" s="25" customFormat="1" x14ac:dyDescent="0.25"/>
    <row r="582" s="25" customFormat="1" x14ac:dyDescent="0.25"/>
    <row r="583" s="25" customFormat="1" x14ac:dyDescent="0.25"/>
    <row r="584" s="25" customFormat="1" x14ac:dyDescent="0.25"/>
    <row r="585" s="25" customFormat="1" x14ac:dyDescent="0.25"/>
    <row r="586" s="25" customFormat="1" x14ac:dyDescent="0.25"/>
    <row r="587" s="25" customFormat="1" x14ac:dyDescent="0.25"/>
    <row r="588" s="25" customFormat="1" x14ac:dyDescent="0.25"/>
    <row r="589" s="25" customFormat="1" x14ac:dyDescent="0.25"/>
    <row r="590" s="25" customFormat="1" x14ac:dyDescent="0.25"/>
    <row r="591" s="25" customFormat="1" x14ac:dyDescent="0.25"/>
    <row r="592" s="25" customFormat="1" x14ac:dyDescent="0.25"/>
    <row r="593" s="25" customFormat="1" x14ac:dyDescent="0.25"/>
    <row r="594" s="25" customFormat="1" x14ac:dyDescent="0.25"/>
    <row r="595" s="25" customFormat="1" x14ac:dyDescent="0.25"/>
    <row r="596" s="25" customFormat="1" x14ac:dyDescent="0.25"/>
    <row r="597" s="25" customFormat="1" x14ac:dyDescent="0.25"/>
    <row r="598" s="25" customFormat="1" x14ac:dyDescent="0.25"/>
    <row r="599" s="25" customFormat="1" x14ac:dyDescent="0.25"/>
    <row r="600" s="25" customFormat="1" x14ac:dyDescent="0.25"/>
    <row r="601" s="25" customFormat="1" x14ac:dyDescent="0.25"/>
    <row r="602" s="25" customFormat="1" x14ac:dyDescent="0.25"/>
    <row r="603" s="25" customFormat="1" x14ac:dyDescent="0.25"/>
    <row r="604" s="25" customFormat="1" x14ac:dyDescent="0.25"/>
    <row r="605" s="25" customFormat="1" x14ac:dyDescent="0.25"/>
    <row r="606" s="25" customFormat="1" x14ac:dyDescent="0.25"/>
    <row r="607" s="25" customFormat="1" x14ac:dyDescent="0.25"/>
    <row r="608" s="25" customFormat="1" x14ac:dyDescent="0.25"/>
    <row r="609" s="25" customFormat="1" x14ac:dyDescent="0.25"/>
    <row r="610" s="25" customFormat="1" x14ac:dyDescent="0.25"/>
    <row r="611" s="25" customFormat="1" x14ac:dyDescent="0.25"/>
    <row r="612" s="25" customFormat="1" x14ac:dyDescent="0.25"/>
    <row r="613" s="25" customFormat="1" x14ac:dyDescent="0.25"/>
    <row r="614" s="25" customFormat="1" x14ac:dyDescent="0.25"/>
    <row r="615" s="25" customFormat="1" x14ac:dyDescent="0.25"/>
    <row r="616" s="25" customFormat="1" x14ac:dyDescent="0.25"/>
    <row r="617" s="25" customFormat="1" x14ac:dyDescent="0.25"/>
    <row r="618" s="25" customFormat="1" x14ac:dyDescent="0.25"/>
    <row r="619" s="25" customFormat="1" x14ac:dyDescent="0.25"/>
    <row r="620" s="25" customFormat="1" x14ac:dyDescent="0.25"/>
    <row r="621" s="25" customFormat="1" x14ac:dyDescent="0.25"/>
    <row r="622" s="25" customFormat="1" x14ac:dyDescent="0.25"/>
    <row r="623" s="25" customFormat="1" x14ac:dyDescent="0.25"/>
    <row r="624" s="25" customFormat="1" x14ac:dyDescent="0.25"/>
    <row r="625" s="25" customFormat="1" x14ac:dyDescent="0.25"/>
    <row r="626" s="25" customFormat="1" x14ac:dyDescent="0.25"/>
    <row r="627" s="25" customFormat="1" x14ac:dyDescent="0.25"/>
    <row r="628" s="25" customFormat="1" x14ac:dyDescent="0.25"/>
    <row r="629" s="25" customFormat="1" x14ac:dyDescent="0.25"/>
    <row r="630" s="25" customFormat="1" x14ac:dyDescent="0.25"/>
    <row r="631" s="25" customFormat="1" x14ac:dyDescent="0.25"/>
    <row r="632" s="25" customFormat="1" x14ac:dyDescent="0.25"/>
    <row r="633" s="25" customFormat="1" x14ac:dyDescent="0.25"/>
    <row r="634" s="25" customFormat="1" x14ac:dyDescent="0.25"/>
    <row r="635" s="25" customFormat="1" x14ac:dyDescent="0.25"/>
    <row r="636" s="25" customFormat="1" x14ac:dyDescent="0.25"/>
    <row r="637" s="25" customFormat="1" x14ac:dyDescent="0.25"/>
    <row r="638" s="25" customFormat="1" x14ac:dyDescent="0.25"/>
    <row r="639" s="25" customFormat="1" x14ac:dyDescent="0.25"/>
    <row r="640" s="25" customFormat="1" x14ac:dyDescent="0.25"/>
    <row r="641" s="25" customFormat="1" x14ac:dyDescent="0.25"/>
    <row r="642" s="25" customFormat="1" x14ac:dyDescent="0.25"/>
    <row r="643" s="25" customFormat="1" x14ac:dyDescent="0.25"/>
    <row r="644" s="25" customFormat="1" x14ac:dyDescent="0.25"/>
    <row r="645" s="25" customFormat="1" x14ac:dyDescent="0.25"/>
    <row r="646" s="25" customFormat="1" x14ac:dyDescent="0.25"/>
    <row r="647" s="25" customFormat="1" x14ac:dyDescent="0.25"/>
    <row r="648" s="25" customFormat="1" x14ac:dyDescent="0.25"/>
    <row r="649" s="25" customFormat="1" x14ac:dyDescent="0.25"/>
    <row r="650" s="25" customFormat="1" x14ac:dyDescent="0.25"/>
    <row r="651" s="25" customFormat="1" x14ac:dyDescent="0.25"/>
    <row r="652" s="25" customFormat="1" x14ac:dyDescent="0.25"/>
    <row r="653" s="25" customFormat="1" x14ac:dyDescent="0.25"/>
    <row r="654" s="25" customFormat="1" x14ac:dyDescent="0.25"/>
    <row r="655" s="25" customFormat="1" x14ac:dyDescent="0.25"/>
    <row r="656" s="25" customFormat="1" x14ac:dyDescent="0.25"/>
    <row r="657" s="25" customFormat="1" x14ac:dyDescent="0.25"/>
    <row r="658" s="25" customFormat="1" x14ac:dyDescent="0.25"/>
    <row r="659" s="25" customFormat="1" x14ac:dyDescent="0.25"/>
    <row r="660" s="25" customFormat="1" x14ac:dyDescent="0.25"/>
    <row r="661" s="25" customFormat="1" x14ac:dyDescent="0.25"/>
    <row r="662" s="25" customFormat="1" x14ac:dyDescent="0.25"/>
    <row r="663" s="25" customFormat="1" x14ac:dyDescent="0.25"/>
    <row r="664" s="25" customFormat="1" x14ac:dyDescent="0.25"/>
    <row r="665" s="25" customFormat="1" x14ac:dyDescent="0.25"/>
    <row r="666" s="25" customFormat="1" x14ac:dyDescent="0.25"/>
    <row r="667" s="25" customFormat="1" x14ac:dyDescent="0.25"/>
    <row r="668" s="25" customFormat="1" x14ac:dyDescent="0.25"/>
    <row r="669" s="25" customFormat="1" x14ac:dyDescent="0.25"/>
    <row r="670" s="25" customFormat="1" x14ac:dyDescent="0.25"/>
    <row r="671" s="25" customFormat="1" x14ac:dyDescent="0.25"/>
    <row r="672" s="25" customFormat="1" x14ac:dyDescent="0.25"/>
    <row r="673" s="25" customFormat="1" x14ac:dyDescent="0.25"/>
    <row r="674" s="25" customFormat="1" x14ac:dyDescent="0.25"/>
    <row r="675" s="25" customFormat="1" x14ac:dyDescent="0.25"/>
    <row r="676" s="25" customFormat="1" x14ac:dyDescent="0.25"/>
    <row r="677" s="25" customFormat="1" x14ac:dyDescent="0.25"/>
    <row r="678" s="25" customFormat="1" x14ac:dyDescent="0.25"/>
    <row r="679" s="25" customFormat="1" x14ac:dyDescent="0.25"/>
    <row r="680" s="25" customFormat="1" x14ac:dyDescent="0.25"/>
    <row r="681" s="25" customFormat="1" x14ac:dyDescent="0.25"/>
    <row r="682" s="25" customFormat="1" x14ac:dyDescent="0.25"/>
    <row r="683" s="25" customFormat="1" x14ac:dyDescent="0.25"/>
    <row r="684" s="25" customFormat="1" x14ac:dyDescent="0.25"/>
    <row r="685" s="25" customFormat="1" x14ac:dyDescent="0.25"/>
    <row r="686" s="25" customFormat="1" x14ac:dyDescent="0.25"/>
    <row r="687" s="25" customFormat="1" x14ac:dyDescent="0.25"/>
    <row r="688" s="25" customFormat="1" x14ac:dyDescent="0.25"/>
    <row r="689" s="25" customFormat="1" x14ac:dyDescent="0.25"/>
    <row r="690" s="25" customFormat="1" x14ac:dyDescent="0.25"/>
    <row r="691" s="25" customFormat="1" x14ac:dyDescent="0.25"/>
    <row r="692" s="25" customFormat="1" x14ac:dyDescent="0.25"/>
    <row r="693" s="25" customFormat="1" x14ac:dyDescent="0.25"/>
    <row r="694" s="25" customFormat="1" x14ac:dyDescent="0.25"/>
    <row r="695" s="25" customFormat="1" x14ac:dyDescent="0.25"/>
    <row r="696" s="25" customFormat="1" x14ac:dyDescent="0.25"/>
    <row r="697" s="25" customFormat="1" x14ac:dyDescent="0.25"/>
    <row r="698" s="25" customFormat="1" x14ac:dyDescent="0.25"/>
    <row r="699" s="25" customFormat="1" x14ac:dyDescent="0.25"/>
    <row r="700" s="25" customFormat="1" x14ac:dyDescent="0.25"/>
    <row r="701" s="25" customFormat="1" x14ac:dyDescent="0.25"/>
    <row r="702" s="25" customFormat="1" x14ac:dyDescent="0.25"/>
    <row r="703" s="25" customFormat="1" x14ac:dyDescent="0.25"/>
    <row r="704" s="25" customFormat="1" x14ac:dyDescent="0.25"/>
    <row r="705" s="25" customFormat="1" x14ac:dyDescent="0.25"/>
    <row r="706" s="25" customFormat="1" x14ac:dyDescent="0.25"/>
    <row r="707" s="25" customFormat="1" x14ac:dyDescent="0.25"/>
    <row r="708" s="25" customFormat="1" x14ac:dyDescent="0.25"/>
    <row r="709" s="25" customFormat="1" x14ac:dyDescent="0.25"/>
    <row r="710" s="25" customFormat="1" x14ac:dyDescent="0.25"/>
    <row r="711" s="25" customFormat="1" x14ac:dyDescent="0.25"/>
    <row r="712" s="25" customFormat="1" x14ac:dyDescent="0.25"/>
    <row r="713" s="25" customFormat="1" x14ac:dyDescent="0.25"/>
    <row r="714" s="25" customFormat="1" x14ac:dyDescent="0.25"/>
    <row r="715" s="25" customFormat="1" x14ac:dyDescent="0.25"/>
    <row r="716" s="25" customFormat="1" x14ac:dyDescent="0.25"/>
    <row r="717" s="25" customFormat="1" x14ac:dyDescent="0.25"/>
    <row r="718" s="25" customFormat="1" x14ac:dyDescent="0.25"/>
    <row r="719" s="25" customFormat="1" x14ac:dyDescent="0.25"/>
    <row r="720" s="25" customFormat="1" x14ac:dyDescent="0.25"/>
    <row r="721" s="25" customFormat="1" x14ac:dyDescent="0.25"/>
    <row r="722" s="25" customFormat="1" x14ac:dyDescent="0.25"/>
    <row r="723" s="25" customFormat="1" x14ac:dyDescent="0.25"/>
    <row r="724" s="25" customFormat="1" x14ac:dyDescent="0.25"/>
    <row r="725" s="25" customFormat="1" x14ac:dyDescent="0.25"/>
    <row r="726" s="25" customFormat="1" x14ac:dyDescent="0.25"/>
    <row r="727" s="25" customFormat="1" x14ac:dyDescent="0.25"/>
    <row r="728" s="25" customFormat="1" x14ac:dyDescent="0.25"/>
    <row r="729" s="25" customFormat="1" x14ac:dyDescent="0.25"/>
    <row r="730" s="25" customFormat="1" x14ac:dyDescent="0.25"/>
    <row r="731" s="25" customFormat="1" x14ac:dyDescent="0.25"/>
    <row r="732" s="25" customFormat="1" x14ac:dyDescent="0.25"/>
    <row r="733" s="25" customFormat="1" x14ac:dyDescent="0.25"/>
    <row r="734" s="25" customFormat="1" x14ac:dyDescent="0.25"/>
    <row r="735" s="25" customFormat="1" x14ac:dyDescent="0.25"/>
    <row r="736" s="25" customFormat="1" x14ac:dyDescent="0.25"/>
    <row r="737" s="25" customFormat="1" x14ac:dyDescent="0.25"/>
    <row r="738" s="25" customFormat="1" x14ac:dyDescent="0.25"/>
    <row r="739" s="25" customFormat="1" x14ac:dyDescent="0.25"/>
    <row r="740" s="25" customFormat="1" x14ac:dyDescent="0.25"/>
    <row r="741" s="25" customFormat="1" x14ac:dyDescent="0.25"/>
    <row r="742" s="25" customFormat="1" x14ac:dyDescent="0.25"/>
    <row r="743" s="25" customFormat="1" x14ac:dyDescent="0.25"/>
    <row r="744" s="25" customFormat="1" x14ac:dyDescent="0.25"/>
    <row r="745" s="25" customFormat="1" x14ac:dyDescent="0.25"/>
    <row r="746" s="25" customFormat="1" x14ac:dyDescent="0.25"/>
    <row r="747" s="25" customFormat="1" x14ac:dyDescent="0.25"/>
    <row r="748" s="25" customFormat="1" x14ac:dyDescent="0.25"/>
    <row r="749" s="25" customFormat="1" x14ac:dyDescent="0.25"/>
    <row r="750" s="25" customFormat="1" x14ac:dyDescent="0.25"/>
    <row r="751" s="25" customFormat="1" x14ac:dyDescent="0.25"/>
    <row r="752" s="25" customFormat="1" x14ac:dyDescent="0.25"/>
    <row r="753" s="25" customFormat="1" x14ac:dyDescent="0.25"/>
    <row r="754" s="25" customFormat="1" x14ac:dyDescent="0.25"/>
    <row r="755" s="25" customFormat="1" x14ac:dyDescent="0.25"/>
    <row r="756" s="25" customFormat="1" x14ac:dyDescent="0.25"/>
    <row r="757" s="25" customFormat="1" x14ac:dyDescent="0.25"/>
    <row r="758" s="25" customFormat="1" x14ac:dyDescent="0.25"/>
    <row r="759" s="25" customFormat="1" x14ac:dyDescent="0.25"/>
    <row r="760" s="25" customFormat="1" x14ac:dyDescent="0.25"/>
    <row r="761" s="25" customFormat="1" x14ac:dyDescent="0.25"/>
    <row r="762" s="25" customFormat="1" x14ac:dyDescent="0.25"/>
    <row r="763" s="25" customFormat="1" x14ac:dyDescent="0.25"/>
    <row r="764" s="25" customFormat="1" x14ac:dyDescent="0.25"/>
    <row r="765" s="25" customFormat="1" x14ac:dyDescent="0.25"/>
    <row r="766" s="25" customFormat="1" x14ac:dyDescent="0.25"/>
    <row r="767" s="25" customFormat="1" x14ac:dyDescent="0.25"/>
    <row r="768" s="25" customFormat="1" x14ac:dyDescent="0.25"/>
    <row r="769" s="25" customFormat="1" x14ac:dyDescent="0.25"/>
    <row r="770" s="25" customFormat="1" x14ac:dyDescent="0.25"/>
    <row r="771" s="25" customFormat="1" x14ac:dyDescent="0.25"/>
    <row r="772" s="25" customFormat="1" x14ac:dyDescent="0.25"/>
    <row r="773" s="25" customFormat="1" x14ac:dyDescent="0.25"/>
    <row r="774" s="25" customFormat="1" x14ac:dyDescent="0.25"/>
    <row r="775" s="25" customFormat="1" x14ac:dyDescent="0.25"/>
    <row r="776" s="25" customFormat="1" x14ac:dyDescent="0.25"/>
    <row r="777" s="25" customFormat="1" x14ac:dyDescent="0.25"/>
    <row r="778" s="25" customFormat="1" x14ac:dyDescent="0.25"/>
    <row r="779" s="25" customFormat="1" x14ac:dyDescent="0.25"/>
    <row r="780" s="25" customFormat="1" x14ac:dyDescent="0.25"/>
    <row r="781" s="25" customFormat="1" x14ac:dyDescent="0.25"/>
    <row r="782" s="25" customFormat="1" x14ac:dyDescent="0.25"/>
    <row r="783" s="25" customFormat="1" x14ac:dyDescent="0.25"/>
    <row r="784" s="25" customFormat="1" x14ac:dyDescent="0.25"/>
    <row r="785" s="25" customFormat="1" x14ac:dyDescent="0.25"/>
    <row r="786" s="25" customFormat="1" x14ac:dyDescent="0.25"/>
    <row r="787" s="25" customFormat="1" x14ac:dyDescent="0.25"/>
    <row r="788" s="25" customFormat="1" x14ac:dyDescent="0.25"/>
    <row r="789" s="25" customFormat="1" x14ac:dyDescent="0.25"/>
    <row r="790" s="25" customFormat="1" x14ac:dyDescent="0.25"/>
    <row r="791" s="25" customFormat="1" x14ac:dyDescent="0.25"/>
    <row r="792" s="25" customFormat="1" x14ac:dyDescent="0.25"/>
    <row r="793" s="25" customFormat="1" x14ac:dyDescent="0.25"/>
    <row r="794" s="25" customFormat="1" x14ac:dyDescent="0.25"/>
    <row r="795" s="25" customFormat="1" x14ac:dyDescent="0.25"/>
    <row r="796" s="25" customFormat="1" x14ac:dyDescent="0.25"/>
    <row r="797" s="25" customFormat="1" x14ac:dyDescent="0.25"/>
    <row r="798" s="25" customFormat="1" x14ac:dyDescent="0.25"/>
    <row r="799" s="25" customFormat="1" x14ac:dyDescent="0.25"/>
    <row r="800" s="25" customFormat="1" x14ac:dyDescent="0.25"/>
    <row r="801" s="25" customFormat="1" x14ac:dyDescent="0.25"/>
    <row r="802" s="25" customFormat="1" x14ac:dyDescent="0.25"/>
    <row r="803" s="25" customFormat="1" x14ac:dyDescent="0.25"/>
    <row r="804" s="25" customFormat="1" x14ac:dyDescent="0.25"/>
    <row r="805" s="25" customFormat="1" x14ac:dyDescent="0.25"/>
    <row r="806" s="25" customFormat="1" x14ac:dyDescent="0.25"/>
    <row r="807" s="25" customFormat="1" x14ac:dyDescent="0.25"/>
    <row r="808" s="25" customFormat="1" x14ac:dyDescent="0.25"/>
    <row r="809" s="25" customFormat="1" x14ac:dyDescent="0.25"/>
    <row r="810" s="25" customFormat="1" x14ac:dyDescent="0.25"/>
    <row r="811" s="25" customFormat="1" x14ac:dyDescent="0.25"/>
    <row r="812" s="25" customFormat="1" x14ac:dyDescent="0.25"/>
    <row r="813" s="25" customFormat="1" x14ac:dyDescent="0.25"/>
    <row r="814" s="25" customFormat="1" x14ac:dyDescent="0.25"/>
    <row r="815" s="25" customFormat="1" x14ac:dyDescent="0.25"/>
    <row r="816" s="25" customFormat="1" x14ac:dyDescent="0.25"/>
    <row r="817" s="25" customFormat="1" x14ac:dyDescent="0.25"/>
    <row r="818" s="25" customFormat="1" x14ac:dyDescent="0.25"/>
    <row r="819" s="25" customFormat="1" x14ac:dyDescent="0.25"/>
    <row r="820" s="25" customFormat="1" x14ac:dyDescent="0.25"/>
    <row r="821" s="25" customFormat="1" x14ac:dyDescent="0.25"/>
    <row r="822" s="25" customFormat="1" x14ac:dyDescent="0.25"/>
    <row r="823" s="25" customFormat="1" x14ac:dyDescent="0.25"/>
    <row r="824" s="25" customFormat="1" x14ac:dyDescent="0.25"/>
    <row r="825" s="25" customFormat="1" x14ac:dyDescent="0.25"/>
    <row r="826" s="25" customFormat="1" x14ac:dyDescent="0.25"/>
    <row r="827" s="25" customFormat="1" x14ac:dyDescent="0.25"/>
    <row r="828" s="25" customFormat="1" x14ac:dyDescent="0.25"/>
    <row r="829" s="25" customFormat="1" x14ac:dyDescent="0.25"/>
    <row r="830" s="25" customFormat="1" x14ac:dyDescent="0.25"/>
    <row r="831" s="25" customFormat="1" x14ac:dyDescent="0.25"/>
    <row r="832" s="25" customFormat="1" x14ac:dyDescent="0.25"/>
    <row r="833" s="25" customFormat="1" x14ac:dyDescent="0.25"/>
    <row r="834" s="25" customFormat="1" x14ac:dyDescent="0.25"/>
    <row r="835" s="25" customFormat="1" x14ac:dyDescent="0.25"/>
    <row r="836" s="25" customFormat="1" x14ac:dyDescent="0.25"/>
    <row r="837" s="25" customFormat="1" x14ac:dyDescent="0.25"/>
    <row r="838" s="25" customFormat="1" x14ac:dyDescent="0.25"/>
    <row r="839" s="25" customFormat="1" x14ac:dyDescent="0.25"/>
    <row r="840" s="25" customFormat="1" x14ac:dyDescent="0.25"/>
    <row r="841" s="25" customFormat="1" x14ac:dyDescent="0.25"/>
    <row r="842" s="25" customFormat="1" x14ac:dyDescent="0.25"/>
    <row r="843" s="25" customFormat="1" x14ac:dyDescent="0.25"/>
    <row r="844" s="25" customFormat="1" x14ac:dyDescent="0.25"/>
    <row r="845" s="25" customFormat="1" x14ac:dyDescent="0.25"/>
    <row r="846" s="25" customFormat="1" x14ac:dyDescent="0.25"/>
    <row r="847" s="25" customFormat="1" x14ac:dyDescent="0.25"/>
    <row r="848" s="25" customFormat="1" x14ac:dyDescent="0.25"/>
    <row r="849" s="25" customFormat="1" x14ac:dyDescent="0.25"/>
    <row r="850" s="25" customFormat="1" x14ac:dyDescent="0.25"/>
    <row r="851" s="25" customFormat="1" x14ac:dyDescent="0.25"/>
    <row r="852" s="25" customFormat="1" x14ac:dyDescent="0.25"/>
    <row r="853" s="25" customFormat="1" x14ac:dyDescent="0.25"/>
    <row r="854" s="25" customFormat="1" x14ac:dyDescent="0.25"/>
    <row r="855" s="25" customFormat="1" x14ac:dyDescent="0.25"/>
    <row r="856" s="25" customFormat="1" x14ac:dyDescent="0.25"/>
    <row r="857" s="25" customFormat="1" x14ac:dyDescent="0.25"/>
    <row r="858" s="25" customFormat="1" x14ac:dyDescent="0.25"/>
    <row r="859" s="25" customFormat="1" x14ac:dyDescent="0.25"/>
    <row r="860" s="25" customFormat="1" x14ac:dyDescent="0.25"/>
    <row r="861" s="25" customFormat="1" x14ac:dyDescent="0.25"/>
    <row r="862" s="25" customFormat="1" x14ac:dyDescent="0.25"/>
    <row r="863" s="25" customFormat="1" x14ac:dyDescent="0.25"/>
    <row r="864" s="25" customFormat="1" x14ac:dyDescent="0.25"/>
    <row r="865" s="25" customFormat="1" x14ac:dyDescent="0.25"/>
    <row r="866" s="25" customFormat="1" x14ac:dyDescent="0.25"/>
    <row r="867" s="25" customFormat="1" x14ac:dyDescent="0.25"/>
    <row r="868" s="25" customFormat="1" x14ac:dyDescent="0.25"/>
    <row r="869" s="25" customFormat="1" x14ac:dyDescent="0.25"/>
    <row r="870" s="25" customFormat="1" x14ac:dyDescent="0.25"/>
    <row r="871" s="25" customFormat="1" x14ac:dyDescent="0.25"/>
    <row r="872" s="25" customFormat="1" x14ac:dyDescent="0.25"/>
    <row r="873" s="25" customFormat="1" x14ac:dyDescent="0.25"/>
    <row r="874" s="25" customFormat="1" x14ac:dyDescent="0.25"/>
    <row r="875" s="25" customFormat="1" x14ac:dyDescent="0.25"/>
    <row r="876" s="25" customFormat="1" x14ac:dyDescent="0.25"/>
    <row r="877" s="25" customFormat="1" x14ac:dyDescent="0.25"/>
    <row r="878" s="25" customFormat="1" x14ac:dyDescent="0.25"/>
    <row r="879" s="25" customFormat="1" x14ac:dyDescent="0.25"/>
    <row r="880" s="25" customFormat="1" x14ac:dyDescent="0.25"/>
    <row r="881" s="25" customFormat="1" x14ac:dyDescent="0.25"/>
    <row r="882" s="25" customFormat="1" x14ac:dyDescent="0.25"/>
    <row r="883" s="25" customFormat="1" x14ac:dyDescent="0.25"/>
    <row r="884" s="25" customFormat="1" x14ac:dyDescent="0.25"/>
    <row r="885" s="25" customFormat="1" x14ac:dyDescent="0.25"/>
    <row r="886" s="25" customFormat="1" x14ac:dyDescent="0.25"/>
    <row r="887" s="25" customFormat="1" x14ac:dyDescent="0.25"/>
    <row r="888" s="25" customFormat="1" x14ac:dyDescent="0.25"/>
    <row r="889" s="25" customFormat="1" x14ac:dyDescent="0.25"/>
    <row r="890" s="25" customFormat="1" x14ac:dyDescent="0.25"/>
    <row r="891" s="25" customFormat="1" x14ac:dyDescent="0.25"/>
    <row r="892" s="25" customFormat="1" x14ac:dyDescent="0.25"/>
    <row r="893" s="25" customFormat="1" x14ac:dyDescent="0.25"/>
    <row r="894" s="25" customFormat="1" x14ac:dyDescent="0.25"/>
    <row r="895" s="25" customFormat="1" x14ac:dyDescent="0.25"/>
    <row r="896" s="25" customFormat="1" x14ac:dyDescent="0.25"/>
    <row r="897" s="25" customFormat="1" x14ac:dyDescent="0.25"/>
    <row r="898" s="25" customFormat="1" x14ac:dyDescent="0.25"/>
    <row r="899" s="25" customFormat="1" x14ac:dyDescent="0.25"/>
    <row r="900" s="25" customFormat="1" x14ac:dyDescent="0.25"/>
    <row r="901" s="25" customFormat="1" x14ac:dyDescent="0.25"/>
    <row r="902" s="25" customFormat="1" x14ac:dyDescent="0.25"/>
    <row r="903" s="25" customFormat="1" x14ac:dyDescent="0.25"/>
    <row r="904" s="25" customFormat="1" x14ac:dyDescent="0.25"/>
    <row r="905" s="25" customFormat="1" x14ac:dyDescent="0.25"/>
    <row r="906" s="25" customFormat="1" x14ac:dyDescent="0.25"/>
    <row r="907" s="25" customFormat="1" x14ac:dyDescent="0.25"/>
    <row r="908" s="25" customFormat="1" x14ac:dyDescent="0.25"/>
    <row r="909" s="25" customFormat="1" x14ac:dyDescent="0.25"/>
    <row r="910" s="25" customFormat="1" x14ac:dyDescent="0.25"/>
    <row r="911" s="25" customFormat="1" x14ac:dyDescent="0.25"/>
    <row r="912" s="25" customFormat="1" x14ac:dyDescent="0.25"/>
    <row r="913" s="25" customFormat="1" x14ac:dyDescent="0.25"/>
    <row r="914" s="25" customFormat="1" x14ac:dyDescent="0.25"/>
    <row r="915" s="25" customFormat="1" x14ac:dyDescent="0.25"/>
    <row r="916" s="25" customFormat="1" x14ac:dyDescent="0.25"/>
    <row r="917" s="25" customFormat="1" x14ac:dyDescent="0.25"/>
    <row r="918" s="25" customFormat="1" x14ac:dyDescent="0.25"/>
    <row r="919" s="25" customFormat="1" x14ac:dyDescent="0.25"/>
    <row r="920" s="25" customFormat="1" x14ac:dyDescent="0.25"/>
    <row r="921" s="25" customFormat="1" x14ac:dyDescent="0.25"/>
    <row r="922" s="25" customFormat="1" x14ac:dyDescent="0.25"/>
    <row r="923" s="25" customFormat="1" x14ac:dyDescent="0.25"/>
    <row r="924" s="25" customFormat="1" x14ac:dyDescent="0.25"/>
    <row r="925" s="25" customFormat="1" x14ac:dyDescent="0.25"/>
    <row r="926" s="25" customFormat="1" x14ac:dyDescent="0.25"/>
    <row r="927" s="25" customFormat="1" x14ac:dyDescent="0.25"/>
    <row r="928" s="25" customFormat="1" x14ac:dyDescent="0.25"/>
    <row r="929" s="25" customFormat="1" x14ac:dyDescent="0.25"/>
    <row r="930" s="25" customFormat="1" x14ac:dyDescent="0.25"/>
    <row r="931" s="25" customFormat="1" x14ac:dyDescent="0.25"/>
    <row r="932" s="25" customFormat="1" x14ac:dyDescent="0.25"/>
    <row r="933" s="25" customFormat="1" x14ac:dyDescent="0.25"/>
    <row r="934" s="25" customFormat="1" x14ac:dyDescent="0.25"/>
    <row r="935" s="25" customFormat="1" x14ac:dyDescent="0.25"/>
    <row r="936" s="25" customFormat="1" x14ac:dyDescent="0.25"/>
    <row r="937" s="25" customFormat="1" x14ac:dyDescent="0.25"/>
    <row r="938" s="25" customFormat="1" x14ac:dyDescent="0.25"/>
    <row r="939" s="25" customFormat="1" x14ac:dyDescent="0.25"/>
    <row r="940" s="25" customFormat="1" x14ac:dyDescent="0.25"/>
    <row r="941" s="25" customFormat="1" x14ac:dyDescent="0.25"/>
    <row r="942" s="25" customFormat="1" x14ac:dyDescent="0.25"/>
    <row r="943" s="25" customFormat="1" x14ac:dyDescent="0.25"/>
    <row r="944" s="25" customFormat="1" x14ac:dyDescent="0.25"/>
    <row r="945" s="25" customFormat="1" x14ac:dyDescent="0.25"/>
    <row r="946" s="25" customFormat="1" x14ac:dyDescent="0.25"/>
    <row r="947" s="25" customFormat="1" x14ac:dyDescent="0.25"/>
    <row r="948" s="25" customFormat="1" x14ac:dyDescent="0.25"/>
    <row r="949" s="25" customFormat="1" x14ac:dyDescent="0.25"/>
    <row r="950" s="25" customFormat="1" x14ac:dyDescent="0.25"/>
    <row r="951" s="25" customFormat="1" x14ac:dyDescent="0.25"/>
    <row r="952" s="25" customFormat="1" x14ac:dyDescent="0.25"/>
    <row r="953" s="25" customFormat="1" x14ac:dyDescent="0.25"/>
    <row r="954" s="25" customFormat="1" x14ac:dyDescent="0.25"/>
    <row r="955" s="25" customFormat="1" x14ac:dyDescent="0.25"/>
    <row r="956" s="25" customFormat="1" x14ac:dyDescent="0.25"/>
    <row r="957" s="25" customFormat="1" x14ac:dyDescent="0.25"/>
    <row r="958" s="25" customFormat="1" x14ac:dyDescent="0.25"/>
    <row r="959" s="25" customFormat="1" x14ac:dyDescent="0.25"/>
    <row r="960" s="25" customFormat="1" x14ac:dyDescent="0.25"/>
    <row r="961" s="25" customFormat="1" x14ac:dyDescent="0.25"/>
    <row r="962" s="25" customFormat="1" x14ac:dyDescent="0.25"/>
    <row r="963" s="25" customFormat="1" x14ac:dyDescent="0.25"/>
    <row r="964" s="25" customFormat="1" x14ac:dyDescent="0.25"/>
    <row r="965" s="25" customFormat="1" x14ac:dyDescent="0.25"/>
    <row r="966" s="25" customFormat="1" x14ac:dyDescent="0.25"/>
    <row r="967" s="25" customFormat="1" x14ac:dyDescent="0.25"/>
    <row r="968" s="25" customFormat="1" x14ac:dyDescent="0.25"/>
    <row r="969" s="25" customFormat="1" x14ac:dyDescent="0.25"/>
    <row r="970" s="25" customFormat="1" x14ac:dyDescent="0.25"/>
    <row r="971" s="25" customFormat="1" x14ac:dyDescent="0.25"/>
    <row r="972" s="25" customFormat="1" x14ac:dyDescent="0.25"/>
    <row r="973" s="25" customFormat="1" x14ac:dyDescent="0.25"/>
    <row r="974" s="25" customFormat="1" x14ac:dyDescent="0.25"/>
    <row r="975" s="25" customFormat="1" x14ac:dyDescent="0.25"/>
    <row r="976" s="25" customFormat="1" x14ac:dyDescent="0.25"/>
    <row r="977" s="25" customFormat="1" x14ac:dyDescent="0.25"/>
    <row r="978" s="25" customFormat="1" x14ac:dyDescent="0.25"/>
    <row r="979" s="25" customFormat="1" x14ac:dyDescent="0.25"/>
    <row r="980" s="25" customFormat="1" x14ac:dyDescent="0.25"/>
    <row r="981" s="25" customFormat="1" x14ac:dyDescent="0.25"/>
    <row r="982" s="25" customFormat="1" x14ac:dyDescent="0.25"/>
    <row r="983" s="25" customFormat="1" x14ac:dyDescent="0.25"/>
    <row r="984" s="25" customFormat="1" x14ac:dyDescent="0.25"/>
    <row r="985" s="25" customFormat="1" x14ac:dyDescent="0.25"/>
    <row r="986" s="25" customFormat="1" x14ac:dyDescent="0.25"/>
    <row r="987" s="25" customFormat="1" x14ac:dyDescent="0.25"/>
    <row r="988" s="25" customFormat="1" x14ac:dyDescent="0.25"/>
    <row r="989" s="25" customFormat="1" x14ac:dyDescent="0.25"/>
    <row r="990" s="25" customFormat="1" x14ac:dyDescent="0.25"/>
    <row r="991" s="25" customFormat="1" x14ac:dyDescent="0.25"/>
    <row r="992" s="25" customFormat="1" x14ac:dyDescent="0.25"/>
    <row r="993" s="25" customFormat="1" x14ac:dyDescent="0.25"/>
    <row r="994" s="25" customFormat="1" x14ac:dyDescent="0.25"/>
    <row r="995" s="25" customFormat="1" x14ac:dyDescent="0.25"/>
    <row r="996" s="25" customFormat="1" x14ac:dyDescent="0.25"/>
    <row r="997" s="25" customFormat="1" x14ac:dyDescent="0.25"/>
    <row r="998" s="25" customFormat="1" x14ac:dyDescent="0.25"/>
    <row r="999" s="25" customFormat="1" x14ac:dyDescent="0.25"/>
    <row r="1000" s="25" customFormat="1" x14ac:dyDescent="0.25"/>
    <row r="1001" s="25" customFormat="1" x14ac:dyDescent="0.25"/>
    <row r="1002" s="25" customFormat="1" x14ac:dyDescent="0.25"/>
    <row r="1003" s="25" customFormat="1" x14ac:dyDescent="0.25"/>
    <row r="1004" s="25" customFormat="1" x14ac:dyDescent="0.25"/>
    <row r="1005" s="25" customFormat="1" x14ac:dyDescent="0.25"/>
    <row r="1006" s="25" customFormat="1" x14ac:dyDescent="0.25"/>
    <row r="1007" s="25" customFormat="1" x14ac:dyDescent="0.25"/>
    <row r="1008" s="25" customFormat="1" x14ac:dyDescent="0.25"/>
    <row r="1009" s="25" customFormat="1" x14ac:dyDescent="0.25"/>
    <row r="1010" s="25" customFormat="1" x14ac:dyDescent="0.25"/>
    <row r="1011" s="25" customFormat="1" x14ac:dyDescent="0.25"/>
    <row r="1012" s="25" customFormat="1" x14ac:dyDescent="0.25"/>
    <row r="1013" s="25" customFormat="1" x14ac:dyDescent="0.25"/>
    <row r="1014" s="25" customFormat="1" x14ac:dyDescent="0.25"/>
    <row r="1015" s="25" customFormat="1" x14ac:dyDescent="0.25"/>
    <row r="1016" s="25" customFormat="1" x14ac:dyDescent="0.25"/>
    <row r="1017" s="25" customFormat="1" x14ac:dyDescent="0.25"/>
    <row r="1018" s="25" customFormat="1" x14ac:dyDescent="0.25"/>
    <row r="1019" s="25" customFormat="1" x14ac:dyDescent="0.25"/>
    <row r="1020" s="25" customFormat="1" x14ac:dyDescent="0.25"/>
    <row r="1021" s="25" customFormat="1" x14ac:dyDescent="0.25"/>
    <row r="1022" s="25" customFormat="1" x14ac:dyDescent="0.25"/>
    <row r="1023" s="25" customFormat="1" x14ac:dyDescent="0.25"/>
    <row r="1024" s="25" customFormat="1" x14ac:dyDescent="0.25"/>
    <row r="1025" s="25" customFormat="1" x14ac:dyDescent="0.25"/>
    <row r="1026" s="25" customFormat="1" x14ac:dyDescent="0.25"/>
    <row r="1027" s="25" customFormat="1" x14ac:dyDescent="0.25"/>
    <row r="1028" s="25" customFormat="1" x14ac:dyDescent="0.25"/>
    <row r="1029" s="25" customFormat="1" x14ac:dyDescent="0.25"/>
    <row r="1030" s="25" customFormat="1" x14ac:dyDescent="0.25"/>
    <row r="1031" s="25" customFormat="1" x14ac:dyDescent="0.25"/>
    <row r="1032" s="25" customFormat="1" x14ac:dyDescent="0.25"/>
    <row r="1033" s="25" customFormat="1" x14ac:dyDescent="0.25"/>
    <row r="1034" s="25" customFormat="1" x14ac:dyDescent="0.25"/>
    <row r="1035" s="25" customFormat="1" x14ac:dyDescent="0.25"/>
    <row r="1036" s="25" customFormat="1" x14ac:dyDescent="0.25"/>
    <row r="1037" s="25" customFormat="1" x14ac:dyDescent="0.25"/>
    <row r="1038" s="25" customFormat="1" x14ac:dyDescent="0.25"/>
    <row r="1039" s="25" customFormat="1" x14ac:dyDescent="0.25"/>
    <row r="1040" s="25" customFormat="1" x14ac:dyDescent="0.25"/>
    <row r="1041" s="25" customFormat="1" x14ac:dyDescent="0.25"/>
    <row r="1042" s="25" customFormat="1" x14ac:dyDescent="0.25"/>
    <row r="1043" s="25" customFormat="1" x14ac:dyDescent="0.25"/>
    <row r="1044" s="25" customFormat="1" x14ac:dyDescent="0.25"/>
    <row r="1045" s="25" customFormat="1" x14ac:dyDescent="0.25"/>
    <row r="1046" s="25" customFormat="1" x14ac:dyDescent="0.25"/>
    <row r="1047" s="25" customFormat="1" x14ac:dyDescent="0.25"/>
    <row r="1048" s="25" customFormat="1" x14ac:dyDescent="0.25"/>
    <row r="1049" s="25" customFormat="1" x14ac:dyDescent="0.25"/>
    <row r="1050" s="25" customFormat="1" x14ac:dyDescent="0.25"/>
    <row r="1051" s="25" customFormat="1" x14ac:dyDescent="0.25"/>
    <row r="1052" s="25" customFormat="1" x14ac:dyDescent="0.25"/>
    <row r="1053" s="25" customFormat="1" x14ac:dyDescent="0.25"/>
    <row r="1054" s="25" customFormat="1" x14ac:dyDescent="0.25"/>
    <row r="1055" s="25" customFormat="1" x14ac:dyDescent="0.25"/>
    <row r="1056" s="25" customFormat="1" x14ac:dyDescent="0.25"/>
    <row r="1057" s="25" customFormat="1" x14ac:dyDescent="0.25"/>
    <row r="1058" s="25" customFormat="1" x14ac:dyDescent="0.25"/>
    <row r="1059" s="25" customFormat="1" x14ac:dyDescent="0.25"/>
    <row r="1060" s="25" customFormat="1" x14ac:dyDescent="0.25"/>
    <row r="1061" s="25" customFormat="1" x14ac:dyDescent="0.25"/>
    <row r="1062" s="25" customFormat="1" x14ac:dyDescent="0.25"/>
    <row r="1063" s="25" customFormat="1" x14ac:dyDescent="0.25"/>
    <row r="1064" s="25" customFormat="1" x14ac:dyDescent="0.25"/>
    <row r="1065" s="25" customFormat="1" x14ac:dyDescent="0.25"/>
    <row r="1066" s="25" customFormat="1" x14ac:dyDescent="0.25"/>
    <row r="1067" s="25" customFormat="1" x14ac:dyDescent="0.25"/>
    <row r="1068" s="25" customFormat="1" x14ac:dyDescent="0.25"/>
    <row r="1069" s="25" customFormat="1" x14ac:dyDescent="0.25"/>
    <row r="1070" s="25" customFormat="1" x14ac:dyDescent="0.25"/>
    <row r="1071" s="25" customFormat="1" x14ac:dyDescent="0.25"/>
    <row r="1072" s="25" customFormat="1" x14ac:dyDescent="0.25"/>
    <row r="1073" s="25" customFormat="1" x14ac:dyDescent="0.25"/>
    <row r="1074" s="25" customFormat="1" x14ac:dyDescent="0.25"/>
    <row r="1075" s="25" customFormat="1" x14ac:dyDescent="0.25"/>
    <row r="1076" s="25" customFormat="1" x14ac:dyDescent="0.25"/>
    <row r="1077" s="25" customFormat="1" x14ac:dyDescent="0.25"/>
    <row r="1078" s="25" customFormat="1" x14ac:dyDescent="0.25"/>
    <row r="1079" s="25" customFormat="1" x14ac:dyDescent="0.25"/>
    <row r="1080" s="25" customFormat="1" x14ac:dyDescent="0.25"/>
    <row r="1081" s="25" customFormat="1" x14ac:dyDescent="0.25"/>
    <row r="1082" s="25" customFormat="1" x14ac:dyDescent="0.25"/>
    <row r="1083" s="25" customFormat="1" x14ac:dyDescent="0.25"/>
    <row r="1084" s="25" customFormat="1" x14ac:dyDescent="0.25"/>
    <row r="1085" s="25" customFormat="1" x14ac:dyDescent="0.25"/>
    <row r="1086" s="25" customFormat="1" x14ac:dyDescent="0.25"/>
    <row r="1087" s="25" customFormat="1" x14ac:dyDescent="0.25"/>
    <row r="1088" s="25" customFormat="1" x14ac:dyDescent="0.25"/>
    <row r="1089" s="25" customFormat="1" x14ac:dyDescent="0.25"/>
    <row r="1090" s="25" customFormat="1" x14ac:dyDescent="0.25"/>
    <row r="1091" s="25" customFormat="1" x14ac:dyDescent="0.25"/>
    <row r="1092" s="25" customFormat="1" x14ac:dyDescent="0.25"/>
    <row r="1093" s="25" customFormat="1" x14ac:dyDescent="0.25"/>
    <row r="1094" s="25" customFormat="1" x14ac:dyDescent="0.25"/>
    <row r="1095" s="25" customFormat="1" x14ac:dyDescent="0.25"/>
    <row r="1096" s="25" customFormat="1" x14ac:dyDescent="0.25"/>
    <row r="1097" s="25" customFormat="1" x14ac:dyDescent="0.25"/>
    <row r="1098" s="25" customFormat="1" x14ac:dyDescent="0.25"/>
    <row r="1099" s="25" customFormat="1" x14ac:dyDescent="0.25"/>
    <row r="1100" s="25" customFormat="1" x14ac:dyDescent="0.25"/>
    <row r="1101" s="25" customFormat="1" x14ac:dyDescent="0.25"/>
    <row r="1102" s="25" customFormat="1" x14ac:dyDescent="0.25"/>
    <row r="1103" s="25" customFormat="1" x14ac:dyDescent="0.25"/>
    <row r="1104" s="25" customFormat="1" x14ac:dyDescent="0.25"/>
    <row r="1105" s="25" customFormat="1" x14ac:dyDescent="0.25"/>
    <row r="1106" s="25" customFormat="1" x14ac:dyDescent="0.25"/>
    <row r="1107" s="25" customFormat="1" x14ac:dyDescent="0.25"/>
    <row r="1108" s="25" customFormat="1" x14ac:dyDescent="0.25"/>
    <row r="1109" s="25" customFormat="1" x14ac:dyDescent="0.25"/>
    <row r="1110" s="25" customFormat="1" x14ac:dyDescent="0.25"/>
    <row r="1111" s="25" customFormat="1" x14ac:dyDescent="0.25"/>
    <row r="1112" s="25" customFormat="1" x14ac:dyDescent="0.25"/>
    <row r="1113" s="25" customFormat="1" x14ac:dyDescent="0.25"/>
    <row r="1114" s="25" customFormat="1" x14ac:dyDescent="0.25"/>
    <row r="1115" s="25" customFormat="1" x14ac:dyDescent="0.25"/>
    <row r="1116" s="25" customFormat="1" x14ac:dyDescent="0.25"/>
    <row r="1117" s="25" customFormat="1" x14ac:dyDescent="0.25"/>
    <row r="1118" s="25" customFormat="1" x14ac:dyDescent="0.25"/>
    <row r="1119" s="25" customFormat="1" x14ac:dyDescent="0.25"/>
    <row r="1120" s="25" customFormat="1" x14ac:dyDescent="0.25"/>
    <row r="1121" s="25" customFormat="1" x14ac:dyDescent="0.25"/>
    <row r="1122" s="25" customFormat="1" x14ac:dyDescent="0.25"/>
    <row r="1123" s="25" customFormat="1" x14ac:dyDescent="0.25"/>
    <row r="1124" s="25" customFormat="1" x14ac:dyDescent="0.25"/>
    <row r="1125" s="25" customFormat="1" x14ac:dyDescent="0.25"/>
    <row r="1126" s="25" customFormat="1" x14ac:dyDescent="0.25"/>
    <row r="1127" s="25" customFormat="1" x14ac:dyDescent="0.25"/>
    <row r="1128" s="25" customFormat="1" x14ac:dyDescent="0.25"/>
    <row r="1129" s="25" customFormat="1" x14ac:dyDescent="0.25"/>
    <row r="1130" s="25" customFormat="1" x14ac:dyDescent="0.25"/>
    <row r="1131" s="25" customFormat="1" x14ac:dyDescent="0.25"/>
    <row r="1132" s="25" customFormat="1" x14ac:dyDescent="0.25"/>
    <row r="1133" s="25" customFormat="1" x14ac:dyDescent="0.25"/>
    <row r="1134" s="25" customFormat="1" x14ac:dyDescent="0.25"/>
    <row r="1135" s="25" customFormat="1" x14ac:dyDescent="0.25"/>
    <row r="1136" s="25" customFormat="1" x14ac:dyDescent="0.25"/>
    <row r="1137" s="25" customFormat="1" x14ac:dyDescent="0.25"/>
    <row r="1138" s="25" customFormat="1" x14ac:dyDescent="0.25"/>
    <row r="1139" s="25" customFormat="1" x14ac:dyDescent="0.25"/>
    <row r="1140" s="25" customFormat="1" x14ac:dyDescent="0.25"/>
    <row r="1141" s="25" customFormat="1" x14ac:dyDescent="0.25"/>
    <row r="1142" s="25" customFormat="1" x14ac:dyDescent="0.25"/>
    <row r="1143" s="25" customFormat="1" x14ac:dyDescent="0.25"/>
    <row r="1144" s="25" customFormat="1" x14ac:dyDescent="0.25"/>
    <row r="1145" s="25" customFormat="1" x14ac:dyDescent="0.25"/>
    <row r="1146" s="25" customFormat="1" x14ac:dyDescent="0.25"/>
    <row r="1147" s="25" customFormat="1" x14ac:dyDescent="0.25"/>
    <row r="1148" s="25" customFormat="1" x14ac:dyDescent="0.25"/>
    <row r="1149" s="25" customFormat="1" x14ac:dyDescent="0.25"/>
    <row r="1150" s="25" customFormat="1" x14ac:dyDescent="0.25"/>
    <row r="1151" s="25" customFormat="1" x14ac:dyDescent="0.25"/>
    <row r="1152" s="25" customFormat="1" x14ac:dyDescent="0.25"/>
    <row r="1153" s="25" customFormat="1" x14ac:dyDescent="0.25"/>
    <row r="1154" s="25" customFormat="1" x14ac:dyDescent="0.25"/>
    <row r="1155" s="25" customFormat="1" x14ac:dyDescent="0.25"/>
    <row r="1156" s="25" customFormat="1" x14ac:dyDescent="0.25"/>
    <row r="1157" s="25" customFormat="1" x14ac:dyDescent="0.25"/>
    <row r="1158" s="25" customFormat="1" x14ac:dyDescent="0.25"/>
    <row r="1159" s="25" customFormat="1" x14ac:dyDescent="0.25"/>
    <row r="1160" s="25" customFormat="1" x14ac:dyDescent="0.25"/>
    <row r="1161" s="25" customFormat="1" x14ac:dyDescent="0.25"/>
    <row r="1162" s="25" customFormat="1" x14ac:dyDescent="0.25"/>
    <row r="1163" s="25" customFormat="1" x14ac:dyDescent="0.25"/>
    <row r="1164" s="25" customFormat="1" x14ac:dyDescent="0.25"/>
    <row r="1165" s="25" customFormat="1" x14ac:dyDescent="0.25"/>
    <row r="1166" s="25" customFormat="1" x14ac:dyDescent="0.25"/>
    <row r="1167" s="25" customFormat="1" x14ac:dyDescent="0.25"/>
    <row r="1168" s="25" customFormat="1" x14ac:dyDescent="0.25"/>
    <row r="1169" s="25" customFormat="1" x14ac:dyDescent="0.25"/>
    <row r="1170" s="25" customFormat="1" x14ac:dyDescent="0.25"/>
    <row r="1171" s="25" customFormat="1" x14ac:dyDescent="0.25"/>
    <row r="1172" s="25" customFormat="1" x14ac:dyDescent="0.25"/>
    <row r="1173" s="25" customFormat="1" x14ac:dyDescent="0.25"/>
    <row r="1174" s="25" customFormat="1" x14ac:dyDescent="0.25"/>
    <row r="1175" s="25" customFormat="1" x14ac:dyDescent="0.25"/>
    <row r="1176" s="25" customFormat="1" x14ac:dyDescent="0.25"/>
    <row r="1177" s="25" customFormat="1" x14ac:dyDescent="0.25"/>
    <row r="1178" s="25" customFormat="1" x14ac:dyDescent="0.25"/>
    <row r="1179" s="25" customFormat="1" x14ac:dyDescent="0.25"/>
    <row r="1180" s="25" customFormat="1" x14ac:dyDescent="0.25"/>
    <row r="1181" s="25" customFormat="1" x14ac:dyDescent="0.25"/>
    <row r="1182" s="25" customFormat="1" x14ac:dyDescent="0.25"/>
    <row r="1183" s="25" customFormat="1" x14ac:dyDescent="0.25"/>
    <row r="1184" s="25" customFormat="1" x14ac:dyDescent="0.25"/>
    <row r="1185" s="25" customFormat="1" x14ac:dyDescent="0.25"/>
    <row r="1186" s="25" customFormat="1" x14ac:dyDescent="0.25"/>
    <row r="1187" s="25" customFormat="1" x14ac:dyDescent="0.25"/>
    <row r="1188" s="25" customFormat="1" x14ac:dyDescent="0.25"/>
    <row r="1189" s="25" customFormat="1" x14ac:dyDescent="0.25"/>
    <row r="1190" s="25" customFormat="1" x14ac:dyDescent="0.25"/>
    <row r="1191" s="25" customFormat="1" x14ac:dyDescent="0.25"/>
    <row r="1192" s="25" customFormat="1" x14ac:dyDescent="0.25"/>
    <row r="1193" s="25" customFormat="1" x14ac:dyDescent="0.25"/>
    <row r="1194" s="25" customFormat="1" x14ac:dyDescent="0.25"/>
    <row r="1195" s="25" customFormat="1" x14ac:dyDescent="0.25"/>
    <row r="1196" s="25" customFormat="1" x14ac:dyDescent="0.25"/>
    <row r="1197" s="25" customFormat="1" x14ac:dyDescent="0.25"/>
    <row r="1198" s="25" customFormat="1" x14ac:dyDescent="0.25"/>
    <row r="1199" s="25" customFormat="1" x14ac:dyDescent="0.25"/>
    <row r="1200" s="25" customFormat="1" x14ac:dyDescent="0.25"/>
    <row r="1201" s="25" customFormat="1" x14ac:dyDescent="0.25"/>
    <row r="1202" s="25" customFormat="1" x14ac:dyDescent="0.25"/>
    <row r="1203" s="25" customFormat="1" x14ac:dyDescent="0.25"/>
    <row r="1204" s="25" customFormat="1" x14ac:dyDescent="0.25"/>
    <row r="1205" s="25" customFormat="1" x14ac:dyDescent="0.25"/>
    <row r="1206" s="25" customFormat="1" x14ac:dyDescent="0.25"/>
    <row r="1207" s="25" customFormat="1" x14ac:dyDescent="0.25"/>
    <row r="1208" s="25" customFormat="1" x14ac:dyDescent="0.25"/>
    <row r="1209" s="25" customFormat="1" x14ac:dyDescent="0.25"/>
    <row r="1210" s="25" customFormat="1" x14ac:dyDescent="0.25"/>
    <row r="1211" s="25" customFormat="1" x14ac:dyDescent="0.25"/>
    <row r="1212" s="25" customFormat="1" x14ac:dyDescent="0.25"/>
    <row r="1213" s="25" customFormat="1" x14ac:dyDescent="0.25"/>
    <row r="1214" s="25" customFormat="1" x14ac:dyDescent="0.25"/>
    <row r="1215" s="25" customFormat="1" x14ac:dyDescent="0.25"/>
    <row r="1216" s="25" customFormat="1" x14ac:dyDescent="0.25"/>
    <row r="1217" s="25" customFormat="1" x14ac:dyDescent="0.25"/>
    <row r="1218" s="25" customFormat="1" x14ac:dyDescent="0.25"/>
    <row r="1219" s="25" customFormat="1" x14ac:dyDescent="0.25"/>
    <row r="1220" s="25" customFormat="1" x14ac:dyDescent="0.25"/>
    <row r="1221" s="25" customFormat="1" x14ac:dyDescent="0.25"/>
    <row r="1222" s="25" customFormat="1" x14ac:dyDescent="0.25"/>
    <row r="1223" s="25" customFormat="1" x14ac:dyDescent="0.25"/>
    <row r="1224" s="25" customFormat="1" x14ac:dyDescent="0.25"/>
    <row r="1225" s="25" customFormat="1" x14ac:dyDescent="0.25"/>
    <row r="1226" s="25" customFormat="1" x14ac:dyDescent="0.25"/>
    <row r="1227" s="25" customFormat="1" x14ac:dyDescent="0.25"/>
    <row r="1228" s="25" customFormat="1" x14ac:dyDescent="0.25"/>
    <row r="1229" s="25" customFormat="1" x14ac:dyDescent="0.25"/>
    <row r="1230" s="25" customFormat="1" x14ac:dyDescent="0.25"/>
    <row r="1231" s="25" customFormat="1" x14ac:dyDescent="0.25"/>
    <row r="1232" s="25" customFormat="1" x14ac:dyDescent="0.25"/>
    <row r="1233" s="25" customFormat="1" x14ac:dyDescent="0.25"/>
    <row r="1234" s="25" customFormat="1" x14ac:dyDescent="0.25"/>
    <row r="1235" s="25" customFormat="1" x14ac:dyDescent="0.25"/>
    <row r="1236" s="25" customFormat="1" x14ac:dyDescent="0.25"/>
    <row r="1237" s="25" customFormat="1" x14ac:dyDescent="0.25"/>
    <row r="1238" s="25" customFormat="1" x14ac:dyDescent="0.25"/>
    <row r="1239" s="25" customFormat="1" x14ac:dyDescent="0.25"/>
    <row r="1240" s="25" customFormat="1" x14ac:dyDescent="0.25"/>
    <row r="1241" s="25" customFormat="1" x14ac:dyDescent="0.25"/>
    <row r="1242" s="25" customFormat="1" x14ac:dyDescent="0.25"/>
    <row r="1243" s="25" customFormat="1" x14ac:dyDescent="0.25"/>
    <row r="1244" s="25" customFormat="1" x14ac:dyDescent="0.25"/>
    <row r="1245" s="25" customFormat="1" x14ac:dyDescent="0.25"/>
    <row r="1246" s="25" customFormat="1" x14ac:dyDescent="0.25"/>
    <row r="1247" s="25" customFormat="1" x14ac:dyDescent="0.25"/>
    <row r="1248" s="25" customFormat="1" x14ac:dyDescent="0.25"/>
    <row r="1249" s="25" customFormat="1" x14ac:dyDescent="0.25"/>
    <row r="1250" s="25" customFormat="1" x14ac:dyDescent="0.25"/>
    <row r="1251" s="25" customFormat="1" x14ac:dyDescent="0.25"/>
    <row r="1252" s="25" customFormat="1" x14ac:dyDescent="0.25"/>
    <row r="1253" s="25" customFormat="1" x14ac:dyDescent="0.25"/>
    <row r="1254" s="25" customFormat="1" x14ac:dyDescent="0.25"/>
    <row r="1255" s="25" customFormat="1" x14ac:dyDescent="0.25"/>
    <row r="1256" s="25" customFormat="1" x14ac:dyDescent="0.25"/>
    <row r="1257" s="25" customFormat="1" x14ac:dyDescent="0.25"/>
    <row r="1258" s="25" customFormat="1" x14ac:dyDescent="0.25"/>
    <row r="1259" s="25" customFormat="1" x14ac:dyDescent="0.25"/>
    <row r="1260" s="25" customFormat="1" x14ac:dyDescent="0.25"/>
    <row r="1261" s="25" customFormat="1" x14ac:dyDescent="0.25"/>
    <row r="1262" s="25" customFormat="1" x14ac:dyDescent="0.25"/>
    <row r="1263" s="25" customFormat="1" x14ac:dyDescent="0.25"/>
    <row r="1264" s="25" customFormat="1" x14ac:dyDescent="0.25"/>
    <row r="1265" s="25" customFormat="1" x14ac:dyDescent="0.25"/>
    <row r="1266" s="25" customFormat="1" x14ac:dyDescent="0.25"/>
    <row r="1267" s="25" customFormat="1" x14ac:dyDescent="0.25"/>
    <row r="1268" s="25" customFormat="1" x14ac:dyDescent="0.25"/>
    <row r="1269" s="25" customFormat="1" x14ac:dyDescent="0.25"/>
    <row r="1270" s="25" customFormat="1" x14ac:dyDescent="0.25"/>
    <row r="1271" s="25" customFormat="1" x14ac:dyDescent="0.25"/>
    <row r="1272" s="25" customFormat="1" x14ac:dyDescent="0.25"/>
    <row r="1273" s="25" customFormat="1" x14ac:dyDescent="0.25"/>
    <row r="1274" s="25" customFormat="1" x14ac:dyDescent="0.25"/>
    <row r="1275" s="25" customFormat="1" x14ac:dyDescent="0.25"/>
    <row r="1276" s="25" customFormat="1" x14ac:dyDescent="0.25"/>
    <row r="1277" s="25" customFormat="1" x14ac:dyDescent="0.25"/>
    <row r="1278" s="25" customFormat="1" x14ac:dyDescent="0.25"/>
    <row r="1279" s="25" customFormat="1" x14ac:dyDescent="0.25"/>
    <row r="1280" s="25" customFormat="1" x14ac:dyDescent="0.25"/>
    <row r="1281" s="25" customFormat="1" x14ac:dyDescent="0.25"/>
    <row r="1282" s="25" customFormat="1" x14ac:dyDescent="0.25"/>
    <row r="1283" s="25" customFormat="1" x14ac:dyDescent="0.25"/>
    <row r="1284" s="25" customFormat="1" x14ac:dyDescent="0.25"/>
    <row r="1285" s="25" customFormat="1" x14ac:dyDescent="0.25"/>
    <row r="1286" s="25" customFormat="1" x14ac:dyDescent="0.25"/>
    <row r="1287" s="25" customFormat="1" x14ac:dyDescent="0.25"/>
    <row r="1288" s="25" customFormat="1" x14ac:dyDescent="0.25"/>
    <row r="1289" s="25" customFormat="1" x14ac:dyDescent="0.25"/>
    <row r="1290" s="25" customFormat="1" x14ac:dyDescent="0.25"/>
    <row r="1291" s="25" customFormat="1" x14ac:dyDescent="0.25"/>
    <row r="1292" s="25" customFormat="1" x14ac:dyDescent="0.25"/>
    <row r="1293" s="25" customFormat="1" x14ac:dyDescent="0.25"/>
    <row r="1294" s="25" customFormat="1" x14ac:dyDescent="0.25"/>
    <row r="1295" s="25" customFormat="1" x14ac:dyDescent="0.25"/>
    <row r="1296" s="25" customFormat="1" x14ac:dyDescent="0.25"/>
    <row r="1297" s="25" customFormat="1" x14ac:dyDescent="0.25"/>
    <row r="1298" s="25" customFormat="1" x14ac:dyDescent="0.25"/>
    <row r="1299" s="25" customFormat="1" x14ac:dyDescent="0.25"/>
    <row r="1300" s="25" customFormat="1" x14ac:dyDescent="0.25"/>
    <row r="1301" s="25" customFormat="1" x14ac:dyDescent="0.25"/>
    <row r="1302" s="25" customFormat="1" x14ac:dyDescent="0.25"/>
    <row r="1303" s="25" customFormat="1" x14ac:dyDescent="0.25"/>
    <row r="1304" s="25" customFormat="1" x14ac:dyDescent="0.25"/>
    <row r="1305" s="25" customFormat="1" x14ac:dyDescent="0.25"/>
    <row r="1306" s="25" customFormat="1" x14ac:dyDescent="0.25"/>
    <row r="1307" s="25" customFormat="1" x14ac:dyDescent="0.25"/>
    <row r="1308" s="25" customFormat="1" x14ac:dyDescent="0.25"/>
    <row r="1309" s="25" customFormat="1" x14ac:dyDescent="0.25"/>
    <row r="1310" s="25" customFormat="1" x14ac:dyDescent="0.25"/>
    <row r="1311" s="25" customFormat="1" x14ac:dyDescent="0.25"/>
    <row r="1312" s="25" customFormat="1" x14ac:dyDescent="0.25"/>
    <row r="1313" s="25" customFormat="1" x14ac:dyDescent="0.25"/>
    <row r="1314" s="25" customFormat="1" x14ac:dyDescent="0.25"/>
    <row r="1315" s="25" customFormat="1" x14ac:dyDescent="0.25"/>
    <row r="1316" s="25" customFormat="1" x14ac:dyDescent="0.25"/>
    <row r="1317" s="25" customFormat="1" x14ac:dyDescent="0.25"/>
    <row r="1318" s="25" customFormat="1" x14ac:dyDescent="0.25"/>
    <row r="1319" s="25" customFormat="1" x14ac:dyDescent="0.25"/>
    <row r="1320" s="25" customFormat="1" x14ac:dyDescent="0.25"/>
    <row r="1321" s="25" customFormat="1" x14ac:dyDescent="0.25"/>
    <row r="1322" s="25" customFormat="1" x14ac:dyDescent="0.25"/>
    <row r="1323" s="25" customFormat="1" x14ac:dyDescent="0.25"/>
    <row r="1324" s="25" customFormat="1" x14ac:dyDescent="0.25"/>
    <row r="1325" s="25" customFormat="1" x14ac:dyDescent="0.25"/>
    <row r="1326" s="25" customFormat="1" x14ac:dyDescent="0.25"/>
    <row r="1327" s="25" customFormat="1" x14ac:dyDescent="0.25"/>
    <row r="1328" s="25" customFormat="1" x14ac:dyDescent="0.25"/>
    <row r="1329" s="25" customFormat="1" x14ac:dyDescent="0.25"/>
    <row r="1330" s="25" customFormat="1" x14ac:dyDescent="0.25"/>
    <row r="1331" s="25" customFormat="1" x14ac:dyDescent="0.25"/>
    <row r="1332" s="25" customFormat="1" x14ac:dyDescent="0.25"/>
    <row r="1333" s="25" customFormat="1" x14ac:dyDescent="0.25"/>
    <row r="1334" s="25" customFormat="1" x14ac:dyDescent="0.25"/>
    <row r="1335" s="25" customFormat="1" x14ac:dyDescent="0.25"/>
    <row r="1336" s="25" customFormat="1" x14ac:dyDescent="0.25"/>
    <row r="1337" s="25" customFormat="1" x14ac:dyDescent="0.25"/>
    <row r="1338" s="25" customFormat="1" x14ac:dyDescent="0.25"/>
    <row r="1339" s="25" customFormat="1" x14ac:dyDescent="0.25"/>
    <row r="1340" s="25" customFormat="1" x14ac:dyDescent="0.25"/>
    <row r="1341" s="25" customFormat="1" x14ac:dyDescent="0.25"/>
    <row r="1342" s="25" customFormat="1" x14ac:dyDescent="0.25"/>
    <row r="1343" s="25" customFormat="1" x14ac:dyDescent="0.25"/>
    <row r="1344" s="25" customFormat="1" x14ac:dyDescent="0.25"/>
    <row r="1345" s="25" customFormat="1" x14ac:dyDescent="0.25"/>
    <row r="1346" s="25" customFormat="1" x14ac:dyDescent="0.25"/>
    <row r="1347" s="25" customFormat="1" x14ac:dyDescent="0.25"/>
    <row r="1348" s="25" customFormat="1" x14ac:dyDescent="0.25"/>
    <row r="1349" s="25" customFormat="1" x14ac:dyDescent="0.25"/>
    <row r="1350" s="25" customFormat="1" x14ac:dyDescent="0.25"/>
    <row r="1351" s="25" customFormat="1" x14ac:dyDescent="0.25"/>
    <row r="1352" s="25" customFormat="1" x14ac:dyDescent="0.25"/>
    <row r="1353" s="25" customFormat="1" x14ac:dyDescent="0.25"/>
    <row r="1354" s="25" customFormat="1" x14ac:dyDescent="0.25"/>
    <row r="1355" s="25" customFormat="1" x14ac:dyDescent="0.25"/>
    <row r="1356" s="25" customFormat="1" x14ac:dyDescent="0.25"/>
    <row r="1357" s="25" customFormat="1" x14ac:dyDescent="0.25"/>
    <row r="1358" s="25" customFormat="1" x14ac:dyDescent="0.25"/>
    <row r="1359" s="25" customFormat="1" x14ac:dyDescent="0.25"/>
    <row r="1360" s="25" customFormat="1" x14ac:dyDescent="0.25"/>
    <row r="1361" s="25" customFormat="1" x14ac:dyDescent="0.25"/>
    <row r="1362" s="25" customFormat="1" x14ac:dyDescent="0.25"/>
    <row r="1363" s="25" customFormat="1" x14ac:dyDescent="0.25"/>
    <row r="1364" s="25" customFormat="1" x14ac:dyDescent="0.25"/>
    <row r="1365" s="25" customFormat="1" x14ac:dyDescent="0.25"/>
    <row r="1366" s="25" customFormat="1" x14ac:dyDescent="0.25"/>
    <row r="1367" s="25" customFormat="1" x14ac:dyDescent="0.25"/>
    <row r="1368" s="25" customFormat="1" x14ac:dyDescent="0.25"/>
    <row r="1369" s="25" customFormat="1" x14ac:dyDescent="0.25"/>
    <row r="1370" s="25" customFormat="1" x14ac:dyDescent="0.25"/>
    <row r="1371" s="25" customFormat="1" x14ac:dyDescent="0.25"/>
    <row r="1372" s="25" customFormat="1" x14ac:dyDescent="0.25"/>
    <row r="1373" s="25" customFormat="1" x14ac:dyDescent="0.25"/>
    <row r="1374" s="25" customFormat="1" x14ac:dyDescent="0.25"/>
    <row r="1375" s="25" customFormat="1" x14ac:dyDescent="0.25"/>
    <row r="1376" s="25" customFormat="1" x14ac:dyDescent="0.25"/>
    <row r="1377" s="25" customFormat="1" x14ac:dyDescent="0.25"/>
    <row r="1378" s="25" customFormat="1" x14ac:dyDescent="0.25"/>
    <row r="1379" s="25" customFormat="1" x14ac:dyDescent="0.25"/>
    <row r="1380" s="25" customFormat="1" x14ac:dyDescent="0.25"/>
    <row r="1381" s="25" customFormat="1" x14ac:dyDescent="0.25"/>
    <row r="1382" s="25" customFormat="1" x14ac:dyDescent="0.25"/>
    <row r="1383" s="25" customFormat="1" x14ac:dyDescent="0.25"/>
    <row r="1384" s="25" customFormat="1" x14ac:dyDescent="0.25"/>
    <row r="1385" s="25" customFormat="1" x14ac:dyDescent="0.25"/>
    <row r="1386" s="25" customFormat="1" x14ac:dyDescent="0.25"/>
    <row r="1387" s="25" customFormat="1" x14ac:dyDescent="0.25"/>
    <row r="1388" s="25" customFormat="1" x14ac:dyDescent="0.25"/>
    <row r="1389" s="25" customFormat="1" x14ac:dyDescent="0.25"/>
    <row r="1390" s="25" customFormat="1" x14ac:dyDescent="0.25"/>
    <row r="1391" s="25" customFormat="1" x14ac:dyDescent="0.25"/>
    <row r="1392" s="25" customFormat="1" x14ac:dyDescent="0.25"/>
    <row r="1393" s="25" customFormat="1" x14ac:dyDescent="0.25"/>
    <row r="1394" s="25" customFormat="1" x14ac:dyDescent="0.25"/>
    <row r="1395" s="25" customFormat="1" x14ac:dyDescent="0.25"/>
    <row r="1396" s="25" customFormat="1" x14ac:dyDescent="0.25"/>
    <row r="1397" s="25" customFormat="1" x14ac:dyDescent="0.25"/>
    <row r="1398" s="25" customFormat="1" x14ac:dyDescent="0.25"/>
    <row r="1399" s="25" customFormat="1" x14ac:dyDescent="0.25"/>
    <row r="1400" s="25" customFormat="1" x14ac:dyDescent="0.25"/>
    <row r="1401" s="25" customFormat="1" x14ac:dyDescent="0.25"/>
    <row r="1402" s="25" customFormat="1" x14ac:dyDescent="0.25"/>
    <row r="1403" s="25" customFormat="1" x14ac:dyDescent="0.25"/>
    <row r="1404" s="25" customFormat="1" x14ac:dyDescent="0.25"/>
    <row r="1405" s="25" customFormat="1" x14ac:dyDescent="0.25"/>
    <row r="1406" s="25" customFormat="1" x14ac:dyDescent="0.25"/>
    <row r="1407" s="25" customFormat="1" x14ac:dyDescent="0.25"/>
    <row r="1408" s="25" customFormat="1" x14ac:dyDescent="0.25"/>
    <row r="1409" s="25" customFormat="1" x14ac:dyDescent="0.25"/>
    <row r="1410" s="25" customFormat="1" x14ac:dyDescent="0.25"/>
    <row r="1411" s="25" customFormat="1" x14ac:dyDescent="0.25"/>
    <row r="1412" s="25" customFormat="1" x14ac:dyDescent="0.25"/>
    <row r="1413" s="25" customFormat="1" x14ac:dyDescent="0.25"/>
    <row r="1414" s="25" customFormat="1" x14ac:dyDescent="0.25"/>
    <row r="1415" s="25" customFormat="1" x14ac:dyDescent="0.25"/>
    <row r="1416" s="25" customFormat="1" x14ac:dyDescent="0.25"/>
    <row r="1417" s="25" customFormat="1" x14ac:dyDescent="0.25"/>
    <row r="1418" s="25" customFormat="1" x14ac:dyDescent="0.25"/>
    <row r="1419" s="25" customFormat="1" x14ac:dyDescent="0.25"/>
    <row r="1420" s="25" customFormat="1" x14ac:dyDescent="0.25"/>
    <row r="1421" s="25" customFormat="1" x14ac:dyDescent="0.25"/>
    <row r="1422" s="25" customFormat="1" x14ac:dyDescent="0.25"/>
    <row r="1423" s="25" customFormat="1" x14ac:dyDescent="0.25"/>
    <row r="1424" s="25" customFormat="1" x14ac:dyDescent="0.25"/>
    <row r="1425" s="25" customFormat="1" x14ac:dyDescent="0.25"/>
    <row r="1426" s="25" customFormat="1" x14ac:dyDescent="0.25"/>
    <row r="1427" s="25" customFormat="1" x14ac:dyDescent="0.25"/>
    <row r="1428" s="25" customFormat="1" x14ac:dyDescent="0.25"/>
    <row r="1429" s="25" customFormat="1" x14ac:dyDescent="0.25"/>
    <row r="1430" s="25" customFormat="1" x14ac:dyDescent="0.25"/>
    <row r="1431" s="25" customFormat="1" x14ac:dyDescent="0.25"/>
    <row r="1432" s="25" customFormat="1" x14ac:dyDescent="0.25"/>
    <row r="1433" s="25" customFormat="1" x14ac:dyDescent="0.25"/>
    <row r="1434" s="25" customFormat="1" x14ac:dyDescent="0.25"/>
    <row r="1435" s="25" customFormat="1" x14ac:dyDescent="0.25"/>
    <row r="1436" s="25" customFormat="1" x14ac:dyDescent="0.25"/>
    <row r="1437" s="25" customFormat="1" x14ac:dyDescent="0.25"/>
    <row r="1438" s="25" customFormat="1" x14ac:dyDescent="0.25"/>
    <row r="1439" s="25" customFormat="1" x14ac:dyDescent="0.25"/>
    <row r="1440" s="25" customFormat="1" x14ac:dyDescent="0.25"/>
    <row r="1441" s="25" customFormat="1" x14ac:dyDescent="0.25"/>
    <row r="1442" s="25" customFormat="1" x14ac:dyDescent="0.25"/>
    <row r="1443" s="25" customFormat="1" x14ac:dyDescent="0.25"/>
    <row r="1444" s="25" customFormat="1" x14ac:dyDescent="0.25"/>
    <row r="1445" s="25" customFormat="1" x14ac:dyDescent="0.25"/>
    <row r="1446" s="25" customFormat="1" x14ac:dyDescent="0.25"/>
    <row r="1447" s="25" customFormat="1" x14ac:dyDescent="0.25"/>
    <row r="1448" s="25" customFormat="1" x14ac:dyDescent="0.25"/>
    <row r="1449" s="25" customFormat="1" x14ac:dyDescent="0.25"/>
    <row r="1450" s="25" customFormat="1" x14ac:dyDescent="0.25"/>
    <row r="1451" s="25" customFormat="1" x14ac:dyDescent="0.25"/>
    <row r="1452" s="25" customFormat="1" x14ac:dyDescent="0.25"/>
    <row r="1453" s="25" customFormat="1" x14ac:dyDescent="0.25"/>
    <row r="1454" s="25" customFormat="1" x14ac:dyDescent="0.25"/>
    <row r="1455" s="25" customFormat="1" x14ac:dyDescent="0.25"/>
    <row r="1456" s="25" customFormat="1" x14ac:dyDescent="0.25"/>
    <row r="1457" s="25" customFormat="1" x14ac:dyDescent="0.25"/>
    <row r="1458" s="25" customFormat="1" x14ac:dyDescent="0.25"/>
    <row r="1459" s="25" customFormat="1" x14ac:dyDescent="0.25"/>
    <row r="1460" s="25" customFormat="1" x14ac:dyDescent="0.25"/>
    <row r="1461" s="25" customFormat="1" x14ac:dyDescent="0.25"/>
    <row r="1462" s="25" customFormat="1" x14ac:dyDescent="0.25"/>
    <row r="1463" s="25" customFormat="1" x14ac:dyDescent="0.25"/>
    <row r="1464" s="25" customFormat="1" x14ac:dyDescent="0.25"/>
    <row r="1465" s="25" customFormat="1" x14ac:dyDescent="0.25"/>
    <row r="1466" s="25" customFormat="1" x14ac:dyDescent="0.25"/>
    <row r="1467" s="25" customFormat="1" x14ac:dyDescent="0.25"/>
    <row r="1468" s="25" customFormat="1" x14ac:dyDescent="0.25"/>
    <row r="1469" s="25" customFormat="1" x14ac:dyDescent="0.25"/>
    <row r="1470" s="25" customFormat="1" x14ac:dyDescent="0.25"/>
    <row r="1471" s="25" customFormat="1" x14ac:dyDescent="0.25"/>
    <row r="1472" s="25" customFormat="1" x14ac:dyDescent="0.25"/>
    <row r="1473" s="25" customFormat="1" x14ac:dyDescent="0.25"/>
    <row r="1474" s="25" customFormat="1" x14ac:dyDescent="0.25"/>
    <row r="1475" s="25" customFormat="1" x14ac:dyDescent="0.25"/>
    <row r="1476" s="25" customFormat="1" x14ac:dyDescent="0.25"/>
    <row r="1477" s="25" customFormat="1" x14ac:dyDescent="0.25"/>
    <row r="1478" s="25" customFormat="1" x14ac:dyDescent="0.25"/>
    <row r="1479" s="25" customFormat="1" x14ac:dyDescent="0.25"/>
    <row r="1480" s="25" customFormat="1" x14ac:dyDescent="0.25"/>
    <row r="1481" s="25" customFormat="1" x14ac:dyDescent="0.25"/>
    <row r="1482" s="25" customFormat="1" x14ac:dyDescent="0.25"/>
    <row r="1483" s="25" customFormat="1" x14ac:dyDescent="0.25"/>
    <row r="1484" s="25" customFormat="1" x14ac:dyDescent="0.25"/>
    <row r="1485" s="25" customFormat="1" x14ac:dyDescent="0.25"/>
    <row r="1486" s="25" customFormat="1" x14ac:dyDescent="0.25"/>
    <row r="1487" s="25" customFormat="1" x14ac:dyDescent="0.25"/>
    <row r="1488" s="25" customFormat="1" x14ac:dyDescent="0.25"/>
    <row r="1489" s="25" customFormat="1" x14ac:dyDescent="0.25"/>
    <row r="1490" s="25" customFormat="1" x14ac:dyDescent="0.25"/>
    <row r="1491" s="25" customFormat="1" x14ac:dyDescent="0.25"/>
    <row r="1492" s="25" customFormat="1" x14ac:dyDescent="0.25"/>
    <row r="1493" s="25" customFormat="1" x14ac:dyDescent="0.25"/>
    <row r="1494" s="25" customFormat="1" x14ac:dyDescent="0.25"/>
    <row r="1495" s="25" customFormat="1" x14ac:dyDescent="0.25"/>
    <row r="1496" s="25" customFormat="1" x14ac:dyDescent="0.25"/>
    <row r="1497" s="25" customFormat="1" x14ac:dyDescent="0.25"/>
    <row r="1498" s="25" customFormat="1" x14ac:dyDescent="0.25"/>
    <row r="1499" s="25" customFormat="1" x14ac:dyDescent="0.25"/>
    <row r="1500" s="25" customFormat="1" x14ac:dyDescent="0.25"/>
    <row r="1501" s="25" customFormat="1" x14ac:dyDescent="0.25"/>
    <row r="1502" s="25" customFormat="1" x14ac:dyDescent="0.25"/>
    <row r="1503" s="25" customFormat="1" x14ac:dyDescent="0.25"/>
    <row r="1504" s="25" customFormat="1" x14ac:dyDescent="0.25"/>
    <row r="1505" s="25" customFormat="1" x14ac:dyDescent="0.25"/>
    <row r="1506" s="25" customFormat="1" x14ac:dyDescent="0.25"/>
    <row r="1507" s="25" customFormat="1" x14ac:dyDescent="0.25"/>
    <row r="1508" s="25" customFormat="1" x14ac:dyDescent="0.25"/>
    <row r="1509" s="25" customFormat="1" x14ac:dyDescent="0.25"/>
    <row r="1510" s="25" customFormat="1" x14ac:dyDescent="0.25"/>
    <row r="1511" s="25" customFormat="1" x14ac:dyDescent="0.25"/>
    <row r="1512" s="25" customFormat="1" x14ac:dyDescent="0.25"/>
    <row r="1513" s="25" customFormat="1" x14ac:dyDescent="0.25"/>
    <row r="1514" s="25" customFormat="1" x14ac:dyDescent="0.25"/>
    <row r="1515" s="25" customFormat="1" x14ac:dyDescent="0.25"/>
    <row r="1516" s="25" customFormat="1" x14ac:dyDescent="0.25"/>
    <row r="1517" s="25" customFormat="1" x14ac:dyDescent="0.25"/>
    <row r="1518" s="25" customFormat="1" x14ac:dyDescent="0.25"/>
    <row r="1519" s="25" customFormat="1" x14ac:dyDescent="0.25"/>
    <row r="1520" s="25" customFormat="1" x14ac:dyDescent="0.25"/>
    <row r="1521" s="25" customFormat="1" x14ac:dyDescent="0.25"/>
    <row r="1522" s="25" customFormat="1" x14ac:dyDescent="0.25"/>
    <row r="1523" s="25" customFormat="1" x14ac:dyDescent="0.25"/>
    <row r="1524" s="25" customFormat="1" x14ac:dyDescent="0.25"/>
    <row r="1525" s="25" customFormat="1" x14ac:dyDescent="0.25"/>
    <row r="1526" s="25" customFormat="1" x14ac:dyDescent="0.25"/>
    <row r="1527" s="25" customFormat="1" x14ac:dyDescent="0.25"/>
    <row r="1528" s="25" customFormat="1" x14ac:dyDescent="0.25"/>
    <row r="1529" s="25" customFormat="1" x14ac:dyDescent="0.25"/>
    <row r="1530" s="25" customFormat="1" x14ac:dyDescent="0.25"/>
    <row r="1531" s="25" customFormat="1" x14ac:dyDescent="0.25"/>
    <row r="1532" s="25" customFormat="1" x14ac:dyDescent="0.25"/>
    <row r="1533" s="25" customFormat="1" x14ac:dyDescent="0.25"/>
    <row r="1534" s="25" customFormat="1" x14ac:dyDescent="0.25"/>
    <row r="1535" s="25" customFormat="1" x14ac:dyDescent="0.25"/>
    <row r="1536" s="25" customFormat="1" x14ac:dyDescent="0.25"/>
    <row r="1537" s="25" customFormat="1" x14ac:dyDescent="0.25"/>
    <row r="1538" s="25" customFormat="1" x14ac:dyDescent="0.25"/>
    <row r="1539" s="25" customFormat="1" x14ac:dyDescent="0.25"/>
    <row r="1540" s="25" customFormat="1" x14ac:dyDescent="0.25"/>
    <row r="1541" s="25" customFormat="1" x14ac:dyDescent="0.25"/>
    <row r="1542" s="25" customFormat="1" x14ac:dyDescent="0.25"/>
    <row r="1543" s="25" customFormat="1" x14ac:dyDescent="0.25"/>
    <row r="1544" s="25" customFormat="1" x14ac:dyDescent="0.25"/>
    <row r="1545" s="25" customFormat="1" x14ac:dyDescent="0.25"/>
    <row r="1546" s="25" customFormat="1" x14ac:dyDescent="0.25"/>
    <row r="1547" s="25" customFormat="1" x14ac:dyDescent="0.25"/>
    <row r="1548" s="25" customFormat="1" x14ac:dyDescent="0.25"/>
    <row r="1549" s="25" customFormat="1" x14ac:dyDescent="0.25"/>
    <row r="1550" s="25" customFormat="1" x14ac:dyDescent="0.25"/>
    <row r="1551" s="25" customFormat="1" x14ac:dyDescent="0.25"/>
    <row r="1552" s="25" customFormat="1" x14ac:dyDescent="0.25"/>
    <row r="1553" s="25" customFormat="1" x14ac:dyDescent="0.25"/>
    <row r="1554" s="25" customFormat="1" x14ac:dyDescent="0.25"/>
    <row r="1555" s="25" customFormat="1" x14ac:dyDescent="0.25"/>
    <row r="1556" s="25" customFormat="1" x14ac:dyDescent="0.25"/>
    <row r="1557" s="25" customFormat="1" x14ac:dyDescent="0.25"/>
    <row r="1558" s="25" customFormat="1" x14ac:dyDescent="0.25"/>
    <row r="1559" s="25" customFormat="1" x14ac:dyDescent="0.25"/>
    <row r="1560" s="25" customFormat="1" x14ac:dyDescent="0.25"/>
    <row r="1561" s="25" customFormat="1" x14ac:dyDescent="0.25"/>
    <row r="1562" s="25" customFormat="1" x14ac:dyDescent="0.25"/>
    <row r="1563" s="25" customFormat="1" x14ac:dyDescent="0.25"/>
    <row r="1564" s="25" customFormat="1" x14ac:dyDescent="0.25"/>
    <row r="1565" s="25" customFormat="1" x14ac:dyDescent="0.25"/>
    <row r="1566" s="25" customFormat="1" x14ac:dyDescent="0.25"/>
    <row r="1567" s="25" customFormat="1" x14ac:dyDescent="0.25"/>
    <row r="1568" s="25" customFormat="1" x14ac:dyDescent="0.25"/>
    <row r="1569" s="25" customFormat="1" x14ac:dyDescent="0.25"/>
    <row r="1570" s="25" customFormat="1" x14ac:dyDescent="0.25"/>
    <row r="1571" s="25" customFormat="1" x14ac:dyDescent="0.25"/>
    <row r="1572" s="25" customFormat="1" x14ac:dyDescent="0.25"/>
    <row r="1573" s="25" customFormat="1" x14ac:dyDescent="0.25"/>
    <row r="1574" s="25" customFormat="1" x14ac:dyDescent="0.25"/>
    <row r="1575" s="25" customFormat="1" x14ac:dyDescent="0.25"/>
    <row r="1576" s="25" customFormat="1" x14ac:dyDescent="0.25"/>
    <row r="1577" s="25" customFormat="1" x14ac:dyDescent="0.25"/>
    <row r="1578" s="25" customFormat="1" x14ac:dyDescent="0.25"/>
    <row r="1579" s="25" customFormat="1" x14ac:dyDescent="0.25"/>
    <row r="1580" s="25" customFormat="1" x14ac:dyDescent="0.25"/>
    <row r="1581" s="25" customFormat="1" x14ac:dyDescent="0.25"/>
    <row r="1582" s="25" customFormat="1" x14ac:dyDescent="0.25"/>
    <row r="1583" s="25" customFormat="1" x14ac:dyDescent="0.25"/>
    <row r="1584" s="25" customFormat="1" x14ac:dyDescent="0.25"/>
    <row r="1585" s="25" customFormat="1" x14ac:dyDescent="0.25"/>
    <row r="1586" s="25" customFormat="1" x14ac:dyDescent="0.25"/>
    <row r="1587" s="25" customFormat="1" x14ac:dyDescent="0.25"/>
    <row r="1588" s="25" customFormat="1" x14ac:dyDescent="0.25"/>
    <row r="1589" s="25" customFormat="1" x14ac:dyDescent="0.25"/>
    <row r="1590" s="25" customFormat="1" x14ac:dyDescent="0.25"/>
    <row r="1591" s="25" customFormat="1" x14ac:dyDescent="0.25"/>
    <row r="1592" s="25" customFormat="1" x14ac:dyDescent="0.25"/>
    <row r="1593" s="25" customFormat="1" x14ac:dyDescent="0.25"/>
    <row r="1594" s="25" customFormat="1" x14ac:dyDescent="0.25"/>
    <row r="1595" s="25" customFormat="1" x14ac:dyDescent="0.25"/>
    <row r="1596" s="25" customFormat="1" x14ac:dyDescent="0.25"/>
    <row r="1597" s="25" customFormat="1" x14ac:dyDescent="0.25"/>
    <row r="1598" s="25" customFormat="1" x14ac:dyDescent="0.25"/>
    <row r="1599" s="25" customFormat="1" x14ac:dyDescent="0.25"/>
    <row r="1600" s="25" customFormat="1" x14ac:dyDescent="0.25"/>
    <row r="1601" s="25" customFormat="1" x14ac:dyDescent="0.25"/>
    <row r="1602" s="25" customFormat="1" x14ac:dyDescent="0.25"/>
    <row r="1603" s="25" customFormat="1" x14ac:dyDescent="0.25"/>
    <row r="1604" s="25" customFormat="1" x14ac:dyDescent="0.25"/>
    <row r="1605" s="25" customFormat="1" x14ac:dyDescent="0.25"/>
    <row r="1606" s="25" customFormat="1" x14ac:dyDescent="0.25"/>
    <row r="1607" s="25" customFormat="1" x14ac:dyDescent="0.25"/>
    <row r="1608" s="25" customFormat="1" x14ac:dyDescent="0.25"/>
    <row r="1609" s="25" customFormat="1" x14ac:dyDescent="0.25"/>
    <row r="1610" s="25" customFormat="1" x14ac:dyDescent="0.25"/>
    <row r="1611" s="25" customFormat="1" x14ac:dyDescent="0.25"/>
    <row r="1612" s="25" customFormat="1" x14ac:dyDescent="0.25"/>
    <row r="1613" s="25" customFormat="1" x14ac:dyDescent="0.25"/>
    <row r="1614" s="25" customFormat="1" x14ac:dyDescent="0.25"/>
    <row r="1615" s="25" customFormat="1" x14ac:dyDescent="0.25"/>
    <row r="1616" s="25" customFormat="1" x14ac:dyDescent="0.25"/>
    <row r="1617" s="25" customFormat="1" x14ac:dyDescent="0.25"/>
    <row r="1618" s="25" customFormat="1" x14ac:dyDescent="0.25"/>
    <row r="1619" s="25" customFormat="1" x14ac:dyDescent="0.25"/>
    <row r="1620" s="25" customFormat="1" x14ac:dyDescent="0.25"/>
    <row r="1621" s="25" customFormat="1" x14ac:dyDescent="0.25"/>
    <row r="1622" s="25" customFormat="1" x14ac:dyDescent="0.25"/>
    <row r="1623" s="25" customFormat="1" x14ac:dyDescent="0.25"/>
    <row r="1624" s="25" customFormat="1" x14ac:dyDescent="0.25"/>
    <row r="1625" s="25" customFormat="1" x14ac:dyDescent="0.25"/>
    <row r="1626" s="25" customFormat="1" x14ac:dyDescent="0.25"/>
    <row r="1627" s="25" customFormat="1" x14ac:dyDescent="0.25"/>
    <row r="1628" s="25" customFormat="1" x14ac:dyDescent="0.25"/>
    <row r="1629" s="25" customFormat="1" x14ac:dyDescent="0.25"/>
    <row r="1630" s="25" customFormat="1" x14ac:dyDescent="0.25"/>
    <row r="1631" s="25" customFormat="1" x14ac:dyDescent="0.25"/>
    <row r="1632" s="25" customFormat="1" x14ac:dyDescent="0.25"/>
    <row r="1633" s="25" customFormat="1" x14ac:dyDescent="0.25"/>
    <row r="1634" s="25" customFormat="1" x14ac:dyDescent="0.25"/>
    <row r="1635" s="25" customFormat="1" x14ac:dyDescent="0.25"/>
    <row r="1636" s="25" customFormat="1" x14ac:dyDescent="0.25"/>
    <row r="1637" s="25" customFormat="1" x14ac:dyDescent="0.25"/>
    <row r="1638" s="25" customFormat="1" x14ac:dyDescent="0.25"/>
    <row r="1639" s="25" customFormat="1" x14ac:dyDescent="0.25"/>
    <row r="1640" s="25" customFormat="1" x14ac:dyDescent="0.25"/>
    <row r="1641" s="25" customFormat="1" x14ac:dyDescent="0.25"/>
    <row r="1642" s="25" customFormat="1" x14ac:dyDescent="0.25"/>
    <row r="1643" s="25" customFormat="1" x14ac:dyDescent="0.25"/>
    <row r="1644" s="25" customFormat="1" x14ac:dyDescent="0.25"/>
    <row r="1645" s="25" customFormat="1" x14ac:dyDescent="0.25"/>
    <row r="1646" s="25" customFormat="1" x14ac:dyDescent="0.25"/>
    <row r="1647" s="25" customFormat="1" x14ac:dyDescent="0.25"/>
    <row r="1648" s="25" customFormat="1" x14ac:dyDescent="0.25"/>
    <row r="1649" s="25" customFormat="1" x14ac:dyDescent="0.25"/>
    <row r="1650" s="25" customFormat="1" x14ac:dyDescent="0.25"/>
    <row r="1651" s="25" customFormat="1" x14ac:dyDescent="0.25"/>
    <row r="1652" s="25" customFormat="1" x14ac:dyDescent="0.25"/>
    <row r="1653" s="25" customFormat="1" x14ac:dyDescent="0.25"/>
    <row r="1654" s="25" customFormat="1" x14ac:dyDescent="0.25"/>
    <row r="1655" s="25" customFormat="1" x14ac:dyDescent="0.25"/>
    <row r="1656" s="25" customFormat="1" x14ac:dyDescent="0.25"/>
    <row r="1657" s="25" customFormat="1" x14ac:dyDescent="0.25"/>
    <row r="1658" s="25" customFormat="1" x14ac:dyDescent="0.25"/>
    <row r="1659" s="25" customFormat="1" x14ac:dyDescent="0.25"/>
    <row r="1660" s="25" customFormat="1" x14ac:dyDescent="0.25"/>
    <row r="1661" s="25" customFormat="1" x14ac:dyDescent="0.25"/>
    <row r="1662" s="25" customFormat="1" x14ac:dyDescent="0.25"/>
    <row r="1663" s="25" customFormat="1" x14ac:dyDescent="0.25"/>
    <row r="1664" s="25" customFormat="1" x14ac:dyDescent="0.25"/>
    <row r="1665" s="25" customFormat="1" x14ac:dyDescent="0.25"/>
    <row r="1666" s="25" customFormat="1" x14ac:dyDescent="0.25"/>
    <row r="1667" s="25" customFormat="1" x14ac:dyDescent="0.25"/>
    <row r="1668" s="25" customFormat="1" x14ac:dyDescent="0.25"/>
    <row r="1669" s="25" customFormat="1" x14ac:dyDescent="0.25"/>
    <row r="1670" s="25" customFormat="1" x14ac:dyDescent="0.25"/>
    <row r="1671" s="25" customFormat="1" x14ac:dyDescent="0.25"/>
    <row r="1672" s="25" customFormat="1" x14ac:dyDescent="0.25"/>
    <row r="1673" s="25" customFormat="1" x14ac:dyDescent="0.25"/>
    <row r="1674" s="25" customFormat="1" x14ac:dyDescent="0.25"/>
    <row r="1675" s="25" customFormat="1" x14ac:dyDescent="0.25"/>
    <row r="1676" s="25" customFormat="1" x14ac:dyDescent="0.25"/>
    <row r="1677" s="25" customFormat="1" x14ac:dyDescent="0.25"/>
    <row r="1678" s="25" customFormat="1" x14ac:dyDescent="0.25"/>
    <row r="1679" s="25" customFormat="1" x14ac:dyDescent="0.25"/>
    <row r="1680" s="25" customFormat="1" x14ac:dyDescent="0.25"/>
    <row r="1681" s="25" customFormat="1" x14ac:dyDescent="0.25"/>
    <row r="1682" s="25" customFormat="1" x14ac:dyDescent="0.25"/>
    <row r="1683" s="25" customFormat="1" x14ac:dyDescent="0.25"/>
    <row r="1684" s="25" customFormat="1" x14ac:dyDescent="0.25"/>
    <row r="1685" s="25" customFormat="1" x14ac:dyDescent="0.25"/>
    <row r="1686" s="25" customFormat="1" x14ac:dyDescent="0.25"/>
    <row r="1687" s="25" customFormat="1" x14ac:dyDescent="0.25"/>
    <row r="1688" s="25" customFormat="1" x14ac:dyDescent="0.25"/>
    <row r="1689" s="25" customFormat="1" x14ac:dyDescent="0.25"/>
    <row r="1690" s="25" customFormat="1" x14ac:dyDescent="0.25"/>
    <row r="1691" s="25" customFormat="1" x14ac:dyDescent="0.25"/>
    <row r="1692" s="25" customFormat="1" x14ac:dyDescent="0.25"/>
    <row r="1693" s="25" customFormat="1" x14ac:dyDescent="0.25"/>
    <row r="1694" s="25" customFormat="1" x14ac:dyDescent="0.25"/>
    <row r="1695" s="25" customFormat="1" x14ac:dyDescent="0.25"/>
    <row r="1696" s="25" customFormat="1" x14ac:dyDescent="0.25"/>
    <row r="1697" s="25" customFormat="1" x14ac:dyDescent="0.25"/>
    <row r="1698" s="25" customFormat="1" x14ac:dyDescent="0.25"/>
    <row r="1699" s="25" customFormat="1" x14ac:dyDescent="0.25"/>
    <row r="1700" s="25" customFormat="1" x14ac:dyDescent="0.25"/>
    <row r="1701" s="25" customFormat="1" x14ac:dyDescent="0.25"/>
    <row r="1702" s="25" customFormat="1" x14ac:dyDescent="0.25"/>
    <row r="1703" s="25" customFormat="1" x14ac:dyDescent="0.25"/>
    <row r="1704" s="25" customFormat="1" x14ac:dyDescent="0.25"/>
    <row r="1705" s="25" customFormat="1" x14ac:dyDescent="0.25"/>
    <row r="1706" s="25" customFormat="1" x14ac:dyDescent="0.25"/>
    <row r="1707" s="25" customFormat="1" x14ac:dyDescent="0.25"/>
    <row r="1708" s="25" customFormat="1" x14ac:dyDescent="0.25"/>
    <row r="1709" s="25" customFormat="1" x14ac:dyDescent="0.25"/>
    <row r="1710" s="25" customFormat="1" x14ac:dyDescent="0.25"/>
    <row r="1711" s="25" customFormat="1" x14ac:dyDescent="0.25"/>
    <row r="1712" s="25" customFormat="1" x14ac:dyDescent="0.25"/>
    <row r="1713" s="25" customFormat="1" x14ac:dyDescent="0.25"/>
    <row r="1714" s="25" customFormat="1" x14ac:dyDescent="0.25"/>
    <row r="1715" s="25" customFormat="1" x14ac:dyDescent="0.25"/>
    <row r="1716" s="25" customFormat="1" x14ac:dyDescent="0.25"/>
    <row r="1717" s="25" customFormat="1" x14ac:dyDescent="0.25"/>
    <row r="1718" s="25" customFormat="1" x14ac:dyDescent="0.25"/>
    <row r="1719" s="25" customFormat="1" x14ac:dyDescent="0.25"/>
    <row r="1720" s="25" customFormat="1" x14ac:dyDescent="0.25"/>
    <row r="1721" s="25" customFormat="1" x14ac:dyDescent="0.25"/>
    <row r="1722" s="25" customFormat="1" x14ac:dyDescent="0.25"/>
    <row r="1723" s="25" customFormat="1" x14ac:dyDescent="0.25"/>
    <row r="1724" s="25" customFormat="1" x14ac:dyDescent="0.25"/>
    <row r="1725" s="25" customFormat="1" x14ac:dyDescent="0.25"/>
    <row r="1726" s="25" customFormat="1" x14ac:dyDescent="0.25"/>
    <row r="1727" s="25" customFormat="1" x14ac:dyDescent="0.25"/>
    <row r="1728" s="25" customFormat="1" x14ac:dyDescent="0.25"/>
    <row r="1729" s="25" customFormat="1" x14ac:dyDescent="0.25"/>
    <row r="1730" s="25" customFormat="1" x14ac:dyDescent="0.25"/>
    <row r="1731" s="25" customFormat="1" x14ac:dyDescent="0.25"/>
    <row r="1732" s="25" customFormat="1" x14ac:dyDescent="0.25"/>
    <row r="1733" s="25" customFormat="1" x14ac:dyDescent="0.25"/>
    <row r="1734" s="25" customFormat="1" x14ac:dyDescent="0.25"/>
    <row r="1735" s="25" customFormat="1" x14ac:dyDescent="0.25"/>
    <row r="1736" s="25" customFormat="1" x14ac:dyDescent="0.25"/>
    <row r="1737" s="25" customFormat="1" x14ac:dyDescent="0.25"/>
    <row r="1738" s="25" customFormat="1" x14ac:dyDescent="0.25"/>
    <row r="1739" s="25" customFormat="1" x14ac:dyDescent="0.25"/>
    <row r="1740" s="25" customFormat="1" x14ac:dyDescent="0.25"/>
    <row r="1741" s="25" customFormat="1" x14ac:dyDescent="0.25"/>
    <row r="1742" s="25" customFormat="1" x14ac:dyDescent="0.25"/>
    <row r="1743" s="25" customFormat="1" x14ac:dyDescent="0.25"/>
    <row r="1744" s="25" customFormat="1" x14ac:dyDescent="0.25"/>
    <row r="1745" s="25" customFormat="1" x14ac:dyDescent="0.25"/>
    <row r="1746" s="25" customFormat="1" x14ac:dyDescent="0.25"/>
    <row r="1747" s="25" customFormat="1" x14ac:dyDescent="0.25"/>
    <row r="1748" s="25" customFormat="1" x14ac:dyDescent="0.25"/>
    <row r="1749" s="25" customFormat="1" x14ac:dyDescent="0.25"/>
    <row r="1750" s="25" customFormat="1" x14ac:dyDescent="0.25"/>
    <row r="1751" s="25" customFormat="1" x14ac:dyDescent="0.25"/>
    <row r="1752" s="25" customFormat="1" x14ac:dyDescent="0.25"/>
    <row r="1753" s="25" customFormat="1" x14ac:dyDescent="0.25"/>
    <row r="1754" s="25" customFormat="1" x14ac:dyDescent="0.25"/>
    <row r="1755" s="25" customFormat="1" x14ac:dyDescent="0.25"/>
    <row r="1756" s="25" customFormat="1" x14ac:dyDescent="0.25"/>
    <row r="1757" s="25" customFormat="1" x14ac:dyDescent="0.25"/>
    <row r="1758" s="25" customFormat="1" x14ac:dyDescent="0.25"/>
    <row r="1759" s="25" customFormat="1" x14ac:dyDescent="0.25"/>
    <row r="1760" s="25" customFormat="1" x14ac:dyDescent="0.25"/>
    <row r="1761" s="25" customFormat="1" x14ac:dyDescent="0.25"/>
    <row r="1762" s="25" customFormat="1" x14ac:dyDescent="0.25"/>
    <row r="1763" s="25" customFormat="1" x14ac:dyDescent="0.25"/>
    <row r="1764" s="25" customFormat="1" x14ac:dyDescent="0.25"/>
    <row r="1765" s="25" customFormat="1" x14ac:dyDescent="0.25"/>
    <row r="1766" s="25" customFormat="1" x14ac:dyDescent="0.25"/>
    <row r="1767" s="25" customFormat="1" x14ac:dyDescent="0.25"/>
    <row r="1768" s="25" customFormat="1" x14ac:dyDescent="0.25"/>
    <row r="1769" s="25" customFormat="1" x14ac:dyDescent="0.25"/>
    <row r="1770" s="25" customFormat="1" x14ac:dyDescent="0.25"/>
    <row r="1771" s="25" customFormat="1" x14ac:dyDescent="0.25"/>
    <row r="1772" s="25" customFormat="1" x14ac:dyDescent="0.25"/>
    <row r="1773" s="25" customFormat="1" x14ac:dyDescent="0.25"/>
    <row r="1774" s="25" customFormat="1" x14ac:dyDescent="0.25"/>
    <row r="1775" s="25" customFormat="1" x14ac:dyDescent="0.25"/>
    <row r="1776" s="25" customFormat="1" x14ac:dyDescent="0.25"/>
    <row r="1777" s="25" customFormat="1" x14ac:dyDescent="0.25"/>
    <row r="1778" s="25" customFormat="1" x14ac:dyDescent="0.25"/>
    <row r="1779" s="25" customFormat="1" x14ac:dyDescent="0.25"/>
    <row r="1780" s="25" customFormat="1" x14ac:dyDescent="0.25"/>
    <row r="1781" s="25" customFormat="1" x14ac:dyDescent="0.25"/>
    <row r="1782" s="25" customFormat="1" x14ac:dyDescent="0.25"/>
    <row r="1783" s="25" customFormat="1" x14ac:dyDescent="0.25"/>
    <row r="1784" s="25" customFormat="1" x14ac:dyDescent="0.25"/>
    <row r="1785" s="25" customFormat="1" x14ac:dyDescent="0.25"/>
    <row r="1786" s="25" customFormat="1" x14ac:dyDescent="0.25"/>
    <row r="1787" s="25" customFormat="1" x14ac:dyDescent="0.25"/>
    <row r="1788" s="25" customFormat="1" x14ac:dyDescent="0.25"/>
    <row r="1789" s="25" customFormat="1" x14ac:dyDescent="0.25"/>
    <row r="1790" s="25" customFormat="1" x14ac:dyDescent="0.25"/>
    <row r="1791" s="25" customFormat="1" x14ac:dyDescent="0.25"/>
    <row r="1792" s="25" customFormat="1" x14ac:dyDescent="0.25"/>
    <row r="1793" s="25" customFormat="1" x14ac:dyDescent="0.25"/>
    <row r="1794" s="25" customFormat="1" x14ac:dyDescent="0.25"/>
    <row r="1795" s="25" customFormat="1" x14ac:dyDescent="0.25"/>
    <row r="1796" s="25" customFormat="1" x14ac:dyDescent="0.25"/>
    <row r="1797" s="25" customFormat="1" x14ac:dyDescent="0.25"/>
    <row r="1798" s="25" customFormat="1" x14ac:dyDescent="0.25"/>
    <row r="1799" s="25" customFormat="1" x14ac:dyDescent="0.25"/>
    <row r="1800" s="25" customFormat="1" x14ac:dyDescent="0.25"/>
    <row r="1801" s="25" customFormat="1" x14ac:dyDescent="0.25"/>
    <row r="1802" s="25" customFormat="1" x14ac:dyDescent="0.25"/>
    <row r="1803" s="25" customFormat="1" x14ac:dyDescent="0.25"/>
    <row r="1804" s="25" customFormat="1" x14ac:dyDescent="0.25"/>
    <row r="1805" s="25" customFormat="1" x14ac:dyDescent="0.25"/>
    <row r="1806" s="25" customFormat="1" x14ac:dyDescent="0.25"/>
    <row r="1807" s="25" customFormat="1" x14ac:dyDescent="0.25"/>
    <row r="1808" s="25" customFormat="1" x14ac:dyDescent="0.25"/>
    <row r="1809" s="25" customFormat="1" x14ac:dyDescent="0.25"/>
    <row r="1810" s="25" customFormat="1" x14ac:dyDescent="0.25"/>
    <row r="1811" s="25" customFormat="1" x14ac:dyDescent="0.25"/>
    <row r="1812" s="25" customFormat="1" x14ac:dyDescent="0.25"/>
    <row r="1813" s="25" customFormat="1" x14ac:dyDescent="0.25"/>
    <row r="1814" s="25" customFormat="1" x14ac:dyDescent="0.25"/>
    <row r="1815" s="25" customFormat="1" x14ac:dyDescent="0.25"/>
    <row r="1816" s="25" customFormat="1" x14ac:dyDescent="0.25"/>
    <row r="1817" s="25" customFormat="1" x14ac:dyDescent="0.25"/>
    <row r="1818" s="25" customFormat="1" x14ac:dyDescent="0.25"/>
    <row r="1819" s="25" customFormat="1" x14ac:dyDescent="0.25"/>
    <row r="1820" s="25" customFormat="1" x14ac:dyDescent="0.25"/>
    <row r="1821" s="25" customFormat="1" x14ac:dyDescent="0.25"/>
    <row r="1822" s="25" customFormat="1" x14ac:dyDescent="0.25"/>
    <row r="1823" s="25" customFormat="1" x14ac:dyDescent="0.25"/>
    <row r="1824" s="25" customFormat="1" x14ac:dyDescent="0.25"/>
    <row r="1825" s="25" customFormat="1" x14ac:dyDescent="0.25"/>
    <row r="1826" s="25" customFormat="1" x14ac:dyDescent="0.25"/>
    <row r="1827" s="25" customFormat="1" x14ac:dyDescent="0.25"/>
    <row r="1828" s="25" customFormat="1" x14ac:dyDescent="0.25"/>
    <row r="1829" s="25" customFormat="1" x14ac:dyDescent="0.25"/>
    <row r="1830" s="25" customFormat="1" x14ac:dyDescent="0.25"/>
    <row r="1831" s="25" customFormat="1" x14ac:dyDescent="0.25"/>
    <row r="1832" s="25" customFormat="1" x14ac:dyDescent="0.25"/>
    <row r="1833" s="25" customFormat="1" x14ac:dyDescent="0.25"/>
    <row r="1834" s="25" customFormat="1" x14ac:dyDescent="0.25"/>
    <row r="1835" s="25" customFormat="1" x14ac:dyDescent="0.25"/>
    <row r="1836" s="25" customFormat="1" x14ac:dyDescent="0.25"/>
    <row r="1837" s="25" customFormat="1" x14ac:dyDescent="0.25"/>
    <row r="1838" s="25" customFormat="1" x14ac:dyDescent="0.25"/>
    <row r="1839" s="25" customFormat="1" x14ac:dyDescent="0.25"/>
    <row r="1840" s="25" customFormat="1" x14ac:dyDescent="0.25"/>
    <row r="1841" s="25" customFormat="1" x14ac:dyDescent="0.25"/>
    <row r="1842" s="25" customFormat="1" x14ac:dyDescent="0.25"/>
    <row r="1843" s="25" customFormat="1" x14ac:dyDescent="0.25"/>
    <row r="1844" s="25" customFormat="1" x14ac:dyDescent="0.25"/>
    <row r="1845" s="25" customFormat="1" x14ac:dyDescent="0.25"/>
    <row r="1846" s="25" customFormat="1" x14ac:dyDescent="0.25"/>
    <row r="1847" s="25" customFormat="1" x14ac:dyDescent="0.25"/>
    <row r="1848" s="25" customFormat="1" x14ac:dyDescent="0.25"/>
    <row r="1849" s="25" customFormat="1" x14ac:dyDescent="0.25"/>
    <row r="1850" s="25" customFormat="1" x14ac:dyDescent="0.25"/>
    <row r="1851" s="25" customFormat="1" x14ac:dyDescent="0.25"/>
    <row r="1852" s="25" customFormat="1" x14ac:dyDescent="0.25"/>
    <row r="1853" s="25" customFormat="1" x14ac:dyDescent="0.25"/>
    <row r="1854" s="25" customFormat="1" x14ac:dyDescent="0.25"/>
    <row r="1855" s="25" customFormat="1" x14ac:dyDescent="0.25"/>
    <row r="1856" s="25" customFormat="1" x14ac:dyDescent="0.25"/>
    <row r="1857" s="25" customFormat="1" x14ac:dyDescent="0.25"/>
    <row r="1858" s="25" customFormat="1" x14ac:dyDescent="0.25"/>
    <row r="1859" s="25" customFormat="1" x14ac:dyDescent="0.25"/>
    <row r="1860" s="25" customFormat="1" x14ac:dyDescent="0.25"/>
    <row r="1861" s="25" customFormat="1" x14ac:dyDescent="0.25"/>
    <row r="1862" s="25" customFormat="1" x14ac:dyDescent="0.25"/>
    <row r="1863" s="25" customFormat="1" x14ac:dyDescent="0.25"/>
    <row r="1864" s="25" customFormat="1" x14ac:dyDescent="0.25"/>
    <row r="1865" s="25" customFormat="1" x14ac:dyDescent="0.25"/>
    <row r="1866" s="25" customFormat="1" x14ac:dyDescent="0.25"/>
    <row r="1867" s="25" customFormat="1" x14ac:dyDescent="0.25"/>
    <row r="1868" s="25" customFormat="1" x14ac:dyDescent="0.25"/>
    <row r="1869" s="25" customFormat="1" x14ac:dyDescent="0.25"/>
    <row r="1870" s="25" customFormat="1" x14ac:dyDescent="0.25"/>
    <row r="1871" s="25" customFormat="1" x14ac:dyDescent="0.25"/>
    <row r="1872" s="25" customFormat="1" x14ac:dyDescent="0.25"/>
    <row r="1873" s="25" customFormat="1" x14ac:dyDescent="0.25"/>
    <row r="1874" s="25" customFormat="1" x14ac:dyDescent="0.25"/>
    <row r="1875" s="25" customFormat="1" x14ac:dyDescent="0.25"/>
    <row r="1876" s="25" customFormat="1" x14ac:dyDescent="0.25"/>
    <row r="1877" s="25" customFormat="1" x14ac:dyDescent="0.25"/>
    <row r="1878" s="25" customFormat="1" x14ac:dyDescent="0.25"/>
    <row r="1879" s="25" customFormat="1" x14ac:dyDescent="0.25"/>
    <row r="1880" s="25" customFormat="1" x14ac:dyDescent="0.25"/>
    <row r="1881" s="25" customFormat="1" x14ac:dyDescent="0.25"/>
    <row r="1882" s="25" customFormat="1" x14ac:dyDescent="0.25"/>
    <row r="1883" s="25" customFormat="1" x14ac:dyDescent="0.25"/>
    <row r="1884" s="25" customFormat="1" x14ac:dyDescent="0.25"/>
    <row r="1885" s="25" customFormat="1" x14ac:dyDescent="0.25"/>
    <row r="1886" s="25" customFormat="1" x14ac:dyDescent="0.25"/>
    <row r="1887" s="25" customFormat="1" x14ac:dyDescent="0.25"/>
    <row r="1888" s="25" customFormat="1" x14ac:dyDescent="0.25"/>
    <row r="1889" s="25" customFormat="1" x14ac:dyDescent="0.25"/>
    <row r="1890" s="25" customFormat="1" x14ac:dyDescent="0.25"/>
    <row r="1891" s="25" customFormat="1" x14ac:dyDescent="0.25"/>
    <row r="1892" s="25" customFormat="1" x14ac:dyDescent="0.25"/>
    <row r="1893" s="25" customFormat="1" x14ac:dyDescent="0.25"/>
    <row r="1894" s="25" customFormat="1" x14ac:dyDescent="0.25"/>
    <row r="1895" s="25" customFormat="1" x14ac:dyDescent="0.25"/>
    <row r="1896" s="25" customFormat="1" x14ac:dyDescent="0.25"/>
    <row r="1897" s="25" customFormat="1" x14ac:dyDescent="0.25"/>
    <row r="1898" s="25" customFormat="1" x14ac:dyDescent="0.25"/>
    <row r="1899" s="25" customFormat="1" x14ac:dyDescent="0.25"/>
    <row r="1900" s="25" customFormat="1" x14ac:dyDescent="0.25"/>
    <row r="1901" s="25" customFormat="1" x14ac:dyDescent="0.25"/>
    <row r="1902" s="25" customFormat="1" x14ac:dyDescent="0.25"/>
    <row r="1903" s="25" customFormat="1" x14ac:dyDescent="0.25"/>
    <row r="1904" s="25" customFormat="1" x14ac:dyDescent="0.25"/>
    <row r="1905" s="25" customFormat="1" x14ac:dyDescent="0.25"/>
    <row r="1906" s="25" customFormat="1" x14ac:dyDescent="0.25"/>
    <row r="1907" s="25" customFormat="1" x14ac:dyDescent="0.25"/>
    <row r="1908" s="25" customFormat="1" x14ac:dyDescent="0.25"/>
    <row r="1909" s="25" customFormat="1" x14ac:dyDescent="0.25"/>
    <row r="1910" s="25" customFormat="1" x14ac:dyDescent="0.25"/>
    <row r="1911" s="25" customFormat="1" x14ac:dyDescent="0.25"/>
    <row r="1912" s="25" customFormat="1" x14ac:dyDescent="0.25"/>
    <row r="1913" s="25" customFormat="1" x14ac:dyDescent="0.25"/>
    <row r="1914" s="25" customFormat="1" x14ac:dyDescent="0.25"/>
    <row r="1915" s="25" customFormat="1" x14ac:dyDescent="0.25"/>
    <row r="1916" s="25" customFormat="1" x14ac:dyDescent="0.25"/>
    <row r="1917" s="25" customFormat="1" x14ac:dyDescent="0.25"/>
    <row r="1918" s="25" customFormat="1" x14ac:dyDescent="0.25"/>
    <row r="1919" s="25" customFormat="1" x14ac:dyDescent="0.25"/>
    <row r="1920" s="25" customFormat="1" x14ac:dyDescent="0.25"/>
    <row r="1921" s="25" customFormat="1" x14ac:dyDescent="0.25"/>
    <row r="1922" s="25" customFormat="1" x14ac:dyDescent="0.25"/>
    <row r="1923" s="25" customFormat="1" x14ac:dyDescent="0.25"/>
    <row r="1924" s="25" customFormat="1" x14ac:dyDescent="0.25"/>
    <row r="1925" s="25" customFormat="1" x14ac:dyDescent="0.25"/>
    <row r="1926" s="25" customFormat="1" x14ac:dyDescent="0.25"/>
    <row r="1927" s="25" customFormat="1" x14ac:dyDescent="0.25"/>
    <row r="1928" s="25" customFormat="1" x14ac:dyDescent="0.25"/>
    <row r="1929" s="25" customFormat="1" x14ac:dyDescent="0.25"/>
    <row r="1930" s="25" customFormat="1" x14ac:dyDescent="0.25"/>
    <row r="1931" s="25" customFormat="1" x14ac:dyDescent="0.25"/>
    <row r="1932" s="25" customFormat="1" x14ac:dyDescent="0.25"/>
    <row r="1933" s="25" customFormat="1" x14ac:dyDescent="0.25"/>
    <row r="1934" s="25" customFormat="1" x14ac:dyDescent="0.25"/>
    <row r="1935" s="25" customFormat="1" x14ac:dyDescent="0.25"/>
    <row r="1936" s="25" customFormat="1" x14ac:dyDescent="0.25"/>
    <row r="1937" s="25" customFormat="1" x14ac:dyDescent="0.25"/>
    <row r="1938" s="25" customFormat="1" x14ac:dyDescent="0.25"/>
    <row r="1939" s="25" customFormat="1" x14ac:dyDescent="0.25"/>
    <row r="1940" s="25" customFormat="1" x14ac:dyDescent="0.25"/>
    <row r="1941" s="25" customFormat="1" x14ac:dyDescent="0.25"/>
    <row r="1942" s="25" customFormat="1" x14ac:dyDescent="0.25"/>
    <row r="1943" s="25" customFormat="1" x14ac:dyDescent="0.25"/>
    <row r="1944" s="25" customFormat="1" x14ac:dyDescent="0.25"/>
    <row r="1945" s="25" customFormat="1" x14ac:dyDescent="0.25"/>
    <row r="1946" s="25" customFormat="1" x14ac:dyDescent="0.25"/>
    <row r="1947" s="25" customFormat="1" x14ac:dyDescent="0.25"/>
    <row r="1948" s="25" customFormat="1" x14ac:dyDescent="0.25"/>
    <row r="1949" s="25" customFormat="1" x14ac:dyDescent="0.25"/>
    <row r="1950" s="25" customFormat="1" x14ac:dyDescent="0.25"/>
    <row r="1951" s="25" customFormat="1" x14ac:dyDescent="0.25"/>
    <row r="1952" s="25" customFormat="1" x14ac:dyDescent="0.25"/>
    <row r="1953" s="25" customFormat="1" x14ac:dyDescent="0.25"/>
    <row r="1954" s="25" customFormat="1" x14ac:dyDescent="0.25"/>
    <row r="1955" s="25" customFormat="1" x14ac:dyDescent="0.25"/>
    <row r="1956" s="25" customFormat="1" x14ac:dyDescent="0.25"/>
    <row r="1957" s="25" customFormat="1" x14ac:dyDescent="0.25"/>
    <row r="1958" s="25" customFormat="1" x14ac:dyDescent="0.25"/>
    <row r="1959" s="25" customFormat="1" x14ac:dyDescent="0.25"/>
    <row r="1960" s="25" customFormat="1" x14ac:dyDescent="0.25"/>
    <row r="1961" s="25" customFormat="1" x14ac:dyDescent="0.25"/>
    <row r="1962" s="25" customFormat="1" x14ac:dyDescent="0.25"/>
    <row r="1963" s="25" customFormat="1" x14ac:dyDescent="0.25"/>
    <row r="1964" s="25" customFormat="1" x14ac:dyDescent="0.25"/>
    <row r="1965" s="25" customFormat="1" x14ac:dyDescent="0.25"/>
    <row r="1966" s="25" customFormat="1" x14ac:dyDescent="0.25"/>
    <row r="1967" s="25" customFormat="1" x14ac:dyDescent="0.25"/>
    <row r="1968" s="25" customFormat="1" x14ac:dyDescent="0.25"/>
    <row r="1969" s="25" customFormat="1" x14ac:dyDescent="0.25"/>
    <row r="1970" s="25" customFormat="1" x14ac:dyDescent="0.25"/>
    <row r="1971" s="25" customFormat="1" x14ac:dyDescent="0.25"/>
    <row r="1972" s="25" customFormat="1" x14ac:dyDescent="0.25"/>
    <row r="1973" s="25" customFormat="1" x14ac:dyDescent="0.25"/>
    <row r="1974" s="25" customFormat="1" x14ac:dyDescent="0.25"/>
    <row r="1975" s="25" customFormat="1" x14ac:dyDescent="0.25"/>
    <row r="1976" s="25" customFormat="1" x14ac:dyDescent="0.25"/>
    <row r="1977" s="25" customFormat="1" x14ac:dyDescent="0.25"/>
    <row r="1978" s="25" customFormat="1" x14ac:dyDescent="0.25"/>
    <row r="1979" s="25" customFormat="1" x14ac:dyDescent="0.25"/>
    <row r="1980" s="25" customFormat="1" x14ac:dyDescent="0.25"/>
    <row r="1981" s="25" customFormat="1" x14ac:dyDescent="0.25"/>
    <row r="1982" s="25" customFormat="1" x14ac:dyDescent="0.25"/>
    <row r="1983" s="25" customFormat="1" x14ac:dyDescent="0.25"/>
    <row r="1984" s="25" customFormat="1" x14ac:dyDescent="0.25"/>
    <row r="1985" s="25" customFormat="1" x14ac:dyDescent="0.25"/>
    <row r="1986" s="25" customFormat="1" x14ac:dyDescent="0.25"/>
    <row r="1987" s="25" customFormat="1" x14ac:dyDescent="0.25"/>
    <row r="1988" s="25" customFormat="1" x14ac:dyDescent="0.25"/>
    <row r="1989" s="25" customFormat="1" x14ac:dyDescent="0.25"/>
    <row r="1990" s="25" customFormat="1" x14ac:dyDescent="0.25"/>
    <row r="1991" s="25" customFormat="1" x14ac:dyDescent="0.25"/>
    <row r="1992" s="25" customFormat="1" x14ac:dyDescent="0.25"/>
    <row r="1993" s="25" customFormat="1" x14ac:dyDescent="0.25"/>
    <row r="1994" s="25" customFormat="1" x14ac:dyDescent="0.25"/>
    <row r="1995" s="25" customFormat="1" x14ac:dyDescent="0.25"/>
    <row r="1996" s="25" customFormat="1" x14ac:dyDescent="0.25"/>
    <row r="1997" s="25" customFormat="1" x14ac:dyDescent="0.25"/>
    <row r="1998" s="25" customFormat="1" x14ac:dyDescent="0.25"/>
    <row r="1999" s="25" customFormat="1" x14ac:dyDescent="0.25"/>
    <row r="2000" s="25" customFormat="1" x14ac:dyDescent="0.25"/>
    <row r="2001" s="25" customFormat="1" x14ac:dyDescent="0.25"/>
    <row r="2002" s="25" customFormat="1" x14ac:dyDescent="0.25"/>
    <row r="2003" s="25" customFormat="1" x14ac:dyDescent="0.25"/>
    <row r="2004" s="25" customFormat="1" x14ac:dyDescent="0.25"/>
    <row r="2005" s="25" customFormat="1" x14ac:dyDescent="0.25"/>
    <row r="2006" s="25" customFormat="1" x14ac:dyDescent="0.25"/>
    <row r="2007" s="25" customFormat="1" x14ac:dyDescent="0.25"/>
    <row r="2008" s="25" customFormat="1" x14ac:dyDescent="0.25"/>
    <row r="2009" s="25" customFormat="1" x14ac:dyDescent="0.25"/>
    <row r="2010" s="25" customFormat="1" x14ac:dyDescent="0.25"/>
    <row r="2011" s="25" customFormat="1" x14ac:dyDescent="0.25"/>
    <row r="2012" s="25" customFormat="1" x14ac:dyDescent="0.25"/>
    <row r="2013" s="25" customFormat="1" x14ac:dyDescent="0.25"/>
    <row r="2014" s="25" customFormat="1" x14ac:dyDescent="0.25"/>
    <row r="2015" s="25" customFormat="1" x14ac:dyDescent="0.25"/>
    <row r="2016" s="25" customFormat="1" x14ac:dyDescent="0.25"/>
    <row r="2017" s="25" customFormat="1" x14ac:dyDescent="0.25"/>
    <row r="2018" s="25" customFormat="1" x14ac:dyDescent="0.25"/>
    <row r="2019" s="25" customFormat="1" x14ac:dyDescent="0.25"/>
    <row r="2020" s="25" customFormat="1" x14ac:dyDescent="0.25"/>
    <row r="2021" s="25" customFormat="1" x14ac:dyDescent="0.25"/>
    <row r="2022" s="25" customFormat="1" x14ac:dyDescent="0.25"/>
    <row r="2023" s="25" customFormat="1" x14ac:dyDescent="0.25"/>
    <row r="2024" s="25" customFormat="1" x14ac:dyDescent="0.25"/>
    <row r="2025" s="25" customFormat="1" x14ac:dyDescent="0.25"/>
    <row r="2026" s="25" customFormat="1" x14ac:dyDescent="0.25"/>
    <row r="2027" s="25" customFormat="1" x14ac:dyDescent="0.25"/>
    <row r="2028" s="25" customFormat="1" x14ac:dyDescent="0.25"/>
    <row r="2029" s="25" customFormat="1" x14ac:dyDescent="0.25"/>
    <row r="2030" s="25" customFormat="1" x14ac:dyDescent="0.25"/>
    <row r="2031" s="25" customFormat="1" x14ac:dyDescent="0.25"/>
    <row r="2032" s="25" customFormat="1" x14ac:dyDescent="0.25"/>
    <row r="2033" s="25" customFormat="1" x14ac:dyDescent="0.25"/>
    <row r="2034" s="25" customFormat="1" x14ac:dyDescent="0.25"/>
    <row r="2035" s="25" customFormat="1" x14ac:dyDescent="0.25"/>
    <row r="2036" s="25" customFormat="1" x14ac:dyDescent="0.25"/>
    <row r="2037" s="25" customFormat="1" x14ac:dyDescent="0.25"/>
    <row r="2038" s="25" customFormat="1" x14ac:dyDescent="0.25"/>
    <row r="2039" s="25" customFormat="1" x14ac:dyDescent="0.25"/>
    <row r="2040" s="25" customFormat="1" x14ac:dyDescent="0.25"/>
    <row r="2041" s="25" customFormat="1" x14ac:dyDescent="0.25"/>
    <row r="2042" s="25" customFormat="1" x14ac:dyDescent="0.25"/>
    <row r="2043" s="25" customFormat="1" x14ac:dyDescent="0.25"/>
    <row r="2044" s="25" customFormat="1" x14ac:dyDescent="0.25"/>
    <row r="2045" s="25" customFormat="1" x14ac:dyDescent="0.25"/>
    <row r="2046" s="25" customFormat="1" x14ac:dyDescent="0.25"/>
    <row r="2047" s="25" customFormat="1" x14ac:dyDescent="0.25"/>
    <row r="2048" s="25" customFormat="1" x14ac:dyDescent="0.25"/>
    <row r="2049" s="25" customFormat="1" x14ac:dyDescent="0.25"/>
    <row r="2050" s="25" customFormat="1" x14ac:dyDescent="0.25"/>
    <row r="2051" s="25" customFormat="1" x14ac:dyDescent="0.25"/>
    <row r="2052" s="25" customFormat="1" x14ac:dyDescent="0.25"/>
    <row r="2053" s="25" customFormat="1" x14ac:dyDescent="0.25"/>
    <row r="2054" s="25" customFormat="1" x14ac:dyDescent="0.25"/>
    <row r="2055" s="25" customFormat="1" x14ac:dyDescent="0.25"/>
    <row r="2056" s="25" customFormat="1" x14ac:dyDescent="0.25"/>
    <row r="2057" s="25" customFormat="1" x14ac:dyDescent="0.25"/>
    <row r="2058" s="25" customFormat="1" x14ac:dyDescent="0.25"/>
    <row r="2059" s="25" customFormat="1" x14ac:dyDescent="0.25"/>
    <row r="2060" s="25" customFormat="1" x14ac:dyDescent="0.25"/>
    <row r="2061" s="25" customFormat="1" x14ac:dyDescent="0.25"/>
    <row r="2062" s="25" customFormat="1" x14ac:dyDescent="0.25"/>
    <row r="2063" s="25" customFormat="1" x14ac:dyDescent="0.25"/>
    <row r="2064" s="25" customFormat="1" x14ac:dyDescent="0.25"/>
    <row r="2065" s="25" customFormat="1" x14ac:dyDescent="0.25"/>
    <row r="2066" s="25" customFormat="1" x14ac:dyDescent="0.25"/>
    <row r="2067" s="25" customFormat="1" x14ac:dyDescent="0.25"/>
    <row r="2068" s="25" customFormat="1" x14ac:dyDescent="0.25"/>
    <row r="2069" s="25" customFormat="1" x14ac:dyDescent="0.25"/>
    <row r="2070" s="25" customFormat="1" x14ac:dyDescent="0.25"/>
    <row r="2071" s="25" customFormat="1" x14ac:dyDescent="0.25"/>
    <row r="2072" s="25" customFormat="1" x14ac:dyDescent="0.25"/>
    <row r="2073" s="25" customFormat="1" x14ac:dyDescent="0.25"/>
    <row r="2074" s="25" customFormat="1" x14ac:dyDescent="0.25"/>
    <row r="2075" s="25" customFormat="1" x14ac:dyDescent="0.25"/>
    <row r="2076" s="25" customFormat="1" x14ac:dyDescent="0.25"/>
    <row r="2077" s="25" customFormat="1" x14ac:dyDescent="0.25"/>
    <row r="2078" s="25" customFormat="1" x14ac:dyDescent="0.25"/>
    <row r="2079" s="25" customFormat="1" x14ac:dyDescent="0.25"/>
    <row r="2080" s="25" customFormat="1" x14ac:dyDescent="0.25"/>
    <row r="2081" s="25" customFormat="1" x14ac:dyDescent="0.25"/>
    <row r="2082" s="25" customFormat="1" x14ac:dyDescent="0.25"/>
    <row r="2083" s="25" customFormat="1" x14ac:dyDescent="0.25"/>
    <row r="2084" s="25" customFormat="1" x14ac:dyDescent="0.25"/>
    <row r="2085" s="25" customFormat="1" x14ac:dyDescent="0.25"/>
    <row r="2086" s="25" customFormat="1" x14ac:dyDescent="0.25"/>
    <row r="2087" s="25" customFormat="1" x14ac:dyDescent="0.25"/>
    <row r="2088" s="25" customFormat="1" x14ac:dyDescent="0.25"/>
    <row r="2089" s="25" customFormat="1" x14ac:dyDescent="0.25"/>
    <row r="2090" s="25" customFormat="1" x14ac:dyDescent="0.25"/>
    <row r="2091" s="25" customFormat="1" x14ac:dyDescent="0.25"/>
    <row r="2092" s="25" customFormat="1" x14ac:dyDescent="0.25"/>
    <row r="2093" s="25" customFormat="1" x14ac:dyDescent="0.25"/>
    <row r="2094" s="25" customFormat="1" x14ac:dyDescent="0.25"/>
    <row r="2095" s="25" customFormat="1" x14ac:dyDescent="0.25"/>
    <row r="2096" s="25" customFormat="1" x14ac:dyDescent="0.25"/>
    <row r="2097" s="25" customFormat="1" x14ac:dyDescent="0.25"/>
    <row r="2098" s="25" customFormat="1" x14ac:dyDescent="0.25"/>
    <row r="2099" s="25" customFormat="1" x14ac:dyDescent="0.25"/>
    <row r="2100" s="25" customFormat="1" x14ac:dyDescent="0.25"/>
    <row r="2101" s="25" customFormat="1" x14ac:dyDescent="0.25"/>
    <row r="2102" s="25" customFormat="1" x14ac:dyDescent="0.25"/>
    <row r="2103" s="25" customFormat="1" x14ac:dyDescent="0.25"/>
    <row r="2104" s="25" customFormat="1" x14ac:dyDescent="0.25"/>
    <row r="2105" s="25" customFormat="1" x14ac:dyDescent="0.25"/>
    <row r="2106" s="25" customFormat="1" x14ac:dyDescent="0.25"/>
    <row r="2107" s="25" customFormat="1" x14ac:dyDescent="0.25"/>
    <row r="2108" s="25" customFormat="1" x14ac:dyDescent="0.25"/>
    <row r="2109" s="25" customFormat="1" x14ac:dyDescent="0.25"/>
    <row r="2110" s="25" customFormat="1" x14ac:dyDescent="0.25"/>
    <row r="2111" s="25" customFormat="1" x14ac:dyDescent="0.25"/>
    <row r="2112" s="25" customFormat="1" x14ac:dyDescent="0.25"/>
    <row r="2113" s="25" customFormat="1" x14ac:dyDescent="0.25"/>
    <row r="2114" s="25" customFormat="1" x14ac:dyDescent="0.25"/>
    <row r="2115" s="25" customFormat="1" x14ac:dyDescent="0.25"/>
    <row r="2116" s="25" customFormat="1" x14ac:dyDescent="0.25"/>
    <row r="2117" s="25" customFormat="1" x14ac:dyDescent="0.25"/>
    <row r="2118" s="25" customFormat="1" x14ac:dyDescent="0.25"/>
    <row r="2119" s="25" customFormat="1" x14ac:dyDescent="0.25"/>
    <row r="2120" s="25" customFormat="1" x14ac:dyDescent="0.25"/>
    <row r="2121" s="25" customFormat="1" x14ac:dyDescent="0.25"/>
    <row r="2122" s="25" customFormat="1" x14ac:dyDescent="0.25"/>
    <row r="2123" s="25" customFormat="1" x14ac:dyDescent="0.25"/>
    <row r="2124" s="25" customFormat="1" x14ac:dyDescent="0.25"/>
    <row r="2125" s="25" customFormat="1" x14ac:dyDescent="0.25"/>
    <row r="2126" s="25" customFormat="1" x14ac:dyDescent="0.25"/>
    <row r="2127" s="25" customFormat="1" x14ac:dyDescent="0.25"/>
    <row r="2128" s="25" customFormat="1" x14ac:dyDescent="0.25"/>
    <row r="2129" s="25" customFormat="1" x14ac:dyDescent="0.25"/>
    <row r="2130" s="25" customFormat="1" x14ac:dyDescent="0.25"/>
    <row r="2131" s="25" customFormat="1" x14ac:dyDescent="0.25"/>
    <row r="2132" s="25" customFormat="1" x14ac:dyDescent="0.25"/>
    <row r="2133" s="25" customFormat="1" x14ac:dyDescent="0.25"/>
    <row r="2134" s="25" customFormat="1" x14ac:dyDescent="0.25"/>
    <row r="2135" s="25" customFormat="1" x14ac:dyDescent="0.25"/>
    <row r="2136" s="25" customFormat="1" x14ac:dyDescent="0.25"/>
    <row r="2137" s="25" customFormat="1" x14ac:dyDescent="0.25"/>
    <row r="2138" s="25" customFormat="1" x14ac:dyDescent="0.25"/>
    <row r="2139" s="25" customFormat="1" x14ac:dyDescent="0.25"/>
    <row r="2140" s="25" customFormat="1" x14ac:dyDescent="0.25"/>
    <row r="2141" s="25" customFormat="1" x14ac:dyDescent="0.25"/>
    <row r="2142" s="25" customFormat="1" x14ac:dyDescent="0.25"/>
    <row r="2143" s="25" customFormat="1" x14ac:dyDescent="0.25"/>
    <row r="2144" s="25" customFormat="1" x14ac:dyDescent="0.25"/>
    <row r="2145" s="25" customFormat="1" x14ac:dyDescent="0.25"/>
    <row r="2146" s="25" customFormat="1" x14ac:dyDescent="0.25"/>
    <row r="2147" s="25" customFormat="1" x14ac:dyDescent="0.25"/>
    <row r="2148" s="25" customFormat="1" x14ac:dyDescent="0.25"/>
    <row r="2149" s="25" customFormat="1" x14ac:dyDescent="0.25"/>
    <row r="2150" s="25" customFormat="1" x14ac:dyDescent="0.25"/>
    <row r="2151" s="25" customFormat="1" x14ac:dyDescent="0.25"/>
    <row r="2152" s="25" customFormat="1" x14ac:dyDescent="0.25"/>
    <row r="2153" s="25" customFormat="1" x14ac:dyDescent="0.25"/>
    <row r="2154" s="25" customFormat="1" x14ac:dyDescent="0.25"/>
    <row r="2155" s="25" customFormat="1" x14ac:dyDescent="0.25"/>
    <row r="2156" s="25" customFormat="1" x14ac:dyDescent="0.25"/>
    <row r="2157" s="25" customFormat="1" x14ac:dyDescent="0.25"/>
    <row r="2158" s="25" customFormat="1" x14ac:dyDescent="0.25"/>
    <row r="2159" s="25" customFormat="1" x14ac:dyDescent="0.25"/>
    <row r="2160" s="25" customFormat="1" x14ac:dyDescent="0.25"/>
    <row r="2161" s="25" customFormat="1" x14ac:dyDescent="0.25"/>
    <row r="2162" s="25" customFormat="1" x14ac:dyDescent="0.25"/>
    <row r="2163" s="25" customFormat="1" x14ac:dyDescent="0.25"/>
    <row r="2164" s="25" customFormat="1" x14ac:dyDescent="0.25"/>
    <row r="2165" s="25" customFormat="1" x14ac:dyDescent="0.25"/>
    <row r="2166" s="25" customFormat="1" x14ac:dyDescent="0.25"/>
    <row r="2167" s="25" customFormat="1" x14ac:dyDescent="0.25"/>
    <row r="2168" s="25" customFormat="1" x14ac:dyDescent="0.25"/>
    <row r="2169" s="25" customFormat="1" x14ac:dyDescent="0.25"/>
    <row r="2170" s="25" customFormat="1" x14ac:dyDescent="0.25"/>
    <row r="2171" s="25" customFormat="1" x14ac:dyDescent="0.25"/>
    <row r="2172" s="25" customFormat="1" x14ac:dyDescent="0.25"/>
    <row r="2173" s="25" customFormat="1" x14ac:dyDescent="0.25"/>
    <row r="2174" s="25" customFormat="1" x14ac:dyDescent="0.25"/>
    <row r="2175" s="25" customFormat="1" x14ac:dyDescent="0.25"/>
    <row r="2176" s="25" customFormat="1" x14ac:dyDescent="0.25"/>
    <row r="2177" s="25" customFormat="1" x14ac:dyDescent="0.25"/>
    <row r="2178" s="25" customFormat="1" x14ac:dyDescent="0.25"/>
    <row r="2179" s="25" customFormat="1" x14ac:dyDescent="0.25"/>
    <row r="2180" s="25" customFormat="1" x14ac:dyDescent="0.25"/>
    <row r="2181" s="25" customFormat="1" x14ac:dyDescent="0.25"/>
    <row r="2182" s="25" customFormat="1" x14ac:dyDescent="0.25"/>
    <row r="2183" s="25" customFormat="1" x14ac:dyDescent="0.25"/>
    <row r="2184" s="25" customFormat="1" x14ac:dyDescent="0.25"/>
    <row r="2185" s="25" customFormat="1" x14ac:dyDescent="0.25"/>
    <row r="2186" s="25" customFormat="1" x14ac:dyDescent="0.25"/>
    <row r="2187" s="25" customFormat="1" x14ac:dyDescent="0.25"/>
    <row r="2188" s="25" customFormat="1" x14ac:dyDescent="0.25"/>
    <row r="2189" s="25" customFormat="1" x14ac:dyDescent="0.2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workbookViewId="0">
      <selection activeCell="E7" sqref="E7"/>
    </sheetView>
  </sheetViews>
  <sheetFormatPr defaultRowHeight="15" x14ac:dyDescent="0.25"/>
  <cols>
    <col min="1" max="1" width="5.7109375" style="26" customWidth="1"/>
    <col min="2" max="2" width="30.7109375" style="26" customWidth="1"/>
    <col min="3" max="3" width="5.7109375" style="26" customWidth="1"/>
    <col min="4" max="4" width="13.28515625" style="26" customWidth="1"/>
    <col min="5" max="5" width="10.7109375" style="26" customWidth="1"/>
    <col min="6" max="16384" width="9.140625" style="26"/>
  </cols>
  <sheetData>
    <row r="1" spans="1:5" ht="12.75" customHeight="1" x14ac:dyDescent="0.2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25">
      <c r="A2" s="50" t="s">
        <v>34</v>
      </c>
      <c r="B2" s="169" t="s">
        <v>163</v>
      </c>
      <c r="C2" s="170" t="s">
        <v>114</v>
      </c>
      <c r="D2" s="171" t="s">
        <v>168</v>
      </c>
      <c r="E2" s="47">
        <v>12021709</v>
      </c>
    </row>
    <row r="3" spans="1:5" ht="12.75" customHeight="1" x14ac:dyDescent="0.25">
      <c r="A3" s="50" t="s">
        <v>35</v>
      </c>
      <c r="B3" s="169" t="s">
        <v>164</v>
      </c>
      <c r="C3" s="170" t="s">
        <v>114</v>
      </c>
      <c r="D3" s="171" t="s">
        <v>168</v>
      </c>
      <c r="E3" s="170" t="s">
        <v>169</v>
      </c>
    </row>
    <row r="4" spans="1:5" ht="12.75" customHeight="1" x14ac:dyDescent="0.25">
      <c r="A4" s="50" t="s">
        <v>36</v>
      </c>
      <c r="B4" s="169" t="s">
        <v>165</v>
      </c>
      <c r="C4" s="170" t="s">
        <v>114</v>
      </c>
      <c r="D4" s="171" t="s">
        <v>168</v>
      </c>
      <c r="E4" s="170" t="s">
        <v>170</v>
      </c>
    </row>
    <row r="5" spans="1:5" ht="12.75" customHeight="1" x14ac:dyDescent="0.25">
      <c r="A5" s="50" t="s">
        <v>37</v>
      </c>
      <c r="B5" s="169" t="s">
        <v>166</v>
      </c>
      <c r="C5" s="170" t="s">
        <v>106</v>
      </c>
      <c r="D5" s="171" t="s">
        <v>168</v>
      </c>
      <c r="E5" s="170" t="s">
        <v>171</v>
      </c>
    </row>
    <row r="6" spans="1:5" ht="12.75" customHeight="1" x14ac:dyDescent="0.25">
      <c r="A6" s="50" t="s">
        <v>38</v>
      </c>
      <c r="B6" s="169" t="s">
        <v>167</v>
      </c>
      <c r="C6" s="170" t="s">
        <v>114</v>
      </c>
      <c r="D6" s="171" t="s">
        <v>168</v>
      </c>
      <c r="E6" s="170">
        <v>12012508</v>
      </c>
    </row>
    <row r="7" spans="1:5" ht="12.75" customHeight="1" x14ac:dyDescent="0.25">
      <c r="A7" s="50" t="s">
        <v>39</v>
      </c>
      <c r="B7" s="46"/>
      <c r="C7" s="47"/>
      <c r="D7" s="51"/>
      <c r="E7" s="47"/>
    </row>
    <row r="8" spans="1:5" ht="12.75" customHeight="1" x14ac:dyDescent="0.25">
      <c r="A8" s="50" t="s">
        <v>40</v>
      </c>
      <c r="B8" s="46"/>
      <c r="C8" s="47"/>
      <c r="D8" s="51"/>
      <c r="E8" s="47"/>
    </row>
    <row r="9" spans="1:5" ht="12.75" customHeight="1" x14ac:dyDescent="0.25">
      <c r="A9" s="50" t="s">
        <v>41</v>
      </c>
      <c r="B9" s="46"/>
      <c r="C9" s="47"/>
      <c r="D9" s="51"/>
      <c r="E9" s="47"/>
    </row>
    <row r="10" spans="1:5" ht="12.75" customHeight="1" x14ac:dyDescent="0.25">
      <c r="A10" s="50" t="s">
        <v>42</v>
      </c>
      <c r="B10" s="46"/>
      <c r="C10" s="47"/>
      <c r="D10" s="51"/>
      <c r="E10" s="47"/>
    </row>
    <row r="11" spans="1:5" ht="12.75" customHeight="1" x14ac:dyDescent="0.25">
      <c r="A11" s="50" t="s">
        <v>43</v>
      </c>
      <c r="B11" s="48"/>
      <c r="C11" s="47"/>
      <c r="D11" s="51"/>
      <c r="E11" s="47"/>
    </row>
    <row r="12" spans="1:5" ht="12.75" customHeight="1" x14ac:dyDescent="0.25">
      <c r="A12" s="50" t="s">
        <v>44</v>
      </c>
      <c r="B12" s="46"/>
      <c r="C12" s="47"/>
      <c r="D12" s="51"/>
      <c r="E12" s="47"/>
    </row>
    <row r="13" spans="1:5" ht="12.75" customHeight="1" x14ac:dyDescent="0.25">
      <c r="A13" s="50" t="s">
        <v>45</v>
      </c>
      <c r="B13" s="46"/>
      <c r="C13" s="47"/>
      <c r="D13" s="51"/>
      <c r="E13" s="47"/>
    </row>
    <row r="14" spans="1:5" ht="12.75" customHeight="1" x14ac:dyDescent="0.25">
      <c r="A14" s="50" t="s">
        <v>46</v>
      </c>
      <c r="B14" s="46"/>
      <c r="C14" s="47"/>
      <c r="D14" s="51"/>
      <c r="E14" s="47"/>
    </row>
    <row r="15" spans="1:5" ht="12.75" customHeight="1" x14ac:dyDescent="0.25">
      <c r="A15" s="50" t="s">
        <v>47</v>
      </c>
      <c r="B15" s="46"/>
      <c r="C15" s="47"/>
      <c r="D15" s="51"/>
      <c r="E15" s="47"/>
    </row>
    <row r="16" spans="1:5" ht="12.75" customHeight="1" x14ac:dyDescent="0.25">
      <c r="A16" s="50" t="s">
        <v>48</v>
      </c>
      <c r="B16" s="46"/>
      <c r="C16" s="47"/>
      <c r="D16" s="51"/>
      <c r="E16" s="47"/>
    </row>
    <row r="17" spans="1:5" ht="12.75" customHeight="1" x14ac:dyDescent="0.25">
      <c r="A17" s="50" t="s">
        <v>49</v>
      </c>
      <c r="B17" s="46"/>
      <c r="C17" s="47"/>
      <c r="D17" s="51"/>
      <c r="E17" s="47"/>
    </row>
    <row r="18" spans="1:5" ht="12.75" customHeight="1" x14ac:dyDescent="0.25">
      <c r="A18" s="50" t="s">
        <v>50</v>
      </c>
      <c r="B18" s="46"/>
      <c r="C18" s="47"/>
      <c r="D18" s="51"/>
      <c r="E18" s="47"/>
    </row>
    <row r="19" spans="1:5" ht="12.75" customHeight="1" x14ac:dyDescent="0.25">
      <c r="A19" s="50" t="s">
        <v>51</v>
      </c>
      <c r="B19" s="46"/>
      <c r="C19" s="47"/>
      <c r="D19" s="51"/>
      <c r="E19" s="47"/>
    </row>
    <row r="20" spans="1:5" ht="12.75" customHeight="1" x14ac:dyDescent="0.25">
      <c r="A20" s="50" t="s">
        <v>52</v>
      </c>
      <c r="B20" s="46"/>
      <c r="C20" s="47"/>
      <c r="D20" s="51"/>
      <c r="E20" s="47"/>
    </row>
    <row r="21" spans="1:5" ht="12.75" customHeight="1" x14ac:dyDescent="0.25">
      <c r="A21" s="50" t="s">
        <v>53</v>
      </c>
      <c r="B21" s="46"/>
      <c r="C21" s="47"/>
      <c r="D21" s="51"/>
      <c r="E21" s="47"/>
    </row>
    <row r="22" spans="1:5" ht="12.75" customHeight="1" x14ac:dyDescent="0.25">
      <c r="A22" s="50" t="s">
        <v>54</v>
      </c>
      <c r="B22" s="46"/>
      <c r="C22" s="47"/>
      <c r="D22" s="51"/>
      <c r="E22" s="47"/>
    </row>
    <row r="23" spans="1:5" ht="12.75" customHeight="1" x14ac:dyDescent="0.25">
      <c r="A23" s="50" t="s">
        <v>55</v>
      </c>
      <c r="B23" s="46"/>
      <c r="C23" s="47"/>
      <c r="D23" s="51"/>
      <c r="E23" s="47"/>
    </row>
    <row r="24" spans="1:5" ht="12.75" customHeight="1" x14ac:dyDescent="0.25">
      <c r="A24" s="50" t="s">
        <v>56</v>
      </c>
      <c r="B24" s="46"/>
      <c r="C24" s="47"/>
      <c r="D24" s="51"/>
      <c r="E24" s="47"/>
    </row>
    <row r="25" spans="1:5" ht="12.75" customHeight="1" x14ac:dyDescent="0.25">
      <c r="A25" s="50" t="s">
        <v>57</v>
      </c>
      <c r="B25" s="46"/>
      <c r="C25" s="47"/>
      <c r="D25" s="51"/>
      <c r="E25" s="47"/>
    </row>
    <row r="26" spans="1:5" ht="12.75" customHeight="1" x14ac:dyDescent="0.25">
      <c r="A26" s="50" t="s">
        <v>58</v>
      </c>
      <c r="B26" s="46"/>
      <c r="C26" s="47"/>
      <c r="D26" s="51"/>
      <c r="E26" s="47"/>
    </row>
    <row r="27" spans="1:5" ht="12.75" customHeight="1" x14ac:dyDescent="0.25">
      <c r="A27" s="50" t="s">
        <v>59</v>
      </c>
      <c r="B27" s="46"/>
      <c r="C27" s="47"/>
      <c r="D27" s="51"/>
      <c r="E27" s="47"/>
    </row>
    <row r="28" spans="1:5" ht="12.75" customHeight="1" x14ac:dyDescent="0.25">
      <c r="A28" s="50" t="s">
        <v>60</v>
      </c>
      <c r="B28" s="46"/>
      <c r="C28" s="47"/>
      <c r="D28" s="51"/>
      <c r="E28" s="47"/>
    </row>
    <row r="29" spans="1:5" ht="12.75" customHeight="1" x14ac:dyDescent="0.25">
      <c r="A29" s="50" t="s">
        <v>61</v>
      </c>
      <c r="B29" s="46"/>
      <c r="C29" s="47"/>
      <c r="D29" s="51"/>
      <c r="E29" s="47"/>
    </row>
    <row r="30" spans="1:5" ht="12.75" customHeight="1" x14ac:dyDescent="0.25">
      <c r="A30" s="50" t="s">
        <v>62</v>
      </c>
      <c r="B30" s="46"/>
      <c r="C30" s="47"/>
      <c r="D30" s="51"/>
      <c r="E30" s="47"/>
    </row>
    <row r="31" spans="1:5" ht="12.75" customHeight="1" x14ac:dyDescent="0.25">
      <c r="A31" s="50" t="s">
        <v>63</v>
      </c>
      <c r="B31" s="46"/>
      <c r="C31" s="47"/>
      <c r="D31" s="51"/>
      <c r="E31" s="47"/>
    </row>
    <row r="32" spans="1:5" ht="12.75" customHeight="1" x14ac:dyDescent="0.25">
      <c r="A32" s="50" t="s">
        <v>64</v>
      </c>
      <c r="B32" s="46"/>
      <c r="C32" s="47"/>
      <c r="D32" s="51"/>
      <c r="E32" s="47"/>
    </row>
    <row r="33" spans="1:5" ht="12.75" customHeight="1" x14ac:dyDescent="0.25">
      <c r="A33" s="50" t="s">
        <v>65</v>
      </c>
      <c r="B33" s="46"/>
      <c r="C33" s="47"/>
      <c r="D33" s="51"/>
      <c r="E33" s="47"/>
    </row>
    <row r="34" spans="1:5" ht="12.75" customHeight="1" x14ac:dyDescent="0.25">
      <c r="A34" s="50" t="s">
        <v>66</v>
      </c>
      <c r="B34" s="46"/>
      <c r="C34" s="47"/>
      <c r="D34" s="51"/>
      <c r="E34" s="47"/>
    </row>
    <row r="35" spans="1:5" ht="12.75" customHeight="1" x14ac:dyDescent="0.25">
      <c r="A35" s="50" t="s">
        <v>67</v>
      </c>
      <c r="B35" s="46"/>
      <c r="C35" s="47"/>
      <c r="D35" s="51"/>
      <c r="E35" s="47"/>
    </row>
    <row r="36" spans="1:5" ht="12.75" customHeight="1" x14ac:dyDescent="0.25">
      <c r="A36" s="50" t="s">
        <v>68</v>
      </c>
      <c r="B36" s="46"/>
      <c r="C36" s="47"/>
      <c r="D36" s="51"/>
      <c r="E36" s="47"/>
    </row>
    <row r="37" spans="1:5" ht="12.75" customHeight="1" x14ac:dyDescent="0.25">
      <c r="A37" s="50" t="s">
        <v>69</v>
      </c>
      <c r="B37" s="46"/>
      <c r="C37" s="47"/>
      <c r="D37" s="51"/>
      <c r="E37" s="47"/>
    </row>
    <row r="38" spans="1:5" ht="12.75" customHeight="1" x14ac:dyDescent="0.25">
      <c r="A38" s="50" t="s">
        <v>70</v>
      </c>
      <c r="B38" s="46"/>
      <c r="C38" s="47"/>
      <c r="D38" s="51"/>
      <c r="E38" s="47"/>
    </row>
    <row r="39" spans="1:5" ht="12.75" customHeight="1" x14ac:dyDescent="0.25">
      <c r="A39" s="50" t="s">
        <v>71</v>
      </c>
      <c r="B39" s="46"/>
      <c r="C39" s="47"/>
      <c r="D39" s="51"/>
      <c r="E39" s="47"/>
    </row>
    <row r="40" spans="1:5" ht="12.75" customHeight="1" x14ac:dyDescent="0.25">
      <c r="A40" s="50" t="s">
        <v>72</v>
      </c>
      <c r="B40" s="46"/>
      <c r="C40" s="47"/>
      <c r="D40" s="51"/>
      <c r="E40" s="47"/>
    </row>
    <row r="41" spans="1:5" ht="12.75" customHeight="1" x14ac:dyDescent="0.25">
      <c r="A41" s="50" t="s">
        <v>73</v>
      </c>
      <c r="B41" s="46"/>
      <c r="C41" s="47"/>
      <c r="D41" s="51"/>
      <c r="E41" s="47"/>
    </row>
    <row r="42" spans="1:5" ht="12.75" customHeight="1" x14ac:dyDescent="0.25">
      <c r="A42" s="50" t="s">
        <v>74</v>
      </c>
      <c r="B42" s="46"/>
      <c r="C42" s="47"/>
      <c r="D42" s="51"/>
      <c r="E42" s="47"/>
    </row>
    <row r="43" spans="1:5" ht="12.75" customHeight="1" x14ac:dyDescent="0.25">
      <c r="A43" s="50" t="s">
        <v>75</v>
      </c>
      <c r="B43" s="46"/>
      <c r="C43" s="47"/>
      <c r="D43" s="51"/>
      <c r="E43" s="47"/>
    </row>
    <row r="44" spans="1:5" ht="12.75" customHeight="1" x14ac:dyDescent="0.25">
      <c r="A44" s="50" t="s">
        <v>76</v>
      </c>
      <c r="B44" s="46"/>
      <c r="C44" s="47"/>
      <c r="D44" s="51"/>
      <c r="E44" s="47"/>
    </row>
    <row r="45" spans="1:5" ht="12.75" customHeight="1" x14ac:dyDescent="0.25">
      <c r="A45" s="50" t="s">
        <v>77</v>
      </c>
      <c r="B45" s="46"/>
      <c r="C45" s="47"/>
      <c r="D45" s="51"/>
      <c r="E45" s="47"/>
    </row>
    <row r="46" spans="1:5" ht="12.75" customHeight="1" x14ac:dyDescent="0.25">
      <c r="A46" s="50" t="s">
        <v>78</v>
      </c>
      <c r="B46" s="46"/>
      <c r="C46" s="47"/>
      <c r="D46" s="51"/>
      <c r="E46" s="47"/>
    </row>
    <row r="47" spans="1:5" ht="12.75" customHeight="1" x14ac:dyDescent="0.25">
      <c r="A47" s="50" t="s">
        <v>79</v>
      </c>
      <c r="B47" s="46"/>
      <c r="C47" s="47"/>
      <c r="D47" s="51"/>
      <c r="E47" s="47"/>
    </row>
    <row r="48" spans="1:5" ht="12.75" customHeight="1" x14ac:dyDescent="0.25">
      <c r="A48" s="50" t="s">
        <v>80</v>
      </c>
      <c r="B48" s="46"/>
      <c r="C48" s="47"/>
      <c r="D48" s="51"/>
      <c r="E48" s="47"/>
    </row>
    <row r="49" spans="1:5" ht="12.75" customHeight="1" x14ac:dyDescent="0.25">
      <c r="A49" s="50" t="s">
        <v>81</v>
      </c>
      <c r="B49" s="46"/>
      <c r="C49" s="47"/>
      <c r="D49" s="51"/>
      <c r="E49" s="47"/>
    </row>
    <row r="50" spans="1:5" ht="12.75" customHeight="1" x14ac:dyDescent="0.25">
      <c r="A50" s="50" t="s">
        <v>82</v>
      </c>
      <c r="B50" s="46"/>
      <c r="C50" s="47"/>
      <c r="D50" s="51"/>
      <c r="E50" s="47"/>
    </row>
    <row r="51" spans="1:5" ht="12.75" customHeight="1" x14ac:dyDescent="0.25">
      <c r="A51" s="50" t="s">
        <v>83</v>
      </c>
      <c r="B51" s="46"/>
      <c r="C51" s="47"/>
      <c r="D51" s="51"/>
      <c r="E51" s="47"/>
    </row>
    <row r="52" spans="1:5" ht="12.75" customHeight="1" x14ac:dyDescent="0.25">
      <c r="A52" s="50" t="s">
        <v>84</v>
      </c>
      <c r="B52" s="46"/>
      <c r="C52" s="47"/>
      <c r="D52" s="51"/>
      <c r="E52" s="47"/>
    </row>
    <row r="53" spans="1:5" ht="12.75" customHeight="1" x14ac:dyDescent="0.25">
      <c r="A53" s="50" t="s">
        <v>85</v>
      </c>
      <c r="B53" s="46"/>
      <c r="C53" s="47"/>
      <c r="D53" s="51"/>
      <c r="E53" s="47"/>
    </row>
    <row r="54" spans="1:5" ht="12.75" customHeight="1" x14ac:dyDescent="0.25">
      <c r="A54" s="50" t="s">
        <v>86</v>
      </c>
      <c r="B54" s="46"/>
      <c r="C54" s="47"/>
      <c r="D54" s="51"/>
      <c r="E54" s="47"/>
    </row>
    <row r="55" spans="1:5" ht="12.75" customHeight="1" x14ac:dyDescent="0.25">
      <c r="A55" s="50" t="s">
        <v>87</v>
      </c>
      <c r="B55" s="46"/>
      <c r="C55" s="47"/>
      <c r="D55" s="51"/>
      <c r="E55" s="47"/>
    </row>
    <row r="56" spans="1:5" ht="12.75" customHeight="1" x14ac:dyDescent="0.25">
      <c r="A56" s="50" t="s">
        <v>88</v>
      </c>
      <c r="B56" s="46"/>
      <c r="C56" s="47"/>
      <c r="D56" s="51"/>
      <c r="E56" s="47"/>
    </row>
    <row r="57" spans="1:5" ht="12.75" customHeight="1" x14ac:dyDescent="0.25">
      <c r="A57" s="50" t="s">
        <v>89</v>
      </c>
      <c r="B57" s="46"/>
      <c r="C57" s="47"/>
      <c r="D57" s="51"/>
      <c r="E57" s="47"/>
    </row>
    <row r="58" spans="1:5" ht="12.75" customHeight="1" x14ac:dyDescent="0.25">
      <c r="A58" s="50" t="s">
        <v>90</v>
      </c>
      <c r="B58" s="46"/>
      <c r="C58" s="47"/>
      <c r="D58" s="51"/>
      <c r="E58" s="47"/>
    </row>
    <row r="59" spans="1:5" ht="12.75" customHeight="1" x14ac:dyDescent="0.25">
      <c r="A59" s="50" t="s">
        <v>91</v>
      </c>
      <c r="B59" s="46"/>
      <c r="C59" s="47"/>
      <c r="D59" s="51"/>
      <c r="E59" s="47"/>
    </row>
    <row r="60" spans="1:5" ht="12.75" customHeight="1" x14ac:dyDescent="0.25">
      <c r="A60" s="50" t="s">
        <v>92</v>
      </c>
      <c r="B60" s="46"/>
      <c r="C60" s="47"/>
      <c r="D60" s="51"/>
      <c r="E60" s="47"/>
    </row>
    <row r="61" spans="1:5" ht="12.75" customHeight="1" x14ac:dyDescent="0.25">
      <c r="A61" s="50" t="s">
        <v>93</v>
      </c>
      <c r="B61" s="46"/>
      <c r="C61" s="47"/>
      <c r="D61" s="51"/>
      <c r="E61" s="47"/>
    </row>
    <row r="62" spans="1:5" ht="12.75" customHeight="1" x14ac:dyDescent="0.25">
      <c r="A62" s="50" t="s">
        <v>94</v>
      </c>
      <c r="B62" s="46"/>
      <c r="C62" s="47"/>
      <c r="D62" s="51"/>
      <c r="E62" s="47"/>
    </row>
    <row r="63" spans="1:5" ht="12.75" customHeight="1" x14ac:dyDescent="0.25">
      <c r="A63" s="50" t="s">
        <v>95</v>
      </c>
      <c r="B63" s="46"/>
      <c r="C63" s="47"/>
      <c r="D63" s="51"/>
      <c r="E63" s="47"/>
    </row>
    <row r="64" spans="1:5" ht="12.75" customHeight="1" x14ac:dyDescent="0.25">
      <c r="A64" s="50" t="s">
        <v>96</v>
      </c>
      <c r="B64" s="46"/>
      <c r="C64" s="47"/>
      <c r="D64" s="51"/>
      <c r="E64" s="47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tabSelected="1" zoomScaleNormal="100" workbookViewId="0">
      <selection activeCell="V11" sqref="V11"/>
    </sheetView>
  </sheetViews>
  <sheetFormatPr defaultColWidth="8.85546875" defaultRowHeight="12.75" x14ac:dyDescent="0.2"/>
  <cols>
    <col min="1" max="1" width="2.42578125" style="73" customWidth="1"/>
    <col min="2" max="2" width="28.7109375" style="73" customWidth="1"/>
    <col min="3" max="3" width="2.7109375" style="73" customWidth="1"/>
    <col min="4" max="4" width="6.7109375" style="94" customWidth="1"/>
    <col min="5" max="5" width="5.28515625" style="95" customWidth="1"/>
    <col min="6" max="7" width="5.28515625" style="91" customWidth="1"/>
    <col min="8" max="8" width="5.7109375" style="96" customWidth="1"/>
    <col min="9" max="9" width="4.7109375" style="97" customWidth="1"/>
    <col min="10" max="11" width="5.28515625" style="73" customWidth="1"/>
    <col min="12" max="12" width="5.28515625" style="102" customWidth="1"/>
    <col min="13" max="14" width="5.7109375" style="96" customWidth="1"/>
    <col min="15" max="15" width="4.7109375" style="97" customWidth="1"/>
    <col min="16" max="17" width="5.28515625" style="73" customWidth="1"/>
    <col min="18" max="18" width="5.28515625" style="102" customWidth="1"/>
    <col min="19" max="20" width="5.7109375" style="96" customWidth="1"/>
    <col min="21" max="21" width="4.7109375" style="97" customWidth="1"/>
    <col min="22" max="22" width="5.28515625" style="97" customWidth="1"/>
    <col min="23" max="23" width="13.7109375" style="91" customWidth="1"/>
    <col min="24" max="24" width="6.42578125" style="73" customWidth="1"/>
    <col min="25" max="25" width="2.28515625" style="73" customWidth="1"/>
    <col min="26" max="16384" width="8.85546875" style="73"/>
  </cols>
  <sheetData>
    <row r="1" spans="1:24" ht="15" customHeight="1" x14ac:dyDescent="0.2">
      <c r="A1" s="230" t="str">
        <f>CONCATENATE('INITIAL INPUT'!D12,"  ",'INITIAL INPUT'!G12)</f>
        <v>CITCS INTL A  ACT 131</v>
      </c>
      <c r="B1" s="231"/>
      <c r="C1" s="231"/>
      <c r="D1" s="232"/>
      <c r="E1" s="236" t="s">
        <v>129</v>
      </c>
      <c r="F1" s="237"/>
      <c r="G1" s="237"/>
      <c r="H1" s="237"/>
      <c r="I1" s="238"/>
      <c r="J1" s="236" t="s">
        <v>130</v>
      </c>
      <c r="K1" s="237"/>
      <c r="L1" s="237"/>
      <c r="M1" s="237"/>
      <c r="N1" s="237"/>
      <c r="O1" s="238"/>
      <c r="P1" s="236" t="s">
        <v>131</v>
      </c>
      <c r="Q1" s="237"/>
      <c r="R1" s="237"/>
      <c r="S1" s="237"/>
      <c r="T1" s="237"/>
      <c r="U1" s="237"/>
      <c r="V1" s="238"/>
      <c r="W1" s="72"/>
    </row>
    <row r="2" spans="1:24" s="74" customFormat="1" ht="15" customHeight="1" x14ac:dyDescent="0.25">
      <c r="A2" s="233"/>
      <c r="B2" s="234"/>
      <c r="C2" s="234"/>
      <c r="D2" s="235"/>
      <c r="E2" s="281" t="str">
        <f>IF('INITIAL INPUT'!G20="","",'INITIAL INPUT'!G20)</f>
        <v>Class Standing</v>
      </c>
      <c r="F2" s="274" t="str">
        <f>IF('INITIAL INPUT'!G21="","",'INITIAL INPUT'!G21)</f>
        <v>Laboratory</v>
      </c>
      <c r="G2" s="269" t="s">
        <v>98</v>
      </c>
      <c r="H2" s="249" t="s">
        <v>99</v>
      </c>
      <c r="I2" s="278" t="str">
        <f>IF('INITIAL INPUT'!J23="","GRADE (%)","INVALID GRADE")</f>
        <v>GRADE (%)</v>
      </c>
      <c r="J2" s="281" t="str">
        <f>E2</f>
        <v>Class Standing</v>
      </c>
      <c r="K2" s="274" t="str">
        <f>F2</f>
        <v>Laboratory</v>
      </c>
      <c r="L2" s="269" t="str">
        <f>G2</f>
        <v>EXAM</v>
      </c>
      <c r="M2" s="270" t="s">
        <v>132</v>
      </c>
      <c r="N2" s="249" t="s">
        <v>99</v>
      </c>
      <c r="O2" s="278" t="str">
        <f>IF('INITIAL INPUT'!K23="","GRADE (%)","INVALID GRADE")</f>
        <v>GRADE (%)</v>
      </c>
      <c r="P2" s="281" t="str">
        <f>E2</f>
        <v>Class Standing</v>
      </c>
      <c r="Q2" s="274" t="str">
        <f>F2</f>
        <v>Laboratory</v>
      </c>
      <c r="R2" s="269" t="s">
        <v>98</v>
      </c>
      <c r="S2" s="270" t="s">
        <v>132</v>
      </c>
      <c r="T2" s="249" t="s">
        <v>99</v>
      </c>
      <c r="U2" s="278" t="str">
        <f>IF('INITIAL INPUT'!L23="","GRADE (%)","INVALID GRADE")</f>
        <v>GRADE (%)</v>
      </c>
      <c r="V2" s="284" t="str">
        <f>IF(U2="INVALID GRADE","INVALID FINAL GRADE","FINAL GRADE (%)")</f>
        <v>FINAL GRADE (%)</v>
      </c>
      <c r="W2" s="296" t="s">
        <v>133</v>
      </c>
    </row>
    <row r="3" spans="1:24" s="74" customFormat="1" ht="12.75" customHeight="1" x14ac:dyDescent="0.25">
      <c r="A3" s="239" t="str">
        <f>'INITIAL INPUT'!J12</f>
        <v>COMPUTER MAINTENANCE &amp; REPAIR</v>
      </c>
      <c r="B3" s="240"/>
      <c r="C3" s="240"/>
      <c r="D3" s="241"/>
      <c r="E3" s="282"/>
      <c r="F3" s="275"/>
      <c r="G3" s="247"/>
      <c r="H3" s="277"/>
      <c r="I3" s="279"/>
      <c r="J3" s="282"/>
      <c r="K3" s="275"/>
      <c r="L3" s="247"/>
      <c r="M3" s="270"/>
      <c r="N3" s="277"/>
      <c r="O3" s="279"/>
      <c r="P3" s="282"/>
      <c r="Q3" s="275"/>
      <c r="R3" s="247"/>
      <c r="S3" s="270"/>
      <c r="T3" s="277"/>
      <c r="U3" s="279"/>
      <c r="V3" s="285"/>
      <c r="W3" s="297"/>
    </row>
    <row r="4" spans="1:24" s="74" customFormat="1" ht="12.75" customHeight="1" x14ac:dyDescent="0.25">
      <c r="A4" s="242" t="str">
        <f>CONCATENATE('INITIAL INPUT'!D14,"  ",'INITIAL INPUT'!G14)</f>
        <v>8:45-10:00MW  1:45-3:00 MWF</v>
      </c>
      <c r="B4" s="243"/>
      <c r="C4" s="244"/>
      <c r="D4" s="103" t="str">
        <f>'INITIAL INPUT'!J14</f>
        <v>N6004</v>
      </c>
      <c r="E4" s="282"/>
      <c r="F4" s="275"/>
      <c r="G4" s="247"/>
      <c r="H4" s="277"/>
      <c r="I4" s="279"/>
      <c r="J4" s="282"/>
      <c r="K4" s="275"/>
      <c r="L4" s="247"/>
      <c r="M4" s="270"/>
      <c r="N4" s="277"/>
      <c r="O4" s="279"/>
      <c r="P4" s="282"/>
      <c r="Q4" s="275"/>
      <c r="R4" s="247"/>
      <c r="S4" s="270"/>
      <c r="T4" s="277"/>
      <c r="U4" s="279"/>
      <c r="V4" s="285"/>
      <c r="W4" s="297"/>
    </row>
    <row r="5" spans="1:24" s="74" customFormat="1" ht="12.6" customHeight="1" x14ac:dyDescent="0.25">
      <c r="A5" s="242" t="str">
        <f>CONCATENATE('INITIAL INPUT'!G16," Trimester ","SY ",'INITIAL INPUT'!D16)</f>
        <v>1ST Trimester SY 2015-2016</v>
      </c>
      <c r="B5" s="243"/>
      <c r="C5" s="244"/>
      <c r="D5" s="245"/>
      <c r="E5" s="282"/>
      <c r="F5" s="275"/>
      <c r="G5" s="287">
        <f>'INITIAL INPUT'!D20</f>
        <v>0</v>
      </c>
      <c r="H5" s="277"/>
      <c r="I5" s="279"/>
      <c r="J5" s="282"/>
      <c r="K5" s="275"/>
      <c r="L5" s="287">
        <f>'INITIAL INPUT'!D22</f>
        <v>0</v>
      </c>
      <c r="M5" s="270"/>
      <c r="N5" s="277"/>
      <c r="O5" s="279"/>
      <c r="P5" s="282"/>
      <c r="Q5" s="275"/>
      <c r="R5" s="287">
        <f>'INITIAL INPUT'!D24</f>
        <v>0</v>
      </c>
      <c r="S5" s="270"/>
      <c r="T5" s="277"/>
      <c r="U5" s="279"/>
      <c r="V5" s="285"/>
      <c r="W5" s="297"/>
    </row>
    <row r="6" spans="1:24" s="74" customFormat="1" ht="12.75" customHeight="1" x14ac:dyDescent="0.25">
      <c r="A6" s="255" t="str">
        <f>CONCATENATE("Inst/Prof:", 'INITIAL INPUT'!J16)</f>
        <v>Inst/Prof:LEONARD PRIM FRANCIS G. REYES</v>
      </c>
      <c r="B6" s="256"/>
      <c r="C6" s="256"/>
      <c r="D6" s="288"/>
      <c r="E6" s="282"/>
      <c r="F6" s="275"/>
      <c r="G6" s="275"/>
      <c r="H6" s="277"/>
      <c r="I6" s="279"/>
      <c r="J6" s="282"/>
      <c r="K6" s="275"/>
      <c r="L6" s="275"/>
      <c r="M6" s="270"/>
      <c r="N6" s="277"/>
      <c r="O6" s="279"/>
      <c r="P6" s="282"/>
      <c r="Q6" s="275"/>
      <c r="R6" s="275"/>
      <c r="S6" s="270"/>
      <c r="T6" s="277"/>
      <c r="U6" s="279"/>
      <c r="V6" s="285"/>
      <c r="W6" s="297"/>
    </row>
    <row r="7" spans="1:24" ht="13.15" customHeight="1" x14ac:dyDescent="0.2">
      <c r="A7" s="258" t="s">
        <v>124</v>
      </c>
      <c r="B7" s="259"/>
      <c r="C7" s="262" t="s">
        <v>125</v>
      </c>
      <c r="D7" s="228" t="s">
        <v>134</v>
      </c>
      <c r="E7" s="283"/>
      <c r="F7" s="276"/>
      <c r="G7" s="276"/>
      <c r="H7" s="277"/>
      <c r="I7" s="279"/>
      <c r="J7" s="283"/>
      <c r="K7" s="276"/>
      <c r="L7" s="276"/>
      <c r="M7" s="271"/>
      <c r="N7" s="277"/>
      <c r="O7" s="279"/>
      <c r="P7" s="283"/>
      <c r="Q7" s="276"/>
      <c r="R7" s="276"/>
      <c r="S7" s="271"/>
      <c r="T7" s="277"/>
      <c r="U7" s="279"/>
      <c r="V7" s="285"/>
      <c r="W7" s="297"/>
    </row>
    <row r="8" spans="1:24" ht="12.75" customHeight="1" x14ac:dyDescent="0.2">
      <c r="A8" s="260"/>
      <c r="B8" s="261"/>
      <c r="C8" s="263"/>
      <c r="D8" s="229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51"/>
      <c r="I8" s="280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72"/>
      <c r="N8" s="251"/>
      <c r="O8" s="280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72"/>
      <c r="T8" s="251"/>
      <c r="U8" s="280"/>
      <c r="V8" s="286"/>
      <c r="W8" s="298"/>
    </row>
    <row r="9" spans="1:24" s="89" customFormat="1" ht="12" customHeight="1" x14ac:dyDescent="0.2">
      <c r="A9" s="78" t="s">
        <v>34</v>
      </c>
      <c r="B9" s="79" t="str">
        <f>IF(NAMES!B2="","",NAMES!B2)</f>
        <v>CASIL, MARK ERSON S.</v>
      </c>
      <c r="C9" s="104" t="str">
        <f>IF(NAMES!C2="","",NAMES!C2)</f>
        <v>M</v>
      </c>
      <c r="D9" s="81" t="str">
        <f>IF(NAMES!D2="","",NAMES!D2)</f>
        <v>ACT: NET MGMT</v>
      </c>
      <c r="E9" s="82">
        <f>IF(PRELIM!P9="","",$E$8*PRELIM!P9)</f>
        <v>3.5357142857142856</v>
      </c>
      <c r="F9" s="83" t="str">
        <f>IF(PRELIM!AB9="","",$F$8*PRELIM!AB9)</f>
        <v/>
      </c>
      <c r="G9" s="83">
        <f>IF(PRELIM!AD9="","",$G$8*PRELIM!AD9)</f>
        <v>12.8</v>
      </c>
      <c r="H9" s="84">
        <f t="shared" ref="H9:H40" si="0">IF(SUM(E9:G9)=0,"",SUM(E9:G9))</f>
        <v>16.335714285714285</v>
      </c>
      <c r="I9" s="85">
        <f>IF(H9="","",VLOOKUP(H9,'INITIAL INPUT'!$P$4:$R$34,3))</f>
        <v>71</v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 t="s">
        <v>184</v>
      </c>
      <c r="W9" s="166" t="str">
        <f>IF(V9="","",IF(V9="OD","OD",IF(V9="UD","UD",IF(V9="INC","NFE",IF(V9&gt;74,"PASSED","FAILED")))))</f>
        <v>UD</v>
      </c>
      <c r="X9" s="88"/>
    </row>
    <row r="10" spans="1:24" s="89" customFormat="1" ht="12" customHeight="1" x14ac:dyDescent="0.2">
      <c r="A10" s="90" t="s">
        <v>35</v>
      </c>
      <c r="B10" s="79" t="str">
        <f>IF(NAMES!B3="","",NAMES!B3)</f>
        <v>MENDOZA, PATRICK JOSHUA B.</v>
      </c>
      <c r="C10" s="104" t="str">
        <f>IF(NAMES!C3="","",NAMES!C3)</f>
        <v>M</v>
      </c>
      <c r="D10" s="81" t="str">
        <f>IF(NAMES!D3="","",NAMES!D3)</f>
        <v>ACT: NET MGMT</v>
      </c>
      <c r="E10" s="82">
        <f>IF(PRELIM!P10="","",$E$8*PRELIM!P10)</f>
        <v>23.571428571428573</v>
      </c>
      <c r="F10" s="83">
        <f>IF(PRELIM!AB10="","",$F$8*PRELIM!AB10)</f>
        <v>31.821428571428573</v>
      </c>
      <c r="G10" s="83">
        <f>IF(PRELIM!AD10="","",$G$8*PRELIM!AD10)</f>
        <v>18.000000000000004</v>
      </c>
      <c r="H10" s="84">
        <f t="shared" si="0"/>
        <v>73.392857142857153</v>
      </c>
      <c r="I10" s="85">
        <f>IF(H10="","",VLOOKUP(H10,'INITIAL INPUT'!$P$4:$R$34,3))</f>
        <v>87</v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">
        <v>184</v>
      </c>
      <c r="W10" s="166" t="str">
        <f t="shared" ref="W10:W40" si="3">IF(V10="","",IF(V10="OD","OD",IF(V10="UD","UD",IF(V10="INC","NFE",IF(V10&gt;74,"PASSED","FAILED")))))</f>
        <v>UD</v>
      </c>
      <c r="X10" s="88"/>
    </row>
    <row r="11" spans="1:24" x14ac:dyDescent="0.2">
      <c r="A11" s="90" t="s">
        <v>36</v>
      </c>
      <c r="B11" s="79" t="str">
        <f>IF(NAMES!B4="","",NAMES!B4)</f>
        <v>PARAN, DINNMARK STONE T.</v>
      </c>
      <c r="C11" s="104" t="str">
        <f>IF(NAMES!C4="","",NAMES!C4)</f>
        <v>M</v>
      </c>
      <c r="D11" s="81" t="str">
        <f>IF(NAMES!D4="","",NAMES!D4)</f>
        <v>ACT: NET MGMT</v>
      </c>
      <c r="E11" s="82">
        <f>IF(PRELIM!P11="","",$E$8*PRELIM!P11)</f>
        <v>33</v>
      </c>
      <c r="F11" s="83">
        <f>IF(PRELIM!AB11="","",$F$8*PRELIM!AB11)</f>
        <v>33</v>
      </c>
      <c r="G11" s="83">
        <f>IF(PRELIM!AD11="","",$G$8*PRELIM!AD11)</f>
        <v>20.400000000000002</v>
      </c>
      <c r="H11" s="84">
        <f t="shared" si="0"/>
        <v>86.4</v>
      </c>
      <c r="I11" s="85">
        <f>IF(H11="","",VLOOKUP(H11,'INITIAL INPUT'!$P$4:$R$34,3))</f>
        <v>93</v>
      </c>
      <c r="J11" s="83">
        <f>IF(MIDTERM!P11="","",$J$8*MIDTERM!P11)</f>
        <v>33</v>
      </c>
      <c r="K11" s="83">
        <f>IF(MIDTERM!AB11="","",$K$8*MIDTERM!AB11)</f>
        <v>24.75</v>
      </c>
      <c r="L11" s="83">
        <f>IF(MIDTERM!AD11="","",$L$8*MIDTERM!AD11)</f>
        <v>19.72</v>
      </c>
      <c r="M11" s="86">
        <f t="shared" si="2"/>
        <v>77.47</v>
      </c>
      <c r="N11" s="87">
        <f>IF(M11="","",('INITIAL INPUT'!$J$25*CRS!H11+'INITIAL INPUT'!$K$25*CRS!M11))</f>
        <v>81.935000000000002</v>
      </c>
      <c r="O11" s="85">
        <f>IF(N11="","",VLOOKUP(N11,'INITIAL INPUT'!$P$4:$R$34,3))</f>
        <v>91</v>
      </c>
      <c r="P11" s="83">
        <f>IF(FINAL!P11="","",CRS!$P$8*FINAL!P11)</f>
        <v>26.400000000000002</v>
      </c>
      <c r="Q11" s="83">
        <f>IF(FINAL!AB11="","",CRS!$Q$8*FINAL!AB11)</f>
        <v>23.571428571428573</v>
      </c>
      <c r="R11" s="83">
        <f>IF(FINAL!AD11="","",CRS!$R$8*FINAL!AD11)</f>
        <v>24.82</v>
      </c>
      <c r="S11" s="86">
        <f t="shared" si="1"/>
        <v>74.791428571428582</v>
      </c>
      <c r="T11" s="87">
        <f>IF(S11="","",'INITIAL INPUT'!$J$26*CRS!H11+'INITIAL INPUT'!$K$26*CRS!M11+'INITIAL INPUT'!$L$26*CRS!S11)</f>
        <v>78.363214285714292</v>
      </c>
      <c r="U11" s="85">
        <f>IF(T11="","",VLOOKUP(T11,'INITIAL INPUT'!$P$4:$R$34,3))</f>
        <v>89</v>
      </c>
      <c r="V11" s="107">
        <f t="shared" ref="V10:V40" si="4">U11</f>
        <v>89</v>
      </c>
      <c r="W11" s="166" t="str">
        <f t="shared" si="3"/>
        <v>PASSED</v>
      </c>
      <c r="X11" s="91"/>
    </row>
    <row r="12" spans="1:24" x14ac:dyDescent="0.2">
      <c r="A12" s="90" t="s">
        <v>37</v>
      </c>
      <c r="B12" s="79" t="str">
        <f>IF(NAMES!B5="","",NAMES!B5)</f>
        <v>PERALTA, NIDA B.</v>
      </c>
      <c r="C12" s="104" t="str">
        <f>IF(NAMES!C5="","",NAMES!C5)</f>
        <v>F</v>
      </c>
      <c r="D12" s="81" t="str">
        <f>IF(NAMES!D5="","",NAMES!D5)</f>
        <v>ACT: NET MGMT</v>
      </c>
      <c r="E12" s="82">
        <f>IF(PRELIM!P12="","",$E$8*PRELIM!P12)</f>
        <v>20.035714285714285</v>
      </c>
      <c r="F12" s="83">
        <f>IF(PRELIM!AB12="","",$F$8*PRELIM!AB12)</f>
        <v>30.642857142857146</v>
      </c>
      <c r="G12" s="83">
        <f>IF(PRELIM!AD12="","",$G$8*PRELIM!AD12)</f>
        <v>17.600000000000005</v>
      </c>
      <c r="H12" s="84">
        <f t="shared" si="0"/>
        <v>68.278571428571439</v>
      </c>
      <c r="I12" s="85">
        <f>IF(H12="","",VLOOKUP(H12,'INITIAL INPUT'!$P$4:$R$34,3))</f>
        <v>84</v>
      </c>
      <c r="J12" s="83">
        <f>IF(MIDTERM!P12="","",$J$8*MIDTERM!P12)</f>
        <v>29.700000000000003</v>
      </c>
      <c r="K12" s="83">
        <f>IF(MIDTERM!AB12="","",$K$8*MIDTERM!AB12)</f>
        <v>24.75</v>
      </c>
      <c r="L12" s="83">
        <f>IF(MIDTERM!AD12="","",$L$8*MIDTERM!AD12)</f>
        <v>17</v>
      </c>
      <c r="M12" s="86">
        <f t="shared" si="2"/>
        <v>71.45</v>
      </c>
      <c r="N12" s="87">
        <f>IF(M12="","",('INITIAL INPUT'!$J$25*CRS!H12+'INITIAL INPUT'!$K$25*CRS!M12))</f>
        <v>69.864285714285728</v>
      </c>
      <c r="O12" s="85">
        <f>IF(N12="","",VLOOKUP(N12,'INITIAL INPUT'!$P$4:$R$34,3))</f>
        <v>85</v>
      </c>
      <c r="P12" s="83">
        <f>IF(FINAL!P12="","",CRS!$P$8*FINAL!P12)</f>
        <v>26.400000000000002</v>
      </c>
      <c r="Q12" s="83">
        <f>IF(FINAL!AB12="","",CRS!$Q$8*FINAL!AB12)</f>
        <v>23.571428571428573</v>
      </c>
      <c r="R12" s="83">
        <f>IF(FINAL!AD12="","",CRS!$R$8*FINAL!AD12)</f>
        <v>19.72</v>
      </c>
      <c r="S12" s="86">
        <f t="shared" si="1"/>
        <v>69.691428571428574</v>
      </c>
      <c r="T12" s="87">
        <f>IF(S12="","",'INITIAL INPUT'!$J$26*CRS!H12+'INITIAL INPUT'!$K$26*CRS!M12+'INITIAL INPUT'!$L$26*CRS!S12)</f>
        <v>69.777857142857158</v>
      </c>
      <c r="U12" s="85">
        <f>IF(T12="","",VLOOKUP(T12,'INITIAL INPUT'!$P$4:$R$34,3))</f>
        <v>85</v>
      </c>
      <c r="V12" s="107">
        <f t="shared" si="4"/>
        <v>85</v>
      </c>
      <c r="W12" s="166" t="str">
        <f t="shared" si="3"/>
        <v>PASSED</v>
      </c>
      <c r="X12" s="91"/>
    </row>
    <row r="13" spans="1:24" x14ac:dyDescent="0.2">
      <c r="A13" s="90" t="s">
        <v>38</v>
      </c>
      <c r="B13" s="79" t="str">
        <f>IF(NAMES!B6="","",NAMES!B6)</f>
        <v>TILCAG, JEREMY B.</v>
      </c>
      <c r="C13" s="104" t="str">
        <f>IF(NAMES!C6="","",NAMES!C6)</f>
        <v>M</v>
      </c>
      <c r="D13" s="81" t="str">
        <f>IF(NAMES!D6="","",NAMES!D6)</f>
        <v>ACT: NET MGMT</v>
      </c>
      <c r="E13" s="82">
        <f>IF(PRELIM!P13="","",$E$8*PRELIM!P13)</f>
        <v>33</v>
      </c>
      <c r="F13" s="83">
        <f>IF(PRELIM!AB13="","",$F$8*PRELIM!AB13)</f>
        <v>30.642857142857146</v>
      </c>
      <c r="G13" s="83">
        <f>IF(PRELIM!AD13="","",$G$8*PRELIM!AD13)</f>
        <v>17.2</v>
      </c>
      <c r="H13" s="84">
        <f t="shared" si="0"/>
        <v>80.842857142857142</v>
      </c>
      <c r="I13" s="85">
        <f>IF(H13="","",VLOOKUP(H13,'INITIAL INPUT'!$P$4:$R$34,3))</f>
        <v>90</v>
      </c>
      <c r="J13" s="83">
        <f>IF(MIDTERM!P13="","",$J$8*MIDTERM!P13)</f>
        <v>23.1</v>
      </c>
      <c r="K13" s="83">
        <f>IF(MIDTERM!AB13="","",$K$8*MIDTERM!AB13)</f>
        <v>21.45</v>
      </c>
      <c r="L13" s="83">
        <f>IF(MIDTERM!AD13="","",$L$8*MIDTERM!AD13)</f>
        <v>21.76</v>
      </c>
      <c r="M13" s="86">
        <f t="shared" si="2"/>
        <v>66.31</v>
      </c>
      <c r="N13" s="87">
        <f>IF(M13="","",('INITIAL INPUT'!$J$25*CRS!H13+'INITIAL INPUT'!$K$25*CRS!M13))</f>
        <v>73.576428571428579</v>
      </c>
      <c r="O13" s="85">
        <f>IF(N13="","",VLOOKUP(N13,'INITIAL INPUT'!$P$4:$R$34,3))</f>
        <v>87</v>
      </c>
      <c r="P13" s="83">
        <f>IF(FINAL!P13="","",CRS!$P$8*FINAL!P13)</f>
        <v>19.8</v>
      </c>
      <c r="Q13" s="83">
        <f>IF(FINAL!AB13="","",CRS!$Q$8*FINAL!AB13)</f>
        <v>23.571428571428573</v>
      </c>
      <c r="R13" s="83">
        <f>IF(FINAL!AD13="","",CRS!$R$8*FINAL!AD13)</f>
        <v>23.12</v>
      </c>
      <c r="S13" s="86">
        <f t="shared" si="1"/>
        <v>66.491428571428571</v>
      </c>
      <c r="T13" s="87">
        <f>IF(S13="","",'INITIAL INPUT'!$J$26*CRS!H13+'INITIAL INPUT'!$K$26*CRS!M13+'INITIAL INPUT'!$L$26*CRS!S13)</f>
        <v>70.033928571428575</v>
      </c>
      <c r="U13" s="85">
        <f>IF(T13="","",VLOOKUP(T13,'INITIAL INPUT'!$P$4:$R$34,3))</f>
        <v>85</v>
      </c>
      <c r="V13" s="107">
        <f t="shared" si="4"/>
        <v>85</v>
      </c>
      <c r="W13" s="166" t="str">
        <f t="shared" si="3"/>
        <v>PASSED</v>
      </c>
      <c r="X13" s="91"/>
    </row>
    <row r="14" spans="1:24" x14ac:dyDescent="0.2">
      <c r="A14" s="90" t="s">
        <v>39</v>
      </c>
      <c r="B14" s="79" t="str">
        <f>IF(NAMES!B7="","",NAMES!B7)</f>
        <v/>
      </c>
      <c r="C14" s="104" t="str">
        <f>IF(NAMES!C7="","",NAMES!C7)</f>
        <v/>
      </c>
      <c r="D14" s="81" t="str">
        <f>IF(NAMES!D7="","",NAMES!D7)</f>
        <v/>
      </c>
      <c r="E14" s="82" t="str">
        <f>IF(PRELIM!P14="","",$E$8*PRELIM!P14)</f>
        <v/>
      </c>
      <c r="F14" s="83" t="str">
        <f>IF(PRELIM!AB14="","",$F$8*PRELIM!AB14)</f>
        <v/>
      </c>
      <c r="G14" s="83" t="str">
        <f>IF(PRELIM!AD14="","",$G$8*PRELIM!AD14)</f>
        <v/>
      </c>
      <c r="H14" s="84" t="str">
        <f t="shared" si="0"/>
        <v/>
      </c>
      <c r="I14" s="85" t="str">
        <f>IF(H14="","",VLOOKUP(H14,'INITIAL INPUT'!$P$4:$R$34,3))</f>
        <v/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4"/>
        <v/>
      </c>
      <c r="W14" s="166" t="str">
        <f t="shared" si="3"/>
        <v/>
      </c>
      <c r="X14" s="91"/>
    </row>
    <row r="15" spans="1:24" x14ac:dyDescent="0.2">
      <c r="A15" s="90" t="s">
        <v>40</v>
      </c>
      <c r="B15" s="79" t="str">
        <f>IF(NAMES!B8="","",NAMES!B8)</f>
        <v/>
      </c>
      <c r="C15" s="104" t="str">
        <f>IF(NAMES!C8="","",NAMES!C8)</f>
        <v/>
      </c>
      <c r="D15" s="81" t="str">
        <f>IF(NAMES!D8="","",NAMES!D8)</f>
        <v/>
      </c>
      <c r="E15" s="82" t="str">
        <f>IF(PRELIM!P15="","",$E$8*PRELIM!P15)</f>
        <v/>
      </c>
      <c r="F15" s="83" t="str">
        <f>IF(PRELIM!AB15="","",$F$8*PRELIM!AB15)</f>
        <v/>
      </c>
      <c r="G15" s="83" t="str">
        <f>IF(PRELIM!AD15="","",$G$8*PRELIM!AD15)</f>
        <v/>
      </c>
      <c r="H15" s="84" t="str">
        <f t="shared" si="0"/>
        <v/>
      </c>
      <c r="I15" s="85" t="str">
        <f>IF(H15="","",VLOOKUP(H15,'INITIAL INPUT'!$P$4:$R$34,3))</f>
        <v/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4"/>
        <v/>
      </c>
      <c r="W15" s="166" t="str">
        <f t="shared" si="3"/>
        <v/>
      </c>
      <c r="X15" s="91"/>
    </row>
    <row r="16" spans="1:24" x14ac:dyDescent="0.2">
      <c r="A16" s="90" t="s">
        <v>41</v>
      </c>
      <c r="B16" s="79" t="str">
        <f>IF(NAMES!B9="","",NAMES!B9)</f>
        <v/>
      </c>
      <c r="C16" s="104" t="str">
        <f>IF(NAMES!C9="","",NAMES!C9)</f>
        <v/>
      </c>
      <c r="D16" s="81" t="str">
        <f>IF(NAMES!D9="","",NAMES!D9)</f>
        <v/>
      </c>
      <c r="E16" s="82" t="str">
        <f>IF(PRELIM!P16="","",$E$8*PRELIM!P16)</f>
        <v/>
      </c>
      <c r="F16" s="83" t="str">
        <f>IF(PRELIM!AB16="","",$F$8*PRELIM!AB16)</f>
        <v/>
      </c>
      <c r="G16" s="83" t="str">
        <f>IF(PRELIM!AD16="","",$G$8*PRELIM!AD16)</f>
        <v/>
      </c>
      <c r="H16" s="84" t="str">
        <f t="shared" si="0"/>
        <v/>
      </c>
      <c r="I16" s="85" t="str">
        <f>IF(H16="","",VLOOKUP(H16,'INITIAL INPUT'!$P$4:$R$34,3))</f>
        <v/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4"/>
        <v/>
      </c>
      <c r="W16" s="166" t="str">
        <f t="shared" si="3"/>
        <v/>
      </c>
      <c r="X16" s="91"/>
    </row>
    <row r="17" spans="1:25" x14ac:dyDescent="0.2">
      <c r="A17" s="90" t="s">
        <v>42</v>
      </c>
      <c r="B17" s="79" t="str">
        <f>IF(NAMES!B10="","",NAMES!B10)</f>
        <v/>
      </c>
      <c r="C17" s="104" t="str">
        <f>IF(NAMES!C10="","",NAMES!C10)</f>
        <v/>
      </c>
      <c r="D17" s="81" t="str">
        <f>IF(NAMES!D10="","",NAMES!D10)</f>
        <v/>
      </c>
      <c r="E17" s="82" t="str">
        <f>IF(PRELIM!P17="","",$E$8*PRELIM!P17)</f>
        <v/>
      </c>
      <c r="F17" s="83" t="str">
        <f>IF(PRELIM!AB17="","",$F$8*PRELIM!AB17)</f>
        <v/>
      </c>
      <c r="G17" s="83" t="str">
        <f>IF(PRELIM!AD17="","",$G$8*PRELIM!AD17)</f>
        <v/>
      </c>
      <c r="H17" s="84" t="str">
        <f t="shared" si="0"/>
        <v/>
      </c>
      <c r="I17" s="85" t="str">
        <f>IF(H17="","",VLOOKUP(H17,'INITIAL INPUT'!$P$4:$R$34,3))</f>
        <v/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4"/>
        <v/>
      </c>
      <c r="W17" s="166" t="str">
        <f t="shared" si="3"/>
        <v/>
      </c>
      <c r="X17" s="91"/>
    </row>
    <row r="18" spans="1:25" x14ac:dyDescent="0.2">
      <c r="A18" s="90" t="s">
        <v>43</v>
      </c>
      <c r="B18" s="79" t="str">
        <f>IF(NAMES!B11="","",NAMES!B11)</f>
        <v/>
      </c>
      <c r="C18" s="104" t="str">
        <f>IF(NAMES!C11="","",NAMES!C11)</f>
        <v/>
      </c>
      <c r="D18" s="81" t="str">
        <f>IF(NAMES!D11="","",NAMES!D11)</f>
        <v/>
      </c>
      <c r="E18" s="82" t="str">
        <f>IF(PRELIM!P18="","",$E$8*PRELIM!P18)</f>
        <v/>
      </c>
      <c r="F18" s="83" t="str">
        <f>IF(PRELIM!AB18="","",$F$8*PRELIM!AB18)</f>
        <v/>
      </c>
      <c r="G18" s="83" t="str">
        <f>IF(PRELIM!AD18="","",$G$8*PRELIM!AD18)</f>
        <v/>
      </c>
      <c r="H18" s="84" t="str">
        <f t="shared" si="0"/>
        <v/>
      </c>
      <c r="I18" s="85" t="str">
        <f>IF(H18="","",VLOOKUP(H18,'INITIAL INPUT'!$P$4:$R$34,3))</f>
        <v/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4"/>
        <v/>
      </c>
      <c r="W18" s="166" t="str">
        <f t="shared" si="3"/>
        <v/>
      </c>
      <c r="X18" s="91"/>
    </row>
    <row r="19" spans="1:25" x14ac:dyDescent="0.2">
      <c r="A19" s="90" t="s">
        <v>44</v>
      </c>
      <c r="B19" s="79" t="str">
        <f>IF(NAMES!B12="","",NAMES!B12)</f>
        <v/>
      </c>
      <c r="C19" s="104" t="str">
        <f>IF(NAMES!C12="","",NAMES!C12)</f>
        <v/>
      </c>
      <c r="D19" s="81" t="str">
        <f>IF(NAMES!D12="","",NAMES!D12)</f>
        <v/>
      </c>
      <c r="E19" s="82" t="str">
        <f>IF(PRELIM!P19="","",$E$8*PRELIM!P19)</f>
        <v/>
      </c>
      <c r="F19" s="83" t="str">
        <f>IF(PRELIM!AB19="","",$F$8*PRELIM!AB19)</f>
        <v/>
      </c>
      <c r="G19" s="83" t="str">
        <f>IF(PRELIM!AD19="","",$G$8*PRELIM!AD19)</f>
        <v/>
      </c>
      <c r="H19" s="84" t="str">
        <f t="shared" si="0"/>
        <v/>
      </c>
      <c r="I19" s="85" t="str">
        <f>IF(H19="","",VLOOKUP(H19,'INITIAL INPUT'!$P$4:$R$34,3))</f>
        <v/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4"/>
        <v/>
      </c>
      <c r="W19" s="166" t="str">
        <f t="shared" si="3"/>
        <v/>
      </c>
      <c r="X19" s="91"/>
    </row>
    <row r="20" spans="1:25" x14ac:dyDescent="0.2">
      <c r="A20" s="90" t="s">
        <v>45</v>
      </c>
      <c r="B20" s="79" t="str">
        <f>IF(NAMES!B13="","",NAMES!B13)</f>
        <v/>
      </c>
      <c r="C20" s="104" t="str">
        <f>IF(NAMES!C13="","",NAMES!C13)</f>
        <v/>
      </c>
      <c r="D20" s="81" t="str">
        <f>IF(NAMES!D13="","",NAMES!D13)</f>
        <v/>
      </c>
      <c r="E20" s="82" t="str">
        <f>IF(PRELIM!P20="","",$E$8*PRELIM!P20)</f>
        <v/>
      </c>
      <c r="F20" s="83" t="str">
        <f>IF(PRELIM!AB20="","",$F$8*PRELIM!AB20)</f>
        <v/>
      </c>
      <c r="G20" s="83" t="str">
        <f>IF(PRELIM!AD20="","",$G$8*PRELIM!AD20)</f>
        <v/>
      </c>
      <c r="H20" s="84" t="str">
        <f t="shared" si="0"/>
        <v/>
      </c>
      <c r="I20" s="85" t="str">
        <f>IF(H20="","",VLOOKUP(H20,'INITIAL INPUT'!$P$4:$R$34,3))</f>
        <v/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4"/>
        <v/>
      </c>
      <c r="W20" s="166" t="str">
        <f t="shared" si="3"/>
        <v/>
      </c>
      <c r="X20" s="91"/>
    </row>
    <row r="21" spans="1:25" x14ac:dyDescent="0.2">
      <c r="A21" s="90" t="s">
        <v>46</v>
      </c>
      <c r="B21" s="79" t="str">
        <f>IF(NAMES!B14="","",NAMES!B14)</f>
        <v/>
      </c>
      <c r="C21" s="104" t="str">
        <f>IF(NAMES!C14="","",NAMES!C14)</f>
        <v/>
      </c>
      <c r="D21" s="81" t="str">
        <f>IF(NAMES!D14="","",NAMES!D14)</f>
        <v/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4"/>
        <v/>
      </c>
      <c r="W21" s="166" t="str">
        <f t="shared" si="3"/>
        <v/>
      </c>
      <c r="X21" s="91"/>
    </row>
    <row r="22" spans="1:25" x14ac:dyDescent="0.2">
      <c r="A22" s="90" t="s">
        <v>47</v>
      </c>
      <c r="B22" s="79" t="str">
        <f>IF(NAMES!B15="","",NAMES!B15)</f>
        <v/>
      </c>
      <c r="C22" s="104" t="str">
        <f>IF(NAMES!C15="","",NAMES!C15)</f>
        <v/>
      </c>
      <c r="D22" s="81" t="str">
        <f>IF(NAMES!D15="","",NAMES!D15)</f>
        <v/>
      </c>
      <c r="E22" s="82" t="str">
        <f>IF(PRELIM!P22="","",$E$8*PRELIM!P22)</f>
        <v/>
      </c>
      <c r="F22" s="83" t="str">
        <f>IF(PRELIM!AB22="","",$F$8*PRELIM!AB22)</f>
        <v/>
      </c>
      <c r="G22" s="83" t="str">
        <f>IF(PRELIM!AD22="","",$G$8*PRELIM!AD22)</f>
        <v/>
      </c>
      <c r="H22" s="84" t="str">
        <f t="shared" si="0"/>
        <v/>
      </c>
      <c r="I22" s="85" t="str">
        <f>IF(H22="","",VLOOKUP(H22,'INITIAL INPUT'!$P$4:$R$34,3))</f>
        <v/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4"/>
        <v/>
      </c>
      <c r="W22" s="166" t="str">
        <f t="shared" si="3"/>
        <v/>
      </c>
      <c r="X22" s="91"/>
    </row>
    <row r="23" spans="1:25" x14ac:dyDescent="0.2">
      <c r="A23" s="90" t="s">
        <v>48</v>
      </c>
      <c r="B23" s="79" t="str">
        <f>IF(NAMES!B16="","",NAMES!B16)</f>
        <v/>
      </c>
      <c r="C23" s="104" t="str">
        <f>IF(NAMES!C16="","",NAMES!C16)</f>
        <v/>
      </c>
      <c r="D23" s="81" t="str">
        <f>IF(NAMES!D16="","",NAMES!D16)</f>
        <v/>
      </c>
      <c r="E23" s="82" t="str">
        <f>IF(PRELIM!P23="","",$E$8*PRELIM!P23)</f>
        <v/>
      </c>
      <c r="F23" s="83" t="str">
        <f>IF(PRELIM!AB23="","",$F$8*PRELIM!AB23)</f>
        <v/>
      </c>
      <c r="G23" s="83" t="str">
        <f>IF(PRELIM!AD23="","",$G$8*PRELIM!AD23)</f>
        <v/>
      </c>
      <c r="H23" s="84" t="str">
        <f t="shared" si="0"/>
        <v/>
      </c>
      <c r="I23" s="85" t="str">
        <f>IF(H23="","",VLOOKUP(H23,'INITIAL INPUT'!$P$4:$R$34,3))</f>
        <v/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4"/>
        <v/>
      </c>
      <c r="W23" s="166" t="str">
        <f t="shared" si="3"/>
        <v/>
      </c>
      <c r="X23" s="91"/>
    </row>
    <row r="24" spans="1:25" x14ac:dyDescent="0.2">
      <c r="A24" s="90" t="s">
        <v>49</v>
      </c>
      <c r="B24" s="79" t="str">
        <f>IF(NAMES!B17="","",NAMES!B17)</f>
        <v/>
      </c>
      <c r="C24" s="104" t="str">
        <f>IF(NAMES!C17="","",NAMES!C17)</f>
        <v/>
      </c>
      <c r="D24" s="81" t="str">
        <f>IF(NAMES!D17="","",NAMES!D17)</f>
        <v/>
      </c>
      <c r="E24" s="82" t="str">
        <f>IF(PRELIM!P24="","",$E$8*PRELIM!P24)</f>
        <v/>
      </c>
      <c r="F24" s="83" t="str">
        <f>IF(PRELIM!AB24="","",$F$8*PRELIM!AB24)</f>
        <v/>
      </c>
      <c r="G24" s="83" t="str">
        <f>IF(PRELIM!AD24="","",$G$8*PRELIM!AD24)</f>
        <v/>
      </c>
      <c r="H24" s="84" t="str">
        <f t="shared" si="0"/>
        <v/>
      </c>
      <c r="I24" s="85" t="str">
        <f>IF(H24="","",VLOOKUP(H24,'INITIAL INPUT'!$P$4:$R$34,3))</f>
        <v/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4"/>
        <v/>
      </c>
      <c r="W24" s="166" t="str">
        <f t="shared" si="3"/>
        <v/>
      </c>
      <c r="X24" s="91"/>
    </row>
    <row r="25" spans="1:25" x14ac:dyDescent="0.2">
      <c r="A25" s="90" t="s">
        <v>50</v>
      </c>
      <c r="B25" s="79" t="str">
        <f>IF(NAMES!B18="","",NAMES!B18)</f>
        <v/>
      </c>
      <c r="C25" s="104" t="str">
        <f>IF(NAMES!C18="","",NAMES!C18)</f>
        <v/>
      </c>
      <c r="D25" s="81" t="str">
        <f>IF(NAMES!D18="","",NAMES!D18)</f>
        <v/>
      </c>
      <c r="E25" s="82" t="str">
        <f>IF(PRELIM!P25="","",$E$8*PRELIM!P25)</f>
        <v/>
      </c>
      <c r="F25" s="83" t="str">
        <f>IF(PRELIM!AB25="","",$F$8*PRELIM!AB25)</f>
        <v/>
      </c>
      <c r="G25" s="83" t="str">
        <f>IF(PRELIM!AD25="","",$G$8*PRELIM!AD25)</f>
        <v/>
      </c>
      <c r="H25" s="84" t="str">
        <f t="shared" si="0"/>
        <v/>
      </c>
      <c r="I25" s="85" t="str">
        <f>IF(H25="","",VLOOKUP(H25,'INITIAL INPUT'!$P$4:$R$34,3))</f>
        <v/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4"/>
        <v/>
      </c>
      <c r="W25" s="166" t="str">
        <f t="shared" si="3"/>
        <v/>
      </c>
      <c r="X25" s="91"/>
    </row>
    <row r="26" spans="1:25" x14ac:dyDescent="0.2">
      <c r="A26" s="90" t="s">
        <v>51</v>
      </c>
      <c r="B26" s="79" t="str">
        <f>IF(NAMES!B19="","",NAMES!B19)</f>
        <v/>
      </c>
      <c r="C26" s="104" t="str">
        <f>IF(NAMES!C19="","",NAMES!C19)</f>
        <v/>
      </c>
      <c r="D26" s="81" t="str">
        <f>IF(NAMES!D19="","",NAMES!D19)</f>
        <v/>
      </c>
      <c r="E26" s="82" t="str">
        <f>IF(PRELIM!P26="","",$E$8*PRELIM!P26)</f>
        <v/>
      </c>
      <c r="F26" s="83" t="str">
        <f>IF(PRELIM!AB26="","",$F$8*PRELIM!AB26)</f>
        <v/>
      </c>
      <c r="G26" s="83" t="str">
        <f>IF(PRELIM!AD26="","",$G$8*PRELIM!AD26)</f>
        <v/>
      </c>
      <c r="H26" s="84" t="str">
        <f t="shared" si="0"/>
        <v/>
      </c>
      <c r="I26" s="85" t="str">
        <f>IF(H26="","",VLOOKUP(H26,'INITIAL INPUT'!$P$4:$R$34,3))</f>
        <v/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4"/>
        <v/>
      </c>
      <c r="W26" s="166" t="str">
        <f t="shared" si="3"/>
        <v/>
      </c>
      <c r="X26" s="299"/>
      <c r="Y26" s="289" t="s">
        <v>127</v>
      </c>
    </row>
    <row r="27" spans="1:25" x14ac:dyDescent="0.2">
      <c r="A27" s="90" t="s">
        <v>52</v>
      </c>
      <c r="B27" s="79" t="str">
        <f>IF(NAMES!B20="","",NAMES!B20)</f>
        <v/>
      </c>
      <c r="C27" s="104" t="str">
        <f>IF(NAMES!C20="","",NAMES!C20)</f>
        <v/>
      </c>
      <c r="D27" s="81" t="str">
        <f>IF(NAMES!D20="","",NAMES!D20)</f>
        <v/>
      </c>
      <c r="E27" s="82" t="str">
        <f>IF(PRELIM!P27="","",$E$8*PRELIM!P27)</f>
        <v/>
      </c>
      <c r="F27" s="83" t="str">
        <f>IF(PRELIM!AB27="","",$F$8*PRELIM!AB27)</f>
        <v/>
      </c>
      <c r="G27" s="83" t="str">
        <f>IF(PRELIM!AD27="","",$G$8*PRELIM!AD27)</f>
        <v/>
      </c>
      <c r="H27" s="84" t="str">
        <f t="shared" si="0"/>
        <v/>
      </c>
      <c r="I27" s="85" t="str">
        <f>IF(H27="","",VLOOKUP(H27,'INITIAL INPUT'!$P$4:$R$34,3))</f>
        <v/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4"/>
        <v/>
      </c>
      <c r="W27" s="166" t="str">
        <f t="shared" si="3"/>
        <v/>
      </c>
      <c r="X27" s="300"/>
      <c r="Y27" s="290"/>
    </row>
    <row r="28" spans="1:25" x14ac:dyDescent="0.2">
      <c r="A28" s="90" t="s">
        <v>53</v>
      </c>
      <c r="B28" s="79" t="str">
        <f>IF(NAMES!B21="","",NAMES!B21)</f>
        <v/>
      </c>
      <c r="C28" s="104" t="str">
        <f>IF(NAMES!C21="","",NAMES!C21)</f>
        <v/>
      </c>
      <c r="D28" s="81" t="str">
        <f>IF(NAMES!D21="","",NAMES!D21)</f>
        <v/>
      </c>
      <c r="E28" s="82" t="str">
        <f>IF(PRELIM!P28="","",$E$8*PRELIM!P28)</f>
        <v/>
      </c>
      <c r="F28" s="83" t="str">
        <f>IF(PRELIM!AB28="","",$F$8*PRELIM!AB28)</f>
        <v/>
      </c>
      <c r="G28" s="83" t="str">
        <f>IF(PRELIM!AD28="","",$G$8*PRELIM!AD28)</f>
        <v/>
      </c>
      <c r="H28" s="84" t="str">
        <f t="shared" si="0"/>
        <v/>
      </c>
      <c r="I28" s="85" t="str">
        <f>IF(H28="","",VLOOKUP(H28,'INITIAL INPUT'!$P$4:$R$34,3))</f>
        <v/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4"/>
        <v/>
      </c>
      <c r="W28" s="166" t="str">
        <f t="shared" si="3"/>
        <v/>
      </c>
      <c r="X28" s="300"/>
      <c r="Y28" s="290"/>
    </row>
    <row r="29" spans="1:25" ht="12.75" customHeight="1" x14ac:dyDescent="0.2">
      <c r="A29" s="90" t="s">
        <v>54</v>
      </c>
      <c r="B29" s="79" t="str">
        <f>IF(NAMES!B22="","",NAMES!B22)</f>
        <v/>
      </c>
      <c r="C29" s="104" t="str">
        <f>IF(NAMES!C22="","",NAMES!C22)</f>
        <v/>
      </c>
      <c r="D29" s="81" t="str">
        <f>IF(NAMES!D22="","",NAMES!D22)</f>
        <v/>
      </c>
      <c r="E29" s="82" t="str">
        <f>IF(PRELIM!P29="","",$E$8*PRELIM!P29)</f>
        <v/>
      </c>
      <c r="F29" s="83" t="str">
        <f>IF(PRELIM!AB29="","",$F$8*PRELIM!AB29)</f>
        <v/>
      </c>
      <c r="G29" s="83" t="str">
        <f>IF(PRELIM!AD29="","",$G$8*PRELIM!AD29)</f>
        <v/>
      </c>
      <c r="H29" s="84" t="str">
        <f t="shared" si="0"/>
        <v/>
      </c>
      <c r="I29" s="85" t="str">
        <f>IF(H29="","",VLOOKUP(H29,'INITIAL INPUT'!$P$4:$R$34,3))</f>
        <v/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4"/>
        <v/>
      </c>
      <c r="W29" s="166" t="str">
        <f t="shared" si="3"/>
        <v/>
      </c>
      <c r="X29" s="300"/>
      <c r="Y29" s="290"/>
    </row>
    <row r="30" spans="1:25" x14ac:dyDescent="0.2">
      <c r="A30" s="90" t="s">
        <v>55</v>
      </c>
      <c r="B30" s="79" t="str">
        <f>IF(NAMES!B23="","",NAMES!B23)</f>
        <v/>
      </c>
      <c r="C30" s="104" t="str">
        <f>IF(NAMES!C23="","",NAMES!C23)</f>
        <v/>
      </c>
      <c r="D30" s="81" t="str">
        <f>IF(NAMES!D23="","",NAMES!D23)</f>
        <v/>
      </c>
      <c r="E30" s="82" t="str">
        <f>IF(PRELIM!P30="","",$E$8*PRELIM!P30)</f>
        <v/>
      </c>
      <c r="F30" s="83" t="str">
        <f>IF(PRELIM!AB30="","",$F$8*PRELIM!AB30)</f>
        <v/>
      </c>
      <c r="G30" s="83" t="str">
        <f>IF(PRELIM!AD30="","",$G$8*PRELIM!AD30)</f>
        <v/>
      </c>
      <c r="H30" s="84" t="str">
        <f t="shared" si="0"/>
        <v/>
      </c>
      <c r="I30" s="85" t="str">
        <f>IF(H30="","",VLOOKUP(H30,'INITIAL INPUT'!$P$4:$R$34,3))</f>
        <v/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4"/>
        <v/>
      </c>
      <c r="W30" s="166" t="str">
        <f t="shared" si="3"/>
        <v/>
      </c>
      <c r="X30" s="300"/>
      <c r="Y30" s="290"/>
    </row>
    <row r="31" spans="1:25" x14ac:dyDescent="0.2">
      <c r="A31" s="90" t="s">
        <v>56</v>
      </c>
      <c r="B31" s="79" t="str">
        <f>IF(NAMES!B24="","",NAMES!B24)</f>
        <v/>
      </c>
      <c r="C31" s="104" t="str">
        <f>IF(NAMES!C24="","",NAMES!C24)</f>
        <v/>
      </c>
      <c r="D31" s="81" t="str">
        <f>IF(NAMES!D24="","",NAMES!D24)</f>
        <v/>
      </c>
      <c r="E31" s="82" t="str">
        <f>IF(PRELIM!P31="","",$E$8*PRELIM!P31)</f>
        <v/>
      </c>
      <c r="F31" s="83" t="str">
        <f>IF(PRELIM!AB31="","",$F$8*PRELIM!AB31)</f>
        <v/>
      </c>
      <c r="G31" s="83" t="str">
        <f>IF(PRELIM!AD31="","",$G$8*PRELIM!AD31)</f>
        <v/>
      </c>
      <c r="H31" s="84" t="str">
        <f t="shared" si="0"/>
        <v/>
      </c>
      <c r="I31" s="85" t="str">
        <f>IF(H31="","",VLOOKUP(H31,'INITIAL INPUT'!$P$4:$R$34,3))</f>
        <v/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4"/>
        <v/>
      </c>
      <c r="W31" s="166" t="str">
        <f t="shared" si="3"/>
        <v/>
      </c>
      <c r="X31" s="300"/>
      <c r="Y31" s="290"/>
    </row>
    <row r="32" spans="1:25" x14ac:dyDescent="0.2">
      <c r="A32" s="90" t="s">
        <v>57</v>
      </c>
      <c r="B32" s="79" t="str">
        <f>IF(NAMES!B25="","",NAMES!B25)</f>
        <v/>
      </c>
      <c r="C32" s="104" t="str">
        <f>IF(NAMES!C25="","",NAMES!C25)</f>
        <v/>
      </c>
      <c r="D32" s="81" t="str">
        <f>IF(NAMES!D25="","",NAMES!D25)</f>
        <v/>
      </c>
      <c r="E32" s="82" t="str">
        <f>IF(PRELIM!P32="","",$E$8*PRELIM!P32)</f>
        <v/>
      </c>
      <c r="F32" s="83" t="str">
        <f>IF(PRELIM!AB32="","",$F$8*PRELIM!AB32)</f>
        <v/>
      </c>
      <c r="G32" s="83" t="str">
        <f>IF(PRELIM!AD32="","",$G$8*PRELIM!AD32)</f>
        <v/>
      </c>
      <c r="H32" s="84" t="str">
        <f t="shared" si="0"/>
        <v/>
      </c>
      <c r="I32" s="85" t="str">
        <f>IF(H32="","",VLOOKUP(H32,'INITIAL INPUT'!$P$4:$R$34,3))</f>
        <v/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4"/>
        <v/>
      </c>
      <c r="W32" s="166" t="str">
        <f t="shared" si="3"/>
        <v/>
      </c>
      <c r="X32" s="300"/>
      <c r="Y32" s="290"/>
    </row>
    <row r="33" spans="1:25" x14ac:dyDescent="0.2">
      <c r="A33" s="90" t="s">
        <v>58</v>
      </c>
      <c r="B33" s="79" t="str">
        <f>IF(NAMES!B26="","",NAMES!B26)</f>
        <v/>
      </c>
      <c r="C33" s="104" t="str">
        <f>IF(NAMES!C26="","",NAMES!C26)</f>
        <v/>
      </c>
      <c r="D33" s="81" t="str">
        <f>IF(NAMES!D26="","",NAMES!D26)</f>
        <v/>
      </c>
      <c r="E33" s="82" t="str">
        <f>IF(PRELIM!P33="","",$E$8*PRELIM!P33)</f>
        <v/>
      </c>
      <c r="F33" s="83" t="str">
        <f>IF(PRELIM!AB33="","",$F$8*PRELIM!AB33)</f>
        <v/>
      </c>
      <c r="G33" s="83" t="str">
        <f>IF(PRELIM!AD33="","",$G$8*PRELIM!AD33)</f>
        <v/>
      </c>
      <c r="H33" s="84" t="str">
        <f t="shared" si="0"/>
        <v/>
      </c>
      <c r="I33" s="85" t="str">
        <f>IF(H33="","",VLOOKUP(H33,'INITIAL INPUT'!$P$4:$R$34,3))</f>
        <v/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4"/>
        <v/>
      </c>
      <c r="W33" s="166" t="str">
        <f t="shared" si="3"/>
        <v/>
      </c>
      <c r="X33" s="300"/>
      <c r="Y33" s="290"/>
    </row>
    <row r="34" spans="1:25" x14ac:dyDescent="0.2">
      <c r="A34" s="90" t="s">
        <v>59</v>
      </c>
      <c r="B34" s="79" t="str">
        <f>IF(NAMES!B27="","",NAMES!B27)</f>
        <v/>
      </c>
      <c r="C34" s="104" t="str">
        <f>IF(NAMES!C27="","",NAMES!C27)</f>
        <v/>
      </c>
      <c r="D34" s="81" t="str">
        <f>IF(NAMES!D27="","",NAMES!D27)</f>
        <v/>
      </c>
      <c r="E34" s="82" t="str">
        <f>IF(PRELIM!P34="","",$E$8*PRELIM!P34)</f>
        <v/>
      </c>
      <c r="F34" s="83" t="str">
        <f>IF(PRELIM!AB34="","",$F$8*PRELIM!AB34)</f>
        <v/>
      </c>
      <c r="G34" s="83" t="str">
        <f>IF(PRELIM!AD34="","",$G$8*PRELIM!AD34)</f>
        <v/>
      </c>
      <c r="H34" s="84" t="str">
        <f t="shared" si="0"/>
        <v/>
      </c>
      <c r="I34" s="85" t="str">
        <f>IF(H34="","",VLOOKUP(H34,'INITIAL INPUT'!$P$4:$R$34,3))</f>
        <v/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4"/>
        <v/>
      </c>
      <c r="W34" s="166" t="str">
        <f t="shared" si="3"/>
        <v/>
      </c>
      <c r="X34" s="300"/>
      <c r="Y34" s="290"/>
    </row>
    <row r="35" spans="1:25" x14ac:dyDescent="0.2">
      <c r="A35" s="90" t="s">
        <v>60</v>
      </c>
      <c r="B35" s="79" t="str">
        <f>IF(NAMES!B28="","",NAMES!B28)</f>
        <v/>
      </c>
      <c r="C35" s="104" t="str">
        <f>IF(NAMES!C28="","",NAMES!C28)</f>
        <v/>
      </c>
      <c r="D35" s="81" t="str">
        <f>IF(NAMES!D28="","",NAMES!D28)</f>
        <v/>
      </c>
      <c r="E35" s="82" t="str">
        <f>IF(PRELIM!P35="","",$E$8*PRELIM!P35)</f>
        <v/>
      </c>
      <c r="F35" s="83" t="str">
        <f>IF(PRELIM!AB35="","",$F$8*PRELIM!AB35)</f>
        <v/>
      </c>
      <c r="G35" s="83" t="str">
        <f>IF(PRELIM!AD35="","",$G$8*PRELIM!AD35)</f>
        <v/>
      </c>
      <c r="H35" s="84" t="str">
        <f t="shared" si="0"/>
        <v/>
      </c>
      <c r="I35" s="85" t="str">
        <f>IF(H35="","",VLOOKUP(H35,'INITIAL INPUT'!$P$4:$R$34,3))</f>
        <v/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4"/>
        <v/>
      </c>
      <c r="W35" s="166" t="str">
        <f t="shared" si="3"/>
        <v/>
      </c>
      <c r="X35" s="300"/>
      <c r="Y35" s="290"/>
    </row>
    <row r="36" spans="1:25" x14ac:dyDescent="0.2">
      <c r="A36" s="90" t="s">
        <v>61</v>
      </c>
      <c r="B36" s="79" t="str">
        <f>IF(NAMES!B29="","",NAMES!B29)</f>
        <v/>
      </c>
      <c r="C36" s="104" t="str">
        <f>IF(NAMES!C29="","",NAMES!C29)</f>
        <v/>
      </c>
      <c r="D36" s="81" t="str">
        <f>IF(NAMES!D29="","",NAMES!D29)</f>
        <v/>
      </c>
      <c r="E36" s="82" t="str">
        <f>IF(PRELIM!P36="","",$E$8*PRELIM!P36)</f>
        <v/>
      </c>
      <c r="F36" s="83" t="str">
        <f>IF(PRELIM!AB36="","",$F$8*PRELIM!AB36)</f>
        <v/>
      </c>
      <c r="G36" s="83" t="str">
        <f>IF(PRELIM!AD36="","",$G$8*PRELIM!AD36)</f>
        <v/>
      </c>
      <c r="H36" s="84" t="str">
        <f t="shared" si="0"/>
        <v/>
      </c>
      <c r="I36" s="85" t="str">
        <f>IF(H36="","",VLOOKUP(H36,'INITIAL INPUT'!$P$4:$R$34,3))</f>
        <v/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4"/>
        <v/>
      </c>
      <c r="W36" s="166" t="str">
        <f t="shared" si="3"/>
        <v/>
      </c>
      <c r="X36" s="300"/>
      <c r="Y36" s="290"/>
    </row>
    <row r="37" spans="1:25" x14ac:dyDescent="0.2">
      <c r="A37" s="90" t="s">
        <v>62</v>
      </c>
      <c r="B37" s="79" t="str">
        <f>IF(NAMES!B30="","",NAMES!B30)</f>
        <v/>
      </c>
      <c r="C37" s="104" t="str">
        <f>IF(NAMES!C30="","",NAMES!C30)</f>
        <v/>
      </c>
      <c r="D37" s="81" t="str">
        <f>IF(NAMES!D30="","",NAMES!D30)</f>
        <v/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4"/>
        <v/>
      </c>
      <c r="W37" s="166" t="str">
        <f t="shared" si="3"/>
        <v/>
      </c>
      <c r="X37" s="300"/>
      <c r="Y37" s="290"/>
    </row>
    <row r="38" spans="1:25" x14ac:dyDescent="0.2">
      <c r="A38" s="90" t="s">
        <v>63</v>
      </c>
      <c r="B38" s="79" t="str">
        <f>IF(NAMES!B31="","",NAMES!B31)</f>
        <v/>
      </c>
      <c r="C38" s="104" t="str">
        <f>IF(NAMES!C31="","",NAMES!C31)</f>
        <v/>
      </c>
      <c r="D38" s="81" t="str">
        <f>IF(NAMES!D31="","",NAMES!D31)</f>
        <v/>
      </c>
      <c r="E38" s="82" t="str">
        <f>IF(PRELIM!P38="","",$E$8*PRELIM!P38)</f>
        <v/>
      </c>
      <c r="F38" s="83" t="str">
        <f>IF(PRELIM!AB38="","",$F$8*PRELIM!AB38)</f>
        <v/>
      </c>
      <c r="G38" s="83" t="str">
        <f>IF(PRELIM!AD38="","",$G$8*PRELIM!AD38)</f>
        <v/>
      </c>
      <c r="H38" s="84" t="str">
        <f t="shared" si="0"/>
        <v/>
      </c>
      <c r="I38" s="85" t="str">
        <f>IF(H38="","",VLOOKUP(H38,'INITIAL INPUT'!$P$4:$R$34,3))</f>
        <v/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4"/>
        <v/>
      </c>
      <c r="W38" s="166" t="str">
        <f t="shared" si="3"/>
        <v/>
      </c>
      <c r="X38" s="300"/>
      <c r="Y38" s="290"/>
    </row>
    <row r="39" spans="1:25" x14ac:dyDescent="0.2">
      <c r="A39" s="90" t="s">
        <v>64</v>
      </c>
      <c r="B39" s="79" t="str">
        <f>IF(NAMES!B32="","",NAMES!B32)</f>
        <v/>
      </c>
      <c r="C39" s="104" t="str">
        <f>IF(NAMES!C32="","",NAMES!C32)</f>
        <v/>
      </c>
      <c r="D39" s="81" t="str">
        <f>IF(NAMES!D32="","",NAMES!D32)</f>
        <v/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4"/>
        <v/>
      </c>
      <c r="W39" s="166" t="str">
        <f t="shared" si="3"/>
        <v/>
      </c>
      <c r="X39" s="300"/>
      <c r="Y39" s="290"/>
    </row>
    <row r="40" spans="1:25" x14ac:dyDescent="0.2">
      <c r="A40" s="90" t="s">
        <v>65</v>
      </c>
      <c r="B40" s="79" t="str">
        <f>IF(NAMES!B33="","",NAMES!B33)</f>
        <v/>
      </c>
      <c r="C40" s="104" t="str">
        <f>IF(NAMES!C33="","",NAMES!C33)</f>
        <v/>
      </c>
      <c r="D40" s="81" t="str">
        <f>IF(NAMES!D33="","",NAMES!D33)</f>
        <v/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4"/>
        <v/>
      </c>
      <c r="W40" s="166" t="str">
        <f t="shared" si="3"/>
        <v/>
      </c>
      <c r="X40" s="300"/>
      <c r="Y40" s="290"/>
    </row>
    <row r="41" spans="1:25" x14ac:dyDescent="0.2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">
      <c r="A42" s="230" t="str">
        <f>A1</f>
        <v>CITCS INTL A  ACT 131</v>
      </c>
      <c r="B42" s="231"/>
      <c r="C42" s="231"/>
      <c r="D42" s="232"/>
      <c r="E42" s="236" t="s">
        <v>129</v>
      </c>
      <c r="F42" s="237"/>
      <c r="G42" s="237"/>
      <c r="H42" s="237"/>
      <c r="I42" s="238"/>
      <c r="J42" s="236" t="s">
        <v>130</v>
      </c>
      <c r="K42" s="237"/>
      <c r="L42" s="237"/>
      <c r="M42" s="237"/>
      <c r="N42" s="237"/>
      <c r="O42" s="238"/>
      <c r="P42" s="236" t="s">
        <v>131</v>
      </c>
      <c r="Q42" s="237"/>
      <c r="R42" s="237"/>
      <c r="S42" s="237"/>
      <c r="T42" s="237"/>
      <c r="U42" s="237"/>
      <c r="V42" s="273"/>
      <c r="W42" s="72"/>
      <c r="X42" s="91"/>
    </row>
    <row r="43" spans="1:25" s="74" customFormat="1" ht="15" customHeight="1" x14ac:dyDescent="0.25">
      <c r="A43" s="233"/>
      <c r="B43" s="234"/>
      <c r="C43" s="234"/>
      <c r="D43" s="235"/>
      <c r="E43" s="264" t="str">
        <f>IF(PART1=0,"",PART1)</f>
        <v>Class Standing</v>
      </c>
      <c r="F43" s="267" t="str">
        <f>IF(PART2=0,"",PART2)</f>
        <v>Laboratory</v>
      </c>
      <c r="G43" s="269" t="s">
        <v>98</v>
      </c>
      <c r="H43" s="249" t="str">
        <f>H2</f>
        <v>SCORE</v>
      </c>
      <c r="I43" s="252" t="str">
        <f>I2</f>
        <v>GRADE (%)</v>
      </c>
      <c r="J43" s="264" t="str">
        <f>IF(PART1=0,"",PART1)</f>
        <v>Class Standing</v>
      </c>
      <c r="K43" s="267" t="str">
        <f>IF(PART2=0,"",PART2)</f>
        <v>Laboratory</v>
      </c>
      <c r="L43" s="269" t="s">
        <v>98</v>
      </c>
      <c r="M43" s="270" t="str">
        <f>M2</f>
        <v>RAW SCORE</v>
      </c>
      <c r="N43" s="249" t="str">
        <f>N2</f>
        <v>SCORE</v>
      </c>
      <c r="O43" s="252" t="str">
        <f>O2</f>
        <v>GRADE (%)</v>
      </c>
      <c r="P43" s="264" t="str">
        <f>IF(PART1=0,"",PART1)</f>
        <v>Class Standing</v>
      </c>
      <c r="Q43" s="267" t="str">
        <f>IF(PART2=0,"",PART2)</f>
        <v>Laboratory</v>
      </c>
      <c r="R43" s="269" t="s">
        <v>98</v>
      </c>
      <c r="S43" s="270" t="str">
        <f>S2</f>
        <v>RAW SCORE</v>
      </c>
      <c r="T43" s="249" t="str">
        <f>T2</f>
        <v>SCORE</v>
      </c>
      <c r="U43" s="291" t="str">
        <f>U2</f>
        <v>GRADE (%)</v>
      </c>
      <c r="V43" s="294" t="str">
        <f>V2</f>
        <v>FINAL GRADE (%)</v>
      </c>
      <c r="W43" s="296" t="s">
        <v>133</v>
      </c>
    </row>
    <row r="44" spans="1:25" s="74" customFormat="1" ht="15" customHeight="1" x14ac:dyDescent="0.25">
      <c r="A44" s="239" t="str">
        <f>A3</f>
        <v>COMPUTER MAINTENANCE &amp; REPAIR</v>
      </c>
      <c r="B44" s="240"/>
      <c r="C44" s="240"/>
      <c r="D44" s="241"/>
      <c r="E44" s="265"/>
      <c r="F44" s="268"/>
      <c r="G44" s="247"/>
      <c r="H44" s="250"/>
      <c r="I44" s="253"/>
      <c r="J44" s="265"/>
      <c r="K44" s="268"/>
      <c r="L44" s="247"/>
      <c r="M44" s="270"/>
      <c r="N44" s="250"/>
      <c r="O44" s="253"/>
      <c r="P44" s="265"/>
      <c r="Q44" s="268"/>
      <c r="R44" s="247"/>
      <c r="S44" s="270"/>
      <c r="T44" s="250"/>
      <c r="U44" s="292"/>
      <c r="V44" s="294"/>
      <c r="W44" s="297"/>
    </row>
    <row r="45" spans="1:25" s="74" customFormat="1" ht="12.75" customHeight="1" x14ac:dyDescent="0.25">
      <c r="A45" s="242" t="str">
        <f>A4</f>
        <v>8:45-10:00MW  1:45-3:00 MWF</v>
      </c>
      <c r="B45" s="243"/>
      <c r="C45" s="244"/>
      <c r="D45" s="75" t="str">
        <f>D4</f>
        <v>N6004</v>
      </c>
      <c r="E45" s="265"/>
      <c r="F45" s="268"/>
      <c r="G45" s="247"/>
      <c r="H45" s="250"/>
      <c r="I45" s="253"/>
      <c r="J45" s="265"/>
      <c r="K45" s="268"/>
      <c r="L45" s="247"/>
      <c r="M45" s="270"/>
      <c r="N45" s="250"/>
      <c r="O45" s="253"/>
      <c r="P45" s="265"/>
      <c r="Q45" s="268"/>
      <c r="R45" s="247"/>
      <c r="S45" s="270"/>
      <c r="T45" s="250"/>
      <c r="U45" s="292"/>
      <c r="V45" s="294"/>
      <c r="W45" s="297"/>
    </row>
    <row r="46" spans="1:25" s="74" customFormat="1" ht="12.6" customHeight="1" x14ac:dyDescent="0.25">
      <c r="A46" s="242" t="str">
        <f>A5</f>
        <v>1ST Trimester SY 2015-2016</v>
      </c>
      <c r="B46" s="243"/>
      <c r="C46" s="244"/>
      <c r="D46" s="245"/>
      <c r="E46" s="265"/>
      <c r="F46" s="268"/>
      <c r="G46" s="246">
        <f>G5</f>
        <v>0</v>
      </c>
      <c r="H46" s="250"/>
      <c r="I46" s="253"/>
      <c r="J46" s="265"/>
      <c r="K46" s="268"/>
      <c r="L46" s="246">
        <f>L5</f>
        <v>0</v>
      </c>
      <c r="M46" s="270"/>
      <c r="N46" s="250"/>
      <c r="O46" s="253"/>
      <c r="P46" s="265"/>
      <c r="Q46" s="268"/>
      <c r="R46" s="246">
        <f>R5</f>
        <v>0</v>
      </c>
      <c r="S46" s="270"/>
      <c r="T46" s="250"/>
      <c r="U46" s="292"/>
      <c r="V46" s="294"/>
      <c r="W46" s="297"/>
    </row>
    <row r="47" spans="1:25" s="74" customFormat="1" ht="12.75" customHeight="1" x14ac:dyDescent="0.25">
      <c r="A47" s="255" t="str">
        <f>A6</f>
        <v>Inst/Prof:LEONARD PRIM FRANCIS G. REYES</v>
      </c>
      <c r="B47" s="256"/>
      <c r="C47" s="247"/>
      <c r="D47" s="257"/>
      <c r="E47" s="265"/>
      <c r="F47" s="268"/>
      <c r="G47" s="247"/>
      <c r="H47" s="250"/>
      <c r="I47" s="253"/>
      <c r="J47" s="265"/>
      <c r="K47" s="268"/>
      <c r="L47" s="247"/>
      <c r="M47" s="270"/>
      <c r="N47" s="250"/>
      <c r="O47" s="253"/>
      <c r="P47" s="265"/>
      <c r="Q47" s="268"/>
      <c r="R47" s="247"/>
      <c r="S47" s="270"/>
      <c r="T47" s="250"/>
      <c r="U47" s="292"/>
      <c r="V47" s="294"/>
      <c r="W47" s="297"/>
    </row>
    <row r="48" spans="1:25" ht="13.15" customHeight="1" x14ac:dyDescent="0.2">
      <c r="A48" s="258" t="str">
        <f>A7</f>
        <v>CLASS LIST</v>
      </c>
      <c r="B48" s="259"/>
      <c r="C48" s="262" t="str">
        <f>C7</f>
        <v>SEX</v>
      </c>
      <c r="D48" s="228" t="str">
        <f>D7</f>
        <v>Course</v>
      </c>
      <c r="E48" s="265"/>
      <c r="F48" s="268"/>
      <c r="G48" s="247"/>
      <c r="H48" s="250"/>
      <c r="I48" s="253"/>
      <c r="J48" s="265"/>
      <c r="K48" s="268"/>
      <c r="L48" s="247"/>
      <c r="M48" s="271"/>
      <c r="N48" s="250"/>
      <c r="O48" s="253"/>
      <c r="P48" s="265"/>
      <c r="Q48" s="268"/>
      <c r="R48" s="247"/>
      <c r="S48" s="271"/>
      <c r="T48" s="250"/>
      <c r="U48" s="292"/>
      <c r="V48" s="294"/>
      <c r="W48" s="297"/>
      <c r="X48" s="91"/>
    </row>
    <row r="49" spans="1:24" x14ac:dyDescent="0.2">
      <c r="A49" s="260"/>
      <c r="B49" s="261"/>
      <c r="C49" s="263"/>
      <c r="D49" s="229"/>
      <c r="E49" s="266"/>
      <c r="F49" s="248"/>
      <c r="G49" s="248"/>
      <c r="H49" s="251"/>
      <c r="I49" s="254"/>
      <c r="J49" s="266"/>
      <c r="K49" s="248"/>
      <c r="L49" s="248"/>
      <c r="M49" s="272"/>
      <c r="N49" s="251"/>
      <c r="O49" s="254"/>
      <c r="P49" s="266"/>
      <c r="Q49" s="248"/>
      <c r="R49" s="248"/>
      <c r="S49" s="272"/>
      <c r="T49" s="251"/>
      <c r="U49" s="293"/>
      <c r="V49" s="295"/>
      <c r="W49" s="298"/>
      <c r="X49" s="91"/>
    </row>
    <row r="50" spans="1:24" x14ac:dyDescent="0.2">
      <c r="A50" s="78" t="s">
        <v>66</v>
      </c>
      <c r="B50" s="79" t="str">
        <f>IF(NAMES!B34="","",NAMES!B34)</f>
        <v/>
      </c>
      <c r="C50" s="80" t="str">
        <f>IF(NAMES!C34="","",NAMES!C34)</f>
        <v/>
      </c>
      <c r="D50" s="81" t="str">
        <f>IF(NAMES!D34="","",NAMES!D34)</f>
        <v/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">
      <c r="A51" s="90" t="s">
        <v>67</v>
      </c>
      <c r="B51" s="79" t="str">
        <f>IF(NAMES!B35="","",NAMES!B35)</f>
        <v/>
      </c>
      <c r="C51" s="104" t="str">
        <f>IF(NAMES!C35="","",NAMES!C35)</f>
        <v/>
      </c>
      <c r="D51" s="81" t="str">
        <f>IF(NAMES!D35="","",NAMES!D35)</f>
        <v/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">
      <c r="A52" s="90" t="s">
        <v>68</v>
      </c>
      <c r="B52" s="79" t="str">
        <f>IF(NAMES!B36="","",NAMES!B36)</f>
        <v/>
      </c>
      <c r="C52" s="104" t="str">
        <f>IF(NAMES!C36="","",NAMES!C36)</f>
        <v/>
      </c>
      <c r="D52" s="81" t="str">
        <f>IF(NAMES!D36="","",NAMES!D36)</f>
        <v/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">
      <c r="A53" s="90" t="s">
        <v>69</v>
      </c>
      <c r="B53" s="79" t="str">
        <f>IF(NAMES!B37="","",NAMES!B37)</f>
        <v/>
      </c>
      <c r="C53" s="104" t="str">
        <f>IF(NAMES!C37="","",NAMES!C37)</f>
        <v/>
      </c>
      <c r="D53" s="81" t="str">
        <f>IF(NAMES!D37="","",NAMES!D37)</f>
        <v/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">
      <c r="A54" s="90" t="s">
        <v>70</v>
      </c>
      <c r="B54" s="79" t="str">
        <f>IF(NAMES!B38="","",NAMES!B38)</f>
        <v/>
      </c>
      <c r="C54" s="104" t="str">
        <f>IF(NAMES!C38="","",NAMES!C38)</f>
        <v/>
      </c>
      <c r="D54" s="81" t="str">
        <f>IF(NAMES!D38="","",NAMES!D38)</f>
        <v/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">
      <c r="A55" s="90" t="s">
        <v>71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">
      <c r="A56" s="90" t="s">
        <v>72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9"/>
      <c r="Y66" s="289" t="s">
        <v>127</v>
      </c>
    </row>
    <row r="67" spans="1:25" x14ac:dyDescent="0.2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300"/>
      <c r="Y67" s="290"/>
    </row>
    <row r="68" spans="1:25" x14ac:dyDescent="0.2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300"/>
      <c r="Y68" s="290"/>
    </row>
    <row r="69" spans="1:25" ht="12.75" customHeight="1" x14ac:dyDescent="0.2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300"/>
      <c r="Y69" s="290"/>
    </row>
    <row r="70" spans="1:25" x14ac:dyDescent="0.2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300"/>
      <c r="Y70" s="290"/>
    </row>
    <row r="71" spans="1:25" x14ac:dyDescent="0.2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300"/>
      <c r="Y71" s="290"/>
    </row>
    <row r="72" spans="1:25" x14ac:dyDescent="0.2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300"/>
      <c r="Y72" s="290"/>
    </row>
    <row r="73" spans="1:25" x14ac:dyDescent="0.2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300"/>
      <c r="Y73" s="290"/>
    </row>
    <row r="74" spans="1:25" x14ac:dyDescent="0.2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300"/>
      <c r="Y74" s="290"/>
    </row>
    <row r="75" spans="1:25" x14ac:dyDescent="0.2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300"/>
      <c r="Y75" s="290"/>
    </row>
    <row r="76" spans="1:25" x14ac:dyDescent="0.2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300"/>
      <c r="Y76" s="290"/>
    </row>
    <row r="77" spans="1:25" x14ac:dyDescent="0.2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300"/>
      <c r="Y77" s="290"/>
    </row>
    <row r="78" spans="1:25" x14ac:dyDescent="0.2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300"/>
      <c r="Y78" s="290"/>
    </row>
    <row r="79" spans="1:25" x14ac:dyDescent="0.2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300"/>
      <c r="Y79" s="290"/>
    </row>
    <row r="80" spans="1:25" x14ac:dyDescent="0.2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300"/>
      <c r="Y80" s="290"/>
    </row>
    <row r="81" spans="1:24" x14ac:dyDescent="0.2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zoomScaleNormal="100" workbookViewId="0">
      <selection activeCell="H11" sqref="H11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2" width="4.7109375" style="26" customWidth="1"/>
    <col min="33" max="33" width="5.7109375" style="26" customWidth="1"/>
    <col min="34" max="16384" width="9.140625" style="26"/>
  </cols>
  <sheetData>
    <row r="1" spans="1:37" ht="15" customHeight="1" x14ac:dyDescent="0.25">
      <c r="A1" s="353" t="str">
        <f>CRS!A1</f>
        <v>CITCS INTL A  ACT 131</v>
      </c>
      <c r="B1" s="354"/>
      <c r="C1" s="354"/>
      <c r="D1" s="354"/>
      <c r="E1" s="328" t="s">
        <v>97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1"/>
      <c r="AG1" s="63"/>
      <c r="AH1" s="55"/>
      <c r="AI1" s="55"/>
      <c r="AJ1" s="55"/>
      <c r="AK1" s="55"/>
    </row>
    <row r="2" spans="1:37" ht="15" customHeight="1" x14ac:dyDescent="0.25">
      <c r="A2" s="355"/>
      <c r="B2" s="356"/>
      <c r="C2" s="356"/>
      <c r="D2" s="356"/>
      <c r="E2" s="371" t="str">
        <f>IF('INITIAL INPUT'!G20="","",'INITIAL INPUT'!G20)</f>
        <v>Class Standing</v>
      </c>
      <c r="F2" s="371"/>
      <c r="G2" s="371"/>
      <c r="H2" s="371"/>
      <c r="I2" s="371"/>
      <c r="J2" s="371"/>
      <c r="K2" s="372"/>
      <c r="L2" s="372"/>
      <c r="M2" s="372"/>
      <c r="N2" s="372"/>
      <c r="O2" s="372"/>
      <c r="P2" s="373"/>
      <c r="Q2" s="312" t="str">
        <f>IF('INITIAL INPUT'!G21="","",'INITIAL INPUT'!G21)</f>
        <v>Laboratory</v>
      </c>
      <c r="R2" s="313"/>
      <c r="S2" s="313"/>
      <c r="T2" s="313"/>
      <c r="U2" s="313"/>
      <c r="V2" s="313"/>
      <c r="W2" s="313"/>
      <c r="X2" s="313"/>
      <c r="Y2" s="313"/>
      <c r="Z2" s="313"/>
      <c r="AA2" s="313"/>
      <c r="AB2" s="314"/>
      <c r="AC2" s="321" t="s">
        <v>98</v>
      </c>
      <c r="AD2" s="322"/>
      <c r="AE2" s="364" t="s">
        <v>99</v>
      </c>
      <c r="AF2" s="366" t="s">
        <v>100</v>
      </c>
      <c r="AG2" s="62"/>
      <c r="AH2" s="62"/>
      <c r="AI2" s="62"/>
      <c r="AJ2" s="62"/>
      <c r="AK2" s="62"/>
    </row>
    <row r="3" spans="1:37" ht="12.75" customHeight="1" x14ac:dyDescent="0.25">
      <c r="A3" s="342" t="str">
        <f>CRS!A3</f>
        <v>COMPUTER MAINTENANCE &amp; REPAIR</v>
      </c>
      <c r="B3" s="343"/>
      <c r="C3" s="343"/>
      <c r="D3" s="343"/>
      <c r="E3" s="315" t="s">
        <v>101</v>
      </c>
      <c r="F3" s="315" t="s">
        <v>102</v>
      </c>
      <c r="G3" s="315" t="s">
        <v>103</v>
      </c>
      <c r="H3" s="315" t="s">
        <v>104</v>
      </c>
      <c r="I3" s="315" t="s">
        <v>105</v>
      </c>
      <c r="J3" s="315" t="s">
        <v>106</v>
      </c>
      <c r="K3" s="315" t="s">
        <v>107</v>
      </c>
      <c r="L3" s="315" t="s">
        <v>108</v>
      </c>
      <c r="M3" s="315" t="s">
        <v>109</v>
      </c>
      <c r="N3" s="315" t="s">
        <v>0</v>
      </c>
      <c r="O3" s="332" t="s">
        <v>110</v>
      </c>
      <c r="P3" s="309" t="s">
        <v>111</v>
      </c>
      <c r="Q3" s="315" t="s">
        <v>112</v>
      </c>
      <c r="R3" s="315" t="s">
        <v>113</v>
      </c>
      <c r="S3" s="315" t="s">
        <v>114</v>
      </c>
      <c r="T3" s="315" t="s">
        <v>115</v>
      </c>
      <c r="U3" s="315" t="s">
        <v>116</v>
      </c>
      <c r="V3" s="315" t="s">
        <v>117</v>
      </c>
      <c r="W3" s="315" t="s">
        <v>118</v>
      </c>
      <c r="X3" s="315" t="s">
        <v>119</v>
      </c>
      <c r="Y3" s="315" t="s">
        <v>120</v>
      </c>
      <c r="Z3" s="315" t="s">
        <v>121</v>
      </c>
      <c r="AA3" s="332" t="s">
        <v>110</v>
      </c>
      <c r="AB3" s="309" t="s">
        <v>111</v>
      </c>
      <c r="AC3" s="323"/>
      <c r="AD3" s="324"/>
      <c r="AE3" s="364"/>
      <c r="AF3" s="366"/>
      <c r="AG3" s="62"/>
      <c r="AH3" s="62"/>
      <c r="AI3" s="62"/>
      <c r="AJ3" s="62"/>
      <c r="AK3" s="62"/>
    </row>
    <row r="4" spans="1:37" ht="12.75" customHeight="1" x14ac:dyDescent="0.25">
      <c r="A4" s="337" t="str">
        <f>CRS!A4</f>
        <v>8:45-10:00MW  1:45-3:00 MWF</v>
      </c>
      <c r="B4" s="338"/>
      <c r="C4" s="339"/>
      <c r="D4" s="71" t="str">
        <f>CRS!D4</f>
        <v>N6004</v>
      </c>
      <c r="E4" s="314"/>
      <c r="F4" s="314"/>
      <c r="G4" s="314"/>
      <c r="H4" s="314"/>
      <c r="I4" s="314"/>
      <c r="J4" s="314"/>
      <c r="K4" s="314"/>
      <c r="L4" s="314"/>
      <c r="M4" s="314"/>
      <c r="N4" s="314"/>
      <c r="O4" s="333"/>
      <c r="P4" s="310"/>
      <c r="Q4" s="314"/>
      <c r="R4" s="314"/>
      <c r="S4" s="314"/>
      <c r="T4" s="314"/>
      <c r="U4" s="314"/>
      <c r="V4" s="314"/>
      <c r="W4" s="314"/>
      <c r="X4" s="314"/>
      <c r="Y4" s="314"/>
      <c r="Z4" s="314"/>
      <c r="AA4" s="333"/>
      <c r="AB4" s="310"/>
      <c r="AC4" s="68" t="s">
        <v>122</v>
      </c>
      <c r="AD4" s="69" t="s">
        <v>123</v>
      </c>
      <c r="AE4" s="364"/>
      <c r="AF4" s="366"/>
      <c r="AG4" s="62"/>
      <c r="AH4" s="62"/>
      <c r="AI4" s="62"/>
      <c r="AJ4" s="62"/>
      <c r="AK4" s="62"/>
    </row>
    <row r="5" spans="1:37" ht="12.6" customHeight="1" x14ac:dyDescent="0.25">
      <c r="A5" s="337" t="str">
        <f>CRS!A5</f>
        <v>1ST Trimester SY 2015-2016</v>
      </c>
      <c r="B5" s="338"/>
      <c r="C5" s="339"/>
      <c r="D5" s="339"/>
      <c r="E5" s="108">
        <v>10</v>
      </c>
      <c r="F5" s="108"/>
      <c r="G5" s="108">
        <v>40</v>
      </c>
      <c r="H5" s="108">
        <v>40</v>
      </c>
      <c r="I5" s="108">
        <v>20</v>
      </c>
      <c r="J5" s="108">
        <v>30</v>
      </c>
      <c r="K5" s="108"/>
      <c r="L5" s="108"/>
      <c r="M5" s="108"/>
      <c r="N5" s="108"/>
      <c r="O5" s="333"/>
      <c r="P5" s="310"/>
      <c r="Q5" s="108">
        <v>40</v>
      </c>
      <c r="R5" s="108">
        <v>40</v>
      </c>
      <c r="S5" s="108">
        <v>40</v>
      </c>
      <c r="T5" s="108">
        <v>40</v>
      </c>
      <c r="U5" s="108">
        <v>40</v>
      </c>
      <c r="V5" s="108">
        <v>40</v>
      </c>
      <c r="W5" s="108">
        <v>40</v>
      </c>
      <c r="X5" s="108"/>
      <c r="Y5" s="108"/>
      <c r="Z5" s="108"/>
      <c r="AA5" s="333"/>
      <c r="AB5" s="310"/>
      <c r="AC5" s="110">
        <v>85</v>
      </c>
      <c r="AD5" s="325"/>
      <c r="AE5" s="364"/>
      <c r="AF5" s="366"/>
      <c r="AG5" s="62"/>
      <c r="AH5" s="62"/>
      <c r="AI5" s="62"/>
      <c r="AJ5" s="62"/>
      <c r="AK5" s="62"/>
    </row>
    <row r="6" spans="1:37" ht="12.75" customHeight="1" x14ac:dyDescent="0.25">
      <c r="A6" s="344" t="str">
        <f>CRS!A6</f>
        <v>Inst/Prof:LEONARD PRIM FRANCIS G. REYES</v>
      </c>
      <c r="B6" s="313"/>
      <c r="C6" s="314"/>
      <c r="D6" s="314"/>
      <c r="E6" s="316">
        <v>42261</v>
      </c>
      <c r="F6" s="316">
        <v>42268</v>
      </c>
      <c r="G6" s="316" t="s">
        <v>172</v>
      </c>
      <c r="H6" s="316" t="s">
        <v>172</v>
      </c>
      <c r="I6" s="316" t="s">
        <v>172</v>
      </c>
      <c r="J6" s="316">
        <v>42263</v>
      </c>
      <c r="K6" s="316"/>
      <c r="L6" s="316"/>
      <c r="M6" s="316"/>
      <c r="N6" s="316"/>
      <c r="O6" s="334">
        <f>IF(SUM(E5:N5)=0,"",SUM(E5:N5))</f>
        <v>140</v>
      </c>
      <c r="P6" s="310"/>
      <c r="Q6" s="316" t="s">
        <v>174</v>
      </c>
      <c r="R6" s="316" t="s">
        <v>175</v>
      </c>
      <c r="S6" s="316" t="s">
        <v>176</v>
      </c>
      <c r="T6" s="316" t="s">
        <v>177</v>
      </c>
      <c r="U6" s="316" t="s">
        <v>178</v>
      </c>
      <c r="V6" s="316" t="s">
        <v>179</v>
      </c>
      <c r="W6" s="316" t="s">
        <v>180</v>
      </c>
      <c r="X6" s="316"/>
      <c r="Y6" s="316"/>
      <c r="Z6" s="316"/>
      <c r="AA6" s="361">
        <f>IF(SUM(Q5:Z5)=0,"",SUM(Q5:Z5))</f>
        <v>280</v>
      </c>
      <c r="AB6" s="310"/>
      <c r="AC6" s="368">
        <f>'INITIAL INPUT'!D20</f>
        <v>0</v>
      </c>
      <c r="AD6" s="326"/>
      <c r="AE6" s="364"/>
      <c r="AF6" s="366"/>
      <c r="AG6" s="62"/>
      <c r="AH6" s="62"/>
      <c r="AI6" s="62"/>
      <c r="AJ6" s="62"/>
      <c r="AK6" s="62"/>
    </row>
    <row r="7" spans="1:37" ht="13.35" customHeight="1" x14ac:dyDescent="0.25">
      <c r="A7" s="344" t="s">
        <v>124</v>
      </c>
      <c r="B7" s="312"/>
      <c r="C7" s="351" t="s">
        <v>125</v>
      </c>
      <c r="D7" s="340" t="s">
        <v>126</v>
      </c>
      <c r="E7" s="317"/>
      <c r="F7" s="319"/>
      <c r="G7" s="319"/>
      <c r="H7" s="319"/>
      <c r="I7" s="319"/>
      <c r="J7" s="319"/>
      <c r="K7" s="319"/>
      <c r="L7" s="319"/>
      <c r="M7" s="319"/>
      <c r="N7" s="319"/>
      <c r="O7" s="335"/>
      <c r="P7" s="310"/>
      <c r="Q7" s="317"/>
      <c r="R7" s="317"/>
      <c r="S7" s="317"/>
      <c r="T7" s="317"/>
      <c r="U7" s="317"/>
      <c r="V7" s="317"/>
      <c r="W7" s="317"/>
      <c r="X7" s="317"/>
      <c r="Y7" s="317"/>
      <c r="Z7" s="317"/>
      <c r="AA7" s="362"/>
      <c r="AB7" s="310"/>
      <c r="AC7" s="369"/>
      <c r="AD7" s="326"/>
      <c r="AE7" s="364"/>
      <c r="AF7" s="366"/>
      <c r="AG7" s="55"/>
      <c r="AH7" s="55"/>
      <c r="AI7" s="55"/>
      <c r="AJ7" s="55"/>
      <c r="AK7" s="55"/>
    </row>
    <row r="8" spans="1:37" ht="14.1" customHeight="1" x14ac:dyDescent="0.25">
      <c r="A8" s="345"/>
      <c r="B8" s="346"/>
      <c r="C8" s="352"/>
      <c r="D8" s="341"/>
      <c r="E8" s="318"/>
      <c r="F8" s="320"/>
      <c r="G8" s="320"/>
      <c r="H8" s="320"/>
      <c r="I8" s="320"/>
      <c r="J8" s="320"/>
      <c r="K8" s="320"/>
      <c r="L8" s="320"/>
      <c r="M8" s="320"/>
      <c r="N8" s="320"/>
      <c r="O8" s="336"/>
      <c r="P8" s="311"/>
      <c r="Q8" s="318"/>
      <c r="R8" s="318"/>
      <c r="S8" s="318"/>
      <c r="T8" s="318"/>
      <c r="U8" s="318"/>
      <c r="V8" s="318"/>
      <c r="W8" s="318"/>
      <c r="X8" s="318"/>
      <c r="Y8" s="318"/>
      <c r="Z8" s="318"/>
      <c r="AA8" s="363"/>
      <c r="AB8" s="311"/>
      <c r="AC8" s="370"/>
      <c r="AD8" s="327"/>
      <c r="AE8" s="365"/>
      <c r="AF8" s="367"/>
      <c r="AG8" s="55"/>
      <c r="AH8" s="55"/>
      <c r="AI8" s="55"/>
      <c r="AJ8" s="55"/>
      <c r="AK8" s="55"/>
    </row>
    <row r="9" spans="1:37" ht="12.75" customHeight="1" x14ac:dyDescent="0.25">
      <c r="A9" s="58" t="s">
        <v>34</v>
      </c>
      <c r="B9" s="59" t="str">
        <f>CRS!B9</f>
        <v>CASIL, MARK ERSON S.</v>
      </c>
      <c r="C9" s="65" t="str">
        <f>CRS!C9</f>
        <v>M</v>
      </c>
      <c r="D9" s="70" t="str">
        <f>CRS!D9</f>
        <v>ACT: NET MGMT</v>
      </c>
      <c r="E9" s="109"/>
      <c r="F9" s="109"/>
      <c r="G9" s="109"/>
      <c r="H9" s="109"/>
      <c r="I9" s="109"/>
      <c r="J9" s="109">
        <v>15</v>
      </c>
      <c r="K9" s="109"/>
      <c r="L9" s="109"/>
      <c r="M9" s="109"/>
      <c r="N9" s="109"/>
      <c r="O9" s="60">
        <f>IF(SUM(E9:N9)=0,"",SUM(E9:N9))</f>
        <v>15</v>
      </c>
      <c r="P9" s="67">
        <f>IF(O9="","",O9/$O$6*100)</f>
        <v>10.714285714285714</v>
      </c>
      <c r="Q9" s="109" t="s">
        <v>173</v>
      </c>
      <c r="R9" s="109" t="s">
        <v>173</v>
      </c>
      <c r="S9" s="109" t="s">
        <v>173</v>
      </c>
      <c r="T9" s="109" t="s">
        <v>173</v>
      </c>
      <c r="U9" s="109" t="s">
        <v>173</v>
      </c>
      <c r="V9" s="109" t="s">
        <v>173</v>
      </c>
      <c r="W9" s="109" t="s">
        <v>173</v>
      </c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>
        <v>32</v>
      </c>
      <c r="AD9" s="67">
        <f>IF(AC9="","",AC9/$AC$5*100)</f>
        <v>37.647058823529413</v>
      </c>
      <c r="AE9" s="66">
        <f>CRS!H9</f>
        <v>16.335714285714285</v>
      </c>
      <c r="AF9" s="64">
        <f>CRS!I9</f>
        <v>71</v>
      </c>
      <c r="AG9" s="61"/>
      <c r="AH9" s="61"/>
      <c r="AI9" s="61"/>
      <c r="AJ9" s="61"/>
      <c r="AK9" s="61"/>
    </row>
    <row r="10" spans="1:37" ht="12.75" customHeight="1" x14ac:dyDescent="0.25">
      <c r="A10" s="56" t="s">
        <v>35</v>
      </c>
      <c r="B10" s="59" t="str">
        <f>CRS!B10</f>
        <v>MENDOZA, PATRICK JOSHUA B.</v>
      </c>
      <c r="C10" s="65" t="str">
        <f>CRS!C10</f>
        <v>M</v>
      </c>
      <c r="D10" s="70" t="str">
        <f>CRS!D10</f>
        <v>ACT: NET MGMT</v>
      </c>
      <c r="E10" s="109"/>
      <c r="F10" s="109">
        <v>10</v>
      </c>
      <c r="G10" s="109">
        <v>40</v>
      </c>
      <c r="H10" s="109">
        <v>40</v>
      </c>
      <c r="I10" s="109">
        <v>10</v>
      </c>
      <c r="J10" s="109"/>
      <c r="K10" s="109"/>
      <c r="L10" s="109"/>
      <c r="M10" s="109"/>
      <c r="N10" s="109"/>
      <c r="O10" s="60">
        <f t="shared" ref="O10:O40" si="0">IF(SUM(E10:N10)=0,"",SUM(E10:N10))</f>
        <v>100</v>
      </c>
      <c r="P10" s="67">
        <f t="shared" ref="P10:P40" si="1">IF(O10="","",O10/$O$6*100)</f>
        <v>71.428571428571431</v>
      </c>
      <c r="Q10" s="109">
        <v>30</v>
      </c>
      <c r="R10" s="109">
        <v>40</v>
      </c>
      <c r="S10" s="109">
        <v>40</v>
      </c>
      <c r="T10" s="109">
        <v>40</v>
      </c>
      <c r="U10" s="109">
        <v>40</v>
      </c>
      <c r="V10" s="109">
        <v>40</v>
      </c>
      <c r="W10" s="109">
        <v>40</v>
      </c>
      <c r="X10" s="109"/>
      <c r="Y10" s="109"/>
      <c r="Z10" s="109"/>
      <c r="AA10" s="60">
        <f t="shared" ref="AA10:AA40" si="2">IF(SUM(Q10:Z10)=0,"",SUM(Q10:Z10))</f>
        <v>270</v>
      </c>
      <c r="AB10" s="67">
        <f t="shared" ref="AB10:AB40" si="3">IF(AA10="","",AA10/$AA$6*100)</f>
        <v>96.428571428571431</v>
      </c>
      <c r="AC10" s="111">
        <v>45</v>
      </c>
      <c r="AD10" s="67">
        <f t="shared" ref="AD10:AD40" si="4">IF(AC10="","",AC10/$AC$5*100)</f>
        <v>52.941176470588239</v>
      </c>
      <c r="AE10" s="66">
        <f>CRS!H10</f>
        <v>73.392857142857153</v>
      </c>
      <c r="AF10" s="64">
        <f>CRS!I10</f>
        <v>87</v>
      </c>
      <c r="AG10" s="61"/>
      <c r="AH10" s="61"/>
      <c r="AI10" s="61"/>
      <c r="AJ10" s="61"/>
      <c r="AK10" s="61"/>
    </row>
    <row r="11" spans="1:37" ht="12.75" customHeight="1" x14ac:dyDescent="0.25">
      <c r="A11" s="56" t="s">
        <v>36</v>
      </c>
      <c r="B11" s="59" t="str">
        <f>CRS!B11</f>
        <v>PARAN, DINNMARK STONE T.</v>
      </c>
      <c r="C11" s="65" t="str">
        <f>CRS!C11</f>
        <v>M</v>
      </c>
      <c r="D11" s="70" t="str">
        <f>CRS!D11</f>
        <v>ACT: NET MGMT</v>
      </c>
      <c r="E11" s="109">
        <v>10</v>
      </c>
      <c r="F11" s="109">
        <v>10</v>
      </c>
      <c r="G11" s="109">
        <v>40</v>
      </c>
      <c r="H11" s="109">
        <v>40</v>
      </c>
      <c r="I11" s="109">
        <v>10</v>
      </c>
      <c r="J11" s="109">
        <v>30</v>
      </c>
      <c r="K11" s="109"/>
      <c r="L11" s="109"/>
      <c r="M11" s="109"/>
      <c r="N11" s="109"/>
      <c r="O11" s="60">
        <f t="shared" si="0"/>
        <v>140</v>
      </c>
      <c r="P11" s="67">
        <f t="shared" si="1"/>
        <v>100</v>
      </c>
      <c r="Q11" s="109">
        <v>40</v>
      </c>
      <c r="R11" s="109">
        <v>40</v>
      </c>
      <c r="S11" s="109">
        <v>40</v>
      </c>
      <c r="T11" s="109">
        <v>40</v>
      </c>
      <c r="U11" s="109">
        <v>40</v>
      </c>
      <c r="V11" s="109">
        <v>40</v>
      </c>
      <c r="W11" s="109">
        <v>40</v>
      </c>
      <c r="X11" s="109"/>
      <c r="Y11" s="109"/>
      <c r="Z11" s="109"/>
      <c r="AA11" s="60">
        <f t="shared" si="2"/>
        <v>280</v>
      </c>
      <c r="AB11" s="67">
        <f t="shared" si="3"/>
        <v>100</v>
      </c>
      <c r="AC11" s="111">
        <v>51</v>
      </c>
      <c r="AD11" s="67">
        <f t="shared" si="4"/>
        <v>60</v>
      </c>
      <c r="AE11" s="66">
        <f>CRS!H11</f>
        <v>86.4</v>
      </c>
      <c r="AF11" s="64">
        <f>CRS!I11</f>
        <v>93</v>
      </c>
      <c r="AG11" s="55"/>
      <c r="AH11" s="55"/>
      <c r="AI11" s="55"/>
      <c r="AJ11" s="55"/>
      <c r="AK11" s="55"/>
    </row>
    <row r="12" spans="1:37" ht="12.75" customHeight="1" x14ac:dyDescent="0.25">
      <c r="A12" s="56" t="s">
        <v>37</v>
      </c>
      <c r="B12" s="59" t="str">
        <f>CRS!B12</f>
        <v>PERALTA, NIDA B.</v>
      </c>
      <c r="C12" s="65" t="str">
        <f>CRS!C12</f>
        <v>F</v>
      </c>
      <c r="D12" s="70" t="str">
        <f>CRS!D12</f>
        <v>ACT: NET MGMT</v>
      </c>
      <c r="E12" s="109">
        <v>10</v>
      </c>
      <c r="F12" s="109">
        <v>10</v>
      </c>
      <c r="G12" s="109">
        <v>20</v>
      </c>
      <c r="H12" s="109">
        <v>10</v>
      </c>
      <c r="I12" s="109">
        <v>10</v>
      </c>
      <c r="J12" s="109">
        <v>25</v>
      </c>
      <c r="K12" s="109"/>
      <c r="L12" s="109"/>
      <c r="M12" s="109"/>
      <c r="N12" s="109"/>
      <c r="O12" s="60">
        <f t="shared" si="0"/>
        <v>85</v>
      </c>
      <c r="P12" s="67">
        <f t="shared" si="1"/>
        <v>60.714285714285708</v>
      </c>
      <c r="Q12" s="109">
        <v>40</v>
      </c>
      <c r="R12" s="109">
        <v>40</v>
      </c>
      <c r="S12" s="109">
        <v>40</v>
      </c>
      <c r="T12" s="109">
        <v>40</v>
      </c>
      <c r="U12" s="109">
        <v>40</v>
      </c>
      <c r="V12" s="109">
        <v>40</v>
      </c>
      <c r="W12" s="109">
        <v>20</v>
      </c>
      <c r="X12" s="109"/>
      <c r="Y12" s="109"/>
      <c r="Z12" s="109"/>
      <c r="AA12" s="60">
        <f t="shared" si="2"/>
        <v>260</v>
      </c>
      <c r="AB12" s="67">
        <f t="shared" si="3"/>
        <v>92.857142857142861</v>
      </c>
      <c r="AC12" s="111">
        <v>44</v>
      </c>
      <c r="AD12" s="67">
        <f t="shared" si="4"/>
        <v>51.764705882352949</v>
      </c>
      <c r="AE12" s="66">
        <f>CRS!H12</f>
        <v>68.278571428571439</v>
      </c>
      <c r="AF12" s="64">
        <f>CRS!I12</f>
        <v>84</v>
      </c>
      <c r="AG12" s="55"/>
      <c r="AH12" s="55"/>
      <c r="AI12" s="55"/>
      <c r="AJ12" s="55"/>
      <c r="AK12" s="55"/>
    </row>
    <row r="13" spans="1:37" ht="12.75" customHeight="1" x14ac:dyDescent="0.25">
      <c r="A13" s="56" t="s">
        <v>38</v>
      </c>
      <c r="B13" s="59" t="str">
        <f>CRS!B13</f>
        <v>TILCAG, JEREMY B.</v>
      </c>
      <c r="C13" s="65" t="str">
        <f>CRS!C13</f>
        <v>M</v>
      </c>
      <c r="D13" s="70" t="str">
        <f>CRS!D13</f>
        <v>ACT: NET MGMT</v>
      </c>
      <c r="E13" s="109">
        <v>10</v>
      </c>
      <c r="F13" s="109">
        <v>10</v>
      </c>
      <c r="G13" s="109">
        <v>40</v>
      </c>
      <c r="H13" s="109">
        <v>40</v>
      </c>
      <c r="I13" s="109">
        <v>10</v>
      </c>
      <c r="J13" s="109">
        <v>30</v>
      </c>
      <c r="K13" s="109"/>
      <c r="L13" s="109"/>
      <c r="M13" s="109"/>
      <c r="N13" s="109"/>
      <c r="O13" s="60">
        <f t="shared" si="0"/>
        <v>140</v>
      </c>
      <c r="P13" s="67">
        <f t="shared" si="1"/>
        <v>100</v>
      </c>
      <c r="Q13" s="109">
        <v>30</v>
      </c>
      <c r="R13" s="109">
        <v>40</v>
      </c>
      <c r="S13" s="109">
        <v>40</v>
      </c>
      <c r="T13" s="109">
        <v>40</v>
      </c>
      <c r="U13" s="109">
        <v>30</v>
      </c>
      <c r="V13" s="109">
        <v>40</v>
      </c>
      <c r="W13" s="109">
        <v>40</v>
      </c>
      <c r="X13" s="109"/>
      <c r="Y13" s="109"/>
      <c r="Z13" s="109"/>
      <c r="AA13" s="60">
        <f t="shared" si="2"/>
        <v>260</v>
      </c>
      <c r="AB13" s="67">
        <f t="shared" si="3"/>
        <v>92.857142857142861</v>
      </c>
      <c r="AC13" s="111">
        <v>43</v>
      </c>
      <c r="AD13" s="67">
        <f t="shared" si="4"/>
        <v>50.588235294117645</v>
      </c>
      <c r="AE13" s="66">
        <f>CRS!H13</f>
        <v>80.842857142857142</v>
      </c>
      <c r="AF13" s="64">
        <f>CRS!I13</f>
        <v>90</v>
      </c>
      <c r="AG13" s="55"/>
      <c r="AH13" s="55"/>
      <c r="AI13" s="55"/>
      <c r="AJ13" s="55"/>
      <c r="AK13" s="55"/>
    </row>
    <row r="14" spans="1:37" ht="12.75" customHeight="1" x14ac:dyDescent="0.25">
      <c r="A14" s="56" t="s">
        <v>39</v>
      </c>
      <c r="B14" s="59" t="str">
        <f>CRS!B14</f>
        <v/>
      </c>
      <c r="C14" s="65" t="str">
        <f>CRS!C14</f>
        <v/>
      </c>
      <c r="D14" s="70" t="str">
        <f>CRS!D14</f>
        <v/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66" t="str">
        <f>CRS!H14</f>
        <v/>
      </c>
      <c r="AF14" s="64" t="str">
        <f>CRS!I14</f>
        <v/>
      </c>
      <c r="AG14" s="55"/>
      <c r="AH14" s="55"/>
      <c r="AI14" s="55"/>
      <c r="AJ14" s="55"/>
      <c r="AK14" s="55"/>
    </row>
    <row r="15" spans="1:37" ht="12.75" customHeight="1" x14ac:dyDescent="0.25">
      <c r="A15" s="56" t="s">
        <v>40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66" t="str">
        <f>CRS!H15</f>
        <v/>
      </c>
      <c r="AF15" s="64" t="str">
        <f>CRS!I15</f>
        <v/>
      </c>
      <c r="AG15" s="55"/>
      <c r="AH15" s="55"/>
      <c r="AI15" s="55"/>
      <c r="AJ15" s="55"/>
      <c r="AK15" s="55"/>
    </row>
    <row r="16" spans="1:37" ht="12.75" customHeight="1" x14ac:dyDescent="0.25">
      <c r="A16" s="56" t="s">
        <v>41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66" t="str">
        <f>CRS!H16</f>
        <v/>
      </c>
      <c r="AF16" s="64" t="str">
        <f>CRS!I16</f>
        <v/>
      </c>
      <c r="AG16" s="55"/>
      <c r="AH16" s="55"/>
      <c r="AI16" s="55"/>
      <c r="AJ16" s="55"/>
      <c r="AK16" s="55"/>
    </row>
    <row r="17" spans="1:34" ht="12.75" customHeight="1" x14ac:dyDescent="0.25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66" t="str">
        <f>CRS!H17</f>
        <v/>
      </c>
      <c r="AF17" s="64" t="str">
        <f>CRS!I17</f>
        <v/>
      </c>
      <c r="AG17" s="55"/>
      <c r="AH17" s="55"/>
    </row>
    <row r="18" spans="1:34" ht="12.75" customHeight="1" x14ac:dyDescent="0.25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66" t="str">
        <f>CRS!H18</f>
        <v/>
      </c>
      <c r="AF18" s="64" t="str">
        <f>CRS!I18</f>
        <v/>
      </c>
      <c r="AG18" s="55"/>
      <c r="AH18" s="55"/>
    </row>
    <row r="19" spans="1:34" ht="12.75" customHeight="1" x14ac:dyDescent="0.2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66" t="str">
        <f>CRS!H19</f>
        <v/>
      </c>
      <c r="AF19" s="64" t="str">
        <f>CRS!I19</f>
        <v/>
      </c>
      <c r="AG19" s="55"/>
      <c r="AH19" s="55"/>
    </row>
    <row r="20" spans="1:34" ht="12.75" customHeight="1" x14ac:dyDescent="0.2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66" t="str">
        <f>CRS!H20</f>
        <v/>
      </c>
      <c r="AF20" s="64" t="str">
        <f>CRS!I20</f>
        <v/>
      </c>
      <c r="AG20" s="55"/>
      <c r="AH20" s="55"/>
    </row>
    <row r="21" spans="1:34" ht="12.75" customHeight="1" x14ac:dyDescent="0.2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 t="str">
        <f>CRS!H21</f>
        <v/>
      </c>
      <c r="AF21" s="64" t="str">
        <f>CRS!I21</f>
        <v/>
      </c>
      <c r="AG21" s="55"/>
      <c r="AH21" s="55"/>
    </row>
    <row r="22" spans="1:34" ht="12.75" customHeight="1" x14ac:dyDescent="0.2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66" t="str">
        <f>CRS!H22</f>
        <v/>
      </c>
      <c r="AF22" s="64" t="str">
        <f>CRS!I22</f>
        <v/>
      </c>
      <c r="AG22" s="55"/>
      <c r="AH22" s="55"/>
    </row>
    <row r="23" spans="1:34" ht="12.75" customHeight="1" x14ac:dyDescent="0.2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66" t="str">
        <f>CRS!H23</f>
        <v/>
      </c>
      <c r="AF23" s="64" t="str">
        <f>CRS!I23</f>
        <v/>
      </c>
      <c r="AG23" s="55"/>
      <c r="AH23" s="55"/>
    </row>
    <row r="24" spans="1:34" ht="12.75" customHeight="1" x14ac:dyDescent="0.2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66" t="str">
        <f>CRS!H24</f>
        <v/>
      </c>
      <c r="AF24" s="64" t="str">
        <f>CRS!I24</f>
        <v/>
      </c>
      <c r="AG24" s="55"/>
      <c r="AH24" s="55"/>
    </row>
    <row r="25" spans="1:34" ht="12.75" customHeight="1" x14ac:dyDescent="0.2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66" t="str">
        <f>CRS!H25</f>
        <v/>
      </c>
      <c r="AF25" s="64" t="str">
        <f>CRS!I25</f>
        <v/>
      </c>
      <c r="AG25" s="55"/>
      <c r="AH25" s="55"/>
    </row>
    <row r="26" spans="1:34" ht="12.75" customHeight="1" x14ac:dyDescent="0.2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66" t="str">
        <f>CRS!H26</f>
        <v/>
      </c>
      <c r="AF26" s="64" t="str">
        <f>CRS!I26</f>
        <v/>
      </c>
      <c r="AG26" s="303"/>
      <c r="AH26" s="301" t="s">
        <v>127</v>
      </c>
    </row>
    <row r="27" spans="1:34" ht="12.75" customHeight="1" x14ac:dyDescent="0.2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66" t="str">
        <f>CRS!H27</f>
        <v/>
      </c>
      <c r="AF27" s="64" t="str">
        <f>CRS!I27</f>
        <v/>
      </c>
      <c r="AG27" s="304"/>
      <c r="AH27" s="302"/>
    </row>
    <row r="28" spans="1:34" ht="12.75" customHeight="1" x14ac:dyDescent="0.2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66" t="str">
        <f>CRS!H28</f>
        <v/>
      </c>
      <c r="AF28" s="64" t="str">
        <f>CRS!I28</f>
        <v/>
      </c>
      <c r="AG28" s="304"/>
      <c r="AH28" s="302"/>
    </row>
    <row r="29" spans="1:34" ht="12.75" customHeight="1" x14ac:dyDescent="0.2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66" t="str">
        <f>CRS!H29</f>
        <v/>
      </c>
      <c r="AF29" s="64" t="str">
        <f>CRS!I29</f>
        <v/>
      </c>
      <c r="AG29" s="304"/>
      <c r="AH29" s="302"/>
    </row>
    <row r="30" spans="1:34" ht="12.75" customHeight="1" x14ac:dyDescent="0.2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66" t="str">
        <f>CRS!H30</f>
        <v/>
      </c>
      <c r="AF30" s="64" t="str">
        <f>CRS!I30</f>
        <v/>
      </c>
      <c r="AG30" s="304"/>
      <c r="AH30" s="302"/>
    </row>
    <row r="31" spans="1:34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66" t="str">
        <f>CRS!H31</f>
        <v/>
      </c>
      <c r="AF31" s="64" t="str">
        <f>CRS!I31</f>
        <v/>
      </c>
      <c r="AG31" s="304"/>
      <c r="AH31" s="302"/>
    </row>
    <row r="32" spans="1:34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66" t="str">
        <f>CRS!H32</f>
        <v/>
      </c>
      <c r="AF32" s="64" t="str">
        <f>CRS!I32</f>
        <v/>
      </c>
      <c r="AG32" s="304"/>
      <c r="AH32" s="302"/>
    </row>
    <row r="33" spans="1:37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66" t="str">
        <f>CRS!H33</f>
        <v/>
      </c>
      <c r="AF33" s="64" t="str">
        <f>CRS!I33</f>
        <v/>
      </c>
      <c r="AG33" s="304"/>
      <c r="AH33" s="302"/>
      <c r="AI33" s="55"/>
      <c r="AJ33" s="55"/>
      <c r="AK33" s="55"/>
    </row>
    <row r="34" spans="1:37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66" t="str">
        <f>CRS!H34</f>
        <v/>
      </c>
      <c r="AF34" s="64" t="str">
        <f>CRS!I34</f>
        <v/>
      </c>
      <c r="AG34" s="304"/>
      <c r="AH34" s="302"/>
      <c r="AI34" s="55"/>
      <c r="AJ34" s="55"/>
      <c r="AK34" s="55"/>
    </row>
    <row r="35" spans="1:37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66" t="str">
        <f>CRS!H35</f>
        <v/>
      </c>
      <c r="AF35" s="64" t="str">
        <f>CRS!I35</f>
        <v/>
      </c>
      <c r="AG35" s="304"/>
      <c r="AH35" s="302"/>
      <c r="AI35" s="55"/>
      <c r="AJ35" s="55"/>
      <c r="AK35" s="55"/>
    </row>
    <row r="36" spans="1:37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66" t="str">
        <f>CRS!H36</f>
        <v/>
      </c>
      <c r="AF36" s="64" t="str">
        <f>CRS!I36</f>
        <v/>
      </c>
      <c r="AG36" s="304"/>
      <c r="AH36" s="302"/>
      <c r="AI36" s="55"/>
      <c r="AJ36" s="55"/>
      <c r="AK36" s="55"/>
    </row>
    <row r="37" spans="1:37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04"/>
      <c r="AH37" s="302"/>
      <c r="AI37" s="55"/>
      <c r="AJ37" s="55"/>
      <c r="AK37" s="55"/>
    </row>
    <row r="38" spans="1:37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66" t="str">
        <f>CRS!H38</f>
        <v/>
      </c>
      <c r="AF38" s="64" t="str">
        <f>CRS!I38</f>
        <v/>
      </c>
      <c r="AG38" s="304"/>
      <c r="AH38" s="302"/>
      <c r="AI38" s="55"/>
      <c r="AJ38" s="55"/>
      <c r="AK38" s="55"/>
    </row>
    <row r="39" spans="1:37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04"/>
      <c r="AH39" s="302"/>
      <c r="AI39" s="55"/>
      <c r="AJ39" s="55"/>
      <c r="AK39" s="55"/>
    </row>
    <row r="40" spans="1:37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04"/>
      <c r="AH40" s="302"/>
      <c r="AI40" s="55"/>
      <c r="AJ40" s="55"/>
      <c r="AK40" s="55"/>
    </row>
    <row r="41" spans="1:37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25">
      <c r="A42" s="357" t="str">
        <f>A1</f>
        <v>CITCS INTL A  ACT 131</v>
      </c>
      <c r="B42" s="358"/>
      <c r="C42" s="358"/>
      <c r="D42" s="358"/>
      <c r="E42" s="328" t="s">
        <v>97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1"/>
      <c r="AG42" s="55"/>
      <c r="AH42" s="55"/>
      <c r="AI42" s="55"/>
      <c r="AJ42" s="55"/>
      <c r="AK42" s="55"/>
    </row>
    <row r="43" spans="1:37" ht="15" customHeight="1" x14ac:dyDescent="0.25">
      <c r="A43" s="359"/>
      <c r="B43" s="360"/>
      <c r="C43" s="360"/>
      <c r="D43" s="360"/>
      <c r="E43" s="312" t="str">
        <f>E2</f>
        <v>Class Standing</v>
      </c>
      <c r="F43" s="312"/>
      <c r="G43" s="312"/>
      <c r="H43" s="312"/>
      <c r="I43" s="312"/>
      <c r="J43" s="312"/>
      <c r="K43" s="313"/>
      <c r="L43" s="313"/>
      <c r="M43" s="313"/>
      <c r="N43" s="313"/>
      <c r="O43" s="313"/>
      <c r="P43" s="314"/>
      <c r="Q43" s="312" t="str">
        <f>Q2</f>
        <v>Laboratory</v>
      </c>
      <c r="R43" s="313"/>
      <c r="S43" s="313"/>
      <c r="T43" s="313"/>
      <c r="U43" s="313"/>
      <c r="V43" s="313"/>
      <c r="W43" s="313"/>
      <c r="X43" s="313"/>
      <c r="Y43" s="313"/>
      <c r="Z43" s="313"/>
      <c r="AA43" s="313"/>
      <c r="AB43" s="314"/>
      <c r="AC43" s="321" t="s">
        <v>98</v>
      </c>
      <c r="AD43" s="322"/>
      <c r="AE43" s="364" t="s">
        <v>99</v>
      </c>
      <c r="AF43" s="366" t="s">
        <v>100</v>
      </c>
      <c r="AG43" s="62"/>
      <c r="AH43" s="62"/>
      <c r="AI43" s="62"/>
      <c r="AJ43" s="62"/>
      <c r="AK43" s="62"/>
    </row>
    <row r="44" spans="1:37" ht="12.75" customHeight="1" x14ac:dyDescent="0.25">
      <c r="A44" s="342" t="str">
        <f>A3</f>
        <v>COMPUTER MAINTENANCE &amp; REPAIR</v>
      </c>
      <c r="B44" s="343"/>
      <c r="C44" s="343"/>
      <c r="D44" s="343"/>
      <c r="E44" s="315" t="s">
        <v>101</v>
      </c>
      <c r="F44" s="315" t="s">
        <v>102</v>
      </c>
      <c r="G44" s="315" t="s">
        <v>103</v>
      </c>
      <c r="H44" s="315" t="s">
        <v>104</v>
      </c>
      <c r="I44" s="315" t="s">
        <v>105</v>
      </c>
      <c r="J44" s="315" t="s">
        <v>106</v>
      </c>
      <c r="K44" s="315" t="s">
        <v>107</v>
      </c>
      <c r="L44" s="315" t="s">
        <v>108</v>
      </c>
      <c r="M44" s="315" t="s">
        <v>109</v>
      </c>
      <c r="N44" s="315" t="s">
        <v>0</v>
      </c>
      <c r="O44" s="332" t="s">
        <v>110</v>
      </c>
      <c r="P44" s="309" t="s">
        <v>111</v>
      </c>
      <c r="Q44" s="315" t="s">
        <v>112</v>
      </c>
      <c r="R44" s="315" t="s">
        <v>113</v>
      </c>
      <c r="S44" s="315" t="s">
        <v>114</v>
      </c>
      <c r="T44" s="315" t="s">
        <v>115</v>
      </c>
      <c r="U44" s="315" t="s">
        <v>116</v>
      </c>
      <c r="V44" s="315" t="s">
        <v>117</v>
      </c>
      <c r="W44" s="315" t="s">
        <v>118</v>
      </c>
      <c r="X44" s="315" t="s">
        <v>119</v>
      </c>
      <c r="Y44" s="315" t="s">
        <v>120</v>
      </c>
      <c r="Z44" s="315" t="s">
        <v>121</v>
      </c>
      <c r="AA44" s="332" t="s">
        <v>110</v>
      </c>
      <c r="AB44" s="309" t="s">
        <v>111</v>
      </c>
      <c r="AC44" s="323"/>
      <c r="AD44" s="324"/>
      <c r="AE44" s="364"/>
      <c r="AF44" s="366"/>
      <c r="AG44" s="62"/>
      <c r="AH44" s="62"/>
      <c r="AI44" s="62"/>
      <c r="AJ44" s="62"/>
      <c r="AK44" s="62"/>
    </row>
    <row r="45" spans="1:37" ht="12.75" customHeight="1" x14ac:dyDescent="0.25">
      <c r="A45" s="337" t="str">
        <f>A4</f>
        <v>8:45-10:00MW  1:45-3:00 MWF</v>
      </c>
      <c r="B45" s="338"/>
      <c r="C45" s="339"/>
      <c r="D45" s="71" t="str">
        <f>D4</f>
        <v>N6004</v>
      </c>
      <c r="E45" s="315"/>
      <c r="F45" s="315"/>
      <c r="G45" s="315"/>
      <c r="H45" s="315"/>
      <c r="I45" s="315"/>
      <c r="J45" s="315"/>
      <c r="K45" s="315"/>
      <c r="L45" s="315"/>
      <c r="M45" s="315"/>
      <c r="N45" s="315"/>
      <c r="O45" s="332"/>
      <c r="P45" s="309"/>
      <c r="Q45" s="314"/>
      <c r="R45" s="314"/>
      <c r="S45" s="314"/>
      <c r="T45" s="314"/>
      <c r="U45" s="315"/>
      <c r="V45" s="315"/>
      <c r="W45" s="314"/>
      <c r="X45" s="314"/>
      <c r="Y45" s="314"/>
      <c r="Z45" s="314"/>
      <c r="AA45" s="333"/>
      <c r="AB45" s="310"/>
      <c r="AC45" s="68" t="s">
        <v>122</v>
      </c>
      <c r="AD45" s="69" t="s">
        <v>123</v>
      </c>
      <c r="AE45" s="364"/>
      <c r="AF45" s="366"/>
      <c r="AG45" s="62"/>
      <c r="AH45" s="62"/>
      <c r="AI45" s="62"/>
      <c r="AJ45" s="62"/>
      <c r="AK45" s="62"/>
    </row>
    <row r="46" spans="1:37" ht="12.75" customHeight="1" x14ac:dyDescent="0.25">
      <c r="A46" s="337" t="str">
        <f>A5</f>
        <v>1ST Trimester SY 2015-2016</v>
      </c>
      <c r="B46" s="338"/>
      <c r="C46" s="339"/>
      <c r="D46" s="339"/>
      <c r="E46" s="57">
        <f t="shared" ref="E46:N46" si="5">IF(E5="","",E5)</f>
        <v>10</v>
      </c>
      <c r="F46" s="57" t="str">
        <f t="shared" si="5"/>
        <v/>
      </c>
      <c r="G46" s="57">
        <f t="shared" si="5"/>
        <v>40</v>
      </c>
      <c r="H46" s="57">
        <f t="shared" si="5"/>
        <v>40</v>
      </c>
      <c r="I46" s="57">
        <f t="shared" si="5"/>
        <v>20</v>
      </c>
      <c r="J46" s="57">
        <f t="shared" si="5"/>
        <v>30</v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32"/>
      <c r="P46" s="309"/>
      <c r="Q46" s="57">
        <f>IF(Q5="","",Q5)</f>
        <v>40</v>
      </c>
      <c r="R46" s="57">
        <f t="shared" ref="R46:Z46" si="6">IF(R5="","",R5)</f>
        <v>40</v>
      </c>
      <c r="S46" s="57">
        <f t="shared" si="6"/>
        <v>40</v>
      </c>
      <c r="T46" s="57">
        <f t="shared" si="6"/>
        <v>40</v>
      </c>
      <c r="U46" s="57">
        <f t="shared" si="6"/>
        <v>40</v>
      </c>
      <c r="V46" s="57">
        <f t="shared" si="6"/>
        <v>40</v>
      </c>
      <c r="W46" s="57">
        <f t="shared" si="6"/>
        <v>40</v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3"/>
      <c r="AB46" s="310"/>
      <c r="AC46" s="57">
        <f>IF(AC5="","",AC5)</f>
        <v>85</v>
      </c>
      <c r="AD46" s="325"/>
      <c r="AE46" s="364"/>
      <c r="AF46" s="366"/>
      <c r="AG46" s="62"/>
      <c r="AH46" s="62"/>
      <c r="AI46" s="62"/>
      <c r="AJ46" s="62"/>
      <c r="AK46" s="62"/>
    </row>
    <row r="47" spans="1:37" ht="12.75" customHeight="1" x14ac:dyDescent="0.25">
      <c r="A47" s="344" t="str">
        <f>A6</f>
        <v>Inst/Prof:LEONARD PRIM FRANCIS G. REYES</v>
      </c>
      <c r="B47" s="313"/>
      <c r="C47" s="314"/>
      <c r="D47" s="314"/>
      <c r="E47" s="305">
        <f>IF(E6="","",E6)</f>
        <v>42261</v>
      </c>
      <c r="F47" s="305">
        <f t="shared" ref="F47:N47" si="7">IF(F6="","",F6)</f>
        <v>42268</v>
      </c>
      <c r="G47" s="305" t="str">
        <f t="shared" si="7"/>
        <v>CODECADEMY</v>
      </c>
      <c r="H47" s="305" t="str">
        <f t="shared" si="7"/>
        <v>CODECADEMY</v>
      </c>
      <c r="I47" s="305" t="str">
        <f t="shared" si="7"/>
        <v>CODECADEMY</v>
      </c>
      <c r="J47" s="305">
        <f t="shared" si="7"/>
        <v>42263</v>
      </c>
      <c r="K47" s="305" t="str">
        <f t="shared" si="7"/>
        <v/>
      </c>
      <c r="L47" s="305" t="str">
        <f t="shared" si="7"/>
        <v/>
      </c>
      <c r="M47" s="305" t="str">
        <f t="shared" si="7"/>
        <v/>
      </c>
      <c r="N47" s="305" t="str">
        <f t="shared" si="7"/>
        <v/>
      </c>
      <c r="O47" s="307">
        <f>O6</f>
        <v>140</v>
      </c>
      <c r="P47" s="309"/>
      <c r="Q47" s="305" t="str">
        <f t="shared" ref="Q47:Z47" si="8">IF(Q6="","",Q6)</f>
        <v>LAB01</v>
      </c>
      <c r="R47" s="305" t="str">
        <f t="shared" si="8"/>
        <v>LAB02</v>
      </c>
      <c r="S47" s="305" t="str">
        <f t="shared" si="8"/>
        <v>LAB03</v>
      </c>
      <c r="T47" s="305" t="str">
        <f t="shared" si="8"/>
        <v>LAB04</v>
      </c>
      <c r="U47" s="305" t="str">
        <f t="shared" si="8"/>
        <v>LAB05</v>
      </c>
      <c r="V47" s="305" t="str">
        <f t="shared" si="8"/>
        <v>LAB06</v>
      </c>
      <c r="W47" s="305" t="str">
        <f t="shared" si="8"/>
        <v>LAB07</v>
      </c>
      <c r="X47" s="305" t="str">
        <f t="shared" si="8"/>
        <v/>
      </c>
      <c r="Y47" s="305" t="str">
        <f t="shared" si="8"/>
        <v/>
      </c>
      <c r="Z47" s="305" t="str">
        <f t="shared" si="8"/>
        <v/>
      </c>
      <c r="AA47" s="307">
        <f>AA6</f>
        <v>280</v>
      </c>
      <c r="AB47" s="310"/>
      <c r="AC47" s="374">
        <f>AC6</f>
        <v>0</v>
      </c>
      <c r="AD47" s="326"/>
      <c r="AE47" s="364"/>
      <c r="AF47" s="366"/>
      <c r="AG47" s="62"/>
      <c r="AH47" s="62"/>
      <c r="AI47" s="62"/>
      <c r="AJ47" s="62"/>
      <c r="AK47" s="62"/>
    </row>
    <row r="48" spans="1:37" ht="13.35" customHeight="1" x14ac:dyDescent="0.25">
      <c r="A48" s="347" t="s">
        <v>124</v>
      </c>
      <c r="B48" s="348"/>
      <c r="C48" s="351" t="s">
        <v>125</v>
      </c>
      <c r="D48" s="340" t="s">
        <v>128</v>
      </c>
      <c r="E48" s="305"/>
      <c r="F48" s="305"/>
      <c r="G48" s="305"/>
      <c r="H48" s="305"/>
      <c r="I48" s="305"/>
      <c r="J48" s="305"/>
      <c r="K48" s="305"/>
      <c r="L48" s="305"/>
      <c r="M48" s="305"/>
      <c r="N48" s="305"/>
      <c r="O48" s="307"/>
      <c r="P48" s="309"/>
      <c r="Q48" s="305"/>
      <c r="R48" s="305"/>
      <c r="S48" s="305"/>
      <c r="T48" s="305"/>
      <c r="U48" s="305"/>
      <c r="V48" s="305"/>
      <c r="W48" s="305"/>
      <c r="X48" s="305"/>
      <c r="Y48" s="305"/>
      <c r="Z48" s="305"/>
      <c r="AA48" s="307"/>
      <c r="AB48" s="310"/>
      <c r="AC48" s="375"/>
      <c r="AD48" s="326"/>
      <c r="AE48" s="364"/>
      <c r="AF48" s="366"/>
      <c r="AG48" s="55"/>
      <c r="AH48" s="55"/>
      <c r="AI48" s="55"/>
      <c r="AJ48" s="55"/>
      <c r="AK48" s="55"/>
    </row>
    <row r="49" spans="1:32" x14ac:dyDescent="0.25">
      <c r="A49" s="349"/>
      <c r="B49" s="350"/>
      <c r="C49" s="352"/>
      <c r="D49" s="341"/>
      <c r="E49" s="306"/>
      <c r="F49" s="306"/>
      <c r="G49" s="306"/>
      <c r="H49" s="306"/>
      <c r="I49" s="306"/>
      <c r="J49" s="306"/>
      <c r="K49" s="306"/>
      <c r="L49" s="306"/>
      <c r="M49" s="306"/>
      <c r="N49" s="306"/>
      <c r="O49" s="308"/>
      <c r="P49" s="377"/>
      <c r="Q49" s="306"/>
      <c r="R49" s="306"/>
      <c r="S49" s="306"/>
      <c r="T49" s="306"/>
      <c r="U49" s="306"/>
      <c r="V49" s="306"/>
      <c r="W49" s="306"/>
      <c r="X49" s="306"/>
      <c r="Y49" s="306"/>
      <c r="Z49" s="306"/>
      <c r="AA49" s="308"/>
      <c r="AB49" s="311"/>
      <c r="AC49" s="376"/>
      <c r="AD49" s="327"/>
      <c r="AE49" s="365"/>
      <c r="AF49" s="367"/>
    </row>
    <row r="50" spans="1:32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3"/>
      <c r="AH66" s="301" t="s">
        <v>127</v>
      </c>
    </row>
    <row r="67" spans="1:34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4"/>
      <c r="AH67" s="302"/>
    </row>
    <row r="68" spans="1:34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4"/>
      <c r="AH68" s="302"/>
    </row>
    <row r="69" spans="1:34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4"/>
      <c r="AH69" s="302"/>
    </row>
    <row r="70" spans="1:34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4"/>
      <c r="AH70" s="302"/>
    </row>
    <row r="71" spans="1:34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4"/>
      <c r="AH71" s="302"/>
    </row>
    <row r="72" spans="1:34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4"/>
      <c r="AH72" s="302"/>
    </row>
    <row r="73" spans="1:34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4"/>
      <c r="AH73" s="302"/>
    </row>
    <row r="74" spans="1:34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4"/>
      <c r="AH74" s="302"/>
    </row>
    <row r="75" spans="1:34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4"/>
      <c r="AH75" s="302"/>
    </row>
    <row r="76" spans="1:34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4"/>
      <c r="AH76" s="302"/>
    </row>
    <row r="77" spans="1:34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4"/>
      <c r="AH77" s="302"/>
    </row>
    <row r="78" spans="1:34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4"/>
      <c r="AH78" s="302"/>
    </row>
    <row r="79" spans="1:34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4"/>
      <c r="AH79" s="302"/>
    </row>
    <row r="80" spans="1:34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4"/>
      <c r="AH80" s="302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A5" zoomScaleNormal="100" workbookViewId="0">
      <selection activeCell="T14" sqref="T14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53" t="str">
        <f>CRS!A1</f>
        <v>CITCS INTL A  ACT 131</v>
      </c>
      <c r="B1" s="354"/>
      <c r="C1" s="354"/>
      <c r="D1" s="354"/>
      <c r="E1" s="328" t="s">
        <v>135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25">
      <c r="A2" s="355"/>
      <c r="B2" s="356"/>
      <c r="C2" s="356"/>
      <c r="D2" s="356"/>
      <c r="E2" s="371" t="str">
        <f>IF('INITIAL INPUT'!G20="","",'INITIAL INPUT'!G20)</f>
        <v>Class Standing</v>
      </c>
      <c r="F2" s="371"/>
      <c r="G2" s="371"/>
      <c r="H2" s="371"/>
      <c r="I2" s="371"/>
      <c r="J2" s="371"/>
      <c r="K2" s="372"/>
      <c r="L2" s="372"/>
      <c r="M2" s="372"/>
      <c r="N2" s="372"/>
      <c r="O2" s="372"/>
      <c r="P2" s="373"/>
      <c r="Q2" s="312" t="str">
        <f>IF('INITIAL INPUT'!G21="","",'INITIAL INPUT'!G21)</f>
        <v>Laboratory</v>
      </c>
      <c r="R2" s="313"/>
      <c r="S2" s="313"/>
      <c r="T2" s="313"/>
      <c r="U2" s="313"/>
      <c r="V2" s="313"/>
      <c r="W2" s="313"/>
      <c r="X2" s="313"/>
      <c r="Y2" s="313"/>
      <c r="Z2" s="313"/>
      <c r="AA2" s="313"/>
      <c r="AB2" s="314"/>
      <c r="AC2" s="321" t="s">
        <v>98</v>
      </c>
      <c r="AD2" s="322"/>
      <c r="AE2" s="378" t="s">
        <v>132</v>
      </c>
      <c r="AF2" s="364" t="s">
        <v>99</v>
      </c>
      <c r="AG2" s="366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42" t="str">
        <f>CRS!A3</f>
        <v>COMPUTER MAINTENANCE &amp; REPAIR</v>
      </c>
      <c r="B3" s="343"/>
      <c r="C3" s="343"/>
      <c r="D3" s="343"/>
      <c r="E3" s="315" t="s">
        <v>101</v>
      </c>
      <c r="F3" s="315" t="s">
        <v>102</v>
      </c>
      <c r="G3" s="315" t="s">
        <v>103</v>
      </c>
      <c r="H3" s="315" t="s">
        <v>104</v>
      </c>
      <c r="I3" s="315" t="s">
        <v>105</v>
      </c>
      <c r="J3" s="315" t="s">
        <v>106</v>
      </c>
      <c r="K3" s="315" t="s">
        <v>107</v>
      </c>
      <c r="L3" s="315" t="s">
        <v>108</v>
      </c>
      <c r="M3" s="315" t="s">
        <v>109</v>
      </c>
      <c r="N3" s="315" t="s">
        <v>0</v>
      </c>
      <c r="O3" s="332" t="s">
        <v>110</v>
      </c>
      <c r="P3" s="309" t="s">
        <v>111</v>
      </c>
      <c r="Q3" s="315" t="s">
        <v>112</v>
      </c>
      <c r="R3" s="315" t="s">
        <v>113</v>
      </c>
      <c r="S3" s="315" t="s">
        <v>114</v>
      </c>
      <c r="T3" s="315" t="s">
        <v>115</v>
      </c>
      <c r="U3" s="315" t="s">
        <v>116</v>
      </c>
      <c r="V3" s="315" t="s">
        <v>117</v>
      </c>
      <c r="W3" s="315" t="s">
        <v>118</v>
      </c>
      <c r="X3" s="315" t="s">
        <v>119</v>
      </c>
      <c r="Y3" s="315" t="s">
        <v>120</v>
      </c>
      <c r="Z3" s="315" t="s">
        <v>121</v>
      </c>
      <c r="AA3" s="332" t="s">
        <v>110</v>
      </c>
      <c r="AB3" s="309" t="s">
        <v>111</v>
      </c>
      <c r="AC3" s="323"/>
      <c r="AD3" s="324"/>
      <c r="AE3" s="378"/>
      <c r="AF3" s="364"/>
      <c r="AG3" s="366"/>
      <c r="AH3" s="62"/>
      <c r="AI3" s="62"/>
      <c r="AJ3" s="62"/>
      <c r="AK3" s="62"/>
      <c r="AL3" s="62"/>
    </row>
    <row r="4" spans="1:38" ht="12.75" customHeight="1" x14ac:dyDescent="0.25">
      <c r="A4" s="337" t="str">
        <f>CRS!A4</f>
        <v>8:45-10:00MW  1:45-3:00 MWF</v>
      </c>
      <c r="B4" s="338"/>
      <c r="C4" s="339"/>
      <c r="D4" s="71" t="str">
        <f>CRS!D4</f>
        <v>N6004</v>
      </c>
      <c r="E4" s="314"/>
      <c r="F4" s="314"/>
      <c r="G4" s="314"/>
      <c r="H4" s="314"/>
      <c r="I4" s="314"/>
      <c r="J4" s="314"/>
      <c r="K4" s="314"/>
      <c r="L4" s="314"/>
      <c r="M4" s="314"/>
      <c r="N4" s="314"/>
      <c r="O4" s="333"/>
      <c r="P4" s="310"/>
      <c r="Q4" s="314"/>
      <c r="R4" s="314"/>
      <c r="S4" s="314"/>
      <c r="T4" s="314"/>
      <c r="U4" s="314"/>
      <c r="V4" s="314"/>
      <c r="W4" s="314"/>
      <c r="X4" s="314"/>
      <c r="Y4" s="314"/>
      <c r="Z4" s="314"/>
      <c r="AA4" s="333"/>
      <c r="AB4" s="310"/>
      <c r="AC4" s="68" t="s">
        <v>122</v>
      </c>
      <c r="AD4" s="69" t="s">
        <v>123</v>
      </c>
      <c r="AE4" s="378"/>
      <c r="AF4" s="364"/>
      <c r="AG4" s="366"/>
      <c r="AH4" s="62"/>
      <c r="AI4" s="62"/>
      <c r="AJ4" s="62"/>
      <c r="AK4" s="62"/>
      <c r="AL4" s="62"/>
    </row>
    <row r="5" spans="1:38" ht="12.6" customHeight="1" x14ac:dyDescent="0.25">
      <c r="A5" s="337" t="str">
        <f>CRS!A5</f>
        <v>1ST Trimester SY 2015-2016</v>
      </c>
      <c r="B5" s="338"/>
      <c r="C5" s="339"/>
      <c r="D5" s="339"/>
      <c r="E5" s="108">
        <v>20</v>
      </c>
      <c r="F5" s="108">
        <v>20</v>
      </c>
      <c r="G5" s="108">
        <v>20</v>
      </c>
      <c r="H5" s="108">
        <v>20</v>
      </c>
      <c r="I5" s="108">
        <v>20</v>
      </c>
      <c r="J5" s="108"/>
      <c r="K5" s="108"/>
      <c r="L5" s="108"/>
      <c r="M5" s="108"/>
      <c r="N5" s="108"/>
      <c r="O5" s="333"/>
      <c r="P5" s="310"/>
      <c r="Q5" s="108">
        <v>40</v>
      </c>
      <c r="R5" s="108">
        <v>40</v>
      </c>
      <c r="S5" s="108">
        <v>20</v>
      </c>
      <c r="T5" s="108">
        <v>100</v>
      </c>
      <c r="U5" s="108"/>
      <c r="V5" s="108"/>
      <c r="W5" s="108"/>
      <c r="X5" s="108"/>
      <c r="Y5" s="108"/>
      <c r="Z5" s="108"/>
      <c r="AA5" s="333"/>
      <c r="AB5" s="310"/>
      <c r="AC5" s="110">
        <v>100</v>
      </c>
      <c r="AD5" s="325"/>
      <c r="AE5" s="378"/>
      <c r="AF5" s="364"/>
      <c r="AG5" s="366"/>
      <c r="AH5" s="62"/>
      <c r="AI5" s="62"/>
      <c r="AJ5" s="62"/>
      <c r="AK5" s="62"/>
      <c r="AL5" s="62"/>
    </row>
    <row r="6" spans="1:38" ht="12.75" customHeight="1" x14ac:dyDescent="0.25">
      <c r="A6" s="344" t="str">
        <f>CRS!A6</f>
        <v>Inst/Prof:LEONARD PRIM FRANCIS G. REYES</v>
      </c>
      <c r="B6" s="313"/>
      <c r="C6" s="314"/>
      <c r="D6" s="314"/>
      <c r="E6" s="316" t="s">
        <v>181</v>
      </c>
      <c r="F6" s="316" t="s">
        <v>181</v>
      </c>
      <c r="G6" s="316" t="s">
        <v>181</v>
      </c>
      <c r="H6" s="316" t="s">
        <v>181</v>
      </c>
      <c r="I6" s="316" t="s">
        <v>181</v>
      </c>
      <c r="J6" s="316"/>
      <c r="K6" s="316"/>
      <c r="L6" s="316"/>
      <c r="M6" s="316"/>
      <c r="N6" s="316"/>
      <c r="O6" s="334">
        <f>IF(SUM(E5:N5)=0,"",SUM(E5:N5))</f>
        <v>100</v>
      </c>
      <c r="P6" s="310"/>
      <c r="Q6" s="316" t="s">
        <v>174</v>
      </c>
      <c r="R6" s="316" t="s">
        <v>175</v>
      </c>
      <c r="S6" s="316" t="s">
        <v>176</v>
      </c>
      <c r="T6" s="316" t="s">
        <v>182</v>
      </c>
      <c r="U6" s="316"/>
      <c r="V6" s="316"/>
      <c r="W6" s="316"/>
      <c r="X6" s="316"/>
      <c r="Y6" s="316"/>
      <c r="Z6" s="316"/>
      <c r="AA6" s="361">
        <f>IF(SUM(Q5:Z5)=0,"",SUM(Q5:Z5))</f>
        <v>200</v>
      </c>
      <c r="AB6" s="310"/>
      <c r="AC6" s="368">
        <f>'INITIAL INPUT'!D22</f>
        <v>0</v>
      </c>
      <c r="AD6" s="326"/>
      <c r="AE6" s="378"/>
      <c r="AF6" s="364"/>
      <c r="AG6" s="366"/>
      <c r="AH6" s="62"/>
      <c r="AI6" s="62"/>
      <c r="AJ6" s="62"/>
      <c r="AK6" s="62"/>
      <c r="AL6" s="62"/>
    </row>
    <row r="7" spans="1:38" ht="13.35" customHeight="1" x14ac:dyDescent="0.25">
      <c r="A7" s="344" t="s">
        <v>124</v>
      </c>
      <c r="B7" s="312"/>
      <c r="C7" s="351" t="s">
        <v>125</v>
      </c>
      <c r="D7" s="340" t="s">
        <v>126</v>
      </c>
      <c r="E7" s="317"/>
      <c r="F7" s="317"/>
      <c r="G7" s="317"/>
      <c r="H7" s="317"/>
      <c r="I7" s="317"/>
      <c r="J7" s="319"/>
      <c r="K7" s="319"/>
      <c r="L7" s="319"/>
      <c r="M7" s="319"/>
      <c r="N7" s="319"/>
      <c r="O7" s="335"/>
      <c r="P7" s="310"/>
      <c r="Q7" s="317"/>
      <c r="R7" s="317"/>
      <c r="S7" s="317"/>
      <c r="T7" s="317"/>
      <c r="U7" s="317"/>
      <c r="V7" s="317"/>
      <c r="W7" s="317"/>
      <c r="X7" s="317"/>
      <c r="Y7" s="317"/>
      <c r="Z7" s="317"/>
      <c r="AA7" s="362"/>
      <c r="AB7" s="310"/>
      <c r="AC7" s="369"/>
      <c r="AD7" s="326"/>
      <c r="AE7" s="378"/>
      <c r="AF7" s="364"/>
      <c r="AG7" s="366"/>
      <c r="AH7" s="55"/>
      <c r="AI7" s="55"/>
      <c r="AJ7" s="55"/>
      <c r="AK7" s="55"/>
      <c r="AL7" s="55"/>
    </row>
    <row r="8" spans="1:38" ht="14.1" customHeight="1" x14ac:dyDescent="0.25">
      <c r="A8" s="345"/>
      <c r="B8" s="346"/>
      <c r="C8" s="352"/>
      <c r="D8" s="341"/>
      <c r="E8" s="318"/>
      <c r="F8" s="318"/>
      <c r="G8" s="318"/>
      <c r="H8" s="318"/>
      <c r="I8" s="318"/>
      <c r="J8" s="320"/>
      <c r="K8" s="320"/>
      <c r="L8" s="320"/>
      <c r="M8" s="320"/>
      <c r="N8" s="320"/>
      <c r="O8" s="336"/>
      <c r="P8" s="311"/>
      <c r="Q8" s="318"/>
      <c r="R8" s="318"/>
      <c r="S8" s="318"/>
      <c r="T8" s="318"/>
      <c r="U8" s="318"/>
      <c r="V8" s="318"/>
      <c r="W8" s="318"/>
      <c r="X8" s="318"/>
      <c r="Y8" s="318"/>
      <c r="Z8" s="318"/>
      <c r="AA8" s="363"/>
      <c r="AB8" s="311"/>
      <c r="AC8" s="370"/>
      <c r="AD8" s="327"/>
      <c r="AE8" s="379"/>
      <c r="AF8" s="365"/>
      <c r="AG8" s="367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>CASIL, MARK ERSON S.</v>
      </c>
      <c r="C9" s="65" t="str">
        <f>CRS!C9</f>
        <v>M</v>
      </c>
      <c r="D9" s="70" t="str">
        <f>CRS!D9</f>
        <v>ACT: NET MGMT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>MENDOZA, PATRICK JOSHUA B.</v>
      </c>
      <c r="C10" s="65" t="str">
        <f>CRS!C10</f>
        <v>M</v>
      </c>
      <c r="D10" s="70" t="str">
        <f>CRS!D10</f>
        <v>ACT: NET MGMT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>PARAN, DINNMARK STONE T.</v>
      </c>
      <c r="C11" s="65" t="str">
        <f>CRS!C11</f>
        <v>M</v>
      </c>
      <c r="D11" s="70" t="str">
        <f>CRS!D11</f>
        <v>ACT: NET MGMT</v>
      </c>
      <c r="E11" s="109">
        <v>20</v>
      </c>
      <c r="F11" s="109">
        <v>20</v>
      </c>
      <c r="G11" s="109">
        <v>20</v>
      </c>
      <c r="H11" s="109">
        <v>20</v>
      </c>
      <c r="I11" s="109">
        <v>20</v>
      </c>
      <c r="J11" s="109"/>
      <c r="K11" s="109"/>
      <c r="L11" s="109"/>
      <c r="M11" s="109"/>
      <c r="N11" s="109"/>
      <c r="O11" s="60">
        <f t="shared" si="0"/>
        <v>100</v>
      </c>
      <c r="P11" s="67">
        <f t="shared" si="1"/>
        <v>100</v>
      </c>
      <c r="Q11" s="109">
        <v>30</v>
      </c>
      <c r="R11" s="109">
        <v>30</v>
      </c>
      <c r="S11" s="109">
        <v>20</v>
      </c>
      <c r="T11" s="109">
        <v>70</v>
      </c>
      <c r="U11" s="109"/>
      <c r="V11" s="109"/>
      <c r="W11" s="109"/>
      <c r="X11" s="109"/>
      <c r="Y11" s="109"/>
      <c r="Z11" s="109"/>
      <c r="AA11" s="60">
        <f t="shared" si="2"/>
        <v>150</v>
      </c>
      <c r="AB11" s="67">
        <f t="shared" si="3"/>
        <v>75</v>
      </c>
      <c r="AC11" s="111">
        <v>58</v>
      </c>
      <c r="AD11" s="67">
        <f t="shared" si="4"/>
        <v>57.999999999999993</v>
      </c>
      <c r="AE11" s="112">
        <f>CRS!M11</f>
        <v>77.47</v>
      </c>
      <c r="AF11" s="66">
        <f>CRS!N11</f>
        <v>81.935000000000002</v>
      </c>
      <c r="AG11" s="64">
        <f>CRS!O11</f>
        <v>91</v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>PERALTA, NIDA B.</v>
      </c>
      <c r="C12" s="65" t="str">
        <f>CRS!C12</f>
        <v>F</v>
      </c>
      <c r="D12" s="70" t="str">
        <f>CRS!D12</f>
        <v>ACT: NET MGMT</v>
      </c>
      <c r="E12" s="109">
        <v>20</v>
      </c>
      <c r="F12" s="109">
        <v>20</v>
      </c>
      <c r="G12" s="109">
        <v>20</v>
      </c>
      <c r="H12" s="109">
        <v>20</v>
      </c>
      <c r="I12" s="109">
        <v>10</v>
      </c>
      <c r="J12" s="109"/>
      <c r="K12" s="109"/>
      <c r="L12" s="109"/>
      <c r="M12" s="109"/>
      <c r="N12" s="109"/>
      <c r="O12" s="60">
        <f t="shared" si="0"/>
        <v>90</v>
      </c>
      <c r="P12" s="67">
        <f t="shared" si="1"/>
        <v>90</v>
      </c>
      <c r="Q12" s="109">
        <v>30</v>
      </c>
      <c r="R12" s="109">
        <v>30</v>
      </c>
      <c r="S12" s="109">
        <v>20</v>
      </c>
      <c r="T12" s="109">
        <v>70</v>
      </c>
      <c r="U12" s="109"/>
      <c r="V12" s="109"/>
      <c r="W12" s="109"/>
      <c r="X12" s="109"/>
      <c r="Y12" s="109"/>
      <c r="Z12" s="109"/>
      <c r="AA12" s="60">
        <f t="shared" si="2"/>
        <v>150</v>
      </c>
      <c r="AB12" s="67">
        <f t="shared" si="3"/>
        <v>75</v>
      </c>
      <c r="AC12" s="111">
        <v>50</v>
      </c>
      <c r="AD12" s="67">
        <f t="shared" si="4"/>
        <v>50</v>
      </c>
      <c r="AE12" s="112">
        <f>CRS!M12</f>
        <v>71.45</v>
      </c>
      <c r="AF12" s="66">
        <f>CRS!N12</f>
        <v>69.864285714285728</v>
      </c>
      <c r="AG12" s="64">
        <f>CRS!O12</f>
        <v>85</v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>TILCAG, JEREMY B.</v>
      </c>
      <c r="C13" s="65" t="str">
        <f>CRS!C13</f>
        <v>M</v>
      </c>
      <c r="D13" s="70" t="str">
        <f>CRS!D13</f>
        <v>ACT: NET MGMT</v>
      </c>
      <c r="E13" s="109">
        <v>10</v>
      </c>
      <c r="F13" s="109">
        <v>10</v>
      </c>
      <c r="G13" s="109">
        <v>10</v>
      </c>
      <c r="H13" s="109">
        <v>20</v>
      </c>
      <c r="I13" s="109">
        <v>20</v>
      </c>
      <c r="J13" s="109"/>
      <c r="K13" s="109"/>
      <c r="L13" s="109"/>
      <c r="M13" s="109"/>
      <c r="N13" s="109"/>
      <c r="O13" s="60">
        <f t="shared" si="0"/>
        <v>70</v>
      </c>
      <c r="P13" s="67">
        <f t="shared" si="1"/>
        <v>70</v>
      </c>
      <c r="Q13" s="109">
        <v>30</v>
      </c>
      <c r="R13" s="109">
        <v>30</v>
      </c>
      <c r="S13" s="109">
        <v>20</v>
      </c>
      <c r="T13" s="109">
        <v>50</v>
      </c>
      <c r="U13" s="109"/>
      <c r="V13" s="109"/>
      <c r="W13" s="109"/>
      <c r="X13" s="109"/>
      <c r="Y13" s="109"/>
      <c r="Z13" s="109"/>
      <c r="AA13" s="60">
        <f t="shared" si="2"/>
        <v>130</v>
      </c>
      <c r="AB13" s="67">
        <f t="shared" si="3"/>
        <v>65</v>
      </c>
      <c r="AC13" s="111">
        <v>64</v>
      </c>
      <c r="AD13" s="67">
        <f t="shared" si="4"/>
        <v>64</v>
      </c>
      <c r="AE13" s="112">
        <f>CRS!M13</f>
        <v>66.31</v>
      </c>
      <c r="AF13" s="66">
        <f>CRS!N13</f>
        <v>73.576428571428579</v>
      </c>
      <c r="AG13" s="64">
        <f>CRS!O13</f>
        <v>87</v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/>
      </c>
      <c r="C14" s="65" t="str">
        <f>CRS!C14</f>
        <v/>
      </c>
      <c r="D14" s="70" t="str">
        <f>CRS!D14</f>
        <v/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03"/>
      <c r="AI26" s="301" t="s">
        <v>127</v>
      </c>
    </row>
    <row r="27" spans="1:35" ht="12.75" customHeight="1" x14ac:dyDescent="0.2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04"/>
      <c r="AI27" s="302"/>
    </row>
    <row r="28" spans="1:35" ht="12.75" customHeight="1" x14ac:dyDescent="0.2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04"/>
      <c r="AI28" s="302"/>
    </row>
    <row r="29" spans="1:35" ht="12.75" customHeight="1" x14ac:dyDescent="0.2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04"/>
      <c r="AI29" s="302"/>
    </row>
    <row r="30" spans="1:35" ht="12.75" customHeight="1" x14ac:dyDescent="0.2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04"/>
      <c r="AI30" s="302"/>
    </row>
    <row r="31" spans="1:35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04"/>
      <c r="AI31" s="302"/>
    </row>
    <row r="32" spans="1:35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04"/>
      <c r="AI32" s="302"/>
    </row>
    <row r="33" spans="1:38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04"/>
      <c r="AI33" s="302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04"/>
      <c r="AI34" s="302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04"/>
      <c r="AI35" s="302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04"/>
      <c r="AI36" s="302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04"/>
      <c r="AI37" s="302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04"/>
      <c r="AI38" s="302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04"/>
      <c r="AI39" s="302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04"/>
      <c r="AI40" s="302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57" t="str">
        <f>A1</f>
        <v>CITCS INTL A  ACT 131</v>
      </c>
      <c r="B42" s="358"/>
      <c r="C42" s="358"/>
      <c r="D42" s="358"/>
      <c r="E42" s="328" t="s">
        <v>135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25">
      <c r="A43" s="359"/>
      <c r="B43" s="360"/>
      <c r="C43" s="360"/>
      <c r="D43" s="360"/>
      <c r="E43" s="312" t="str">
        <f>E2</f>
        <v>Class Standing</v>
      </c>
      <c r="F43" s="312"/>
      <c r="G43" s="312"/>
      <c r="H43" s="312"/>
      <c r="I43" s="312"/>
      <c r="J43" s="312"/>
      <c r="K43" s="313"/>
      <c r="L43" s="313"/>
      <c r="M43" s="313"/>
      <c r="N43" s="313"/>
      <c r="O43" s="313"/>
      <c r="P43" s="314"/>
      <c r="Q43" s="312" t="str">
        <f>Q2</f>
        <v>Laboratory</v>
      </c>
      <c r="R43" s="313"/>
      <c r="S43" s="313"/>
      <c r="T43" s="313"/>
      <c r="U43" s="313"/>
      <c r="V43" s="313"/>
      <c r="W43" s="313"/>
      <c r="X43" s="313"/>
      <c r="Y43" s="313"/>
      <c r="Z43" s="313"/>
      <c r="AA43" s="313"/>
      <c r="AB43" s="314"/>
      <c r="AC43" s="321" t="s">
        <v>98</v>
      </c>
      <c r="AD43" s="322"/>
      <c r="AE43" s="378" t="str">
        <f>AE2</f>
        <v>RAW SCORE</v>
      </c>
      <c r="AF43" s="364" t="s">
        <v>99</v>
      </c>
      <c r="AG43" s="366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42" t="str">
        <f>A3</f>
        <v>COMPUTER MAINTENANCE &amp; REPAIR</v>
      </c>
      <c r="B44" s="343"/>
      <c r="C44" s="343"/>
      <c r="D44" s="343"/>
      <c r="E44" s="315" t="s">
        <v>101</v>
      </c>
      <c r="F44" s="315" t="s">
        <v>102</v>
      </c>
      <c r="G44" s="315" t="s">
        <v>103</v>
      </c>
      <c r="H44" s="315" t="s">
        <v>104</v>
      </c>
      <c r="I44" s="315" t="s">
        <v>105</v>
      </c>
      <c r="J44" s="315" t="s">
        <v>106</v>
      </c>
      <c r="K44" s="315" t="s">
        <v>107</v>
      </c>
      <c r="L44" s="315" t="s">
        <v>108</v>
      </c>
      <c r="M44" s="315" t="s">
        <v>109</v>
      </c>
      <c r="N44" s="315" t="s">
        <v>0</v>
      </c>
      <c r="O44" s="332" t="s">
        <v>110</v>
      </c>
      <c r="P44" s="309" t="s">
        <v>111</v>
      </c>
      <c r="Q44" s="315" t="s">
        <v>112</v>
      </c>
      <c r="R44" s="315" t="s">
        <v>113</v>
      </c>
      <c r="S44" s="315" t="s">
        <v>114</v>
      </c>
      <c r="T44" s="315" t="s">
        <v>115</v>
      </c>
      <c r="U44" s="315" t="s">
        <v>116</v>
      </c>
      <c r="V44" s="315" t="s">
        <v>117</v>
      </c>
      <c r="W44" s="315" t="s">
        <v>118</v>
      </c>
      <c r="X44" s="315" t="s">
        <v>119</v>
      </c>
      <c r="Y44" s="315" t="s">
        <v>120</v>
      </c>
      <c r="Z44" s="315" t="s">
        <v>121</v>
      </c>
      <c r="AA44" s="332" t="s">
        <v>110</v>
      </c>
      <c r="AB44" s="309" t="s">
        <v>111</v>
      </c>
      <c r="AC44" s="323"/>
      <c r="AD44" s="324"/>
      <c r="AE44" s="378"/>
      <c r="AF44" s="364"/>
      <c r="AG44" s="366"/>
      <c r="AH44" s="62"/>
      <c r="AI44" s="62"/>
      <c r="AJ44" s="62"/>
      <c r="AK44" s="62"/>
      <c r="AL44" s="62"/>
    </row>
    <row r="45" spans="1:38" ht="12.75" customHeight="1" x14ac:dyDescent="0.25">
      <c r="A45" s="337" t="str">
        <f>A4</f>
        <v>8:45-10:00MW  1:45-3:00 MWF</v>
      </c>
      <c r="B45" s="338"/>
      <c r="C45" s="339"/>
      <c r="D45" s="71" t="str">
        <f>D4</f>
        <v>N6004</v>
      </c>
      <c r="E45" s="315"/>
      <c r="F45" s="315"/>
      <c r="G45" s="315"/>
      <c r="H45" s="315"/>
      <c r="I45" s="315"/>
      <c r="J45" s="315"/>
      <c r="K45" s="315"/>
      <c r="L45" s="315"/>
      <c r="M45" s="315"/>
      <c r="N45" s="315"/>
      <c r="O45" s="332"/>
      <c r="P45" s="309"/>
      <c r="Q45" s="314"/>
      <c r="R45" s="314"/>
      <c r="S45" s="314"/>
      <c r="T45" s="314"/>
      <c r="U45" s="315"/>
      <c r="V45" s="315"/>
      <c r="W45" s="314"/>
      <c r="X45" s="314"/>
      <c r="Y45" s="314"/>
      <c r="Z45" s="314"/>
      <c r="AA45" s="333"/>
      <c r="AB45" s="310"/>
      <c r="AC45" s="68" t="s">
        <v>122</v>
      </c>
      <c r="AD45" s="69" t="s">
        <v>123</v>
      </c>
      <c r="AE45" s="378"/>
      <c r="AF45" s="364"/>
      <c r="AG45" s="366"/>
      <c r="AH45" s="62"/>
      <c r="AI45" s="62"/>
      <c r="AJ45" s="62"/>
      <c r="AK45" s="62"/>
      <c r="AL45" s="62"/>
    </row>
    <row r="46" spans="1:38" ht="12.75" customHeight="1" x14ac:dyDescent="0.25">
      <c r="A46" s="337" t="str">
        <f>A5</f>
        <v>1ST Trimester SY 2015-2016</v>
      </c>
      <c r="B46" s="338"/>
      <c r="C46" s="339"/>
      <c r="D46" s="339"/>
      <c r="E46" s="57">
        <f t="shared" ref="E46:N47" si="5">IF(E5="","",E5)</f>
        <v>20</v>
      </c>
      <c r="F46" s="57">
        <f t="shared" si="5"/>
        <v>20</v>
      </c>
      <c r="G46" s="57">
        <f t="shared" si="5"/>
        <v>20</v>
      </c>
      <c r="H46" s="57">
        <f t="shared" si="5"/>
        <v>20</v>
      </c>
      <c r="I46" s="57">
        <f t="shared" si="5"/>
        <v>20</v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32"/>
      <c r="P46" s="309"/>
      <c r="Q46" s="57">
        <f>IF(Q5="","",Q5)</f>
        <v>40</v>
      </c>
      <c r="R46" s="57">
        <f t="shared" ref="R46:Z46" si="6">IF(R5="","",R5)</f>
        <v>40</v>
      </c>
      <c r="S46" s="57">
        <f t="shared" si="6"/>
        <v>20</v>
      </c>
      <c r="T46" s="57">
        <f t="shared" si="6"/>
        <v>100</v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3"/>
      <c r="AB46" s="310"/>
      <c r="AC46" s="57">
        <f>IF(AC5="","",AC5)</f>
        <v>100</v>
      </c>
      <c r="AD46" s="325"/>
      <c r="AE46" s="378"/>
      <c r="AF46" s="364"/>
      <c r="AG46" s="366"/>
      <c r="AH46" s="62"/>
      <c r="AI46" s="62"/>
      <c r="AJ46" s="62"/>
      <c r="AK46" s="62"/>
      <c r="AL46" s="62"/>
    </row>
    <row r="47" spans="1:38" ht="12.75" customHeight="1" x14ac:dyDescent="0.25">
      <c r="A47" s="344" t="str">
        <f>A6</f>
        <v>Inst/Prof:LEONARD PRIM FRANCIS G. REYES</v>
      </c>
      <c r="B47" s="313"/>
      <c r="C47" s="314"/>
      <c r="D47" s="314"/>
      <c r="E47" s="305" t="str">
        <f>IF(E6="","",E6)</f>
        <v>JSCRIPT</v>
      </c>
      <c r="F47" s="305" t="str">
        <f t="shared" si="5"/>
        <v>JSCRIPT</v>
      </c>
      <c r="G47" s="305" t="str">
        <f t="shared" si="5"/>
        <v>JSCRIPT</v>
      </c>
      <c r="H47" s="305" t="str">
        <f t="shared" si="5"/>
        <v>JSCRIPT</v>
      </c>
      <c r="I47" s="305" t="str">
        <f t="shared" si="5"/>
        <v>JSCRIPT</v>
      </c>
      <c r="J47" s="305" t="str">
        <f t="shared" si="5"/>
        <v/>
      </c>
      <c r="K47" s="305" t="str">
        <f t="shared" si="5"/>
        <v/>
      </c>
      <c r="L47" s="305" t="str">
        <f t="shared" si="5"/>
        <v/>
      </c>
      <c r="M47" s="305" t="str">
        <f t="shared" si="5"/>
        <v/>
      </c>
      <c r="N47" s="305" t="str">
        <f t="shared" si="5"/>
        <v/>
      </c>
      <c r="O47" s="307">
        <f>O6</f>
        <v>100</v>
      </c>
      <c r="P47" s="309"/>
      <c r="Q47" s="305" t="str">
        <f t="shared" ref="Q47:Z47" si="7">IF(Q6="","",Q6)</f>
        <v>LAB01</v>
      </c>
      <c r="R47" s="305" t="str">
        <f t="shared" si="7"/>
        <v>LAB02</v>
      </c>
      <c r="S47" s="305" t="str">
        <f t="shared" si="7"/>
        <v>LAB03</v>
      </c>
      <c r="T47" s="305" t="str">
        <f t="shared" si="7"/>
        <v>PRJ</v>
      </c>
      <c r="U47" s="305" t="str">
        <f t="shared" si="7"/>
        <v/>
      </c>
      <c r="V47" s="305" t="str">
        <f t="shared" si="7"/>
        <v/>
      </c>
      <c r="W47" s="305" t="str">
        <f t="shared" si="7"/>
        <v/>
      </c>
      <c r="X47" s="305" t="str">
        <f t="shared" si="7"/>
        <v/>
      </c>
      <c r="Y47" s="305" t="str">
        <f t="shared" si="7"/>
        <v/>
      </c>
      <c r="Z47" s="305" t="str">
        <f t="shared" si="7"/>
        <v/>
      </c>
      <c r="AA47" s="307">
        <f>AA6</f>
        <v>200</v>
      </c>
      <c r="AB47" s="310"/>
      <c r="AC47" s="374">
        <f>AC6</f>
        <v>0</v>
      </c>
      <c r="AD47" s="326"/>
      <c r="AE47" s="378"/>
      <c r="AF47" s="364"/>
      <c r="AG47" s="366"/>
      <c r="AH47" s="62"/>
      <c r="AI47" s="62"/>
      <c r="AJ47" s="62"/>
      <c r="AK47" s="62"/>
      <c r="AL47" s="62"/>
    </row>
    <row r="48" spans="1:38" ht="13.35" customHeight="1" x14ac:dyDescent="0.25">
      <c r="A48" s="347" t="s">
        <v>124</v>
      </c>
      <c r="B48" s="348"/>
      <c r="C48" s="351" t="s">
        <v>125</v>
      </c>
      <c r="D48" s="340" t="s">
        <v>128</v>
      </c>
      <c r="E48" s="305"/>
      <c r="F48" s="305"/>
      <c r="G48" s="305"/>
      <c r="H48" s="305"/>
      <c r="I48" s="305"/>
      <c r="J48" s="305"/>
      <c r="K48" s="305"/>
      <c r="L48" s="305"/>
      <c r="M48" s="305"/>
      <c r="N48" s="305"/>
      <c r="O48" s="307"/>
      <c r="P48" s="309"/>
      <c r="Q48" s="305"/>
      <c r="R48" s="305"/>
      <c r="S48" s="305"/>
      <c r="T48" s="305"/>
      <c r="U48" s="305"/>
      <c r="V48" s="305"/>
      <c r="W48" s="305"/>
      <c r="X48" s="305"/>
      <c r="Y48" s="305"/>
      <c r="Z48" s="305"/>
      <c r="AA48" s="307"/>
      <c r="AB48" s="310"/>
      <c r="AC48" s="375"/>
      <c r="AD48" s="326"/>
      <c r="AE48" s="378"/>
      <c r="AF48" s="364"/>
      <c r="AG48" s="366"/>
      <c r="AH48" s="55"/>
      <c r="AI48" s="55"/>
      <c r="AJ48" s="55"/>
      <c r="AK48" s="55"/>
      <c r="AL48" s="55"/>
    </row>
    <row r="49" spans="1:33" x14ac:dyDescent="0.25">
      <c r="A49" s="349"/>
      <c r="B49" s="350"/>
      <c r="C49" s="352"/>
      <c r="D49" s="341"/>
      <c r="E49" s="306"/>
      <c r="F49" s="306"/>
      <c r="G49" s="306"/>
      <c r="H49" s="306"/>
      <c r="I49" s="306"/>
      <c r="J49" s="306"/>
      <c r="K49" s="306"/>
      <c r="L49" s="306"/>
      <c r="M49" s="306"/>
      <c r="N49" s="306"/>
      <c r="O49" s="308"/>
      <c r="P49" s="377"/>
      <c r="Q49" s="306"/>
      <c r="R49" s="306"/>
      <c r="S49" s="306"/>
      <c r="T49" s="306"/>
      <c r="U49" s="306"/>
      <c r="V49" s="306"/>
      <c r="W49" s="306"/>
      <c r="X49" s="306"/>
      <c r="Y49" s="306"/>
      <c r="Z49" s="306"/>
      <c r="AA49" s="308"/>
      <c r="AB49" s="311"/>
      <c r="AC49" s="376"/>
      <c r="AD49" s="327"/>
      <c r="AE49" s="379"/>
      <c r="AF49" s="365"/>
      <c r="AG49" s="367"/>
    </row>
    <row r="50" spans="1:33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3"/>
      <c r="AI66" s="301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4"/>
      <c r="AI67" s="302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4"/>
      <c r="AI68" s="302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4"/>
      <c r="AI69" s="302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4"/>
      <c r="AI70" s="302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4"/>
      <c r="AI71" s="302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4"/>
      <c r="AI72" s="302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4"/>
      <c r="AI73" s="302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4"/>
      <c r="AI74" s="302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4"/>
      <c r="AI75" s="302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4"/>
      <c r="AI76" s="302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4"/>
      <c r="AI77" s="302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4"/>
      <c r="AI78" s="302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4"/>
      <c r="AI79" s="302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4"/>
      <c r="AI80" s="302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zoomScaleNormal="100" workbookViewId="0">
      <selection activeCell="S12" sqref="S12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53" t="str">
        <f>CRS!A1</f>
        <v>CITCS INTL A  ACT 131</v>
      </c>
      <c r="B1" s="354"/>
      <c r="C1" s="354"/>
      <c r="D1" s="354"/>
      <c r="E1" s="328" t="s">
        <v>137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25">
      <c r="A2" s="355"/>
      <c r="B2" s="356"/>
      <c r="C2" s="356"/>
      <c r="D2" s="356"/>
      <c r="E2" s="371" t="str">
        <f>IF('INITIAL INPUT'!G20="","",'INITIAL INPUT'!G20)</f>
        <v>Class Standing</v>
      </c>
      <c r="F2" s="371"/>
      <c r="G2" s="371"/>
      <c r="H2" s="371"/>
      <c r="I2" s="371"/>
      <c r="J2" s="371"/>
      <c r="K2" s="372"/>
      <c r="L2" s="372"/>
      <c r="M2" s="372"/>
      <c r="N2" s="372"/>
      <c r="O2" s="372"/>
      <c r="P2" s="373"/>
      <c r="Q2" s="312" t="str">
        <f>IF('INITIAL INPUT'!G21="","",'INITIAL INPUT'!G21)</f>
        <v>Laboratory</v>
      </c>
      <c r="R2" s="313"/>
      <c r="S2" s="313"/>
      <c r="T2" s="313"/>
      <c r="U2" s="313"/>
      <c r="V2" s="313"/>
      <c r="W2" s="313"/>
      <c r="X2" s="313"/>
      <c r="Y2" s="313"/>
      <c r="Z2" s="313"/>
      <c r="AA2" s="313"/>
      <c r="AB2" s="314"/>
      <c r="AC2" s="321" t="s">
        <v>98</v>
      </c>
      <c r="AD2" s="322"/>
      <c r="AE2" s="378" t="s">
        <v>132</v>
      </c>
      <c r="AF2" s="364" t="s">
        <v>99</v>
      </c>
      <c r="AG2" s="366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42" t="str">
        <f>CRS!A3</f>
        <v>COMPUTER MAINTENANCE &amp; REPAIR</v>
      </c>
      <c r="B3" s="343"/>
      <c r="C3" s="343"/>
      <c r="D3" s="343"/>
      <c r="E3" s="315" t="s">
        <v>101</v>
      </c>
      <c r="F3" s="315" t="s">
        <v>102</v>
      </c>
      <c r="G3" s="315" t="s">
        <v>103</v>
      </c>
      <c r="H3" s="315" t="s">
        <v>104</v>
      </c>
      <c r="I3" s="315" t="s">
        <v>105</v>
      </c>
      <c r="J3" s="315" t="s">
        <v>106</v>
      </c>
      <c r="K3" s="315" t="s">
        <v>107</v>
      </c>
      <c r="L3" s="315" t="s">
        <v>108</v>
      </c>
      <c r="M3" s="315" t="s">
        <v>109</v>
      </c>
      <c r="N3" s="315" t="s">
        <v>0</v>
      </c>
      <c r="O3" s="332" t="s">
        <v>110</v>
      </c>
      <c r="P3" s="309" t="s">
        <v>111</v>
      </c>
      <c r="Q3" s="315" t="s">
        <v>112</v>
      </c>
      <c r="R3" s="315" t="s">
        <v>113</v>
      </c>
      <c r="S3" s="315" t="s">
        <v>114</v>
      </c>
      <c r="T3" s="315" t="s">
        <v>115</v>
      </c>
      <c r="U3" s="315" t="s">
        <v>116</v>
      </c>
      <c r="V3" s="315" t="s">
        <v>117</v>
      </c>
      <c r="W3" s="315" t="s">
        <v>118</v>
      </c>
      <c r="X3" s="315" t="s">
        <v>119</v>
      </c>
      <c r="Y3" s="315" t="s">
        <v>120</v>
      </c>
      <c r="Z3" s="315" t="s">
        <v>121</v>
      </c>
      <c r="AA3" s="332" t="s">
        <v>110</v>
      </c>
      <c r="AB3" s="309" t="s">
        <v>111</v>
      </c>
      <c r="AC3" s="323"/>
      <c r="AD3" s="324"/>
      <c r="AE3" s="378"/>
      <c r="AF3" s="364"/>
      <c r="AG3" s="366"/>
      <c r="AH3" s="62"/>
      <c r="AI3" s="62"/>
      <c r="AJ3" s="62"/>
      <c r="AK3" s="62"/>
      <c r="AL3" s="62"/>
    </row>
    <row r="4" spans="1:38" ht="12.75" customHeight="1" x14ac:dyDescent="0.25">
      <c r="A4" s="337" t="str">
        <f>CRS!A4</f>
        <v>8:45-10:00MW  1:45-3:00 MWF</v>
      </c>
      <c r="B4" s="338"/>
      <c r="C4" s="339"/>
      <c r="D4" s="71" t="str">
        <f>CRS!D4</f>
        <v>N6004</v>
      </c>
      <c r="E4" s="314"/>
      <c r="F4" s="314"/>
      <c r="G4" s="314"/>
      <c r="H4" s="314"/>
      <c r="I4" s="314"/>
      <c r="J4" s="314"/>
      <c r="K4" s="314"/>
      <c r="L4" s="314"/>
      <c r="M4" s="314"/>
      <c r="N4" s="314"/>
      <c r="O4" s="333"/>
      <c r="P4" s="310"/>
      <c r="Q4" s="314"/>
      <c r="R4" s="314"/>
      <c r="S4" s="314"/>
      <c r="T4" s="314"/>
      <c r="U4" s="314"/>
      <c r="V4" s="314"/>
      <c r="W4" s="314"/>
      <c r="X4" s="314"/>
      <c r="Y4" s="314"/>
      <c r="Z4" s="314"/>
      <c r="AA4" s="333"/>
      <c r="AB4" s="310"/>
      <c r="AC4" s="68" t="s">
        <v>122</v>
      </c>
      <c r="AD4" s="69" t="s">
        <v>123</v>
      </c>
      <c r="AE4" s="378"/>
      <c r="AF4" s="364"/>
      <c r="AG4" s="366"/>
      <c r="AH4" s="62"/>
      <c r="AI4" s="62"/>
      <c r="AJ4" s="62"/>
      <c r="AK4" s="62"/>
      <c r="AL4" s="62"/>
    </row>
    <row r="5" spans="1:38" ht="12.6" customHeight="1" x14ac:dyDescent="0.25">
      <c r="A5" s="337" t="str">
        <f>CRS!A5</f>
        <v>1ST Trimester SY 2015-2016</v>
      </c>
      <c r="B5" s="338"/>
      <c r="C5" s="339"/>
      <c r="D5" s="339"/>
      <c r="E5" s="108">
        <v>20</v>
      </c>
      <c r="F5" s="108">
        <v>20</v>
      </c>
      <c r="G5" s="108">
        <v>20</v>
      </c>
      <c r="H5" s="108">
        <v>20</v>
      </c>
      <c r="I5" s="108">
        <v>20</v>
      </c>
      <c r="J5" s="108"/>
      <c r="K5" s="108"/>
      <c r="L5" s="108"/>
      <c r="M5" s="108"/>
      <c r="N5" s="108"/>
      <c r="O5" s="333"/>
      <c r="P5" s="310"/>
      <c r="Q5" s="108">
        <v>20</v>
      </c>
      <c r="R5" s="108">
        <v>20</v>
      </c>
      <c r="S5" s="108">
        <v>100</v>
      </c>
      <c r="T5" s="108"/>
      <c r="U5" s="108"/>
      <c r="V5" s="108"/>
      <c r="W5" s="108"/>
      <c r="X5" s="108"/>
      <c r="Y5" s="108"/>
      <c r="Z5" s="108"/>
      <c r="AA5" s="333"/>
      <c r="AB5" s="310"/>
      <c r="AC5" s="110">
        <v>100</v>
      </c>
      <c r="AD5" s="325"/>
      <c r="AE5" s="378"/>
      <c r="AF5" s="364"/>
      <c r="AG5" s="366"/>
      <c r="AH5" s="62"/>
      <c r="AI5" s="62"/>
      <c r="AJ5" s="62"/>
      <c r="AK5" s="62"/>
      <c r="AL5" s="62"/>
    </row>
    <row r="6" spans="1:38" ht="12.75" customHeight="1" x14ac:dyDescent="0.25">
      <c r="A6" s="344" t="str">
        <f>CRS!A6</f>
        <v>Inst/Prof:LEONARD PRIM FRANCIS G. REYES</v>
      </c>
      <c r="B6" s="313"/>
      <c r="C6" s="314"/>
      <c r="D6" s="314"/>
      <c r="E6" s="316" t="s">
        <v>183</v>
      </c>
      <c r="F6" s="316" t="s">
        <v>183</v>
      </c>
      <c r="G6" s="316" t="s">
        <v>183</v>
      </c>
      <c r="H6" s="316" t="s">
        <v>183</v>
      </c>
      <c r="I6" s="316" t="s">
        <v>183</v>
      </c>
      <c r="J6" s="316"/>
      <c r="K6" s="316"/>
      <c r="L6" s="316"/>
      <c r="M6" s="316"/>
      <c r="N6" s="316"/>
      <c r="O6" s="334">
        <f>IF(SUM(E5:N5)=0,"",SUM(E5:N5))</f>
        <v>100</v>
      </c>
      <c r="P6" s="310"/>
      <c r="Q6" s="316" t="s">
        <v>174</v>
      </c>
      <c r="R6" s="316" t="s">
        <v>175</v>
      </c>
      <c r="S6" s="316" t="s">
        <v>182</v>
      </c>
      <c r="T6" s="316"/>
      <c r="U6" s="316"/>
      <c r="V6" s="316"/>
      <c r="W6" s="316"/>
      <c r="X6" s="316"/>
      <c r="Y6" s="316"/>
      <c r="Z6" s="316"/>
      <c r="AA6" s="361">
        <f>IF(SUM(Q5:Z5)=0,"",SUM(Q5:Z5))</f>
        <v>140</v>
      </c>
      <c r="AB6" s="310"/>
      <c r="AC6" s="368">
        <f>'INITIAL INPUT'!D24</f>
        <v>0</v>
      </c>
      <c r="AD6" s="326"/>
      <c r="AE6" s="378"/>
      <c r="AF6" s="364"/>
      <c r="AG6" s="366"/>
      <c r="AH6" s="62"/>
      <c r="AI6" s="62"/>
      <c r="AJ6" s="62"/>
      <c r="AK6" s="62"/>
      <c r="AL6" s="62"/>
    </row>
    <row r="7" spans="1:38" ht="13.35" customHeight="1" x14ac:dyDescent="0.25">
      <c r="A7" s="344" t="s">
        <v>124</v>
      </c>
      <c r="B7" s="312"/>
      <c r="C7" s="351" t="s">
        <v>125</v>
      </c>
      <c r="D7" s="340" t="s">
        <v>126</v>
      </c>
      <c r="E7" s="317"/>
      <c r="F7" s="317"/>
      <c r="G7" s="317"/>
      <c r="H7" s="317"/>
      <c r="I7" s="317"/>
      <c r="J7" s="319"/>
      <c r="K7" s="319"/>
      <c r="L7" s="319"/>
      <c r="M7" s="319"/>
      <c r="N7" s="319"/>
      <c r="O7" s="335"/>
      <c r="P7" s="310"/>
      <c r="Q7" s="317"/>
      <c r="R7" s="317"/>
      <c r="S7" s="317"/>
      <c r="T7" s="317"/>
      <c r="U7" s="317"/>
      <c r="V7" s="317"/>
      <c r="W7" s="317"/>
      <c r="X7" s="317"/>
      <c r="Y7" s="317"/>
      <c r="Z7" s="317"/>
      <c r="AA7" s="362"/>
      <c r="AB7" s="310"/>
      <c r="AC7" s="369"/>
      <c r="AD7" s="326"/>
      <c r="AE7" s="378"/>
      <c r="AF7" s="364"/>
      <c r="AG7" s="366"/>
      <c r="AH7" s="55"/>
      <c r="AI7" s="55"/>
      <c r="AJ7" s="55"/>
      <c r="AK7" s="55"/>
      <c r="AL7" s="55"/>
    </row>
    <row r="8" spans="1:38" ht="14.1" customHeight="1" x14ac:dyDescent="0.25">
      <c r="A8" s="345"/>
      <c r="B8" s="346"/>
      <c r="C8" s="352"/>
      <c r="D8" s="341"/>
      <c r="E8" s="318"/>
      <c r="F8" s="318"/>
      <c r="G8" s="318"/>
      <c r="H8" s="318"/>
      <c r="I8" s="318"/>
      <c r="J8" s="320"/>
      <c r="K8" s="320"/>
      <c r="L8" s="320"/>
      <c r="M8" s="320"/>
      <c r="N8" s="320"/>
      <c r="O8" s="336"/>
      <c r="P8" s="311"/>
      <c r="Q8" s="318"/>
      <c r="R8" s="318"/>
      <c r="S8" s="318"/>
      <c r="T8" s="318"/>
      <c r="U8" s="318"/>
      <c r="V8" s="318"/>
      <c r="W8" s="318"/>
      <c r="X8" s="318"/>
      <c r="Y8" s="318"/>
      <c r="Z8" s="318"/>
      <c r="AA8" s="363"/>
      <c r="AB8" s="311"/>
      <c r="AC8" s="370"/>
      <c r="AD8" s="327"/>
      <c r="AE8" s="379"/>
      <c r="AF8" s="365"/>
      <c r="AG8" s="367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>CASIL, MARK ERSON S.</v>
      </c>
      <c r="C9" s="65" t="str">
        <f>CRS!C9</f>
        <v>M</v>
      </c>
      <c r="D9" s="70" t="str">
        <f>CRS!D9</f>
        <v>ACT: NET MGMT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>MENDOZA, PATRICK JOSHUA B.</v>
      </c>
      <c r="C10" s="65" t="str">
        <f>CRS!C10</f>
        <v>M</v>
      </c>
      <c r="D10" s="70" t="str">
        <f>CRS!D10</f>
        <v>ACT: NET MGMT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>PARAN, DINNMARK STONE T.</v>
      </c>
      <c r="C11" s="65" t="str">
        <f>CRS!C11</f>
        <v>M</v>
      </c>
      <c r="D11" s="70" t="str">
        <f>CRS!D11</f>
        <v>ACT: NET MGMT</v>
      </c>
      <c r="E11" s="109">
        <v>20</v>
      </c>
      <c r="F11" s="109">
        <v>20</v>
      </c>
      <c r="G11" s="109">
        <v>20</v>
      </c>
      <c r="H11" s="109">
        <v>10</v>
      </c>
      <c r="I11" s="109">
        <v>10</v>
      </c>
      <c r="J11" s="109"/>
      <c r="K11" s="109"/>
      <c r="L11" s="109"/>
      <c r="M11" s="109"/>
      <c r="N11" s="109"/>
      <c r="O11" s="60">
        <f t="shared" si="0"/>
        <v>80</v>
      </c>
      <c r="P11" s="67">
        <f t="shared" si="1"/>
        <v>80</v>
      </c>
      <c r="Q11" s="109">
        <v>15</v>
      </c>
      <c r="R11" s="109">
        <v>15</v>
      </c>
      <c r="S11" s="109">
        <v>70</v>
      </c>
      <c r="T11" s="109"/>
      <c r="U11" s="109"/>
      <c r="V11" s="109"/>
      <c r="W11" s="109"/>
      <c r="X11" s="109"/>
      <c r="Y11" s="109"/>
      <c r="Z11" s="109"/>
      <c r="AA11" s="60">
        <f t="shared" si="2"/>
        <v>100</v>
      </c>
      <c r="AB11" s="67">
        <f t="shared" si="3"/>
        <v>71.428571428571431</v>
      </c>
      <c r="AC11" s="111">
        <v>73</v>
      </c>
      <c r="AD11" s="67">
        <f t="shared" si="4"/>
        <v>73</v>
      </c>
      <c r="AE11" s="112">
        <f>CRS!S11</f>
        <v>74.791428571428582</v>
      </c>
      <c r="AF11" s="66">
        <f>CRS!T11</f>
        <v>78.363214285714292</v>
      </c>
      <c r="AG11" s="64">
        <f>CRS!U11</f>
        <v>89</v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>PERALTA, NIDA B.</v>
      </c>
      <c r="C12" s="65" t="str">
        <f>CRS!C12</f>
        <v>F</v>
      </c>
      <c r="D12" s="70" t="str">
        <f>CRS!D12</f>
        <v>ACT: NET MGMT</v>
      </c>
      <c r="E12" s="109">
        <v>20</v>
      </c>
      <c r="F12" s="109">
        <v>20</v>
      </c>
      <c r="G12" s="109">
        <v>20</v>
      </c>
      <c r="H12" s="109">
        <v>10</v>
      </c>
      <c r="I12" s="109">
        <v>10</v>
      </c>
      <c r="J12" s="109"/>
      <c r="K12" s="109"/>
      <c r="L12" s="109"/>
      <c r="M12" s="109"/>
      <c r="N12" s="109"/>
      <c r="O12" s="60">
        <f t="shared" si="0"/>
        <v>80</v>
      </c>
      <c r="P12" s="67">
        <f t="shared" si="1"/>
        <v>80</v>
      </c>
      <c r="Q12" s="109">
        <v>15</v>
      </c>
      <c r="R12" s="109">
        <v>15</v>
      </c>
      <c r="S12" s="109">
        <v>70</v>
      </c>
      <c r="T12" s="109"/>
      <c r="U12" s="109"/>
      <c r="V12" s="109"/>
      <c r="W12" s="109"/>
      <c r="X12" s="109"/>
      <c r="Y12" s="109"/>
      <c r="Z12" s="109"/>
      <c r="AA12" s="60">
        <f t="shared" si="2"/>
        <v>100</v>
      </c>
      <c r="AB12" s="67">
        <f t="shared" si="3"/>
        <v>71.428571428571431</v>
      </c>
      <c r="AC12" s="111">
        <v>58</v>
      </c>
      <c r="AD12" s="67">
        <f t="shared" si="4"/>
        <v>57.999999999999993</v>
      </c>
      <c r="AE12" s="112">
        <f>CRS!S12</f>
        <v>69.691428571428574</v>
      </c>
      <c r="AF12" s="66">
        <f>CRS!T12</f>
        <v>69.777857142857158</v>
      </c>
      <c r="AG12" s="64">
        <f>CRS!U12</f>
        <v>85</v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>TILCAG, JEREMY B.</v>
      </c>
      <c r="C13" s="65" t="str">
        <f>CRS!C13</f>
        <v>M</v>
      </c>
      <c r="D13" s="70" t="str">
        <f>CRS!D13</f>
        <v>ACT: NET MGMT</v>
      </c>
      <c r="E13" s="109">
        <v>10</v>
      </c>
      <c r="F13" s="109">
        <v>10</v>
      </c>
      <c r="G13" s="109">
        <v>10</v>
      </c>
      <c r="H13" s="109">
        <v>20</v>
      </c>
      <c r="I13" s="109">
        <v>10</v>
      </c>
      <c r="J13" s="109"/>
      <c r="K13" s="109"/>
      <c r="L13" s="109"/>
      <c r="M13" s="109"/>
      <c r="N13" s="109"/>
      <c r="O13" s="60">
        <f t="shared" si="0"/>
        <v>60</v>
      </c>
      <c r="P13" s="67">
        <f t="shared" si="1"/>
        <v>60</v>
      </c>
      <c r="Q13" s="109">
        <v>15</v>
      </c>
      <c r="R13" s="109">
        <v>15</v>
      </c>
      <c r="S13" s="109">
        <v>70</v>
      </c>
      <c r="T13" s="109"/>
      <c r="U13" s="109"/>
      <c r="V13" s="109"/>
      <c r="W13" s="109"/>
      <c r="X13" s="109"/>
      <c r="Y13" s="109"/>
      <c r="Z13" s="109"/>
      <c r="AA13" s="60">
        <f t="shared" si="2"/>
        <v>100</v>
      </c>
      <c r="AB13" s="67">
        <f t="shared" si="3"/>
        <v>71.428571428571431</v>
      </c>
      <c r="AC13" s="111">
        <v>68</v>
      </c>
      <c r="AD13" s="67">
        <f t="shared" si="4"/>
        <v>68</v>
      </c>
      <c r="AE13" s="112">
        <f>CRS!S13</f>
        <v>66.491428571428571</v>
      </c>
      <c r="AF13" s="66">
        <f>CRS!T13</f>
        <v>70.033928571428575</v>
      </c>
      <c r="AG13" s="64">
        <f>CRS!U13</f>
        <v>85</v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/>
      </c>
      <c r="C14" s="65" t="str">
        <f>CRS!C14</f>
        <v/>
      </c>
      <c r="D14" s="70" t="str">
        <f>CRS!D14</f>
        <v/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03"/>
      <c r="AI26" s="301" t="s">
        <v>127</v>
      </c>
    </row>
    <row r="27" spans="1:35" ht="12.75" customHeight="1" x14ac:dyDescent="0.2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04"/>
      <c r="AI27" s="302"/>
    </row>
    <row r="28" spans="1:35" ht="12.75" customHeight="1" x14ac:dyDescent="0.2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04"/>
      <c r="AI28" s="302"/>
    </row>
    <row r="29" spans="1:35" ht="12.75" customHeight="1" x14ac:dyDescent="0.2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04"/>
      <c r="AI29" s="302"/>
    </row>
    <row r="30" spans="1:35" ht="12.75" customHeight="1" x14ac:dyDescent="0.2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4"/>
      <c r="AI30" s="302"/>
    </row>
    <row r="31" spans="1:35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04"/>
      <c r="AI31" s="302"/>
    </row>
    <row r="32" spans="1:35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04"/>
      <c r="AI32" s="302"/>
    </row>
    <row r="33" spans="1:38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04"/>
      <c r="AI33" s="302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04"/>
      <c r="AI34" s="302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04"/>
      <c r="AI35" s="302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04"/>
      <c r="AI36" s="302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4"/>
      <c r="AI37" s="302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4"/>
      <c r="AI38" s="302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04"/>
      <c r="AI39" s="302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4"/>
      <c r="AI40" s="302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57" t="str">
        <f>A1</f>
        <v>CITCS INTL A  ACT 131</v>
      </c>
      <c r="B42" s="358"/>
      <c r="C42" s="358"/>
      <c r="D42" s="358"/>
      <c r="E42" s="328" t="s">
        <v>137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25">
      <c r="A43" s="359"/>
      <c r="B43" s="360"/>
      <c r="C43" s="360"/>
      <c r="D43" s="360"/>
      <c r="E43" s="312" t="str">
        <f>E2</f>
        <v>Class Standing</v>
      </c>
      <c r="F43" s="312"/>
      <c r="G43" s="312"/>
      <c r="H43" s="312"/>
      <c r="I43" s="312"/>
      <c r="J43" s="312"/>
      <c r="K43" s="313"/>
      <c r="L43" s="313"/>
      <c r="M43" s="313"/>
      <c r="N43" s="313"/>
      <c r="O43" s="313"/>
      <c r="P43" s="314"/>
      <c r="Q43" s="312" t="str">
        <f>Q2</f>
        <v>Laboratory</v>
      </c>
      <c r="R43" s="313"/>
      <c r="S43" s="313"/>
      <c r="T43" s="313"/>
      <c r="U43" s="313"/>
      <c r="V43" s="313"/>
      <c r="W43" s="313"/>
      <c r="X43" s="313"/>
      <c r="Y43" s="313"/>
      <c r="Z43" s="313"/>
      <c r="AA43" s="313"/>
      <c r="AB43" s="314"/>
      <c r="AC43" s="321" t="s">
        <v>98</v>
      </c>
      <c r="AD43" s="322"/>
      <c r="AE43" s="378" t="str">
        <f>AE2</f>
        <v>RAW SCORE</v>
      </c>
      <c r="AF43" s="364" t="s">
        <v>99</v>
      </c>
      <c r="AG43" s="366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42" t="str">
        <f>A3</f>
        <v>COMPUTER MAINTENANCE &amp; REPAIR</v>
      </c>
      <c r="B44" s="343"/>
      <c r="C44" s="343"/>
      <c r="D44" s="343"/>
      <c r="E44" s="315" t="s">
        <v>101</v>
      </c>
      <c r="F44" s="315" t="s">
        <v>102</v>
      </c>
      <c r="G44" s="315" t="s">
        <v>103</v>
      </c>
      <c r="H44" s="315" t="s">
        <v>104</v>
      </c>
      <c r="I44" s="315" t="s">
        <v>105</v>
      </c>
      <c r="J44" s="315" t="s">
        <v>106</v>
      </c>
      <c r="K44" s="315" t="s">
        <v>107</v>
      </c>
      <c r="L44" s="315" t="s">
        <v>108</v>
      </c>
      <c r="M44" s="315" t="s">
        <v>109</v>
      </c>
      <c r="N44" s="315" t="s">
        <v>0</v>
      </c>
      <c r="O44" s="332" t="s">
        <v>110</v>
      </c>
      <c r="P44" s="309" t="s">
        <v>111</v>
      </c>
      <c r="Q44" s="315" t="s">
        <v>112</v>
      </c>
      <c r="R44" s="315" t="s">
        <v>113</v>
      </c>
      <c r="S44" s="315" t="s">
        <v>114</v>
      </c>
      <c r="T44" s="315" t="s">
        <v>115</v>
      </c>
      <c r="U44" s="315" t="s">
        <v>116</v>
      </c>
      <c r="V44" s="315" t="s">
        <v>117</v>
      </c>
      <c r="W44" s="315" t="s">
        <v>118</v>
      </c>
      <c r="X44" s="315" t="s">
        <v>119</v>
      </c>
      <c r="Y44" s="315" t="s">
        <v>120</v>
      </c>
      <c r="Z44" s="315" t="s">
        <v>121</v>
      </c>
      <c r="AA44" s="332" t="s">
        <v>110</v>
      </c>
      <c r="AB44" s="309" t="s">
        <v>111</v>
      </c>
      <c r="AC44" s="323"/>
      <c r="AD44" s="324"/>
      <c r="AE44" s="378"/>
      <c r="AF44" s="364"/>
      <c r="AG44" s="366"/>
      <c r="AH44" s="62"/>
      <c r="AI44" s="62"/>
      <c r="AJ44" s="62"/>
      <c r="AK44" s="62"/>
      <c r="AL44" s="62"/>
    </row>
    <row r="45" spans="1:38" ht="12.75" customHeight="1" x14ac:dyDescent="0.25">
      <c r="A45" s="337" t="str">
        <f>A4</f>
        <v>8:45-10:00MW  1:45-3:00 MWF</v>
      </c>
      <c r="B45" s="338"/>
      <c r="C45" s="339"/>
      <c r="D45" s="71" t="str">
        <f>D4</f>
        <v>N6004</v>
      </c>
      <c r="E45" s="315"/>
      <c r="F45" s="315"/>
      <c r="G45" s="315"/>
      <c r="H45" s="315"/>
      <c r="I45" s="315"/>
      <c r="J45" s="315"/>
      <c r="K45" s="315"/>
      <c r="L45" s="315"/>
      <c r="M45" s="315"/>
      <c r="N45" s="315"/>
      <c r="O45" s="332"/>
      <c r="P45" s="309"/>
      <c r="Q45" s="314"/>
      <c r="R45" s="314"/>
      <c r="S45" s="314"/>
      <c r="T45" s="314"/>
      <c r="U45" s="315"/>
      <c r="V45" s="315"/>
      <c r="W45" s="314"/>
      <c r="X45" s="314"/>
      <c r="Y45" s="314"/>
      <c r="Z45" s="314"/>
      <c r="AA45" s="333"/>
      <c r="AB45" s="310"/>
      <c r="AC45" s="68" t="s">
        <v>122</v>
      </c>
      <c r="AD45" s="69" t="s">
        <v>123</v>
      </c>
      <c r="AE45" s="378"/>
      <c r="AF45" s="364"/>
      <c r="AG45" s="366"/>
      <c r="AH45" s="62"/>
      <c r="AI45" s="62"/>
      <c r="AJ45" s="62"/>
      <c r="AK45" s="62"/>
      <c r="AL45" s="62"/>
    </row>
    <row r="46" spans="1:38" ht="12.75" customHeight="1" x14ac:dyDescent="0.25">
      <c r="A46" s="337" t="str">
        <f>A5</f>
        <v>1ST Trimester SY 2015-2016</v>
      </c>
      <c r="B46" s="338"/>
      <c r="C46" s="339"/>
      <c r="D46" s="339"/>
      <c r="E46" s="57">
        <f t="shared" ref="E46:N47" si="5">IF(E5="","",E5)</f>
        <v>20</v>
      </c>
      <c r="F46" s="57">
        <f t="shared" si="5"/>
        <v>20</v>
      </c>
      <c r="G46" s="57">
        <f t="shared" si="5"/>
        <v>20</v>
      </c>
      <c r="H46" s="57">
        <f t="shared" si="5"/>
        <v>20</v>
      </c>
      <c r="I46" s="57">
        <f t="shared" si="5"/>
        <v>20</v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32"/>
      <c r="P46" s="309"/>
      <c r="Q46" s="57">
        <f>IF(Q5="","",Q5)</f>
        <v>20</v>
      </c>
      <c r="R46" s="57">
        <f t="shared" ref="R46:Z46" si="6">IF(R5="","",R5)</f>
        <v>20</v>
      </c>
      <c r="S46" s="57">
        <f t="shared" si="6"/>
        <v>100</v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3"/>
      <c r="AB46" s="310"/>
      <c r="AC46" s="57">
        <f>IF(AC5="","",AC5)</f>
        <v>100</v>
      </c>
      <c r="AD46" s="325"/>
      <c r="AE46" s="378"/>
      <c r="AF46" s="364"/>
      <c r="AG46" s="366"/>
      <c r="AH46" s="62"/>
      <c r="AI46" s="62"/>
      <c r="AJ46" s="62"/>
      <c r="AK46" s="62"/>
      <c r="AL46" s="62"/>
    </row>
    <row r="47" spans="1:38" ht="12.75" customHeight="1" x14ac:dyDescent="0.25">
      <c r="A47" s="344" t="str">
        <f>A6</f>
        <v>Inst/Prof:LEONARD PRIM FRANCIS G. REYES</v>
      </c>
      <c r="B47" s="313"/>
      <c r="C47" s="314"/>
      <c r="D47" s="314"/>
      <c r="E47" s="305" t="str">
        <f>IF(E6="","",E6)</f>
        <v>BTSTR*</v>
      </c>
      <c r="F47" s="305" t="str">
        <f t="shared" si="5"/>
        <v>BTSTR*</v>
      </c>
      <c r="G47" s="305" t="str">
        <f t="shared" si="5"/>
        <v>BTSTR*</v>
      </c>
      <c r="H47" s="305" t="str">
        <f t="shared" si="5"/>
        <v>BTSTR*</v>
      </c>
      <c r="I47" s="305" t="str">
        <f t="shared" si="5"/>
        <v>BTSTR*</v>
      </c>
      <c r="J47" s="305" t="str">
        <f t="shared" si="5"/>
        <v/>
      </c>
      <c r="K47" s="305" t="str">
        <f t="shared" si="5"/>
        <v/>
      </c>
      <c r="L47" s="305" t="str">
        <f t="shared" si="5"/>
        <v/>
      </c>
      <c r="M47" s="305" t="str">
        <f t="shared" si="5"/>
        <v/>
      </c>
      <c r="N47" s="305" t="str">
        <f t="shared" si="5"/>
        <v/>
      </c>
      <c r="O47" s="307">
        <f>O6</f>
        <v>100</v>
      </c>
      <c r="P47" s="309"/>
      <c r="Q47" s="305" t="str">
        <f t="shared" ref="Q47:Z47" si="7">IF(Q6="","",Q6)</f>
        <v>LAB01</v>
      </c>
      <c r="R47" s="305" t="str">
        <f t="shared" si="7"/>
        <v>LAB02</v>
      </c>
      <c r="S47" s="305" t="str">
        <f t="shared" si="7"/>
        <v>PRJ</v>
      </c>
      <c r="T47" s="305" t="str">
        <f t="shared" si="7"/>
        <v/>
      </c>
      <c r="U47" s="305" t="str">
        <f t="shared" si="7"/>
        <v/>
      </c>
      <c r="V47" s="305" t="str">
        <f t="shared" si="7"/>
        <v/>
      </c>
      <c r="W47" s="305" t="str">
        <f t="shared" si="7"/>
        <v/>
      </c>
      <c r="X47" s="305" t="str">
        <f t="shared" si="7"/>
        <v/>
      </c>
      <c r="Y47" s="305" t="str">
        <f t="shared" si="7"/>
        <v/>
      </c>
      <c r="Z47" s="305" t="str">
        <f t="shared" si="7"/>
        <v/>
      </c>
      <c r="AA47" s="307">
        <f>AA6</f>
        <v>140</v>
      </c>
      <c r="AB47" s="310"/>
      <c r="AC47" s="374">
        <f>AC6</f>
        <v>0</v>
      </c>
      <c r="AD47" s="326"/>
      <c r="AE47" s="378"/>
      <c r="AF47" s="364"/>
      <c r="AG47" s="366"/>
      <c r="AH47" s="62"/>
      <c r="AI47" s="62"/>
      <c r="AJ47" s="62"/>
      <c r="AK47" s="62"/>
      <c r="AL47" s="62"/>
    </row>
    <row r="48" spans="1:38" ht="13.35" customHeight="1" x14ac:dyDescent="0.25">
      <c r="A48" s="347" t="s">
        <v>124</v>
      </c>
      <c r="B48" s="348"/>
      <c r="C48" s="351" t="s">
        <v>125</v>
      </c>
      <c r="D48" s="340" t="s">
        <v>128</v>
      </c>
      <c r="E48" s="305"/>
      <c r="F48" s="305"/>
      <c r="G48" s="305"/>
      <c r="H48" s="305"/>
      <c r="I48" s="305"/>
      <c r="J48" s="305"/>
      <c r="K48" s="305"/>
      <c r="L48" s="305"/>
      <c r="M48" s="305"/>
      <c r="N48" s="305"/>
      <c r="O48" s="307"/>
      <c r="P48" s="309"/>
      <c r="Q48" s="305"/>
      <c r="R48" s="305"/>
      <c r="S48" s="305"/>
      <c r="T48" s="305"/>
      <c r="U48" s="305"/>
      <c r="V48" s="305"/>
      <c r="W48" s="305"/>
      <c r="X48" s="305"/>
      <c r="Y48" s="305"/>
      <c r="Z48" s="305"/>
      <c r="AA48" s="307"/>
      <c r="AB48" s="310"/>
      <c r="AC48" s="375"/>
      <c r="AD48" s="326"/>
      <c r="AE48" s="378"/>
      <c r="AF48" s="364"/>
      <c r="AG48" s="366"/>
      <c r="AH48" s="55"/>
      <c r="AI48" s="55"/>
      <c r="AJ48" s="55"/>
      <c r="AK48" s="55"/>
      <c r="AL48" s="55"/>
    </row>
    <row r="49" spans="1:33" x14ac:dyDescent="0.25">
      <c r="A49" s="349"/>
      <c r="B49" s="350"/>
      <c r="C49" s="352"/>
      <c r="D49" s="341"/>
      <c r="E49" s="306"/>
      <c r="F49" s="306"/>
      <c r="G49" s="306"/>
      <c r="H49" s="306"/>
      <c r="I49" s="306"/>
      <c r="J49" s="306"/>
      <c r="K49" s="306"/>
      <c r="L49" s="306"/>
      <c r="M49" s="306"/>
      <c r="N49" s="306"/>
      <c r="O49" s="308"/>
      <c r="P49" s="377"/>
      <c r="Q49" s="306"/>
      <c r="R49" s="306"/>
      <c r="S49" s="306"/>
      <c r="T49" s="306"/>
      <c r="U49" s="306"/>
      <c r="V49" s="306"/>
      <c r="W49" s="306"/>
      <c r="X49" s="306"/>
      <c r="Y49" s="306"/>
      <c r="Z49" s="306"/>
      <c r="AA49" s="308"/>
      <c r="AB49" s="311"/>
      <c r="AC49" s="376"/>
      <c r="AD49" s="327"/>
      <c r="AE49" s="379"/>
      <c r="AF49" s="365"/>
      <c r="AG49" s="367"/>
    </row>
    <row r="50" spans="1:33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3"/>
      <c r="AI66" s="301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4"/>
      <c r="AI67" s="302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4"/>
      <c r="AI68" s="302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4"/>
      <c r="AI69" s="302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4"/>
      <c r="AI70" s="302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4"/>
      <c r="AI71" s="302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4"/>
      <c r="AI72" s="302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4"/>
      <c r="AI73" s="302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4"/>
      <c r="AI74" s="302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4"/>
      <c r="AI75" s="302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4"/>
      <c r="AI76" s="302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4"/>
      <c r="AI77" s="302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4"/>
      <c r="AI78" s="302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4"/>
      <c r="AI79" s="302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4"/>
      <c r="AI80" s="302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50:Q80 Q9:Q40">
      <formula1>$Q$5</formula1>
    </dataValidation>
    <dataValidation type="whole" operator="lessThanOrEqual" allowBlank="1" showErrorMessage="1" errorTitle="Data Entry Error" error="Invalid Score" sqref="R50:R80 R9:R40">
      <formula1>$R$5</formula1>
    </dataValidation>
    <dataValidation type="whole" operator="lessThanOrEqual" allowBlank="1" showErrorMessage="1" errorTitle="Data Entry Error" error="Invalid Score" sqref="S50:S80 S9:S4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50:AC80 AC9:AC4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5546875" defaultRowHeight="12.75" x14ac:dyDescent="0.2"/>
  <cols>
    <col min="1" max="1" width="9.42578125" style="55" customWidth="1"/>
    <col min="2" max="2" width="0.85546875" style="55" customWidth="1"/>
    <col min="3" max="3" width="33" style="55" customWidth="1"/>
    <col min="4" max="4" width="0.85546875" style="113" customWidth="1"/>
    <col min="5" max="5" width="2.7109375" style="114" customWidth="1"/>
    <col min="6" max="6" width="0.85546875" style="113" customWidth="1"/>
    <col min="7" max="7" width="9.5703125" style="55" customWidth="1"/>
    <col min="8" max="8" width="0.85546875" style="113" customWidth="1"/>
    <col min="9" max="9" width="7.7109375" style="115" customWidth="1"/>
    <col min="10" max="10" width="0.85546875" style="113" customWidth="1"/>
    <col min="11" max="11" width="7.7109375" style="115" customWidth="1"/>
    <col min="12" max="12" width="0.85546875" style="113" customWidth="1"/>
    <col min="13" max="13" width="7.7109375" style="115" customWidth="1"/>
    <col min="14" max="14" width="1.28515625" style="115" customWidth="1"/>
    <col min="15" max="15" width="1.28515625" style="113" customWidth="1"/>
    <col min="16" max="16" width="12.7109375" style="106" customWidth="1"/>
    <col min="17" max="17" width="10" style="113" customWidth="1"/>
    <col min="18" max="18" width="9.140625" style="113" customWidth="1"/>
    <col min="19" max="19" width="17.7109375" style="113" customWidth="1"/>
    <col min="20" max="34" width="9.140625" style="113" customWidth="1"/>
    <col min="35" max="16384" width="8.85546875" style="55"/>
  </cols>
  <sheetData>
    <row r="3" spans="1:34" ht="13.5" customHeight="1" x14ac:dyDescent="0.2"/>
    <row r="4" spans="1:34" ht="31.5" x14ac:dyDescent="0.5">
      <c r="E4" s="116" t="s">
        <v>138</v>
      </c>
      <c r="I4" s="116"/>
      <c r="L4" s="117"/>
    </row>
    <row r="5" spans="1:34" ht="14.25" x14ac:dyDescent="0.2">
      <c r="E5" s="118" t="s">
        <v>139</v>
      </c>
      <c r="I5" s="118"/>
      <c r="L5" s="119"/>
    </row>
    <row r="7" spans="1:34" x14ac:dyDescent="0.2">
      <c r="A7" s="120" t="str">
        <f>IF(OR(E15&lt;&gt;"M",E15&lt;&gt;"m"),"female","male")</f>
        <v>male</v>
      </c>
    </row>
    <row r="8" spans="1:34" ht="15.75" x14ac:dyDescent="0.2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">
      <c r="E9" s="123"/>
      <c r="I9" s="123"/>
      <c r="L9" s="124"/>
    </row>
    <row r="10" spans="1:34" x14ac:dyDescent="0.2">
      <c r="A10" s="125"/>
      <c r="I10" s="123"/>
      <c r="L10" s="124"/>
    </row>
    <row r="11" spans="1:34" ht="15.75" x14ac:dyDescent="0.25">
      <c r="A11" s="162" t="str">
        <f>'INITIAL INPUT'!D12</f>
        <v>CITCS INTL A</v>
      </c>
      <c r="C11" s="384" t="str">
        <f>'INITIAL INPUT'!G12</f>
        <v>ACT 131</v>
      </c>
      <c r="D11" s="385"/>
      <c r="E11" s="385"/>
      <c r="F11" s="163"/>
      <c r="G11" s="386" t="str">
        <f>CRS!A4</f>
        <v>8:45-10:00MW  1:45-3:00 MWF</v>
      </c>
      <c r="H11" s="387"/>
      <c r="I11" s="387"/>
      <c r="J11" s="387"/>
      <c r="K11" s="387"/>
      <c r="L11" s="387"/>
      <c r="M11" s="387"/>
      <c r="N11" s="164"/>
      <c r="O11" s="388" t="str">
        <f>CONCATENATE('INITIAL INPUT'!G16," Trimester")</f>
        <v>1ST Trimester</v>
      </c>
      <c r="P11" s="385"/>
    </row>
    <row r="12" spans="1:34" s="127" customFormat="1" ht="15" customHeight="1" x14ac:dyDescent="0.2">
      <c r="A12" s="126" t="s">
        <v>14</v>
      </c>
      <c r="C12" s="389" t="s">
        <v>15</v>
      </c>
      <c r="D12" s="302"/>
      <c r="E12" s="302"/>
      <c r="F12" s="163"/>
      <c r="G12" s="390" t="s">
        <v>141</v>
      </c>
      <c r="H12" s="302"/>
      <c r="I12" s="302"/>
      <c r="J12" s="302"/>
      <c r="K12" s="302"/>
      <c r="L12" s="302"/>
      <c r="M12" s="302"/>
      <c r="N12" s="106"/>
      <c r="O12" s="391" t="str">
        <f>CONCATENATE("SY ",'INITIAL INPUT'!D16)</f>
        <v>SY 2015-2016</v>
      </c>
      <c r="P12" s="392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82" t="s">
        <v>133</v>
      </c>
      <c r="P14" s="383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2">
      <c r="A15" s="138">
        <f>IF(NAMES!E2="","",NAMES!E2)</f>
        <v>12021709</v>
      </c>
      <c r="C15" s="139" t="str">
        <f>IF(NAMES!B2="","",NAMES!B2)</f>
        <v>CASIL, MARK ERSON S.</v>
      </c>
      <c r="D15" s="140"/>
      <c r="E15" s="141" t="str">
        <f>IF(NAMES!C2="","",NAMES!C2)</f>
        <v>M</v>
      </c>
      <c r="F15" s="142"/>
      <c r="G15" s="143" t="str">
        <f>IF(NAMES!D2="","",NAMES!D2)</f>
        <v>ACT: NET MGMT</v>
      </c>
      <c r="H15" s="133"/>
      <c r="I15" s="144">
        <f>IF(CRS!I9="","",CRS!I9)</f>
        <v>71</v>
      </c>
      <c r="J15" s="145"/>
      <c r="K15" s="144" t="str">
        <f>IF(CRS!O9="","",CRS!O9)</f>
        <v/>
      </c>
      <c r="L15" s="146"/>
      <c r="M15" s="144" t="str">
        <f>IF(CRS!V9="","",CRS!V9)</f>
        <v>UD</v>
      </c>
      <c r="N15" s="147"/>
      <c r="O15" s="380" t="str">
        <f>IF(CRS!W9="","",CRS!W9)</f>
        <v>UD</v>
      </c>
      <c r="P15" s="381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2">
      <c r="A16" s="138" t="str">
        <f>IF(NAMES!E3="","",NAMES!E3)</f>
        <v>13-1991-364</v>
      </c>
      <c r="C16" s="139" t="str">
        <f>IF(NAMES!B3="","",NAMES!B3)</f>
        <v>MENDOZA, PATRICK JOSHUA B.</v>
      </c>
      <c r="D16" s="140"/>
      <c r="E16" s="141" t="str">
        <f>IF(NAMES!C3="","",NAMES!C3)</f>
        <v>M</v>
      </c>
      <c r="F16" s="142"/>
      <c r="G16" s="143" t="str">
        <f>IF(NAMES!D3="","",NAMES!D3)</f>
        <v>ACT: NET MGMT</v>
      </c>
      <c r="H16" s="133"/>
      <c r="I16" s="144">
        <f>IF(CRS!I10="","",CRS!I10)</f>
        <v>87</v>
      </c>
      <c r="J16" s="145"/>
      <c r="K16" s="144" t="str">
        <f>IF(CRS!O10="","",CRS!O10)</f>
        <v/>
      </c>
      <c r="L16" s="146"/>
      <c r="M16" s="144" t="str">
        <f>IF(CRS!V10="","",CRS!V10)</f>
        <v>UD</v>
      </c>
      <c r="N16" s="147"/>
      <c r="O16" s="380" t="str">
        <f>IF(CRS!W10="","",CRS!W10)</f>
        <v>UD</v>
      </c>
      <c r="P16" s="381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2">
      <c r="A17" s="138" t="str">
        <f>IF(NAMES!E4="","",NAMES!E4)</f>
        <v>12-2574-312</v>
      </c>
      <c r="C17" s="139" t="str">
        <f>IF(NAMES!B4="","",NAMES!B4)</f>
        <v>PARAN, DINNMARK STONE T.</v>
      </c>
      <c r="D17" s="140"/>
      <c r="E17" s="141" t="str">
        <f>IF(NAMES!C4="","",NAMES!C4)</f>
        <v>M</v>
      </c>
      <c r="F17" s="142"/>
      <c r="G17" s="143" t="str">
        <f>IF(NAMES!D4="","",NAMES!D4)</f>
        <v>ACT: NET MGMT</v>
      </c>
      <c r="H17" s="133"/>
      <c r="I17" s="144">
        <f>IF(CRS!I11="","",CRS!I11)</f>
        <v>93</v>
      </c>
      <c r="J17" s="145"/>
      <c r="K17" s="144">
        <f>IF(CRS!O11="","",CRS!O11)</f>
        <v>91</v>
      </c>
      <c r="L17" s="146"/>
      <c r="M17" s="144">
        <f>IF(CRS!V11="","",CRS!V11)</f>
        <v>89</v>
      </c>
      <c r="N17" s="147"/>
      <c r="O17" s="380" t="str">
        <f>IF(CRS!W11="","",CRS!W11)</f>
        <v>PASSED</v>
      </c>
      <c r="P17" s="381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2">
      <c r="A18" s="138" t="str">
        <f>IF(NAMES!E5="","",NAMES!E5)</f>
        <v>14-3425-496</v>
      </c>
      <c r="C18" s="139" t="str">
        <f>IF(NAMES!B5="","",NAMES!B5)</f>
        <v>PERALTA, NIDA B.</v>
      </c>
      <c r="D18" s="140"/>
      <c r="E18" s="141" t="str">
        <f>IF(NAMES!C5="","",NAMES!C5)</f>
        <v>F</v>
      </c>
      <c r="F18" s="142"/>
      <c r="G18" s="143" t="str">
        <f>IF(NAMES!D5="","",NAMES!D5)</f>
        <v>ACT: NET MGMT</v>
      </c>
      <c r="H18" s="133"/>
      <c r="I18" s="144">
        <f>IF(CRS!I12="","",CRS!I12)</f>
        <v>84</v>
      </c>
      <c r="J18" s="145"/>
      <c r="K18" s="144">
        <f>IF(CRS!O12="","",CRS!O12)</f>
        <v>85</v>
      </c>
      <c r="L18" s="146"/>
      <c r="M18" s="144">
        <f>IF(CRS!V12="","",CRS!V12)</f>
        <v>85</v>
      </c>
      <c r="N18" s="147"/>
      <c r="O18" s="380" t="str">
        <f>IF(CRS!W12="","",CRS!W12)</f>
        <v>PASSED</v>
      </c>
      <c r="P18" s="381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2">
      <c r="A19" s="138">
        <f>IF(NAMES!E6="","",NAMES!E6)</f>
        <v>12012508</v>
      </c>
      <c r="C19" s="139" t="str">
        <f>IF(NAMES!B6="","",NAMES!B6)</f>
        <v>TILCAG, JEREMY B.</v>
      </c>
      <c r="D19" s="140"/>
      <c r="E19" s="141" t="str">
        <f>IF(NAMES!C6="","",NAMES!C6)</f>
        <v>M</v>
      </c>
      <c r="F19" s="142"/>
      <c r="G19" s="143" t="str">
        <f>IF(NAMES!D6="","",NAMES!D6)</f>
        <v>ACT: NET MGMT</v>
      </c>
      <c r="H19" s="133"/>
      <c r="I19" s="144">
        <f>IF(CRS!I13="","",CRS!I13)</f>
        <v>90</v>
      </c>
      <c r="J19" s="145"/>
      <c r="K19" s="144">
        <f>IF(CRS!O13="","",CRS!O13)</f>
        <v>87</v>
      </c>
      <c r="L19" s="146"/>
      <c r="M19" s="144">
        <f>IF(CRS!V13="","",CRS!V13)</f>
        <v>85</v>
      </c>
      <c r="N19" s="147"/>
      <c r="O19" s="380" t="str">
        <f>IF(CRS!W13="","",CRS!W13)</f>
        <v>PASSED</v>
      </c>
      <c r="P19" s="381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2">
      <c r="A20" s="138" t="str">
        <f>IF(NAMES!E7="","",NAMES!E7)</f>
        <v/>
      </c>
      <c r="C20" s="139" t="str">
        <f>IF(NAMES!B7="","",NAMES!B7)</f>
        <v/>
      </c>
      <c r="D20" s="140"/>
      <c r="E20" s="141" t="str">
        <f>IF(NAMES!C7="","",NAMES!C7)</f>
        <v/>
      </c>
      <c r="F20" s="142"/>
      <c r="G20" s="143" t="str">
        <f>IF(NAMES!D7="","",NAMES!D7)</f>
        <v/>
      </c>
      <c r="H20" s="133"/>
      <c r="I20" s="144" t="str">
        <f>IF(CRS!I14="","",CRS!I14)</f>
        <v/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80" t="str">
        <f>IF(CRS!W14="","",CRS!W14)</f>
        <v/>
      </c>
      <c r="P20" s="381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2">
      <c r="A21" s="138" t="str">
        <f>IF(NAMES!E8="","",NAMES!E8)</f>
        <v/>
      </c>
      <c r="C21" s="139" t="str">
        <f>IF(NAMES!B8="","",NAMES!B8)</f>
        <v/>
      </c>
      <c r="D21" s="140"/>
      <c r="E21" s="141" t="str">
        <f>IF(NAMES!C8="","",NAMES!C8)</f>
        <v/>
      </c>
      <c r="F21" s="142"/>
      <c r="G21" s="143" t="str">
        <f>IF(NAMES!D8="","",NAMES!D8)</f>
        <v/>
      </c>
      <c r="H21" s="133"/>
      <c r="I21" s="144" t="str">
        <f>IF(CRS!I15="","",CRS!I15)</f>
        <v/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80" t="str">
        <f>IF(CRS!W15="","",CRS!W15)</f>
        <v/>
      </c>
      <c r="P21" s="381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2">
      <c r="A22" s="138" t="str">
        <f>IF(NAMES!E9="","",NAMES!E9)</f>
        <v/>
      </c>
      <c r="C22" s="139" t="str">
        <f>IF(NAMES!B9="","",NAMES!B9)</f>
        <v/>
      </c>
      <c r="D22" s="140"/>
      <c r="E22" s="141" t="str">
        <f>IF(NAMES!C9="","",NAMES!C9)</f>
        <v/>
      </c>
      <c r="F22" s="142"/>
      <c r="G22" s="143" t="str">
        <f>IF(NAMES!D9="","",NAMES!D9)</f>
        <v/>
      </c>
      <c r="H22" s="133"/>
      <c r="I22" s="144" t="str">
        <f>IF(CRS!I16="","",CRS!I16)</f>
        <v/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80" t="str">
        <f>IF(CRS!W16="","",CRS!W16)</f>
        <v/>
      </c>
      <c r="P22" s="381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2">
      <c r="A23" s="138" t="str">
        <f>IF(NAMES!E10="","",NAMES!E10)</f>
        <v/>
      </c>
      <c r="C23" s="139" t="str">
        <f>IF(NAMES!B10="","",NAMES!B10)</f>
        <v/>
      </c>
      <c r="D23" s="140"/>
      <c r="E23" s="141" t="str">
        <f>IF(NAMES!C10="","",NAMES!C10)</f>
        <v/>
      </c>
      <c r="F23" s="142"/>
      <c r="G23" s="143" t="str">
        <f>IF(NAMES!D10="","",NAMES!D10)</f>
        <v/>
      </c>
      <c r="H23" s="133"/>
      <c r="I23" s="144" t="str">
        <f>IF(CRS!I17="","",CRS!I17)</f>
        <v/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80" t="str">
        <f>IF(CRS!W17="","",CRS!W17)</f>
        <v/>
      </c>
      <c r="P23" s="381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2">
      <c r="A24" s="138" t="str">
        <f>IF(NAMES!E11="","",NAMES!E11)</f>
        <v/>
      </c>
      <c r="C24" s="139" t="str">
        <f>IF(NAMES!B11="","",NAMES!B11)</f>
        <v/>
      </c>
      <c r="D24" s="140"/>
      <c r="E24" s="141" t="str">
        <f>IF(NAMES!C11="","",NAMES!C11)</f>
        <v/>
      </c>
      <c r="F24" s="142"/>
      <c r="G24" s="143" t="str">
        <f>IF(NAMES!D11="","",NAMES!D11)</f>
        <v/>
      </c>
      <c r="H24" s="133"/>
      <c r="I24" s="144" t="str">
        <f>IF(CRS!I18="","",CRS!I18)</f>
        <v/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80" t="str">
        <f>IF(CRS!W18="","",CRS!W18)</f>
        <v/>
      </c>
      <c r="P24" s="381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2">
      <c r="A25" s="138" t="str">
        <f>IF(NAMES!E12="","",NAMES!E12)</f>
        <v/>
      </c>
      <c r="C25" s="139" t="str">
        <f>IF(NAMES!B12="","",NAMES!B12)</f>
        <v/>
      </c>
      <c r="D25" s="140"/>
      <c r="E25" s="141" t="str">
        <f>IF(NAMES!C12="","",NAMES!C12)</f>
        <v/>
      </c>
      <c r="F25" s="142"/>
      <c r="G25" s="143" t="str">
        <f>IF(NAMES!D12="","",NAMES!D12)</f>
        <v/>
      </c>
      <c r="H25" s="133"/>
      <c r="I25" s="144" t="str">
        <f>IF(CRS!I19="","",CRS!I19)</f>
        <v/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80" t="str">
        <f>IF(CRS!W19="","",CRS!W19)</f>
        <v/>
      </c>
      <c r="P25" s="381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2">
      <c r="A26" s="138" t="str">
        <f>IF(NAMES!E13="","",NAMES!E13)</f>
        <v/>
      </c>
      <c r="C26" s="139" t="str">
        <f>IF(NAMES!B13="","",NAMES!B13)</f>
        <v/>
      </c>
      <c r="D26" s="140"/>
      <c r="E26" s="141" t="str">
        <f>IF(NAMES!C13="","",NAMES!C13)</f>
        <v/>
      </c>
      <c r="F26" s="142"/>
      <c r="G26" s="143" t="str">
        <f>IF(NAMES!D13="","",NAMES!D13)</f>
        <v/>
      </c>
      <c r="H26" s="133"/>
      <c r="I26" s="144" t="str">
        <f>IF(CRS!I20="","",CRS!I20)</f>
        <v/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80" t="str">
        <f>IF(CRS!W20="","",CRS!W20)</f>
        <v/>
      </c>
      <c r="P26" s="381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2">
      <c r="A27" s="138" t="str">
        <f>IF(NAMES!E14="","",NAMES!E14)</f>
        <v/>
      </c>
      <c r="C27" s="139" t="str">
        <f>IF(NAMES!B14="","",NAMES!B14)</f>
        <v/>
      </c>
      <c r="D27" s="140"/>
      <c r="E27" s="141" t="str">
        <f>IF(NAMES!C14="","",NAMES!C14)</f>
        <v/>
      </c>
      <c r="F27" s="142"/>
      <c r="G27" s="143" t="str">
        <f>IF(NAMES!D14="","",NAMES!D14)</f>
        <v/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80" t="str">
        <f>IF(CRS!W21="","",CRS!W21)</f>
        <v/>
      </c>
      <c r="P27" s="381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2">
      <c r="A28" s="138" t="str">
        <f>IF(NAMES!E15="","",NAMES!E15)</f>
        <v/>
      </c>
      <c r="C28" s="139" t="str">
        <f>IF(NAMES!B15="","",NAMES!B15)</f>
        <v/>
      </c>
      <c r="D28" s="140"/>
      <c r="E28" s="141" t="str">
        <f>IF(NAMES!C15="","",NAMES!C15)</f>
        <v/>
      </c>
      <c r="F28" s="142"/>
      <c r="G28" s="143" t="str">
        <f>IF(NAMES!D15="","",NAMES!D15)</f>
        <v/>
      </c>
      <c r="H28" s="133"/>
      <c r="I28" s="144" t="str">
        <f>IF(CRS!I22="","",CRS!I22)</f>
        <v/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80" t="str">
        <f>IF(CRS!W22="","",CRS!W22)</f>
        <v/>
      </c>
      <c r="P28" s="381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2">
      <c r="A29" s="138" t="str">
        <f>IF(NAMES!E16="","",NAMES!E16)</f>
        <v/>
      </c>
      <c r="C29" s="139" t="str">
        <f>IF(NAMES!B16="","",NAMES!B16)</f>
        <v/>
      </c>
      <c r="D29" s="140"/>
      <c r="E29" s="141" t="str">
        <f>IF(NAMES!C16="","",NAMES!C16)</f>
        <v/>
      </c>
      <c r="F29" s="142"/>
      <c r="G29" s="143" t="str">
        <f>IF(NAMES!D16="","",NAMES!D16)</f>
        <v/>
      </c>
      <c r="H29" s="133"/>
      <c r="I29" s="144" t="str">
        <f>IF(CRS!I23="","",CRS!I23)</f>
        <v/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80" t="str">
        <f>IF(CRS!W23="","",CRS!W23)</f>
        <v/>
      </c>
      <c r="P29" s="381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2">
      <c r="A30" s="138" t="str">
        <f>IF(NAMES!E17="","",NAMES!E17)</f>
        <v/>
      </c>
      <c r="C30" s="139" t="str">
        <f>IF(NAMES!B17="","",NAMES!B17)</f>
        <v/>
      </c>
      <c r="D30" s="140"/>
      <c r="E30" s="141" t="str">
        <f>IF(NAMES!C17="","",NAMES!C17)</f>
        <v/>
      </c>
      <c r="F30" s="142"/>
      <c r="G30" s="143" t="str">
        <f>IF(NAMES!D17="","",NAMES!D17)</f>
        <v/>
      </c>
      <c r="H30" s="133"/>
      <c r="I30" s="144" t="str">
        <f>IF(CRS!I24="","",CRS!I24)</f>
        <v/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80" t="str">
        <f>IF(CRS!W24="","",CRS!W24)</f>
        <v/>
      </c>
      <c r="P30" s="381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2">
      <c r="A31" s="138" t="str">
        <f>IF(NAMES!E18="","",NAMES!E18)</f>
        <v/>
      </c>
      <c r="C31" s="139" t="str">
        <f>IF(NAMES!B18="","",NAMES!B18)</f>
        <v/>
      </c>
      <c r="D31" s="140"/>
      <c r="E31" s="141" t="str">
        <f>IF(NAMES!C18="","",NAMES!C18)</f>
        <v/>
      </c>
      <c r="F31" s="142"/>
      <c r="G31" s="143" t="str">
        <f>IF(NAMES!D18="","",NAMES!D18)</f>
        <v/>
      </c>
      <c r="H31" s="133"/>
      <c r="I31" s="144" t="str">
        <f>IF(CRS!I25="","",CRS!I25)</f>
        <v/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80" t="str">
        <f>IF(CRS!W25="","",CRS!W25)</f>
        <v/>
      </c>
      <c r="P31" s="381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2">
      <c r="A32" s="138" t="str">
        <f>IF(NAMES!E19="","",NAMES!E19)</f>
        <v/>
      </c>
      <c r="C32" s="139" t="str">
        <f>IF(NAMES!B19="","",NAMES!B19)</f>
        <v/>
      </c>
      <c r="D32" s="140"/>
      <c r="E32" s="141" t="str">
        <f>IF(NAMES!C19="","",NAMES!C19)</f>
        <v/>
      </c>
      <c r="F32" s="142"/>
      <c r="G32" s="143" t="str">
        <f>IF(NAMES!D19="","",NAMES!D19)</f>
        <v/>
      </c>
      <c r="H32" s="133"/>
      <c r="I32" s="144" t="str">
        <f>IF(CRS!I26="","",CRS!I26)</f>
        <v/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80" t="str">
        <f>IF(CRS!W26="","",CRS!W26)</f>
        <v/>
      </c>
      <c r="P32" s="381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2">
      <c r="A33" s="138" t="str">
        <f>IF(NAMES!E20="","",NAMES!E20)</f>
        <v/>
      </c>
      <c r="C33" s="139" t="str">
        <f>IF(NAMES!B20="","",NAMES!B20)</f>
        <v/>
      </c>
      <c r="D33" s="140"/>
      <c r="E33" s="141" t="str">
        <f>IF(NAMES!C20="","",NAMES!C20)</f>
        <v/>
      </c>
      <c r="F33" s="142"/>
      <c r="G33" s="143" t="str">
        <f>IF(NAMES!D20="","",NAMES!D20)</f>
        <v/>
      </c>
      <c r="H33" s="133"/>
      <c r="I33" s="144" t="str">
        <f>IF(CRS!I27="","",CRS!I27)</f>
        <v/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80" t="str">
        <f>IF(CRS!W27="","",CRS!W27)</f>
        <v/>
      </c>
      <c r="P33" s="381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2">
      <c r="A34" s="138" t="str">
        <f>IF(NAMES!E21="","",NAMES!E21)</f>
        <v/>
      </c>
      <c r="C34" s="139" t="str">
        <f>IF(NAMES!B21="","",NAMES!B21)</f>
        <v/>
      </c>
      <c r="D34" s="140"/>
      <c r="E34" s="141" t="str">
        <f>IF(NAMES!C21="","",NAMES!C21)</f>
        <v/>
      </c>
      <c r="F34" s="142"/>
      <c r="G34" s="143" t="str">
        <f>IF(NAMES!D21="","",NAMES!D21)</f>
        <v/>
      </c>
      <c r="H34" s="133"/>
      <c r="I34" s="144" t="str">
        <f>IF(CRS!I28="","",CRS!I28)</f>
        <v/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80" t="str">
        <f>IF(CRS!W28="","",CRS!W28)</f>
        <v/>
      </c>
      <c r="P34" s="381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2">
      <c r="A35" s="138" t="str">
        <f>IF(NAMES!E22="","",NAMES!E22)</f>
        <v/>
      </c>
      <c r="C35" s="139" t="str">
        <f>IF(NAMES!B22="","",NAMES!B22)</f>
        <v/>
      </c>
      <c r="D35" s="140"/>
      <c r="E35" s="141" t="str">
        <f>IF(NAMES!C22="","",NAMES!C22)</f>
        <v/>
      </c>
      <c r="F35" s="142"/>
      <c r="G35" s="143" t="str">
        <f>IF(NAMES!D22="","",NAMES!D22)</f>
        <v/>
      </c>
      <c r="H35" s="133"/>
      <c r="I35" s="144" t="str">
        <f>IF(CRS!I29="","",CRS!I29)</f>
        <v/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80" t="str">
        <f>IF(CRS!W29="","",CRS!W29)</f>
        <v/>
      </c>
      <c r="P35" s="381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2">
      <c r="A36" s="138" t="str">
        <f>IF(NAMES!E23="","",NAMES!E23)</f>
        <v/>
      </c>
      <c r="C36" s="139" t="str">
        <f>IF(NAMES!B23="","",NAMES!B23)</f>
        <v/>
      </c>
      <c r="D36" s="140"/>
      <c r="E36" s="141" t="str">
        <f>IF(NAMES!C23="","",NAMES!C23)</f>
        <v/>
      </c>
      <c r="F36" s="142"/>
      <c r="G36" s="143" t="str">
        <f>IF(NAMES!D23="","",NAMES!D23)</f>
        <v/>
      </c>
      <c r="H36" s="133"/>
      <c r="I36" s="144" t="str">
        <f>IF(CRS!I30="","",CRS!I30)</f>
        <v/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80" t="str">
        <f>IF(CRS!W30="","",CRS!W30)</f>
        <v/>
      </c>
      <c r="P36" s="381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2">
      <c r="A37" s="138" t="str">
        <f>IF(NAMES!E24="","",NAMES!E24)</f>
        <v/>
      </c>
      <c r="C37" s="139" t="str">
        <f>IF(NAMES!B24="","",NAMES!B24)</f>
        <v/>
      </c>
      <c r="D37" s="140"/>
      <c r="E37" s="141" t="str">
        <f>IF(NAMES!C24="","",NAMES!C24)</f>
        <v/>
      </c>
      <c r="F37" s="142"/>
      <c r="G37" s="143" t="str">
        <f>IF(NAMES!D24="","",NAMES!D24)</f>
        <v/>
      </c>
      <c r="H37" s="133"/>
      <c r="I37" s="144" t="str">
        <f>IF(CRS!I31="","",CRS!I31)</f>
        <v/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80" t="str">
        <f>IF(CRS!W31="","",CRS!W31)</f>
        <v/>
      </c>
      <c r="P37" s="381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2">
      <c r="A38" s="138" t="str">
        <f>IF(NAMES!E25="","",NAMES!E25)</f>
        <v/>
      </c>
      <c r="C38" s="139" t="str">
        <f>IF(NAMES!B25="","",NAMES!B25)</f>
        <v/>
      </c>
      <c r="D38" s="140"/>
      <c r="E38" s="141" t="str">
        <f>IF(NAMES!C25="","",NAMES!C25)</f>
        <v/>
      </c>
      <c r="F38" s="142"/>
      <c r="G38" s="143" t="str">
        <f>IF(NAMES!D25="","",NAMES!D25)</f>
        <v/>
      </c>
      <c r="H38" s="133"/>
      <c r="I38" s="144" t="str">
        <f>IF(CRS!I32="","",CRS!I32)</f>
        <v/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80" t="str">
        <f>IF(CRS!W32="","",CRS!W32)</f>
        <v/>
      </c>
      <c r="P38" s="381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2">
      <c r="A39" s="138" t="str">
        <f>IF(NAMES!E26="","",NAMES!E26)</f>
        <v/>
      </c>
      <c r="C39" s="139" t="str">
        <f>IF(NAMES!B26="","",NAMES!B26)</f>
        <v/>
      </c>
      <c r="D39" s="140"/>
      <c r="E39" s="141" t="str">
        <f>IF(NAMES!C26="","",NAMES!C26)</f>
        <v/>
      </c>
      <c r="F39" s="142"/>
      <c r="G39" s="143" t="str">
        <f>IF(NAMES!D26="","",NAMES!D26)</f>
        <v/>
      </c>
      <c r="H39" s="133"/>
      <c r="I39" s="144" t="str">
        <f>IF(CRS!I33="","",CRS!I33)</f>
        <v/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80" t="str">
        <f>IF(CRS!W33="","",CRS!W33)</f>
        <v/>
      </c>
      <c r="P39" s="381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2">
      <c r="A40" s="138" t="str">
        <f>IF(NAMES!E27="","",NAMES!E27)</f>
        <v/>
      </c>
      <c r="C40" s="139" t="str">
        <f>IF(NAMES!B27="","",NAMES!B27)</f>
        <v/>
      </c>
      <c r="D40" s="140"/>
      <c r="E40" s="141" t="str">
        <f>IF(NAMES!C27="","",NAMES!C27)</f>
        <v/>
      </c>
      <c r="F40" s="142"/>
      <c r="G40" s="143" t="str">
        <f>IF(NAMES!D27="","",NAMES!D27)</f>
        <v/>
      </c>
      <c r="H40" s="133"/>
      <c r="I40" s="144" t="str">
        <f>IF(CRS!I34="","",CRS!I34)</f>
        <v/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80" t="str">
        <f>IF(CRS!W34="","",CRS!W34)</f>
        <v/>
      </c>
      <c r="P40" s="381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2">
      <c r="A41" s="138" t="str">
        <f>IF(NAMES!E28="","",NAMES!E28)</f>
        <v/>
      </c>
      <c r="C41" s="139" t="str">
        <f>IF(NAMES!B28="","",NAMES!B28)</f>
        <v/>
      </c>
      <c r="D41" s="140"/>
      <c r="E41" s="141" t="str">
        <f>IF(NAMES!C28="","",NAMES!C28)</f>
        <v/>
      </c>
      <c r="F41" s="142"/>
      <c r="G41" s="143" t="str">
        <f>IF(NAMES!D28="","",NAMES!D28)</f>
        <v/>
      </c>
      <c r="H41" s="133"/>
      <c r="I41" s="144" t="str">
        <f>IF(CRS!I35="","",CRS!I35)</f>
        <v/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80" t="str">
        <f>IF(CRS!W35="","",CRS!W35)</f>
        <v/>
      </c>
      <c r="P41" s="381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2">
      <c r="A42" s="138" t="str">
        <f>IF(NAMES!E29="","",NAMES!E29)</f>
        <v/>
      </c>
      <c r="C42" s="139" t="str">
        <f>IF(NAMES!B29="","",NAMES!B29)</f>
        <v/>
      </c>
      <c r="D42" s="140"/>
      <c r="E42" s="141" t="str">
        <f>IF(NAMES!C29="","",NAMES!C29)</f>
        <v/>
      </c>
      <c r="F42" s="142"/>
      <c r="G42" s="143" t="str">
        <f>IF(NAMES!D29="","",NAMES!D29)</f>
        <v/>
      </c>
      <c r="H42" s="133"/>
      <c r="I42" s="144" t="str">
        <f>IF(CRS!I36="","",CRS!I36)</f>
        <v/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80" t="str">
        <f>IF(CRS!W36="","",CRS!W36)</f>
        <v/>
      </c>
      <c r="P42" s="381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2">
      <c r="A43" s="138" t="str">
        <f>IF(NAMES!E30="","",NAMES!E30)</f>
        <v/>
      </c>
      <c r="C43" s="139" t="str">
        <f>IF(NAMES!B30="","",NAMES!B30)</f>
        <v/>
      </c>
      <c r="D43" s="140"/>
      <c r="E43" s="141" t="str">
        <f>IF(NAMES!C30="","",NAMES!C30)</f>
        <v/>
      </c>
      <c r="F43" s="142"/>
      <c r="G43" s="143" t="str">
        <f>IF(NAMES!D30="","",NAMES!D30)</f>
        <v/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80" t="str">
        <f>IF(CRS!W37="","",CRS!W37)</f>
        <v/>
      </c>
      <c r="P43" s="381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2">
      <c r="A44" s="138" t="str">
        <f>IF(NAMES!E31="","",NAMES!E31)</f>
        <v/>
      </c>
      <c r="C44" s="139" t="str">
        <f>IF(NAMES!B31="","",NAMES!B31)</f>
        <v/>
      </c>
      <c r="D44" s="140"/>
      <c r="E44" s="141" t="str">
        <f>IF(NAMES!C31="","",NAMES!C31)</f>
        <v/>
      </c>
      <c r="F44" s="142"/>
      <c r="G44" s="143" t="str">
        <f>IF(NAMES!D31="","",NAMES!D31)</f>
        <v/>
      </c>
      <c r="H44" s="133"/>
      <c r="I44" s="144" t="str">
        <f>IF(CRS!I38="","",CRS!I38)</f>
        <v/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80" t="str">
        <f>IF(CRS!W38="","",CRS!W38)</f>
        <v/>
      </c>
      <c r="P44" s="381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2">
      <c r="A45" s="138" t="str">
        <f>IF(NAMES!E32="","",NAMES!E32)</f>
        <v/>
      </c>
      <c r="C45" s="139" t="str">
        <f>IF(NAMES!B32="","",NAMES!B32)</f>
        <v/>
      </c>
      <c r="D45" s="140"/>
      <c r="E45" s="141" t="str">
        <f>IF(NAMES!C32="","",NAMES!C32)</f>
        <v/>
      </c>
      <c r="F45" s="142"/>
      <c r="G45" s="143" t="str">
        <f>IF(NAMES!D32="","",NAMES!D32)</f>
        <v/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80" t="str">
        <f>IF(CRS!W39="","",CRS!W39)</f>
        <v/>
      </c>
      <c r="P45" s="381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2">
      <c r="A46" s="138" t="str">
        <f>IF(NAMES!E33="","",NAMES!E33)</f>
        <v/>
      </c>
      <c r="C46" s="139" t="str">
        <f>IF(NAMES!B33="","",NAMES!B33)</f>
        <v/>
      </c>
      <c r="D46" s="140"/>
      <c r="E46" s="141" t="str">
        <f>IF(NAMES!C33="","",NAMES!C33)</f>
        <v/>
      </c>
      <c r="F46" s="142"/>
      <c r="G46" s="143" t="str">
        <f>IF(NAMES!D33="","",NAMES!D33)</f>
        <v/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80" t="str">
        <f>IF(CRS!W40="","",CRS!W40)</f>
        <v/>
      </c>
      <c r="P46" s="381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2">
      <c r="A47" s="149" t="s">
        <v>153</v>
      </c>
      <c r="D47" s="150" t="str">
        <f>'INITIAL INPUT'!J12</f>
        <v>COMPUTER MAINTENANCE &amp; REPAIR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2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2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2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2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2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2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">
      <c r="E56" s="134"/>
      <c r="I56" s="161"/>
      <c r="K56" s="161"/>
      <c r="M56" s="161"/>
      <c r="N56" s="161"/>
      <c r="P56" s="105"/>
    </row>
    <row r="57" spans="1:34" s="113" customFormat="1" x14ac:dyDescent="0.2">
      <c r="E57" s="134"/>
      <c r="I57" s="161"/>
      <c r="K57" s="161"/>
      <c r="M57" s="161"/>
      <c r="N57" s="161"/>
      <c r="P57" s="105"/>
    </row>
    <row r="58" spans="1:34" s="113" customFormat="1" x14ac:dyDescent="0.2">
      <c r="E58" s="134"/>
      <c r="I58" s="161"/>
      <c r="K58" s="161"/>
      <c r="M58" s="161"/>
      <c r="N58" s="161"/>
      <c r="P58" s="105"/>
    </row>
    <row r="64" spans="1:34" ht="13.5" customHeight="1" x14ac:dyDescent="0.2"/>
    <row r="65" spans="1:34" ht="31.5" x14ac:dyDescent="0.5">
      <c r="E65" s="116" t="s">
        <v>138</v>
      </c>
      <c r="I65" s="116"/>
      <c r="L65" s="117"/>
    </row>
    <row r="66" spans="1:34" ht="14.25" x14ac:dyDescent="0.2">
      <c r="E66" s="118" t="s">
        <v>139</v>
      </c>
      <c r="I66" s="118"/>
      <c r="L66" s="119"/>
    </row>
    <row r="69" spans="1:34" ht="15.75" x14ac:dyDescent="0.25">
      <c r="E69" s="121" t="s">
        <v>140</v>
      </c>
      <c r="I69" s="121"/>
      <c r="L69" s="122"/>
    </row>
    <row r="70" spans="1:34" x14ac:dyDescent="0.2">
      <c r="E70" s="123"/>
      <c r="I70" s="123"/>
      <c r="L70" s="124"/>
    </row>
    <row r="71" spans="1:34" x14ac:dyDescent="0.2">
      <c r="A71" s="125"/>
      <c r="I71" s="123"/>
      <c r="L71" s="124"/>
    </row>
    <row r="72" spans="1:34" ht="15.75" x14ac:dyDescent="0.25">
      <c r="A72" s="162" t="str">
        <f>A11</f>
        <v>CITCS INTL A</v>
      </c>
      <c r="C72" s="384" t="str">
        <f>C11</f>
        <v>ACT 131</v>
      </c>
      <c r="D72" s="385"/>
      <c r="E72" s="385"/>
      <c r="F72" s="163"/>
      <c r="G72" s="386" t="str">
        <f>G11</f>
        <v>8:45-10:00MW  1:45-3:00 MWF</v>
      </c>
      <c r="H72" s="387"/>
      <c r="I72" s="387"/>
      <c r="J72" s="387"/>
      <c r="K72" s="387"/>
      <c r="L72" s="387"/>
      <c r="M72" s="387"/>
      <c r="N72" s="164"/>
      <c r="O72" s="388" t="str">
        <f>O11</f>
        <v>1ST Trimester</v>
      </c>
      <c r="P72" s="385"/>
    </row>
    <row r="73" spans="1:34" s="127" customFormat="1" ht="15" customHeight="1" x14ac:dyDescent="0.2">
      <c r="A73" s="126" t="s">
        <v>14</v>
      </c>
      <c r="C73" s="389" t="s">
        <v>15</v>
      </c>
      <c r="D73" s="302"/>
      <c r="E73" s="302"/>
      <c r="F73" s="163"/>
      <c r="G73" s="390" t="s">
        <v>141</v>
      </c>
      <c r="H73" s="302"/>
      <c r="I73" s="302"/>
      <c r="J73" s="302"/>
      <c r="K73" s="302"/>
      <c r="L73" s="302"/>
      <c r="M73" s="302"/>
      <c r="N73" s="106"/>
      <c r="O73" s="391" t="str">
        <f>O12</f>
        <v>SY 2015-2016</v>
      </c>
      <c r="P73" s="392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82" t="s">
        <v>133</v>
      </c>
      <c r="P75" s="383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2">
      <c r="A76" s="138" t="str">
        <f>IF(NAMES!E34="","",NAMES!E34)</f>
        <v/>
      </c>
      <c r="C76" s="139" t="str">
        <f>IF(NAMES!B34="","",NAMES!B34)</f>
        <v/>
      </c>
      <c r="D76" s="140"/>
      <c r="E76" s="141" t="str">
        <f>IF(NAMES!C34="","",NAMES!C34)</f>
        <v/>
      </c>
      <c r="F76" s="142"/>
      <c r="G76" s="143" t="str">
        <f>IF(NAMES!D34="","",NAMES!D34)</f>
        <v/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80" t="str">
        <f>IF(CRS!W50="","",CRS!W50)</f>
        <v/>
      </c>
      <c r="P76" s="381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2">
      <c r="A77" s="138" t="str">
        <f>IF(NAMES!E35="","",NAMES!E35)</f>
        <v/>
      </c>
      <c r="C77" s="139" t="str">
        <f>IF(NAMES!B35="","",NAMES!B35)</f>
        <v/>
      </c>
      <c r="D77" s="140"/>
      <c r="E77" s="141" t="str">
        <f>IF(NAMES!C35="","",NAMES!C35)</f>
        <v/>
      </c>
      <c r="F77" s="142"/>
      <c r="G77" s="143" t="str">
        <f>IF(NAMES!D35="","",NAMES!D35)</f>
        <v/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80" t="str">
        <f>IF(CRS!W51="","",CRS!W51)</f>
        <v/>
      </c>
      <c r="P77" s="381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2">
      <c r="A78" s="138" t="str">
        <f>IF(NAMES!E36="","",NAMES!E36)</f>
        <v/>
      </c>
      <c r="C78" s="139" t="str">
        <f>IF(NAMES!B36="","",NAMES!B36)</f>
        <v/>
      </c>
      <c r="D78" s="140"/>
      <c r="E78" s="141" t="str">
        <f>IF(NAMES!C36="","",NAMES!C36)</f>
        <v/>
      </c>
      <c r="F78" s="142"/>
      <c r="G78" s="143" t="str">
        <f>IF(NAMES!D36="","",NAMES!D36)</f>
        <v/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80" t="str">
        <f>IF(CRS!W52="","",CRS!W52)</f>
        <v/>
      </c>
      <c r="P78" s="381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2">
      <c r="A79" s="138" t="str">
        <f>IF(NAMES!E37="","",NAMES!E37)</f>
        <v/>
      </c>
      <c r="C79" s="139" t="str">
        <f>IF(NAMES!B37="","",NAMES!B37)</f>
        <v/>
      </c>
      <c r="D79" s="140"/>
      <c r="E79" s="141" t="str">
        <f>IF(NAMES!C37="","",NAMES!C37)</f>
        <v/>
      </c>
      <c r="F79" s="142"/>
      <c r="G79" s="143" t="str">
        <f>IF(NAMES!D37="","",NAMES!D37)</f>
        <v/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80" t="str">
        <f>IF(CRS!W53="","",CRS!W53)</f>
        <v/>
      </c>
      <c r="P79" s="381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2">
      <c r="A80" s="138" t="str">
        <f>IF(NAMES!E38="","",NAMES!E38)</f>
        <v/>
      </c>
      <c r="C80" s="139" t="str">
        <f>IF(NAMES!B38="","",NAMES!B38)</f>
        <v/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80" t="str">
        <f>IF(CRS!W54="","",CRS!W54)</f>
        <v/>
      </c>
      <c r="P80" s="381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2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80" t="str">
        <f>IF(CRS!W55="","",CRS!W55)</f>
        <v/>
      </c>
      <c r="P81" s="381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2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80" t="str">
        <f>IF(CRS!W56="","",CRS!W56)</f>
        <v/>
      </c>
      <c r="P82" s="381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2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80" t="str">
        <f>IF(CRS!W57="","",CRS!W57)</f>
        <v/>
      </c>
      <c r="P83" s="381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2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80" t="str">
        <f>IF(CRS!W58="","",CRS!W58)</f>
        <v/>
      </c>
      <c r="P84" s="381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2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80" t="str">
        <f>IF(CRS!W59="","",CRS!W59)</f>
        <v/>
      </c>
      <c r="P85" s="381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2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80" t="str">
        <f>IF(CRS!W60="","",CRS!W60)</f>
        <v/>
      </c>
      <c r="P86" s="381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2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80" t="str">
        <f>IF(CRS!W61="","",CRS!W61)</f>
        <v/>
      </c>
      <c r="P87" s="381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2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80" t="str">
        <f>IF(CRS!W62="","",CRS!W62)</f>
        <v/>
      </c>
      <c r="P88" s="381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2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80" t="str">
        <f>IF(CRS!W63="","",CRS!W63)</f>
        <v/>
      </c>
      <c r="P89" s="381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2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80" t="str">
        <f>IF(CRS!W64="","",CRS!W64)</f>
        <v/>
      </c>
      <c r="P90" s="381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2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80" t="str">
        <f>IF(CRS!W65="","",CRS!W65)</f>
        <v/>
      </c>
      <c r="P91" s="381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2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80" t="str">
        <f>IF(CRS!W66="","",CRS!W66)</f>
        <v/>
      </c>
      <c r="P92" s="381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2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80" t="str">
        <f>IF(CRS!W67="","",CRS!W67)</f>
        <v/>
      </c>
      <c r="P93" s="381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2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80" t="str">
        <f>IF(CRS!W68="","",CRS!W68)</f>
        <v/>
      </c>
      <c r="P94" s="381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2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80" t="str">
        <f>IF(CRS!W69="","",CRS!W69)</f>
        <v/>
      </c>
      <c r="P95" s="381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2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80" t="str">
        <f>IF(CRS!W70="","",CRS!W70)</f>
        <v/>
      </c>
      <c r="P96" s="381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2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80" t="str">
        <f>IF(CRS!W71="","",CRS!W71)</f>
        <v/>
      </c>
      <c r="P97" s="381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2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80" t="str">
        <f>IF(CRS!W72="","",CRS!W72)</f>
        <v/>
      </c>
      <c r="P98" s="381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2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80" t="str">
        <f>IF(CRS!W73="","",CRS!W73)</f>
        <v/>
      </c>
      <c r="P99" s="381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2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80" t="str">
        <f>IF(CRS!W74="","",CRS!W74)</f>
        <v/>
      </c>
      <c r="P100" s="381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2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80" t="str">
        <f>IF(CRS!W75="","",CRS!W75)</f>
        <v/>
      </c>
      <c r="P101" s="381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2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80" t="str">
        <f>IF(CRS!W76="","",CRS!W76)</f>
        <v/>
      </c>
      <c r="P102" s="381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2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80" t="str">
        <f>IF(CRS!W77="","",CRS!W77)</f>
        <v/>
      </c>
      <c r="P103" s="381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2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80" t="str">
        <f>IF(CRS!W78="","",CRS!W78)</f>
        <v/>
      </c>
      <c r="P104" s="381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2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80" t="str">
        <f>IF(CRS!W79="","",CRS!W79)</f>
        <v/>
      </c>
      <c r="P105" s="381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2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80" t="str">
        <f>IF(CRS!W80="","",CRS!W80)</f>
        <v/>
      </c>
      <c r="P106" s="381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2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80" t="s">
        <v>28</v>
      </c>
      <c r="P107" s="381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2">
      <c r="A108" s="149" t="s">
        <v>153</v>
      </c>
      <c r="D108" s="150" t="str">
        <f>D47</f>
        <v>COMPUTER MAINTENANCE &amp; REPAIR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2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2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2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2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2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2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">
      <c r="E117" s="134"/>
      <c r="I117" s="161"/>
      <c r="K117" s="161"/>
      <c r="M117" s="161"/>
      <c r="N117" s="161"/>
      <c r="P117" s="105"/>
    </row>
    <row r="118" spans="2:34" s="113" customFormat="1" x14ac:dyDescent="0.2">
      <c r="E118" s="134"/>
      <c r="I118" s="161"/>
      <c r="K118" s="161"/>
      <c r="M118" s="161"/>
      <c r="N118" s="161"/>
      <c r="P118" s="105"/>
    </row>
    <row r="119" spans="2:34" s="113" customFormat="1" x14ac:dyDescent="0.2">
      <c r="E119" s="134"/>
      <c r="I119" s="161"/>
      <c r="K119" s="161"/>
      <c r="M119" s="161"/>
      <c r="N119" s="161"/>
      <c r="P119" s="105"/>
    </row>
    <row r="120" spans="2:34" s="113" customFormat="1" x14ac:dyDescent="0.2">
      <c r="E120" s="134"/>
      <c r="I120" s="161"/>
      <c r="K120" s="161"/>
      <c r="M120" s="161"/>
      <c r="N120" s="161"/>
      <c r="P120" s="105"/>
    </row>
    <row r="121" spans="2:34" s="113" customFormat="1" x14ac:dyDescent="0.2">
      <c r="E121" s="134"/>
      <c r="I121" s="161"/>
      <c r="K121" s="161"/>
      <c r="M121" s="161"/>
      <c r="N121" s="161"/>
      <c r="P121" s="105"/>
    </row>
    <row r="122" spans="2:34" s="113" customFormat="1" x14ac:dyDescent="0.2">
      <c r="E122" s="134"/>
      <c r="I122" s="161"/>
      <c r="K122" s="161"/>
      <c r="M122" s="161"/>
      <c r="N122" s="161"/>
      <c r="P122" s="105"/>
    </row>
    <row r="123" spans="2:34" s="113" customFormat="1" x14ac:dyDescent="0.2">
      <c r="E123" s="134"/>
      <c r="I123" s="161"/>
      <c r="K123" s="161"/>
      <c r="M123" s="161"/>
      <c r="N123" s="161"/>
      <c r="P123" s="105"/>
    </row>
    <row r="124" spans="2:34" s="113" customFormat="1" x14ac:dyDescent="0.2">
      <c r="E124" s="134"/>
      <c r="I124" s="161"/>
      <c r="K124" s="161"/>
      <c r="M124" s="161"/>
      <c r="N124" s="161"/>
      <c r="P124" s="105"/>
    </row>
    <row r="125" spans="2:34" s="113" customFormat="1" x14ac:dyDescent="0.2">
      <c r="E125" s="134"/>
      <c r="I125" s="161"/>
      <c r="K125" s="161"/>
      <c r="M125" s="161"/>
      <c r="N125" s="161"/>
      <c r="P125" s="105"/>
    </row>
    <row r="126" spans="2:34" s="113" customFormat="1" x14ac:dyDescent="0.2">
      <c r="E126" s="134"/>
      <c r="I126" s="161"/>
      <c r="K126" s="161"/>
      <c r="M126" s="161"/>
      <c r="N126" s="161"/>
      <c r="P126" s="105"/>
    </row>
    <row r="127" spans="2:34" s="113" customFormat="1" x14ac:dyDescent="0.2">
      <c r="E127" s="134"/>
      <c r="I127" s="161"/>
      <c r="K127" s="161"/>
      <c r="M127" s="161"/>
      <c r="N127" s="161"/>
      <c r="P127" s="105"/>
    </row>
    <row r="128" spans="2:34" s="113" customFormat="1" x14ac:dyDescent="0.2">
      <c r="E128" s="134"/>
      <c r="I128" s="161"/>
      <c r="K128" s="161"/>
      <c r="M128" s="161"/>
      <c r="N128" s="161"/>
      <c r="P128" s="105"/>
    </row>
    <row r="129" spans="5:16" s="113" customFormat="1" x14ac:dyDescent="0.2">
      <c r="E129" s="134"/>
      <c r="I129" s="161"/>
      <c r="K129" s="161"/>
      <c r="M129" s="161"/>
      <c r="N129" s="161"/>
      <c r="P129" s="105"/>
    </row>
    <row r="130" spans="5:16" s="113" customFormat="1" x14ac:dyDescent="0.2">
      <c r="E130" s="134"/>
      <c r="I130" s="161"/>
      <c r="K130" s="161"/>
      <c r="M130" s="161"/>
      <c r="N130" s="161"/>
      <c r="P130" s="105"/>
    </row>
    <row r="131" spans="5:16" s="113" customFormat="1" x14ac:dyDescent="0.2">
      <c r="E131" s="134"/>
      <c r="I131" s="161"/>
      <c r="K131" s="161"/>
      <c r="M131" s="161"/>
      <c r="N131" s="161"/>
      <c r="P131" s="105"/>
    </row>
    <row r="132" spans="5:16" s="113" customFormat="1" x14ac:dyDescent="0.2">
      <c r="E132" s="134"/>
      <c r="I132" s="161"/>
      <c r="K132" s="161"/>
      <c r="M132" s="161"/>
      <c r="N132" s="161"/>
      <c r="P132" s="105"/>
    </row>
    <row r="133" spans="5:16" s="113" customFormat="1" x14ac:dyDescent="0.2">
      <c r="E133" s="134"/>
      <c r="I133" s="161"/>
      <c r="K133" s="161"/>
      <c r="M133" s="161"/>
      <c r="N133" s="161"/>
      <c r="P133" s="105"/>
    </row>
    <row r="134" spans="5:16" s="113" customFormat="1" x14ac:dyDescent="0.2">
      <c r="E134" s="134"/>
      <c r="I134" s="161"/>
      <c r="K134" s="161"/>
      <c r="M134" s="161"/>
      <c r="N134" s="161"/>
      <c r="P134" s="105"/>
    </row>
    <row r="135" spans="5:16" s="113" customFormat="1" x14ac:dyDescent="0.2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2015-12-19T01:53:02Z</dcterms:modified>
</cp:coreProperties>
</file>