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ClassRecords\2T1617CR\"/>
    </mc:Choice>
  </mc:AlternateContent>
  <bookViews>
    <workbookView xWindow="0" yWindow="0" windowWidth="19200" windowHeight="750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B55" i="3" s="1"/>
  <c r="F55" i="4" s="1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B22" i="3" s="1"/>
  <c r="F22" i="4" s="1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B17" i="3" s="1"/>
  <c r="F17" i="4" s="1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O52" i="3"/>
  <c r="O51" i="3"/>
  <c r="O50" i="3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P16" i="3" s="1"/>
  <c r="O15" i="3"/>
  <c r="O14" i="3"/>
  <c r="P14" i="3" s="1"/>
  <c r="E14" i="4" s="1"/>
  <c r="O13" i="3"/>
  <c r="O12" i="3"/>
  <c r="O11" i="3"/>
  <c r="O10" i="3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4" i="3"/>
  <c r="F24" i="4" s="1"/>
  <c r="AB30" i="3"/>
  <c r="F30" i="4" s="1"/>
  <c r="AB38" i="3"/>
  <c r="F38" i="4" s="1"/>
  <c r="AB40" i="3"/>
  <c r="F40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6" i="4"/>
  <c r="P40" i="3"/>
  <c r="E40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P21" i="3"/>
  <c r="E21" i="4" s="1"/>
  <c r="P37" i="3"/>
  <c r="E37" i="4" s="1"/>
  <c r="E39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20" i="3" l="1"/>
  <c r="E20" i="4" s="1"/>
  <c r="P27" i="3"/>
  <c r="E27" i="4" s="1"/>
  <c r="P36" i="3"/>
  <c r="E36" i="4" s="1"/>
  <c r="P18" i="3"/>
  <c r="E18" i="4" s="1"/>
  <c r="H18" i="4" s="1"/>
  <c r="AE18" i="3" s="1"/>
  <c r="P26" i="3"/>
  <c r="E26" i="4" s="1"/>
  <c r="P51" i="3"/>
  <c r="E51" i="4" s="1"/>
  <c r="P11" i="3"/>
  <c r="E11" i="4" s="1"/>
  <c r="H11" i="4" s="1"/>
  <c r="I11" i="4" s="1"/>
  <c r="I17" i="8" s="1"/>
  <c r="P15" i="3"/>
  <c r="E15" i="4" s="1"/>
  <c r="H15" i="4" s="1"/>
  <c r="I15" i="4" s="1"/>
  <c r="P19" i="3"/>
  <c r="E19" i="4" s="1"/>
  <c r="P23" i="3"/>
  <c r="E23" i="4" s="1"/>
  <c r="P35" i="3"/>
  <c r="E35" i="4" s="1"/>
  <c r="H35" i="4" s="1"/>
  <c r="I35" i="4" s="1"/>
  <c r="P52" i="3"/>
  <c r="E52" i="4" s="1"/>
  <c r="H52" i="4" s="1"/>
  <c r="I52" i="4" s="1"/>
  <c r="I78" i="8" s="1"/>
  <c r="P30" i="3"/>
  <c r="E30" i="4" s="1"/>
  <c r="P31" i="3"/>
  <c r="E31" i="4" s="1"/>
  <c r="P12" i="3"/>
  <c r="E12" i="4" s="1"/>
  <c r="H12" i="4" s="1"/>
  <c r="AE12" i="3" s="1"/>
  <c r="P32" i="3"/>
  <c r="E32" i="4" s="1"/>
  <c r="H32" i="4" s="1"/>
  <c r="I32" i="4" s="1"/>
  <c r="P53" i="3"/>
  <c r="E53" i="4" s="1"/>
  <c r="P10" i="3"/>
  <c r="E10" i="4" s="1"/>
  <c r="P22" i="3"/>
  <c r="E22" i="4" s="1"/>
  <c r="H22" i="4" s="1"/>
  <c r="I22" i="4" s="1"/>
  <c r="I28" i="8" s="1"/>
  <c r="P34" i="3"/>
  <c r="E34" i="4" s="1"/>
  <c r="H34" i="4" s="1"/>
  <c r="AE34" i="3" s="1"/>
  <c r="P55" i="3"/>
  <c r="E55" i="4" s="1"/>
  <c r="P29" i="3"/>
  <c r="E29" i="4" s="1"/>
  <c r="P9" i="3"/>
  <c r="E9" i="4" s="1"/>
  <c r="H9" i="4" s="1"/>
  <c r="I9" i="4" s="1"/>
  <c r="AF9" i="3" s="1"/>
  <c r="P38" i="3"/>
  <c r="E38" i="4" s="1"/>
  <c r="H38" i="4" s="1"/>
  <c r="AE38" i="3" s="1"/>
  <c r="P24" i="3"/>
  <c r="E24" i="4" s="1"/>
  <c r="P13" i="3"/>
  <c r="E13" i="4" s="1"/>
  <c r="P17" i="3"/>
  <c r="E17" i="4" s="1"/>
  <c r="H17" i="4" s="1"/>
  <c r="I17" i="4" s="1"/>
  <c r="P25" i="3"/>
  <c r="E25" i="4" s="1"/>
  <c r="H25" i="4" s="1"/>
  <c r="AE25" i="3" s="1"/>
  <c r="P33" i="3"/>
  <c r="E33" i="4" s="1"/>
  <c r="H33" i="4" s="1"/>
  <c r="P50" i="3"/>
  <c r="E50" i="4" s="1"/>
  <c r="H50" i="4" s="1"/>
  <c r="P54" i="3"/>
  <c r="E54" i="4" s="1"/>
  <c r="H54" i="4" s="1"/>
  <c r="I54" i="4" s="1"/>
  <c r="G11" i="8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G20" i="7" s="1"/>
  <c r="AE20" i="7"/>
  <c r="T29" i="4"/>
  <c r="U29" i="4" s="1"/>
  <c r="AG29" i="7" s="1"/>
  <c r="AE29" i="7"/>
  <c r="AE37" i="7"/>
  <c r="T37" i="4"/>
  <c r="U37" i="4" s="1"/>
  <c r="AG37" i="7" s="1"/>
  <c r="AE59" i="7"/>
  <c r="T59" i="4"/>
  <c r="U59" i="4" s="1"/>
  <c r="V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G55" i="6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U56" i="4"/>
  <c r="V50" i="4"/>
  <c r="U77" i="4"/>
  <c r="V77" i="4" s="1"/>
  <c r="H10" i="4"/>
  <c r="I10" i="4" s="1"/>
  <c r="AF10" i="3" s="1"/>
  <c r="O88" i="8"/>
  <c r="M88" i="8"/>
  <c r="O76" i="4"/>
  <c r="AG76" i="6" s="1"/>
  <c r="U40" i="4"/>
  <c r="V40" i="4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30" i="4"/>
  <c r="AE30" i="3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57" i="4"/>
  <c r="I57" i="4" s="1"/>
  <c r="H63" i="4"/>
  <c r="H70" i="4"/>
  <c r="AE70" i="3" s="1"/>
  <c r="H77" i="4"/>
  <c r="AE77" i="3" s="1"/>
  <c r="V37" i="4"/>
  <c r="W37" i="4" s="1"/>
  <c r="V72" i="4"/>
  <c r="W72" i="4" s="1"/>
  <c r="AG72" i="7"/>
  <c r="AG71" i="7"/>
  <c r="V71" i="4"/>
  <c r="AF69" i="6"/>
  <c r="AF72" i="7"/>
  <c r="U69" i="4"/>
  <c r="AG15" i="7"/>
  <c r="AG34" i="7"/>
  <c r="V11" i="4"/>
  <c r="U70" i="4"/>
  <c r="AF34" i="7"/>
  <c r="AG62" i="7"/>
  <c r="AG29" i="6"/>
  <c r="M105" i="8"/>
  <c r="O16" i="8"/>
  <c r="M16" i="8"/>
  <c r="M37" i="8"/>
  <c r="O37" i="8"/>
  <c r="M89" i="8"/>
  <c r="K87" i="8"/>
  <c r="AG61" i="6"/>
  <c r="V61" i="4"/>
  <c r="W61" i="4" s="1"/>
  <c r="AG10" i="7"/>
  <c r="U80" i="4"/>
  <c r="M40" i="8"/>
  <c r="O40" i="8"/>
  <c r="U12" i="4"/>
  <c r="AE27" i="3"/>
  <c r="M39" i="8"/>
  <c r="U39" i="4"/>
  <c r="AF66" i="7"/>
  <c r="M91" i="8"/>
  <c r="AG24" i="7"/>
  <c r="AF10" i="7"/>
  <c r="AF30" i="7"/>
  <c r="U30" i="4"/>
  <c r="AF31" i="6"/>
  <c r="O30" i="8"/>
  <c r="M30" i="8"/>
  <c r="AG66" i="7"/>
  <c r="AG69" i="6"/>
  <c r="AF27" i="7"/>
  <c r="U27" i="4"/>
  <c r="V20" i="4" l="1"/>
  <c r="W20" i="4" s="1"/>
  <c r="AF20" i="7"/>
  <c r="AG59" i="7"/>
  <c r="AF59" i="7"/>
  <c r="AG37" i="6"/>
  <c r="K81" i="8"/>
  <c r="U57" i="4"/>
  <c r="AG57" i="7" s="1"/>
  <c r="AF55" i="6"/>
  <c r="K32" i="8"/>
  <c r="AF37" i="6"/>
  <c r="I31" i="4"/>
  <c r="I37" i="8" s="1"/>
  <c r="AG63" i="7"/>
  <c r="AF63" i="7"/>
  <c r="U67" i="4"/>
  <c r="V67" i="4" s="1"/>
  <c r="AG28" i="7"/>
  <c r="AF13" i="6"/>
  <c r="M34" i="8"/>
  <c r="U51" i="4"/>
  <c r="AG51" i="7" s="1"/>
  <c r="O20" i="4"/>
  <c r="AG20" i="6" s="1"/>
  <c r="AF23" i="7"/>
  <c r="M29" i="8"/>
  <c r="AG23" i="7"/>
  <c r="AF52" i="3"/>
  <c r="AG52" i="6"/>
  <c r="AF13" i="7"/>
  <c r="M19" i="8"/>
  <c r="AG13" i="7"/>
  <c r="AG60" i="7"/>
  <c r="V29" i="4"/>
  <c r="W29" i="4" s="1"/>
  <c r="O35" i="8" s="1"/>
  <c r="AF29" i="7"/>
  <c r="AG79" i="7"/>
  <c r="U32" i="4"/>
  <c r="AG32" i="7" s="1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V14" i="4" s="1"/>
  <c r="W14" i="4" s="1"/>
  <c r="I90" i="8"/>
  <c r="K27" i="8"/>
  <c r="O24" i="4"/>
  <c r="K30" i="8" s="1"/>
  <c r="AG25" i="7"/>
  <c r="AF25" i="7"/>
  <c r="AF21" i="6"/>
  <c r="AF11" i="3"/>
  <c r="O27" i="4"/>
  <c r="K33" i="8" s="1"/>
  <c r="AE11" i="3"/>
  <c r="AG19" i="7"/>
  <c r="AF19" i="7"/>
  <c r="K37" i="8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41" i="8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14" i="7"/>
  <c r="M98" i="8"/>
  <c r="O98" i="8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V52" i="4"/>
  <c r="W52" i="4" s="1"/>
  <c r="AF15" i="3"/>
  <c r="I21" i="8"/>
  <c r="AG39" i="7"/>
  <c r="V39" i="4"/>
  <c r="W39" i="4" s="1"/>
  <c r="I38" i="8"/>
  <c r="AF32" i="3"/>
  <c r="V32" i="4" l="1"/>
  <c r="W32" i="4" s="1"/>
  <c r="V57" i="4"/>
  <c r="W57" i="4" s="1"/>
  <c r="AF31" i="3"/>
  <c r="O50" i="4"/>
  <c r="AG50" i="6" s="1"/>
  <c r="K105" i="8"/>
  <c r="K20" i="8"/>
  <c r="AG16" i="7"/>
  <c r="M35" i="8"/>
  <c r="K42" i="8"/>
  <c r="M32" i="8"/>
  <c r="AF19" i="3"/>
  <c r="K26" i="8"/>
  <c r="AG27" i="6"/>
  <c r="K29" i="8"/>
  <c r="AG40" i="6"/>
  <c r="AF30" i="6"/>
  <c r="AG22" i="7"/>
  <c r="V51" i="4"/>
  <c r="W51" i="4" s="1"/>
  <c r="O77" i="8" s="1"/>
  <c r="V18" i="4"/>
  <c r="W18" i="4" s="1"/>
  <c r="O24" i="8" s="1"/>
  <c r="K23" i="8"/>
  <c r="I42" i="8"/>
  <c r="K94" i="8"/>
  <c r="K45" i="8"/>
  <c r="AG39" i="6"/>
  <c r="AF62" i="3"/>
  <c r="AG56" i="6"/>
  <c r="AG73" i="6"/>
  <c r="AF38" i="3"/>
  <c r="AG24" i="6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K76" i="8" l="1"/>
  <c r="M24" i="8"/>
  <c r="M77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<sst xmlns="http://schemas.openxmlformats.org/spreadsheetml/2006/main" count="789" uniqueCount="252">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</sst>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239</v>
      </c>
      <c r="E12" s="194"/>
      <c r="F12" s="1"/>
      <c r="G12" s="189" t="s">
        <v>240</v>
      </c>
      <c r="H12" s="192"/>
      <c r="I12" s="2"/>
      <c r="J12" s="189" t="s">
        <v>241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242</v>
      </c>
      <c r="E14" s="192"/>
      <c r="F14" s="4"/>
      <c r="G14" s="189" t="s">
        <v>243</v>
      </c>
      <c r="H14" s="19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245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view="pageLayout" topLeftCell="A18" zoomScale="110" zoomScaleNormal="100" zoomScalePageLayoutView="110" workbookViewId="0">
      <selection activeCell="V18" sqref="V18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3  ICS2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INTRODUCTION TO COMPUTER PROGRAMMING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WF 4:15PM-5:30PM  TTHSAT 6:45PM-8:00PM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23.466666666666669</v>
      </c>
      <c r="F9" s="83">
        <f>IF(PRELIM!AB9="","",$F$8*PRELIM!AB9)</f>
        <v>26.124999999999996</v>
      </c>
      <c r="G9" s="83">
        <f>IF(PRELIM!AD9="","",$G$8*PRELIM!AD9)</f>
        <v>17.34</v>
      </c>
      <c r="H9" s="84">
        <f t="shared" ref="H9:H40" si="0">IF(SUM(E9:G9)=0,"",SUM(E9:G9))</f>
        <v>66.931666666666672</v>
      </c>
      <c r="I9" s="85">
        <f>IF(H9="","",VLOOKUP(H9,'INITIAL INPUT'!$P$4:$R$34,3))</f>
        <v>83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16.133333333333333</v>
      </c>
      <c r="F10" s="83">
        <f>IF(PRELIM!AB10="","",$F$8*PRELIM!AB10)</f>
        <v>21.999999999999996</v>
      </c>
      <c r="G10" s="83">
        <f>IF(PRELIM!AD10="","",$G$8*PRELIM!AD10)</f>
        <v>9.5200000000000014</v>
      </c>
      <c r="H10" s="84">
        <f t="shared" si="0"/>
        <v>47.653333333333329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5.8666666666666671</v>
      </c>
      <c r="F11" s="83" t="str">
        <f>IF(PRELIM!AB11="","",$F$8*PRELIM!AB11)</f>
        <v/>
      </c>
      <c r="G11" s="83" t="str">
        <f>IF(PRELIM!AD11="","",$G$8*PRELIM!AD11)</f>
        <v/>
      </c>
      <c r="H11" s="84">
        <f t="shared" si="0"/>
        <v>5.8666666666666671</v>
      </c>
      <c r="I11" s="85">
        <f>IF(H11="","",VLOOKUP(H11,'INITIAL INPUT'!$P$4:$R$34,3))</f>
        <v>70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>
        <f>IF(PRELIM!P12="","",$E$8*PRELIM!P12)</f>
        <v>9.5333333333333332</v>
      </c>
      <c r="F12" s="83">
        <f>IF(PRELIM!AB12="","",$F$8*PRELIM!AB12)</f>
        <v>5.4999999999999991</v>
      </c>
      <c r="G12" s="83">
        <f>IF(PRELIM!AD12="","",$G$8*PRELIM!AD12)</f>
        <v>19.040000000000003</v>
      </c>
      <c r="H12" s="84">
        <f t="shared" si="0"/>
        <v>34.073333333333338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>
        <f>IF(PRELIM!P13="","",$E$8*PRELIM!P13)</f>
        <v>33</v>
      </c>
      <c r="F13" s="83">
        <f>IF(PRELIM!AB13="","",$F$8*PRELIM!AB13)</f>
        <v>33</v>
      </c>
      <c r="G13" s="83">
        <f>IF(PRELIM!AD13="","",$G$8*PRELIM!AD13)</f>
        <v>28.560000000000002</v>
      </c>
      <c r="H13" s="84">
        <f t="shared" si="0"/>
        <v>94.56</v>
      </c>
      <c r="I13" s="85">
        <f>IF(H13="","",VLOOKUP(H13,'INITIAL INPUT'!$P$4:$R$34,3))</f>
        <v>97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9.1666666666666679</v>
      </c>
      <c r="F15" s="83">
        <f>IF(PRELIM!AB15="","",$F$8*PRELIM!AB15)</f>
        <v>19.25</v>
      </c>
      <c r="G15" s="83">
        <f>IF(PRELIM!AD15="","",$G$8*PRELIM!AD15)</f>
        <v>18.700000000000003</v>
      </c>
      <c r="H15" s="84">
        <f t="shared" si="0"/>
        <v>47.116666666666674</v>
      </c>
      <c r="I15" s="85">
        <f>IF(H15="","",VLOOKUP(H15,'INITIAL INPUT'!$P$4:$R$34,3))</f>
        <v>74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14.666666666666666</v>
      </c>
      <c r="F17" s="83">
        <f>IF(PRELIM!AB17="","",$F$8*PRELIM!AB17)</f>
        <v>21.312500000000004</v>
      </c>
      <c r="G17" s="83">
        <f>IF(PRELIM!AD17="","",$G$8*PRELIM!AD17)</f>
        <v>22.1</v>
      </c>
      <c r="H17" s="84">
        <f t="shared" si="0"/>
        <v>58.079166666666673</v>
      </c>
      <c r="I17" s="85">
        <f>IF(H17="","",VLOOKUP(H17,'INITIAL INPUT'!$P$4:$R$34,3))</f>
        <v>79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>
        <f>IF(PRELIM!P18="","",$E$8*PRELIM!P18)</f>
        <v>15.4</v>
      </c>
      <c r="F18" s="83">
        <f>IF(PRELIM!AB18="","",$F$8*PRELIM!AB18)</f>
        <v>24.75</v>
      </c>
      <c r="G18" s="83">
        <f>IF(PRELIM!AD18="","",$G$8*PRELIM!AD18)</f>
        <v>25.500000000000004</v>
      </c>
      <c r="H18" s="84">
        <f t="shared" si="0"/>
        <v>65.650000000000006</v>
      </c>
      <c r="I18" s="85">
        <f>IF(H18="","",VLOOKUP(H18,'INITIAL INPUT'!$P$4:$R$34,3))</f>
        <v>83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3.6666666666666665</v>
      </c>
      <c r="F19" s="83" t="str">
        <f>IF(PRELIM!AB19="","",$F$8*PRELIM!AB19)</f>
        <v/>
      </c>
      <c r="G19" s="83">
        <f>IF(PRELIM!AD19="","",$G$8*PRELIM!AD19)</f>
        <v>14.280000000000001</v>
      </c>
      <c r="H19" s="84">
        <f t="shared" si="0"/>
        <v>17.946666666666669</v>
      </c>
      <c r="I19" s="85">
        <f>IF(H19="","",VLOOKUP(H19,'INITIAL INPUT'!$P$4:$R$34,3))</f>
        <v>71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28.233333333333334</v>
      </c>
      <c r="F20" s="83">
        <f>IF(PRELIM!AB20="","",$F$8*PRELIM!AB20)</f>
        <v>33</v>
      </c>
      <c r="G20" s="83">
        <f>IF(PRELIM!AD20="","",$G$8*PRELIM!AD20)</f>
        <v>24.82</v>
      </c>
      <c r="H20" s="84">
        <f t="shared" si="0"/>
        <v>86.053333333333342</v>
      </c>
      <c r="I20" s="85">
        <f>IF(H20="","",VLOOKUP(H20,'INITIAL INPUT'!$P$4:$R$34,3))</f>
        <v>93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29.333333333333332</v>
      </c>
      <c r="F22" s="83">
        <f>IF(PRELIM!AB22="","",$F$8*PRELIM!AB22)</f>
        <v>33</v>
      </c>
      <c r="G22" s="83">
        <f>IF(PRELIM!AD22="","",$G$8*PRELIM!AD22)</f>
        <v>21.42</v>
      </c>
      <c r="H22" s="84">
        <f t="shared" si="0"/>
        <v>83.75333333333333</v>
      </c>
      <c r="I22" s="85">
        <f>IF(H22="","",VLOOKUP(H22,'INITIAL INPUT'!$P$4:$R$34,3))</f>
        <v>92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3.3000000000000003</v>
      </c>
      <c r="F23" s="83">
        <f>IF(PRELIM!AB23="","",$F$8*PRELIM!AB23)</f>
        <v>30.9375</v>
      </c>
      <c r="G23" s="83">
        <f>IF(PRELIM!AD23="","",$G$8*PRELIM!AD23)</f>
        <v>13.600000000000001</v>
      </c>
      <c r="H23" s="84">
        <f t="shared" si="0"/>
        <v>47.837499999999999</v>
      </c>
      <c r="I23" s="85">
        <f>IF(H23="","",VLOOKUP(H23,'INITIAL INPUT'!$P$4:$R$34,3))</f>
        <v>74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28.233333333333334</v>
      </c>
      <c r="F24" s="83">
        <f>IF(PRELIM!AB24="","",$F$8*PRELIM!AB24)</f>
        <v>32.3125</v>
      </c>
      <c r="G24" s="83">
        <f>IF(PRELIM!AD24="","",$G$8*PRELIM!AD24)</f>
        <v>16.32</v>
      </c>
      <c r="H24" s="84">
        <f t="shared" si="0"/>
        <v>76.865833333333342</v>
      </c>
      <c r="I24" s="85">
        <f>IF(H24="","",VLOOKUP(H24,'INITIAL INPUT'!$P$4:$R$34,3))</f>
        <v>88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>
        <f>IF(PRELIM!P25="","",$E$8*PRELIM!P25)</f>
        <v>10.999999999999998</v>
      </c>
      <c r="F25" s="83">
        <f>IF(PRELIM!AB25="","",$F$8*PRELIM!AB25)</f>
        <v>32.3125</v>
      </c>
      <c r="G25" s="83">
        <f>IF(PRELIM!AD25="","",$G$8*PRELIM!AD25)</f>
        <v>24.82</v>
      </c>
      <c r="H25" s="84">
        <f t="shared" si="0"/>
        <v>68.132499999999993</v>
      </c>
      <c r="I25" s="85">
        <f>IF(H25="","",VLOOKUP(H25,'INITIAL INPUT'!$P$4:$R$34,3))</f>
        <v>84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26.766666666666669</v>
      </c>
      <c r="F26" s="83">
        <f>IF(PRELIM!AB26="","",$F$8*PRELIM!AB26)</f>
        <v>32.3125</v>
      </c>
      <c r="G26" s="83">
        <f>IF(PRELIM!AD26="","",$G$8*PRELIM!AD26)</f>
        <v>20.400000000000002</v>
      </c>
      <c r="H26" s="84">
        <f t="shared" si="0"/>
        <v>79.479166666666671</v>
      </c>
      <c r="I26" s="85">
        <f>IF(H26="","",VLOOKUP(H26,'INITIAL INPUT'!$P$4:$R$34,3))</f>
        <v>90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10.999999999999998</v>
      </c>
      <c r="F27" s="83">
        <f>IF(PRELIM!AB27="","",$F$8*PRELIM!AB27)</f>
        <v>32.3125</v>
      </c>
      <c r="G27" s="83">
        <f>IF(PRELIM!AD27="","",$G$8*PRELIM!AD27)</f>
        <v>13.940000000000001</v>
      </c>
      <c r="H27" s="84">
        <f t="shared" si="0"/>
        <v>57.252499999999998</v>
      </c>
      <c r="I27" s="85">
        <f>IF(H27="","",VLOOKUP(H27,'INITIAL INPUT'!$P$4:$R$34,3))</f>
        <v>79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>
        <f>IF(PRELIM!P29="","",$E$8*PRELIM!P29)</f>
        <v>10.266666666666667</v>
      </c>
      <c r="F29" s="83" t="str">
        <f>IF(PRELIM!AB29="","",$F$8*PRELIM!AB29)</f>
        <v/>
      </c>
      <c r="G29" s="83">
        <f>IF(PRELIM!AD29="","",$G$8*PRELIM!AD29)</f>
        <v>23.12</v>
      </c>
      <c r="H29" s="84">
        <f t="shared" si="0"/>
        <v>33.38666666666667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>
        <f>IF(PRELIM!P30="","",$E$8*PRELIM!P30)</f>
        <v>22.366666666666671</v>
      </c>
      <c r="F30" s="83">
        <f>IF(PRELIM!AB30="","",$F$8*PRELIM!AB30)</f>
        <v>33</v>
      </c>
      <c r="G30" s="83">
        <f>IF(PRELIM!AD30="","",$G$8*PRELIM!AD30)</f>
        <v>23.12</v>
      </c>
      <c r="H30" s="84">
        <f t="shared" si="0"/>
        <v>78.486666666666679</v>
      </c>
      <c r="I30" s="85">
        <f>IF(H30="","",VLOOKUP(H30,'INITIAL INPUT'!$P$4:$R$34,3))</f>
        <v>89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21.42</v>
      </c>
      <c r="H31" s="84">
        <f t="shared" si="0"/>
        <v>81.92</v>
      </c>
      <c r="I31" s="85">
        <f>IF(H31="","",VLOOKUP(H31,'INITIAL INPUT'!$P$4:$R$34,3))</f>
        <v>91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7.333333333333333</v>
      </c>
      <c r="F32" s="83">
        <f>IF(PRELIM!AB32="","",$F$8*PRELIM!AB32)</f>
        <v>30.25</v>
      </c>
      <c r="G32" s="83">
        <f>IF(PRELIM!AD32="","",$G$8*PRELIM!AD32)</f>
        <v>12.58</v>
      </c>
      <c r="H32" s="84">
        <f t="shared" si="0"/>
        <v>50.163333333333334</v>
      </c>
      <c r="I32" s="85">
        <f>IF(H32="","",VLOOKUP(H32,'INITIAL INPUT'!$P$4:$R$34,3))</f>
        <v>75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10.266666666666667</v>
      </c>
      <c r="F33" s="83">
        <f>IF(PRELIM!AB33="","",$F$8*PRELIM!AB33)</f>
        <v>16.5</v>
      </c>
      <c r="G33" s="83">
        <f>IF(PRELIM!AD33="","",$G$8*PRELIM!AD33)</f>
        <v>15.64</v>
      </c>
      <c r="H33" s="84">
        <f t="shared" si="0"/>
        <v>42.406666666666666</v>
      </c>
      <c r="I33" s="85">
        <f>IF(H33="","",VLOOKUP(H33,'INITIAL INPUT'!$P$4:$R$34,3))</f>
        <v>73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17.233333333333338</v>
      </c>
      <c r="F34" s="83">
        <f>IF(PRELIM!AB34="","",$F$8*PRELIM!AB34)</f>
        <v>33</v>
      </c>
      <c r="G34" s="83">
        <f>IF(PRELIM!AD34="","",$G$8*PRELIM!AD34)</f>
        <v>20.400000000000002</v>
      </c>
      <c r="H34" s="84">
        <f t="shared" si="0"/>
        <v>70.63333333333334</v>
      </c>
      <c r="I34" s="85">
        <f>IF(H34="","",VLOOKUP(H34,'INITIAL INPUT'!$P$4:$R$34,3))</f>
        <v>85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>
        <f>IF(PRELIM!P35="","",$E$8*PRELIM!P35)</f>
        <v>27.500000000000004</v>
      </c>
      <c r="F35" s="83">
        <f>IF(PRELIM!AB35="","",$F$8*PRELIM!AB35)</f>
        <v>30.9375</v>
      </c>
      <c r="G35" s="83">
        <f>IF(PRELIM!AD35="","",$G$8*PRELIM!AD35)</f>
        <v>18.700000000000003</v>
      </c>
      <c r="H35" s="84">
        <f t="shared" si="0"/>
        <v>77.137500000000003</v>
      </c>
      <c r="I35" s="85">
        <f>IF(H35="","",VLOOKUP(H35,'INITIAL INPUT'!$P$4:$R$34,3))</f>
        <v>89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24.2</v>
      </c>
      <c r="F36" s="83">
        <f>IF(PRELIM!AB36="","",$F$8*PRELIM!AB36)</f>
        <v>33</v>
      </c>
      <c r="G36" s="83">
        <f>IF(PRELIM!AD36="","",$G$8*PRELIM!AD36)</f>
        <v>20.400000000000002</v>
      </c>
      <c r="H36" s="84">
        <f t="shared" si="0"/>
        <v>77.600000000000009</v>
      </c>
      <c r="I36" s="85">
        <f>IF(H36="","",VLOOKUP(H36,'INITIAL INPUT'!$P$4:$R$34,3))</f>
        <v>89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>
        <f>IF(PRELIM!P38="","",$E$8*PRELIM!P38)</f>
        <v>27.133333333333333</v>
      </c>
      <c r="F38" s="83">
        <f>IF(PRELIM!AB38="","",$F$8*PRELIM!AB38)</f>
        <v>33</v>
      </c>
      <c r="G38" s="83">
        <f>IF(PRELIM!AD38="","",$G$8*PRELIM!AD38)</f>
        <v>20.060000000000002</v>
      </c>
      <c r="H38" s="84">
        <f t="shared" si="0"/>
        <v>80.193333333333328</v>
      </c>
      <c r="I38" s="85">
        <f>IF(H38="","",VLOOKUP(H38,'INITIAL INPUT'!$P$4:$R$34,3))</f>
        <v>90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>
        <f>IF(PRELIM!AD40="","",$G$8*PRELIM!AD40)</f>
        <v>13.260000000000002</v>
      </c>
      <c r="H40" s="84">
        <f t="shared" si="0"/>
        <v>22.885000000000002</v>
      </c>
      <c r="I40" s="85">
        <f>IF(H40="","",VLOOKUP(H40,'INITIAL INPUT'!$P$4:$R$34,3))</f>
        <v>72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3  ICS2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INTRODUCTION TO COMPUTER PROGRAMMING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WF 4:15PM-5:30PM  TTHSAT 6:45PM-8:00PM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10.999999999999998</v>
      </c>
      <c r="F50" s="83">
        <f>IF(PRELIM!AB50="","",$F$8*PRELIM!AB50)</f>
        <v>16.5</v>
      </c>
      <c r="G50" s="83">
        <f>IF(PRELIM!AD50="","",$G$8*PRELIM!AD50)</f>
        <v>5.1000000000000005</v>
      </c>
      <c r="H50" s="84">
        <f t="shared" ref="H50:H80" si="6">IF(SUM(E50:G50)=0,"",SUM(E50:G50))</f>
        <v>32.6</v>
      </c>
      <c r="I50" s="85">
        <f>IF(H50="","",VLOOKUP(H50,'INITIAL INPUT'!$P$4:$R$34,3))</f>
        <v>73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>
        <f>IF(PRELIM!P51="","",$E$8*PRELIM!P51)</f>
        <v>13.933333333333334</v>
      </c>
      <c r="F51" s="83">
        <f>IF(PRELIM!AB51="","",$F$8*PRELIM!AB51)</f>
        <v>27.500000000000004</v>
      </c>
      <c r="G51" s="83">
        <f>IF(PRELIM!AD51="","",$G$8*PRELIM!AD51)</f>
        <v>14.620000000000001</v>
      </c>
      <c r="H51" s="84">
        <f t="shared" si="6"/>
        <v>56.053333333333342</v>
      </c>
      <c r="I51" s="85">
        <f>IF(H51="","",VLOOKUP(H51,'INITIAL INPUT'!$P$4:$R$34,3))</f>
        <v>78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>
        <f>IF(PRELIM!P52="","",$E$8*PRELIM!P52)</f>
        <v>32.266666666666666</v>
      </c>
      <c r="F52" s="83">
        <f>IF(PRELIM!AB52="","",$F$8*PRELIM!AB52)</f>
        <v>33</v>
      </c>
      <c r="G52" s="83">
        <f>IF(PRELIM!AD52="","",$G$8*PRELIM!AD52)</f>
        <v>30.6</v>
      </c>
      <c r="H52" s="84">
        <f t="shared" si="6"/>
        <v>95.866666666666674</v>
      </c>
      <c r="I52" s="85">
        <f>IF(H52="","",VLOOKUP(H52,'INITIAL INPUT'!$P$4:$R$34,3))</f>
        <v>98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9.5333333333333332</v>
      </c>
      <c r="F53" s="83">
        <f>IF(PRELIM!AB53="","",$F$8*PRELIM!AB53)</f>
        <v>32.3125</v>
      </c>
      <c r="G53" s="83">
        <f>IF(PRELIM!AD53="","",$G$8*PRELIM!AD53)</f>
        <v>14.620000000000001</v>
      </c>
      <c r="H53" s="84">
        <f t="shared" si="6"/>
        <v>56.465833333333336</v>
      </c>
      <c r="I53" s="85">
        <f>IF(H53="","",VLOOKUP(H53,'INITIAL INPUT'!$P$4:$R$34,3))</f>
        <v>78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10.999999999999998</v>
      </c>
      <c r="F54" s="83">
        <f>IF(PRELIM!AB54="","",$F$8*PRELIM!AB54)</f>
        <v>30.25</v>
      </c>
      <c r="G54" s="83">
        <f>IF(PRELIM!AD54="","",$G$8*PRELIM!AD54)</f>
        <v>11.22</v>
      </c>
      <c r="H54" s="84">
        <f t="shared" si="6"/>
        <v>52.47</v>
      </c>
      <c r="I54" s="85">
        <f>IF(H54="","",VLOOKUP(H54,'INITIAL INPUT'!$P$4:$R$34,3))</f>
        <v>76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>
        <f>IF(PRELIM!P55="","",$E$8*PRELIM!P55)</f>
        <v>23.466666666666669</v>
      </c>
      <c r="F55" s="83">
        <f>IF(PRELIM!AB55="","",$F$8*PRELIM!AB55)</f>
        <v>30.25</v>
      </c>
      <c r="G55" s="83">
        <f>IF(PRELIM!AD55="","",$G$8*PRELIM!AD55)</f>
        <v>12.24</v>
      </c>
      <c r="H55" s="84">
        <f t="shared" si="6"/>
        <v>65.956666666666663</v>
      </c>
      <c r="I55" s="85">
        <f>IF(H55="","",VLOOKUP(H55,'INITIAL INPUT'!$P$4:$R$34,3))</f>
        <v>83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B16" zoomScale="104" zoomScaleNormal="100" zoomScalePageLayoutView="104" workbookViewId="0">
      <selection activeCell="AC55" sqref="AC5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3  ICS2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>
        <v>30</v>
      </c>
      <c r="F5" s="108">
        <v>20</v>
      </c>
      <c r="G5" s="108">
        <v>20</v>
      </c>
      <c r="H5" s="108">
        <v>10</v>
      </c>
      <c r="I5" s="108">
        <v>10</v>
      </c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90</v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 t="s">
        <v>251</v>
      </c>
      <c r="W6" s="305"/>
      <c r="X6" s="305"/>
      <c r="Y6" s="305"/>
      <c r="Z6" s="305"/>
      <c r="AA6" s="342">
        <f>IF(SUM(Q5:Z5)=0,"",SUM(Q5:Z5))</f>
        <v>240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20</v>
      </c>
      <c r="G9" s="109">
        <v>14</v>
      </c>
      <c r="H9" s="109">
        <v>10</v>
      </c>
      <c r="I9" s="109">
        <v>0</v>
      </c>
      <c r="J9" s="109"/>
      <c r="K9" s="109"/>
      <c r="L9" s="109"/>
      <c r="M9" s="109"/>
      <c r="N9" s="109"/>
      <c r="O9" s="60">
        <f>IF(SUM(E9:N9)=0,"",SUM(E9:N9))</f>
        <v>64</v>
      </c>
      <c r="P9" s="67">
        <f>IF(O9="","",O9/$O$6*100)</f>
        <v>71.111111111111114</v>
      </c>
      <c r="Q9" s="109">
        <v>40</v>
      </c>
      <c r="R9" s="109">
        <v>30</v>
      </c>
      <c r="S9" s="109">
        <v>30</v>
      </c>
      <c r="T9" s="109">
        <v>30</v>
      </c>
      <c r="U9" s="109">
        <v>30</v>
      </c>
      <c r="V9" s="109">
        <v>30</v>
      </c>
      <c r="W9" s="109"/>
      <c r="X9" s="109"/>
      <c r="Y9" s="109"/>
      <c r="Z9" s="109"/>
      <c r="AA9" s="60">
        <f>IF(SUM(Q9:Z9)=0,"",SUM(Q9:Z9))</f>
        <v>190</v>
      </c>
      <c r="AB9" s="67">
        <f>IF(AA9="","",AA9/$AA$6*100)</f>
        <v>79.166666666666657</v>
      </c>
      <c r="AC9" s="111">
        <v>51</v>
      </c>
      <c r="AD9" s="67">
        <f>IF(AC9="","",AC9/$AC$5*100)</f>
        <v>51</v>
      </c>
      <c r="AE9" s="66">
        <f>CRS!H9</f>
        <v>66.931666666666672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>
        <v>20</v>
      </c>
      <c r="G10" s="109">
        <v>4</v>
      </c>
      <c r="H10" s="109">
        <v>10</v>
      </c>
      <c r="I10" s="109">
        <v>10</v>
      </c>
      <c r="J10" s="109"/>
      <c r="K10" s="109"/>
      <c r="L10" s="109"/>
      <c r="M10" s="109"/>
      <c r="N10" s="109"/>
      <c r="O10" s="60">
        <f t="shared" ref="O10:O40" si="0">IF(SUM(E10:N10)=0,"",SUM(E10:N10))</f>
        <v>44</v>
      </c>
      <c r="P10" s="67">
        <f t="shared" ref="P10:P40" si="1">IF(O10="","",O10/$O$6*100)</f>
        <v>48.888888888888886</v>
      </c>
      <c r="Q10" s="109">
        <v>20</v>
      </c>
      <c r="R10" s="109">
        <v>20</v>
      </c>
      <c r="S10" s="109">
        <v>30</v>
      </c>
      <c r="T10" s="109">
        <v>30</v>
      </c>
      <c r="U10" s="109">
        <v>30</v>
      </c>
      <c r="V10" s="109">
        <v>30</v>
      </c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66.666666666666657</v>
      </c>
      <c r="AC10" s="111">
        <v>28</v>
      </c>
      <c r="AD10" s="67">
        <f t="shared" ref="AD10:AD40" si="4">IF(AC10="","",AC10/$AC$5*100)</f>
        <v>28.000000000000004</v>
      </c>
      <c r="AE10" s="66">
        <f>CRS!H10</f>
        <v>47.653333333333329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/>
      <c r="G11" s="109">
        <v>6</v>
      </c>
      <c r="H11" s="109"/>
      <c r="I11" s="109"/>
      <c r="J11" s="109"/>
      <c r="K11" s="109"/>
      <c r="L11" s="109"/>
      <c r="M11" s="109"/>
      <c r="N11" s="109"/>
      <c r="O11" s="60">
        <f t="shared" si="0"/>
        <v>16</v>
      </c>
      <c r="P11" s="67">
        <f t="shared" si="1"/>
        <v>17.777777777777779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>
        <f>CRS!H11</f>
        <v>5.8666666666666671</v>
      </c>
      <c r="AF11" s="64">
        <f>CRS!I11</f>
        <v>70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>
        <v>16</v>
      </c>
      <c r="H12" s="109">
        <v>0</v>
      </c>
      <c r="I12" s="109">
        <v>10</v>
      </c>
      <c r="J12" s="109"/>
      <c r="K12" s="109"/>
      <c r="L12" s="109"/>
      <c r="M12" s="109"/>
      <c r="N12" s="109"/>
      <c r="O12" s="60">
        <f t="shared" si="0"/>
        <v>26</v>
      </c>
      <c r="P12" s="67">
        <f t="shared" si="1"/>
        <v>28.888888888888886</v>
      </c>
      <c r="Q12" s="109">
        <v>40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16.666666666666664</v>
      </c>
      <c r="AC12" s="111">
        <v>56</v>
      </c>
      <c r="AD12" s="67">
        <f t="shared" si="4"/>
        <v>56.000000000000007</v>
      </c>
      <c r="AE12" s="66">
        <f>CRS!H12</f>
        <v>34.073333333333338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30</v>
      </c>
      <c r="F13" s="109">
        <v>20</v>
      </c>
      <c r="G13" s="109">
        <v>20</v>
      </c>
      <c r="H13" s="109">
        <v>10</v>
      </c>
      <c r="I13" s="109">
        <v>10</v>
      </c>
      <c r="J13" s="109"/>
      <c r="K13" s="109"/>
      <c r="L13" s="109"/>
      <c r="M13" s="109"/>
      <c r="N13" s="109"/>
      <c r="O13" s="60">
        <f t="shared" si="0"/>
        <v>90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>
        <v>40</v>
      </c>
      <c r="V13" s="109">
        <v>40</v>
      </c>
      <c r="W13" s="109"/>
      <c r="X13" s="109"/>
      <c r="Y13" s="109"/>
      <c r="Z13" s="109"/>
      <c r="AA13" s="60">
        <f t="shared" si="2"/>
        <v>240</v>
      </c>
      <c r="AB13" s="67">
        <f t="shared" si="3"/>
        <v>100</v>
      </c>
      <c r="AC13" s="111">
        <v>84</v>
      </c>
      <c r="AD13" s="67">
        <f t="shared" si="4"/>
        <v>84</v>
      </c>
      <c r="AE13" s="66">
        <f>CRS!H13</f>
        <v>94.56</v>
      </c>
      <c r="AF13" s="64">
        <f>CRS!I13</f>
        <v>97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10</v>
      </c>
      <c r="F15" s="109"/>
      <c r="G15" s="109">
        <v>5</v>
      </c>
      <c r="H15" s="109">
        <v>0</v>
      </c>
      <c r="I15" s="109">
        <v>10</v>
      </c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27.777777777777779</v>
      </c>
      <c r="Q15" s="109">
        <v>40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140</v>
      </c>
      <c r="AB15" s="67">
        <f t="shared" si="3"/>
        <v>58.333333333333336</v>
      </c>
      <c r="AC15" s="111">
        <v>55</v>
      </c>
      <c r="AD15" s="67">
        <f t="shared" si="4"/>
        <v>55.000000000000007</v>
      </c>
      <c r="AE15" s="66">
        <f>CRS!H15</f>
        <v>47.116666666666674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/>
      <c r="G17" s="109">
        <v>20</v>
      </c>
      <c r="H17" s="109">
        <v>0</v>
      </c>
      <c r="I17" s="109">
        <v>10</v>
      </c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44.444444444444443</v>
      </c>
      <c r="Q17" s="109">
        <v>35</v>
      </c>
      <c r="R17" s="109">
        <v>40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155</v>
      </c>
      <c r="AB17" s="67">
        <f t="shared" si="3"/>
        <v>64.583333333333343</v>
      </c>
      <c r="AC17" s="111">
        <v>65</v>
      </c>
      <c r="AD17" s="67">
        <f t="shared" si="4"/>
        <v>65</v>
      </c>
      <c r="AE17" s="66">
        <f>CRS!H17</f>
        <v>58.079166666666673</v>
      </c>
      <c r="AF17" s="64">
        <f>CRS!I17</f>
        <v>79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>
        <v>30</v>
      </c>
      <c r="F18" s="109"/>
      <c r="G18" s="109">
        <v>12</v>
      </c>
      <c r="H18" s="109">
        <v>0</v>
      </c>
      <c r="I18" s="109">
        <v>0</v>
      </c>
      <c r="J18" s="109"/>
      <c r="K18" s="109"/>
      <c r="L18" s="109"/>
      <c r="M18" s="109"/>
      <c r="N18" s="109"/>
      <c r="O18" s="60">
        <f t="shared" si="0"/>
        <v>42</v>
      </c>
      <c r="P18" s="67">
        <f t="shared" si="1"/>
        <v>46.666666666666664</v>
      </c>
      <c r="Q18" s="109">
        <v>35</v>
      </c>
      <c r="R18" s="109">
        <v>35</v>
      </c>
      <c r="S18" s="109">
        <v>30</v>
      </c>
      <c r="T18" s="109">
        <v>30</v>
      </c>
      <c r="U18" s="109">
        <v>30</v>
      </c>
      <c r="V18" s="109">
        <v>20</v>
      </c>
      <c r="W18" s="109"/>
      <c r="X18" s="109"/>
      <c r="Y18" s="109"/>
      <c r="Z18" s="109"/>
      <c r="AA18" s="60">
        <f t="shared" si="2"/>
        <v>180</v>
      </c>
      <c r="AB18" s="67">
        <f t="shared" si="3"/>
        <v>75</v>
      </c>
      <c r="AC18" s="111">
        <v>75</v>
      </c>
      <c r="AD18" s="67">
        <f t="shared" si="4"/>
        <v>75</v>
      </c>
      <c r="AE18" s="66">
        <f>CRS!H18</f>
        <v>65.650000000000006</v>
      </c>
      <c r="AF18" s="64">
        <f>CRS!I18</f>
        <v>83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>
        <v>0</v>
      </c>
      <c r="H19" s="109">
        <v>10</v>
      </c>
      <c r="I19" s="109">
        <v>0</v>
      </c>
      <c r="J19" s="109"/>
      <c r="K19" s="109"/>
      <c r="L19" s="109"/>
      <c r="M19" s="109"/>
      <c r="N19" s="109"/>
      <c r="O19" s="60">
        <f t="shared" si="0"/>
        <v>10</v>
      </c>
      <c r="P19" s="67">
        <f t="shared" si="1"/>
        <v>11.111111111111111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42</v>
      </c>
      <c r="AD19" s="67">
        <f t="shared" si="4"/>
        <v>42</v>
      </c>
      <c r="AE19" s="66">
        <f>CRS!H19</f>
        <v>17.946666666666669</v>
      </c>
      <c r="AF19" s="64">
        <f>CRS!I19</f>
        <v>71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20</v>
      </c>
      <c r="G20" s="109">
        <v>17</v>
      </c>
      <c r="H20" s="109">
        <v>10</v>
      </c>
      <c r="I20" s="109">
        <v>10</v>
      </c>
      <c r="J20" s="109"/>
      <c r="K20" s="109"/>
      <c r="L20" s="109"/>
      <c r="M20" s="109"/>
      <c r="N20" s="109"/>
      <c r="O20" s="60">
        <f t="shared" si="0"/>
        <v>77</v>
      </c>
      <c r="P20" s="67">
        <f t="shared" si="1"/>
        <v>85.555555555555557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>
        <v>40</v>
      </c>
      <c r="W20" s="109"/>
      <c r="X20" s="109"/>
      <c r="Y20" s="109"/>
      <c r="Z20" s="109"/>
      <c r="AA20" s="60">
        <f t="shared" si="2"/>
        <v>240</v>
      </c>
      <c r="AB20" s="67">
        <f t="shared" si="3"/>
        <v>100</v>
      </c>
      <c r="AC20" s="111">
        <v>73</v>
      </c>
      <c r="AD20" s="67">
        <f t="shared" si="4"/>
        <v>73</v>
      </c>
      <c r="AE20" s="66">
        <f>CRS!H20</f>
        <v>86.053333333333342</v>
      </c>
      <c r="AF20" s="64">
        <f>CRS!I20</f>
        <v>93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>
        <v>20</v>
      </c>
      <c r="G22" s="109">
        <v>20</v>
      </c>
      <c r="H22" s="109">
        <v>10</v>
      </c>
      <c r="I22" s="109">
        <v>10</v>
      </c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88.888888888888886</v>
      </c>
      <c r="Q22" s="109">
        <v>40</v>
      </c>
      <c r="R22" s="109">
        <v>40</v>
      </c>
      <c r="S22" s="109">
        <v>40</v>
      </c>
      <c r="T22" s="109">
        <v>40</v>
      </c>
      <c r="U22" s="109">
        <v>40</v>
      </c>
      <c r="V22" s="109">
        <v>40</v>
      </c>
      <c r="W22" s="109"/>
      <c r="X22" s="109"/>
      <c r="Y22" s="109"/>
      <c r="Z22" s="109"/>
      <c r="AA22" s="60">
        <f t="shared" si="2"/>
        <v>240</v>
      </c>
      <c r="AB22" s="67">
        <f t="shared" si="3"/>
        <v>100</v>
      </c>
      <c r="AC22" s="111">
        <v>63</v>
      </c>
      <c r="AD22" s="67">
        <f t="shared" si="4"/>
        <v>63</v>
      </c>
      <c r="AE22" s="66">
        <f>CRS!H22</f>
        <v>83.75333333333333</v>
      </c>
      <c r="AF22" s="64">
        <f>CRS!I22</f>
        <v>92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>
        <v>9</v>
      </c>
      <c r="H23" s="109">
        <v>0</v>
      </c>
      <c r="I23" s="109">
        <v>0</v>
      </c>
      <c r="J23" s="109"/>
      <c r="K23" s="109"/>
      <c r="L23" s="109"/>
      <c r="M23" s="109"/>
      <c r="N23" s="109"/>
      <c r="O23" s="60">
        <f t="shared" si="0"/>
        <v>9</v>
      </c>
      <c r="P23" s="67">
        <f t="shared" si="1"/>
        <v>10</v>
      </c>
      <c r="Q23" s="109">
        <v>30</v>
      </c>
      <c r="R23" s="109">
        <v>35</v>
      </c>
      <c r="S23" s="109">
        <v>40</v>
      </c>
      <c r="T23" s="109">
        <v>40</v>
      </c>
      <c r="U23" s="109">
        <v>40</v>
      </c>
      <c r="V23" s="109">
        <v>40</v>
      </c>
      <c r="W23" s="109"/>
      <c r="X23" s="109"/>
      <c r="Y23" s="109"/>
      <c r="Z23" s="109"/>
      <c r="AA23" s="60">
        <f t="shared" si="2"/>
        <v>225</v>
      </c>
      <c r="AB23" s="67">
        <f t="shared" si="3"/>
        <v>93.75</v>
      </c>
      <c r="AC23" s="111">
        <v>40</v>
      </c>
      <c r="AD23" s="67">
        <f t="shared" si="4"/>
        <v>40</v>
      </c>
      <c r="AE23" s="66">
        <f>CRS!H23</f>
        <v>47.837499999999999</v>
      </c>
      <c r="AF23" s="64">
        <f>CRS!I23</f>
        <v>74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20</v>
      </c>
      <c r="G24" s="109">
        <v>17</v>
      </c>
      <c r="H24" s="109">
        <v>10</v>
      </c>
      <c r="I24" s="109">
        <v>10</v>
      </c>
      <c r="J24" s="109"/>
      <c r="K24" s="109"/>
      <c r="L24" s="109"/>
      <c r="M24" s="109"/>
      <c r="N24" s="109"/>
      <c r="O24" s="60">
        <f t="shared" si="0"/>
        <v>77</v>
      </c>
      <c r="P24" s="67">
        <f t="shared" si="1"/>
        <v>85.555555555555557</v>
      </c>
      <c r="Q24" s="109">
        <v>35</v>
      </c>
      <c r="R24" s="109">
        <v>40</v>
      </c>
      <c r="S24" s="109">
        <v>40</v>
      </c>
      <c r="T24" s="109">
        <v>40</v>
      </c>
      <c r="U24" s="109">
        <v>40</v>
      </c>
      <c r="V24" s="109">
        <v>40</v>
      </c>
      <c r="W24" s="109"/>
      <c r="X24" s="109"/>
      <c r="Y24" s="109"/>
      <c r="Z24" s="109"/>
      <c r="AA24" s="60">
        <f t="shared" si="2"/>
        <v>235</v>
      </c>
      <c r="AB24" s="67">
        <f t="shared" si="3"/>
        <v>97.916666666666657</v>
      </c>
      <c r="AC24" s="111">
        <v>48</v>
      </c>
      <c r="AD24" s="67">
        <f t="shared" si="4"/>
        <v>48</v>
      </c>
      <c r="AE24" s="66">
        <f>CRS!H24</f>
        <v>76.865833333333342</v>
      </c>
      <c r="AF24" s="64">
        <f>CRS!I24</f>
        <v>88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>
        <v>20</v>
      </c>
      <c r="F25" s="109"/>
      <c r="G25" s="109"/>
      <c r="H25" s="109"/>
      <c r="I25" s="109">
        <v>10</v>
      </c>
      <c r="J25" s="109"/>
      <c r="K25" s="109"/>
      <c r="L25" s="109"/>
      <c r="M25" s="109"/>
      <c r="N25" s="109"/>
      <c r="O25" s="60">
        <f t="shared" si="0"/>
        <v>30</v>
      </c>
      <c r="P25" s="67">
        <f t="shared" si="1"/>
        <v>33.333333333333329</v>
      </c>
      <c r="Q25" s="109">
        <v>35</v>
      </c>
      <c r="R25" s="109">
        <v>40</v>
      </c>
      <c r="S25" s="109">
        <v>40</v>
      </c>
      <c r="T25" s="109">
        <v>40</v>
      </c>
      <c r="U25" s="109">
        <v>40</v>
      </c>
      <c r="V25" s="109">
        <v>40</v>
      </c>
      <c r="W25" s="109"/>
      <c r="X25" s="109"/>
      <c r="Y25" s="109"/>
      <c r="Z25" s="109"/>
      <c r="AA25" s="60">
        <f t="shared" si="2"/>
        <v>235</v>
      </c>
      <c r="AB25" s="67">
        <f t="shared" si="3"/>
        <v>97.916666666666657</v>
      </c>
      <c r="AC25" s="111">
        <v>73</v>
      </c>
      <c r="AD25" s="67">
        <f t="shared" si="4"/>
        <v>73</v>
      </c>
      <c r="AE25" s="66">
        <f>CRS!H25</f>
        <v>68.132499999999993</v>
      </c>
      <c r="AF25" s="64">
        <f>CRS!I25</f>
        <v>84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>
        <v>30</v>
      </c>
      <c r="F26" s="109">
        <v>20</v>
      </c>
      <c r="G26" s="109">
        <v>13</v>
      </c>
      <c r="H26" s="109"/>
      <c r="I26" s="109">
        <v>10</v>
      </c>
      <c r="J26" s="109"/>
      <c r="K26" s="109"/>
      <c r="L26" s="109"/>
      <c r="M26" s="109"/>
      <c r="N26" s="109"/>
      <c r="O26" s="60">
        <f t="shared" si="0"/>
        <v>73</v>
      </c>
      <c r="P26" s="67">
        <f t="shared" si="1"/>
        <v>81.111111111111114</v>
      </c>
      <c r="Q26" s="109">
        <v>40</v>
      </c>
      <c r="R26" s="109">
        <v>35</v>
      </c>
      <c r="S26" s="109">
        <v>40</v>
      </c>
      <c r="T26" s="109">
        <v>40</v>
      </c>
      <c r="U26" s="109">
        <v>40</v>
      </c>
      <c r="V26" s="109">
        <v>40</v>
      </c>
      <c r="W26" s="109"/>
      <c r="X26" s="109"/>
      <c r="Y26" s="109"/>
      <c r="Z26" s="109"/>
      <c r="AA26" s="60">
        <f t="shared" si="2"/>
        <v>235</v>
      </c>
      <c r="AB26" s="67">
        <f t="shared" si="3"/>
        <v>97.916666666666657</v>
      </c>
      <c r="AC26" s="111">
        <v>60</v>
      </c>
      <c r="AD26" s="67">
        <f t="shared" si="4"/>
        <v>60</v>
      </c>
      <c r="AE26" s="66">
        <f>CRS!H26</f>
        <v>79.479166666666671</v>
      </c>
      <c r="AF26" s="64">
        <f>CRS!I26</f>
        <v>90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>
        <v>20</v>
      </c>
      <c r="F27" s="109"/>
      <c r="G27" s="109"/>
      <c r="H27" s="109"/>
      <c r="I27" s="109">
        <v>10</v>
      </c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33.333333333333329</v>
      </c>
      <c r="Q27" s="109">
        <v>35</v>
      </c>
      <c r="R27" s="109">
        <v>40</v>
      </c>
      <c r="S27" s="109">
        <v>40</v>
      </c>
      <c r="T27" s="109">
        <v>40</v>
      </c>
      <c r="U27" s="109">
        <v>40</v>
      </c>
      <c r="V27" s="109">
        <v>40</v>
      </c>
      <c r="W27" s="109"/>
      <c r="X27" s="109"/>
      <c r="Y27" s="109"/>
      <c r="Z27" s="109"/>
      <c r="AA27" s="60">
        <f t="shared" si="2"/>
        <v>235</v>
      </c>
      <c r="AB27" s="67">
        <f t="shared" si="3"/>
        <v>97.916666666666657</v>
      </c>
      <c r="AC27" s="111">
        <v>41</v>
      </c>
      <c r="AD27" s="67">
        <f t="shared" si="4"/>
        <v>41</v>
      </c>
      <c r="AE27" s="66">
        <f>CRS!H27</f>
        <v>57.252499999999998</v>
      </c>
      <c r="AF27" s="64">
        <f>CRS!I27</f>
        <v>79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>
        <v>18</v>
      </c>
      <c r="H29" s="109"/>
      <c r="I29" s="109">
        <v>10</v>
      </c>
      <c r="J29" s="109"/>
      <c r="K29" s="109"/>
      <c r="L29" s="109"/>
      <c r="M29" s="109"/>
      <c r="N29" s="109"/>
      <c r="O29" s="60">
        <f t="shared" si="0"/>
        <v>28</v>
      </c>
      <c r="P29" s="67">
        <f t="shared" si="1"/>
        <v>31.111111111111111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68</v>
      </c>
      <c r="AD29" s="67">
        <f t="shared" si="4"/>
        <v>68</v>
      </c>
      <c r="AE29" s="66">
        <f>CRS!H29</f>
        <v>33.38666666666667</v>
      </c>
      <c r="AF29" s="64">
        <f>CRS!I29</f>
        <v>73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>
        <v>20</v>
      </c>
      <c r="G30" s="109">
        <v>11</v>
      </c>
      <c r="H30" s="109"/>
      <c r="I30" s="109">
        <v>10</v>
      </c>
      <c r="J30" s="109"/>
      <c r="K30" s="109"/>
      <c r="L30" s="109"/>
      <c r="M30" s="109"/>
      <c r="N30" s="109"/>
      <c r="O30" s="60">
        <f t="shared" si="0"/>
        <v>61</v>
      </c>
      <c r="P30" s="67">
        <f t="shared" si="1"/>
        <v>67.777777777777786</v>
      </c>
      <c r="Q30" s="109">
        <v>40</v>
      </c>
      <c r="R30" s="109">
        <v>40</v>
      </c>
      <c r="S30" s="109">
        <v>40</v>
      </c>
      <c r="T30" s="109">
        <v>40</v>
      </c>
      <c r="U30" s="109">
        <v>40</v>
      </c>
      <c r="V30" s="109">
        <v>40</v>
      </c>
      <c r="W30" s="109"/>
      <c r="X30" s="109"/>
      <c r="Y30" s="109"/>
      <c r="Z30" s="109"/>
      <c r="AA30" s="60">
        <f t="shared" si="2"/>
        <v>240</v>
      </c>
      <c r="AB30" s="67">
        <f t="shared" si="3"/>
        <v>100</v>
      </c>
      <c r="AC30" s="111">
        <v>68</v>
      </c>
      <c r="AD30" s="67">
        <f t="shared" si="4"/>
        <v>68</v>
      </c>
      <c r="AE30" s="66">
        <f>CRS!H30</f>
        <v>78.486666666666679</v>
      </c>
      <c r="AF30" s="64">
        <f>CRS!I30</f>
        <v>89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>
        <v>30</v>
      </c>
      <c r="F31" s="109">
        <v>20</v>
      </c>
      <c r="G31" s="109">
        <v>15</v>
      </c>
      <c r="H31" s="109">
        <v>10</v>
      </c>
      <c r="I31" s="109">
        <v>0</v>
      </c>
      <c r="J31" s="109"/>
      <c r="K31" s="109"/>
      <c r="L31" s="109"/>
      <c r="M31" s="109"/>
      <c r="N31" s="109"/>
      <c r="O31" s="60">
        <f t="shared" si="0"/>
        <v>75</v>
      </c>
      <c r="P31" s="67">
        <f t="shared" si="1"/>
        <v>83.333333333333343</v>
      </c>
      <c r="Q31" s="109">
        <v>40</v>
      </c>
      <c r="R31" s="109">
        <v>40</v>
      </c>
      <c r="S31" s="109">
        <v>40</v>
      </c>
      <c r="T31" s="109">
        <v>40</v>
      </c>
      <c r="U31" s="109">
        <v>40</v>
      </c>
      <c r="V31" s="109">
        <v>40</v>
      </c>
      <c r="W31" s="109"/>
      <c r="X31" s="109"/>
      <c r="Y31" s="109"/>
      <c r="Z31" s="109"/>
      <c r="AA31" s="60">
        <f t="shared" si="2"/>
        <v>240</v>
      </c>
      <c r="AB31" s="67">
        <f t="shared" si="3"/>
        <v>100</v>
      </c>
      <c r="AC31" s="111">
        <v>63</v>
      </c>
      <c r="AD31" s="67">
        <f t="shared" si="4"/>
        <v>63</v>
      </c>
      <c r="AE31" s="66">
        <f>CRS!H31</f>
        <v>81.92</v>
      </c>
      <c r="AF31" s="64">
        <f>CRS!I31</f>
        <v>91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22.222222222222221</v>
      </c>
      <c r="Q32" s="109">
        <v>40</v>
      </c>
      <c r="R32" s="109">
        <v>20</v>
      </c>
      <c r="S32" s="109">
        <v>40</v>
      </c>
      <c r="T32" s="109">
        <v>40</v>
      </c>
      <c r="U32" s="109">
        <v>40</v>
      </c>
      <c r="V32" s="109">
        <v>40</v>
      </c>
      <c r="W32" s="109"/>
      <c r="X32" s="109"/>
      <c r="Y32" s="109"/>
      <c r="Z32" s="109"/>
      <c r="AA32" s="60">
        <f t="shared" si="2"/>
        <v>220</v>
      </c>
      <c r="AB32" s="67">
        <f t="shared" si="3"/>
        <v>91.666666666666657</v>
      </c>
      <c r="AC32" s="111">
        <v>37</v>
      </c>
      <c r="AD32" s="67">
        <f t="shared" si="4"/>
        <v>37</v>
      </c>
      <c r="AE32" s="66">
        <f>CRS!H32</f>
        <v>50.163333333333334</v>
      </c>
      <c r="AF32" s="64">
        <f>CRS!I32</f>
        <v>75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>
        <v>20</v>
      </c>
      <c r="G33" s="109">
        <v>8</v>
      </c>
      <c r="H33" s="109"/>
      <c r="I33" s="109"/>
      <c r="J33" s="109"/>
      <c r="K33" s="109"/>
      <c r="L33" s="109"/>
      <c r="M33" s="109"/>
      <c r="N33" s="109"/>
      <c r="O33" s="60">
        <f t="shared" si="0"/>
        <v>28</v>
      </c>
      <c r="P33" s="67">
        <f t="shared" si="1"/>
        <v>31.111111111111111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50</v>
      </c>
      <c r="AC33" s="111">
        <v>46</v>
      </c>
      <c r="AD33" s="67">
        <f t="shared" si="4"/>
        <v>46</v>
      </c>
      <c r="AE33" s="66">
        <f>CRS!H33</f>
        <v>42.406666666666666</v>
      </c>
      <c r="AF33" s="64">
        <f>CRS!I33</f>
        <v>73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/>
      <c r="G34" s="109">
        <v>17</v>
      </c>
      <c r="H34" s="109"/>
      <c r="I34" s="109">
        <v>10</v>
      </c>
      <c r="J34" s="109"/>
      <c r="K34" s="109"/>
      <c r="L34" s="109"/>
      <c r="M34" s="109"/>
      <c r="N34" s="109"/>
      <c r="O34" s="60">
        <f t="shared" si="0"/>
        <v>47</v>
      </c>
      <c r="P34" s="67">
        <f t="shared" si="1"/>
        <v>52.222222222222229</v>
      </c>
      <c r="Q34" s="109">
        <v>40</v>
      </c>
      <c r="R34" s="109">
        <v>40</v>
      </c>
      <c r="S34" s="109">
        <v>40</v>
      </c>
      <c r="T34" s="109">
        <v>40</v>
      </c>
      <c r="U34" s="109">
        <v>40</v>
      </c>
      <c r="V34" s="109">
        <v>40</v>
      </c>
      <c r="W34" s="109"/>
      <c r="X34" s="109"/>
      <c r="Y34" s="109"/>
      <c r="Z34" s="109"/>
      <c r="AA34" s="60">
        <f t="shared" si="2"/>
        <v>240</v>
      </c>
      <c r="AB34" s="67">
        <f t="shared" si="3"/>
        <v>100</v>
      </c>
      <c r="AC34" s="111">
        <v>60</v>
      </c>
      <c r="AD34" s="67">
        <f t="shared" si="4"/>
        <v>60</v>
      </c>
      <c r="AE34" s="66">
        <f>CRS!H34</f>
        <v>70.63333333333334</v>
      </c>
      <c r="AF34" s="64">
        <f>CRS!I34</f>
        <v>85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20</v>
      </c>
      <c r="G35" s="109">
        <v>15</v>
      </c>
      <c r="H35" s="109">
        <v>10</v>
      </c>
      <c r="I35" s="109">
        <v>10</v>
      </c>
      <c r="J35" s="109"/>
      <c r="K35" s="109"/>
      <c r="L35" s="109"/>
      <c r="M35" s="109"/>
      <c r="N35" s="109"/>
      <c r="O35" s="60">
        <f t="shared" si="0"/>
        <v>75</v>
      </c>
      <c r="P35" s="67">
        <f t="shared" si="1"/>
        <v>83.333333333333343</v>
      </c>
      <c r="Q35" s="109">
        <v>30</v>
      </c>
      <c r="R35" s="109">
        <v>35</v>
      </c>
      <c r="S35" s="109">
        <v>40</v>
      </c>
      <c r="T35" s="109">
        <v>40</v>
      </c>
      <c r="U35" s="109">
        <v>40</v>
      </c>
      <c r="V35" s="109">
        <v>40</v>
      </c>
      <c r="W35" s="109"/>
      <c r="X35" s="109"/>
      <c r="Y35" s="109"/>
      <c r="Z35" s="109"/>
      <c r="AA35" s="60">
        <f t="shared" si="2"/>
        <v>225</v>
      </c>
      <c r="AB35" s="67">
        <f t="shared" si="3"/>
        <v>93.75</v>
      </c>
      <c r="AC35" s="111">
        <v>55</v>
      </c>
      <c r="AD35" s="67">
        <f t="shared" si="4"/>
        <v>55.000000000000007</v>
      </c>
      <c r="AE35" s="66">
        <f>CRS!H35</f>
        <v>77.137500000000003</v>
      </c>
      <c r="AF35" s="64">
        <f>CRS!I35</f>
        <v>89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>
        <v>20</v>
      </c>
      <c r="F36" s="109">
        <v>20</v>
      </c>
      <c r="G36" s="109">
        <v>16</v>
      </c>
      <c r="H36" s="109"/>
      <c r="I36" s="109">
        <v>10</v>
      </c>
      <c r="J36" s="109"/>
      <c r="K36" s="109"/>
      <c r="L36" s="109"/>
      <c r="M36" s="109"/>
      <c r="N36" s="109"/>
      <c r="O36" s="60">
        <f t="shared" si="0"/>
        <v>66</v>
      </c>
      <c r="P36" s="67">
        <f t="shared" si="1"/>
        <v>73.333333333333329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>
        <v>40</v>
      </c>
      <c r="W36" s="109"/>
      <c r="X36" s="109"/>
      <c r="Y36" s="109"/>
      <c r="Z36" s="109"/>
      <c r="AA36" s="60">
        <f t="shared" si="2"/>
        <v>240</v>
      </c>
      <c r="AB36" s="67">
        <f t="shared" si="3"/>
        <v>100</v>
      </c>
      <c r="AC36" s="111">
        <v>60</v>
      </c>
      <c r="AD36" s="67">
        <f t="shared" si="4"/>
        <v>60</v>
      </c>
      <c r="AE36" s="66">
        <f>CRS!H36</f>
        <v>77.600000000000009</v>
      </c>
      <c r="AF36" s="64">
        <f>CRS!I36</f>
        <v>89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>
        <v>30</v>
      </c>
      <c r="F38" s="109">
        <v>20</v>
      </c>
      <c r="G38" s="109">
        <v>14</v>
      </c>
      <c r="H38" s="109"/>
      <c r="I38" s="109">
        <v>10</v>
      </c>
      <c r="J38" s="109"/>
      <c r="K38" s="109"/>
      <c r="L38" s="109"/>
      <c r="M38" s="109"/>
      <c r="N38" s="109"/>
      <c r="O38" s="60">
        <f t="shared" si="0"/>
        <v>74</v>
      </c>
      <c r="P38" s="67">
        <f t="shared" si="1"/>
        <v>82.222222222222214</v>
      </c>
      <c r="Q38" s="109">
        <v>40</v>
      </c>
      <c r="R38" s="109">
        <v>40</v>
      </c>
      <c r="S38" s="109">
        <v>40</v>
      </c>
      <c r="T38" s="109">
        <v>40</v>
      </c>
      <c r="U38" s="109">
        <v>40</v>
      </c>
      <c r="V38" s="109">
        <v>40</v>
      </c>
      <c r="W38" s="109"/>
      <c r="X38" s="109"/>
      <c r="Y38" s="109"/>
      <c r="Z38" s="109"/>
      <c r="AA38" s="60">
        <f t="shared" si="2"/>
        <v>240</v>
      </c>
      <c r="AB38" s="67">
        <f t="shared" si="3"/>
        <v>100</v>
      </c>
      <c r="AC38" s="111">
        <v>59</v>
      </c>
      <c r="AD38" s="67">
        <f t="shared" si="4"/>
        <v>59</v>
      </c>
      <c r="AE38" s="66">
        <f>CRS!H38</f>
        <v>80.193333333333328</v>
      </c>
      <c r="AF38" s="64">
        <f>CRS!I38</f>
        <v>90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>
        <v>0</v>
      </c>
      <c r="G40" s="109">
        <v>0</v>
      </c>
      <c r="H40" s="109">
        <v>0</v>
      </c>
      <c r="I40" s="109">
        <v>0</v>
      </c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>
        <v>39</v>
      </c>
      <c r="AD40" s="67">
        <f t="shared" si="4"/>
        <v>39</v>
      </c>
      <c r="AE40" s="66">
        <f>CRS!H40</f>
        <v>22.885000000000002</v>
      </c>
      <c r="AF40" s="64">
        <f>CRS!I40</f>
        <v>72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3  ICS2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>
        <f t="shared" ref="E46:N46" si="5">IF(E5="","",E5)</f>
        <v>30</v>
      </c>
      <c r="F46" s="57">
        <f t="shared" si="5"/>
        <v>20</v>
      </c>
      <c r="G46" s="57">
        <f t="shared" si="5"/>
        <v>20</v>
      </c>
      <c r="H46" s="57">
        <f t="shared" si="5"/>
        <v>10</v>
      </c>
      <c r="I46" s="57">
        <f t="shared" si="5"/>
        <v>10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90</v>
      </c>
      <c r="P47" s="311"/>
      <c r="Q47" s="317" t="str">
        <f t="shared" ref="Q47:Z47" si="8">IF(Q6="","",Q6)</f>
        <v>Lab Act 01</v>
      </c>
      <c r="R47" s="317" t="str">
        <f t="shared" si="8"/>
        <v>Lab Act 02</v>
      </c>
      <c r="S47" s="317" t="str">
        <f t="shared" si="8"/>
        <v>Lab Act 03</v>
      </c>
      <c r="T47" s="317" t="str">
        <f t="shared" si="8"/>
        <v>Lab Act 04</v>
      </c>
      <c r="U47" s="317" t="str">
        <f t="shared" si="8"/>
        <v>Lab Act 05</v>
      </c>
      <c r="V47" s="317" t="str">
        <f t="shared" si="8"/>
        <v>Lab Act 06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240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>
        <v>20</v>
      </c>
      <c r="F50" s="109"/>
      <c r="G50" s="109"/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30</v>
      </c>
      <c r="P50" s="67">
        <f t="shared" ref="P50:P80" si="10">IF(O50="","",O50/$O$6*100)</f>
        <v>33.333333333333329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>
        <v>20</v>
      </c>
      <c r="W50" s="109"/>
      <c r="X50" s="109"/>
      <c r="Y50" s="109"/>
      <c r="Z50" s="109"/>
      <c r="AA50" s="60">
        <f t="shared" ref="AA50:AA80" si="11">IF(SUM(Q50:Z50)=0,"",SUM(Q50:Z50))</f>
        <v>120</v>
      </c>
      <c r="AB50" s="67">
        <f t="shared" ref="AB50:AB80" si="12">IF(AA50="","",AA50/$AA$6*100)</f>
        <v>50</v>
      </c>
      <c r="AC50" s="111">
        <v>15</v>
      </c>
      <c r="AD50" s="67">
        <f t="shared" ref="AD50:AD80" si="13">IF(AC50="","",AC50/$AC$5*100)</f>
        <v>15</v>
      </c>
      <c r="AE50" s="66">
        <f>CRS!H50</f>
        <v>32.6</v>
      </c>
      <c r="AF50" s="64">
        <f>CRS!I50</f>
        <v>73</v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10</v>
      </c>
      <c r="F51" s="109"/>
      <c r="G51" s="109">
        <v>8</v>
      </c>
      <c r="H51" s="109">
        <v>10</v>
      </c>
      <c r="I51" s="109">
        <v>10</v>
      </c>
      <c r="J51" s="109"/>
      <c r="K51" s="109"/>
      <c r="L51" s="109"/>
      <c r="M51" s="109"/>
      <c r="N51" s="109"/>
      <c r="O51" s="60">
        <f t="shared" si="9"/>
        <v>38</v>
      </c>
      <c r="P51" s="67">
        <f t="shared" si="10"/>
        <v>42.222222222222221</v>
      </c>
      <c r="Q51" s="109">
        <v>20</v>
      </c>
      <c r="R51" s="109">
        <v>20</v>
      </c>
      <c r="S51" s="109">
        <v>40</v>
      </c>
      <c r="T51" s="109">
        <v>40</v>
      </c>
      <c r="U51" s="109">
        <v>40</v>
      </c>
      <c r="V51" s="109">
        <v>40</v>
      </c>
      <c r="W51" s="109"/>
      <c r="X51" s="109"/>
      <c r="Y51" s="109"/>
      <c r="Z51" s="109"/>
      <c r="AA51" s="60">
        <f t="shared" si="11"/>
        <v>200</v>
      </c>
      <c r="AB51" s="67">
        <f t="shared" si="12"/>
        <v>83.333333333333343</v>
      </c>
      <c r="AC51" s="111">
        <v>43</v>
      </c>
      <c r="AD51" s="67">
        <f t="shared" si="13"/>
        <v>43</v>
      </c>
      <c r="AE51" s="66">
        <f>CRS!H51</f>
        <v>56.053333333333342</v>
      </c>
      <c r="AF51" s="64">
        <f>CRS!I51</f>
        <v>78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30</v>
      </c>
      <c r="F52" s="109">
        <v>20</v>
      </c>
      <c r="G52" s="109">
        <v>18</v>
      </c>
      <c r="H52" s="109">
        <v>10</v>
      </c>
      <c r="I52" s="109">
        <v>10</v>
      </c>
      <c r="J52" s="109"/>
      <c r="K52" s="109"/>
      <c r="L52" s="109"/>
      <c r="M52" s="109"/>
      <c r="N52" s="109"/>
      <c r="O52" s="60">
        <f t="shared" si="9"/>
        <v>88</v>
      </c>
      <c r="P52" s="67">
        <f t="shared" si="10"/>
        <v>97.777777777777771</v>
      </c>
      <c r="Q52" s="109">
        <v>40</v>
      </c>
      <c r="R52" s="109">
        <v>40</v>
      </c>
      <c r="S52" s="109">
        <v>40</v>
      </c>
      <c r="T52" s="109">
        <v>40</v>
      </c>
      <c r="U52" s="109">
        <v>40</v>
      </c>
      <c r="V52" s="109">
        <v>40</v>
      </c>
      <c r="W52" s="109"/>
      <c r="X52" s="109"/>
      <c r="Y52" s="109"/>
      <c r="Z52" s="109"/>
      <c r="AA52" s="60">
        <f t="shared" si="11"/>
        <v>240</v>
      </c>
      <c r="AB52" s="67">
        <f t="shared" si="12"/>
        <v>100</v>
      </c>
      <c r="AC52" s="111">
        <v>90</v>
      </c>
      <c r="AD52" s="67">
        <f t="shared" si="13"/>
        <v>90</v>
      </c>
      <c r="AE52" s="66">
        <f>CRS!H52</f>
        <v>95.866666666666674</v>
      </c>
      <c r="AF52" s="64">
        <f>CRS!I52</f>
        <v>98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>
        <v>6</v>
      </c>
      <c r="H53" s="109">
        <v>10</v>
      </c>
      <c r="I53" s="109">
        <v>10</v>
      </c>
      <c r="J53" s="109"/>
      <c r="K53" s="109"/>
      <c r="L53" s="109"/>
      <c r="M53" s="109"/>
      <c r="N53" s="109"/>
      <c r="O53" s="60">
        <f t="shared" si="9"/>
        <v>26</v>
      </c>
      <c r="P53" s="67">
        <f t="shared" si="10"/>
        <v>28.888888888888886</v>
      </c>
      <c r="Q53" s="109">
        <v>35</v>
      </c>
      <c r="R53" s="109">
        <v>40</v>
      </c>
      <c r="S53" s="109">
        <v>40</v>
      </c>
      <c r="T53" s="109">
        <v>40</v>
      </c>
      <c r="U53" s="109">
        <v>40</v>
      </c>
      <c r="V53" s="109">
        <v>40</v>
      </c>
      <c r="W53" s="109"/>
      <c r="X53" s="109"/>
      <c r="Y53" s="109"/>
      <c r="Z53" s="109"/>
      <c r="AA53" s="60">
        <f t="shared" si="11"/>
        <v>235</v>
      </c>
      <c r="AB53" s="67">
        <f t="shared" si="12"/>
        <v>97.916666666666657</v>
      </c>
      <c r="AC53" s="111">
        <v>43</v>
      </c>
      <c r="AD53" s="67">
        <f t="shared" si="13"/>
        <v>43</v>
      </c>
      <c r="AE53" s="66">
        <f>CRS!H53</f>
        <v>56.465833333333336</v>
      </c>
      <c r="AF53" s="64">
        <f>CRS!I53</f>
        <v>78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10</v>
      </c>
      <c r="F54" s="109"/>
      <c r="G54" s="109"/>
      <c r="H54" s="109">
        <v>10</v>
      </c>
      <c r="I54" s="109">
        <v>10</v>
      </c>
      <c r="J54" s="109"/>
      <c r="K54" s="109"/>
      <c r="L54" s="109"/>
      <c r="M54" s="109"/>
      <c r="N54" s="109"/>
      <c r="O54" s="60">
        <f t="shared" si="9"/>
        <v>30</v>
      </c>
      <c r="P54" s="67">
        <f t="shared" si="10"/>
        <v>33.333333333333329</v>
      </c>
      <c r="Q54" s="109">
        <v>30</v>
      </c>
      <c r="R54" s="109">
        <v>30</v>
      </c>
      <c r="S54" s="109">
        <v>40</v>
      </c>
      <c r="T54" s="109">
        <v>40</v>
      </c>
      <c r="U54" s="109">
        <v>40</v>
      </c>
      <c r="V54" s="109">
        <v>40</v>
      </c>
      <c r="W54" s="109"/>
      <c r="X54" s="109"/>
      <c r="Y54" s="109"/>
      <c r="Z54" s="109"/>
      <c r="AA54" s="60">
        <f t="shared" si="11"/>
        <v>220</v>
      </c>
      <c r="AB54" s="67">
        <f t="shared" si="12"/>
        <v>91.666666666666657</v>
      </c>
      <c r="AC54" s="111">
        <v>33</v>
      </c>
      <c r="AD54" s="67">
        <f t="shared" si="13"/>
        <v>33</v>
      </c>
      <c r="AE54" s="66">
        <f>CRS!H54</f>
        <v>52.47</v>
      </c>
      <c r="AF54" s="64">
        <f>CRS!I54</f>
        <v>76</v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10</v>
      </c>
      <c r="F55" s="109">
        <v>20</v>
      </c>
      <c r="G55" s="109">
        <v>14</v>
      </c>
      <c r="H55" s="109">
        <v>10</v>
      </c>
      <c r="I55" s="109">
        <v>10</v>
      </c>
      <c r="J55" s="109"/>
      <c r="K55" s="109"/>
      <c r="L55" s="109"/>
      <c r="M55" s="109"/>
      <c r="N55" s="109"/>
      <c r="O55" s="60">
        <f t="shared" si="9"/>
        <v>64</v>
      </c>
      <c r="P55" s="67">
        <f t="shared" si="10"/>
        <v>71.111111111111114</v>
      </c>
      <c r="Q55" s="109">
        <v>30</v>
      </c>
      <c r="R55" s="109">
        <v>30</v>
      </c>
      <c r="S55" s="109">
        <v>40</v>
      </c>
      <c r="T55" s="109">
        <v>40</v>
      </c>
      <c r="U55" s="109">
        <v>40</v>
      </c>
      <c r="V55" s="109">
        <v>40</v>
      </c>
      <c r="W55" s="109"/>
      <c r="X55" s="109"/>
      <c r="Y55" s="109"/>
      <c r="Z55" s="109"/>
      <c r="AA55" s="60">
        <f t="shared" si="11"/>
        <v>220</v>
      </c>
      <c r="AB55" s="67">
        <f t="shared" si="12"/>
        <v>91.666666666666657</v>
      </c>
      <c r="AC55" s="111">
        <v>36</v>
      </c>
      <c r="AD55" s="67">
        <f t="shared" si="13"/>
        <v>36</v>
      </c>
      <c r="AE55" s="66">
        <f>CRS!H55</f>
        <v>65.956666666666663</v>
      </c>
      <c r="AF55" s="64">
        <f>CRS!I55</f>
        <v>83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5" t="str">
        <f>'INITIAL INPUT'!G12</f>
        <v>ICS2</v>
      </c>
      <c r="D11" s="386"/>
      <c r="E11" s="386"/>
      <c r="F11" s="163"/>
      <c r="G11" s="387" t="str">
        <f>CRS!A4</f>
        <v>WF 4:15PM-5:30PM  TTHSAT 6:45PM-8:00PM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70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97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74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79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83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71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93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92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88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84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90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79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89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91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75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85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89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89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90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72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5" t="str">
        <f>C11</f>
        <v>ICS2</v>
      </c>
      <c r="D72" s="386"/>
      <c r="E72" s="386"/>
      <c r="F72" s="163"/>
      <c r="G72" s="387" t="str">
        <f>G11</f>
        <v>WF 4:15PM-5:30PM  TTHSAT 6:45PM-8:00PM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73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78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98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78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76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83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2017-03-02T11:14:32Z</dcterms:modified>
</cp:coreProperties>
</file>