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GIT\ClassRecords\2T1617CR\"/>
    </mc:Choice>
  </mc:AlternateContent>
  <bookViews>
    <workbookView xWindow="0" yWindow="0" windowWidth="19200" windowHeight="7500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P72" i="7" s="1"/>
  <c r="P72" i="4" s="1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P54" i="7" s="1"/>
  <c r="P54" i="4" s="1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P34" i="7" s="1"/>
  <c r="P34" i="4" s="1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P33" i="7" s="1"/>
  <c r="P33" i="4" s="1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P27" i="7" s="1"/>
  <c r="P27" i="4" s="1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S24" i="4" s="1"/>
  <c r="T24" i="4" s="1"/>
  <c r="U24" i="4" s="1"/>
  <c r="V24" i="4" s="1"/>
  <c r="W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P58" i="6" s="1"/>
  <c r="J58" i="4" s="1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P40" i="6" s="1"/>
  <c r="J40" i="4" s="1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P36" i="6" s="1"/>
  <c r="J36" i="4" s="1"/>
  <c r="M36" i="4" s="1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P32" i="6" s="1"/>
  <c r="J32" i="4" s="1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P28" i="6" s="1"/>
  <c r="J28" i="4" s="1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P24" i="6" s="1"/>
  <c r="J24" i="4" s="1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P20" i="6" s="1"/>
  <c r="J20" i="4" s="1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P12" i="6" s="1"/>
  <c r="J12" i="4" s="1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69" i="4"/>
  <c r="D69" i="7" s="1"/>
  <c r="D68" i="4"/>
  <c r="D68" i="7" s="1"/>
  <c r="D67" i="4"/>
  <c r="D66" i="4"/>
  <c r="D66" i="6" s="1"/>
  <c r="D65" i="4"/>
  <c r="D65" i="6" s="1"/>
  <c r="D64" i="4"/>
  <c r="D63" i="4"/>
  <c r="D63" i="6" s="1"/>
  <c r="D62" i="4"/>
  <c r="D62" i="3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AD55" i="3"/>
  <c r="G55" i="4" s="1"/>
  <c r="AD54" i="3"/>
  <c r="AD53" i="3"/>
  <c r="AD52" i="3"/>
  <c r="AD51" i="3"/>
  <c r="G51" i="4" s="1"/>
  <c r="AD50" i="3"/>
  <c r="G50" i="4" s="1"/>
  <c r="AD40" i="3"/>
  <c r="AD39" i="3"/>
  <c r="AD38" i="3"/>
  <c r="G38" i="4" s="1"/>
  <c r="AD37" i="3"/>
  <c r="AD36" i="3"/>
  <c r="AD35" i="3"/>
  <c r="AD34" i="3"/>
  <c r="G34" i="4" s="1"/>
  <c r="AD33" i="3"/>
  <c r="AD32" i="3"/>
  <c r="AD31" i="3"/>
  <c r="AD30" i="3"/>
  <c r="G30" i="4" s="1"/>
  <c r="AD29" i="3"/>
  <c r="AD28" i="3"/>
  <c r="AD27" i="3"/>
  <c r="AD26" i="3"/>
  <c r="G26" i="4" s="1"/>
  <c r="AD25" i="3"/>
  <c r="AD24" i="3"/>
  <c r="AD23" i="3"/>
  <c r="AD22" i="3"/>
  <c r="G22" i="4" s="1"/>
  <c r="AD21" i="3"/>
  <c r="AD20" i="3"/>
  <c r="AD19" i="3"/>
  <c r="AD18" i="3"/>
  <c r="G18" i="4" s="1"/>
  <c r="AD17" i="3"/>
  <c r="AD16" i="3"/>
  <c r="AD15" i="3"/>
  <c r="AD14" i="3"/>
  <c r="G14" i="4" s="1"/>
  <c r="AD13" i="3"/>
  <c r="AD12" i="3"/>
  <c r="AD11" i="3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P55" i="3" s="1"/>
  <c r="E55" i="4" s="1"/>
  <c r="O54" i="3"/>
  <c r="O53" i="3"/>
  <c r="O52" i="3"/>
  <c r="O51" i="3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P30" i="3" s="1"/>
  <c r="E30" i="4" s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P14" i="3" s="1"/>
  <c r="E14" i="4" s="1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7" i="7"/>
  <c r="Q17" i="4" s="1"/>
  <c r="Q21" i="4"/>
  <c r="AB22" i="7"/>
  <c r="Q22" i="4" s="1"/>
  <c r="AB37" i="7"/>
  <c r="Q37" i="4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C18" i="6"/>
  <c r="C21" i="6"/>
  <c r="C25" i="6"/>
  <c r="C26" i="6"/>
  <c r="C28" i="6"/>
  <c r="C34" i="6"/>
  <c r="C36" i="6"/>
  <c r="C39" i="6"/>
  <c r="B51" i="6"/>
  <c r="D51" i="6"/>
  <c r="D58" i="6"/>
  <c r="B60" i="6"/>
  <c r="D61" i="6"/>
  <c r="B64" i="6"/>
  <c r="B67" i="6"/>
  <c r="D67" i="6"/>
  <c r="B68" i="6"/>
  <c r="D69" i="6"/>
  <c r="D72" i="6"/>
  <c r="B73" i="6"/>
  <c r="B74" i="6"/>
  <c r="B75" i="6"/>
  <c r="D75" i="6"/>
  <c r="D76" i="6"/>
  <c r="D77" i="6"/>
  <c r="B78" i="6"/>
  <c r="D79" i="6"/>
  <c r="B10" i="7"/>
  <c r="B11" i="7"/>
  <c r="D11" i="7"/>
  <c r="B13" i="7"/>
  <c r="B18" i="7"/>
  <c r="B19" i="7"/>
  <c r="D19" i="7"/>
  <c r="D21" i="7"/>
  <c r="C25" i="7"/>
  <c r="C26" i="7"/>
  <c r="C28" i="7"/>
  <c r="B32" i="7"/>
  <c r="D35" i="7"/>
  <c r="C39" i="7"/>
  <c r="B51" i="7"/>
  <c r="B58" i="7"/>
  <c r="B59" i="7"/>
  <c r="B60" i="7"/>
  <c r="C61" i="7"/>
  <c r="C64" i="7"/>
  <c r="C65" i="7"/>
  <c r="C70" i="7"/>
  <c r="C72" i="7"/>
  <c r="C74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65" i="6"/>
  <c r="C66" i="6"/>
  <c r="C70" i="6"/>
  <c r="C75" i="6"/>
  <c r="C76" i="6"/>
  <c r="C80" i="6"/>
  <c r="C10" i="7"/>
  <c r="C12" i="7"/>
  <c r="C20" i="7"/>
  <c r="C21" i="7"/>
  <c r="B23" i="7"/>
  <c r="D25" i="7"/>
  <c r="B26" i="7"/>
  <c r="D30" i="7"/>
  <c r="C34" i="7"/>
  <c r="D39" i="7"/>
  <c r="C50" i="7"/>
  <c r="C57" i="7"/>
  <c r="C59" i="7"/>
  <c r="B63" i="7"/>
  <c r="B64" i="7"/>
  <c r="B67" i="7"/>
  <c r="B68" i="7"/>
  <c r="B71" i="7"/>
  <c r="B74" i="7"/>
  <c r="B75" i="7"/>
  <c r="B78" i="7"/>
  <c r="AA47" i="7"/>
  <c r="AE77" i="7"/>
  <c r="K50" i="4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9" i="6"/>
  <c r="K69" i="4" s="1"/>
  <c r="AB73" i="6"/>
  <c r="K73" i="4" s="1"/>
  <c r="AB74" i="6"/>
  <c r="K74" i="4" s="1"/>
  <c r="AB77" i="6"/>
  <c r="K77" i="4" s="1"/>
  <c r="AB79" i="6"/>
  <c r="K79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J52" i="4"/>
  <c r="P54" i="6"/>
  <c r="J54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3" i="6"/>
  <c r="J13" i="4" s="1"/>
  <c r="M13" i="4" s="1"/>
  <c r="P14" i="6"/>
  <c r="J14" i="4" s="1"/>
  <c r="P15" i="6"/>
  <c r="J15" i="4" s="1"/>
  <c r="P16" i="6"/>
  <c r="J16" i="4" s="1"/>
  <c r="P17" i="6"/>
  <c r="J17" i="4" s="1"/>
  <c r="P18" i="6"/>
  <c r="J18" i="4" s="1"/>
  <c r="P19" i="6"/>
  <c r="J19" i="4" s="1"/>
  <c r="P21" i="6"/>
  <c r="J21" i="4" s="1"/>
  <c r="P22" i="6"/>
  <c r="J22" i="4" s="1"/>
  <c r="P23" i="6"/>
  <c r="J23" i="4" s="1"/>
  <c r="P25" i="6"/>
  <c r="J25" i="4" s="1"/>
  <c r="P26" i="6"/>
  <c r="J26" i="4" s="1"/>
  <c r="P27" i="6"/>
  <c r="J27" i="4" s="1"/>
  <c r="P29" i="6"/>
  <c r="J29" i="4" s="1"/>
  <c r="P30" i="6"/>
  <c r="J30" i="4" s="1"/>
  <c r="P31" i="6"/>
  <c r="J31" i="4" s="1"/>
  <c r="P33" i="6"/>
  <c r="J33" i="4" s="1"/>
  <c r="P34" i="6"/>
  <c r="J34" i="4"/>
  <c r="P35" i="6"/>
  <c r="J35" i="4" s="1"/>
  <c r="P37" i="6"/>
  <c r="J37" i="4" s="1"/>
  <c r="P38" i="6"/>
  <c r="J38" i="4" s="1"/>
  <c r="P39" i="6"/>
  <c r="J39" i="4"/>
  <c r="M39" i="4" s="1"/>
  <c r="AB15" i="3"/>
  <c r="F15" i="4" s="1"/>
  <c r="AB17" i="3"/>
  <c r="F17" i="4" s="1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8" i="4"/>
  <c r="AB22" i="3"/>
  <c r="F22" i="4" s="1"/>
  <c r="AB32" i="3"/>
  <c r="F32" i="4" s="1"/>
  <c r="AB38" i="3"/>
  <c r="F38" i="4" s="1"/>
  <c r="F51" i="4"/>
  <c r="AB55" i="3"/>
  <c r="F55" i="4" s="1"/>
  <c r="F59" i="4"/>
  <c r="AB63" i="3"/>
  <c r="F63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6" i="7"/>
  <c r="P36" i="4" s="1"/>
  <c r="P50" i="7"/>
  <c r="P50" i="4" s="1"/>
  <c r="P52" i="7"/>
  <c r="P52" i="4" s="1"/>
  <c r="AE54" i="7"/>
  <c r="P58" i="7"/>
  <c r="P58" i="4" s="1"/>
  <c r="P60" i="7"/>
  <c r="P60" i="4" s="1"/>
  <c r="P62" i="7"/>
  <c r="P62" i="4" s="1"/>
  <c r="P64" i="4"/>
  <c r="AB64" i="7"/>
  <c r="Q64" i="4"/>
  <c r="P66" i="7"/>
  <c r="P66" i="4" s="1"/>
  <c r="AB66" i="7"/>
  <c r="Q66" i="4" s="1"/>
  <c r="P68" i="7"/>
  <c r="P68" i="4" s="1"/>
  <c r="P70" i="7"/>
  <c r="P70" i="4"/>
  <c r="AB72" i="7"/>
  <c r="Q72" i="4" s="1"/>
  <c r="P74" i="4"/>
  <c r="P76" i="7"/>
  <c r="P76" i="4" s="1"/>
  <c r="P78" i="7"/>
  <c r="P78" i="4" s="1"/>
  <c r="P80" i="7"/>
  <c r="P80" i="4" s="1"/>
  <c r="Q2" i="4"/>
  <c r="I2" i="4"/>
  <c r="I43" i="4" s="1"/>
  <c r="P36" i="3"/>
  <c r="E36" i="4" s="1"/>
  <c r="E57" i="4"/>
  <c r="P61" i="3"/>
  <c r="E61" i="4" s="1"/>
  <c r="P63" i="3"/>
  <c r="E63" i="4" s="1"/>
  <c r="P65" i="3"/>
  <c r="E65" i="4" s="1"/>
  <c r="E69" i="4"/>
  <c r="E73" i="4"/>
  <c r="P77" i="3"/>
  <c r="E77" i="4" s="1"/>
  <c r="E80" i="4"/>
  <c r="P13" i="3"/>
  <c r="E13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AE30" i="7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80" i="4"/>
  <c r="AF80" i="7" s="1"/>
  <c r="T64" i="4"/>
  <c r="AF64" i="7" s="1"/>
  <c r="T77" i="4"/>
  <c r="AF77" i="7" s="1"/>
  <c r="T69" i="4"/>
  <c r="AF69" i="7" s="1"/>
  <c r="T65" i="4"/>
  <c r="U65" i="4" s="1"/>
  <c r="V65" i="4" s="1"/>
  <c r="W65" i="4" s="1"/>
  <c r="T40" i="4"/>
  <c r="AF40" i="7" s="1"/>
  <c r="T10" i="4"/>
  <c r="U10" i="4" s="1"/>
  <c r="V10" i="4" s="1"/>
  <c r="W10" i="4" s="1"/>
  <c r="T15" i="4"/>
  <c r="U15" i="4" s="1"/>
  <c r="V15" i="4" s="1"/>
  <c r="W15" i="4" s="1"/>
  <c r="T27" i="4"/>
  <c r="T31" i="4" l="1"/>
  <c r="U31" i="4" s="1"/>
  <c r="V31" i="4" s="1"/>
  <c r="W31" i="4" s="1"/>
  <c r="AE31" i="7"/>
  <c r="T70" i="4"/>
  <c r="AF70" i="7" s="1"/>
  <c r="AE70" i="7"/>
  <c r="T75" i="4"/>
  <c r="AF75" i="7" s="1"/>
  <c r="AE75" i="7"/>
  <c r="T34" i="4"/>
  <c r="U34" i="4" s="1"/>
  <c r="V34" i="4" s="1"/>
  <c r="W34" i="4" s="1"/>
  <c r="AE34" i="7"/>
  <c r="T53" i="4"/>
  <c r="U53" i="4" s="1"/>
  <c r="AE53" i="7"/>
  <c r="AE62" i="7"/>
  <c r="T62" i="4"/>
  <c r="U62" i="4" s="1"/>
  <c r="V62" i="4" s="1"/>
  <c r="W62" i="4" s="1"/>
  <c r="AE56" i="7"/>
  <c r="T56" i="4"/>
  <c r="AF56" i="7" s="1"/>
  <c r="AE61" i="7"/>
  <c r="T61" i="4"/>
  <c r="U61" i="4" s="1"/>
  <c r="AG61" i="7" s="1"/>
  <c r="T72" i="4"/>
  <c r="U72" i="4" s="1"/>
  <c r="AE72" i="7"/>
  <c r="AE71" i="7"/>
  <c r="T71" i="4"/>
  <c r="U71" i="4" s="1"/>
  <c r="T11" i="4"/>
  <c r="U11" i="4" s="1"/>
  <c r="AG11" i="7" s="1"/>
  <c r="P21" i="3"/>
  <c r="E21" i="4" s="1"/>
  <c r="B69" i="7"/>
  <c r="D36" i="7"/>
  <c r="D78" i="6"/>
  <c r="B76" i="6"/>
  <c r="D70" i="6"/>
  <c r="B65" i="6"/>
  <c r="D68" i="3"/>
  <c r="G9" i="4"/>
  <c r="P25" i="3"/>
  <c r="E25" i="4" s="1"/>
  <c r="G13" i="4"/>
  <c r="G17" i="4"/>
  <c r="G21" i="4"/>
  <c r="G25" i="4"/>
  <c r="G29" i="4"/>
  <c r="G33" i="4"/>
  <c r="G37" i="4"/>
  <c r="G54" i="4"/>
  <c r="D62" i="7"/>
  <c r="D70" i="7"/>
  <c r="T12" i="4"/>
  <c r="AF12" i="7" s="1"/>
  <c r="U43" i="4"/>
  <c r="B73" i="7"/>
  <c r="C72" i="6"/>
  <c r="C64" i="6"/>
  <c r="B69" i="6"/>
  <c r="D62" i="6"/>
  <c r="B58" i="6"/>
  <c r="D74" i="3"/>
  <c r="P31" i="3"/>
  <c r="E31" i="4" s="1"/>
  <c r="G11" i="4"/>
  <c r="G15" i="4"/>
  <c r="G19" i="4"/>
  <c r="G23" i="4"/>
  <c r="G27" i="4"/>
  <c r="G31" i="4"/>
  <c r="G35" i="4"/>
  <c r="G39" i="4"/>
  <c r="G52" i="4"/>
  <c r="G56" i="4"/>
  <c r="D63" i="3"/>
  <c r="D63" i="7"/>
  <c r="D66" i="7"/>
  <c r="M59" i="4"/>
  <c r="P38" i="3"/>
  <c r="E38" i="4" s="1"/>
  <c r="P37" i="3"/>
  <c r="E37" i="4" s="1"/>
  <c r="P20" i="3"/>
  <c r="E20" i="4" s="1"/>
  <c r="M29" i="4"/>
  <c r="N29" i="4" s="1"/>
  <c r="O29" i="4" s="1"/>
  <c r="K35" i="8" s="1"/>
  <c r="B76" i="7"/>
  <c r="B65" i="7"/>
  <c r="C36" i="7"/>
  <c r="C18" i="7"/>
  <c r="C77" i="6"/>
  <c r="C59" i="6"/>
  <c r="C75" i="7"/>
  <c r="B31" i="7"/>
  <c r="D74" i="6"/>
  <c r="D68" i="6"/>
  <c r="P40" i="3"/>
  <c r="E40" i="4" s="1"/>
  <c r="G12" i="4"/>
  <c r="G16" i="4"/>
  <c r="G20" i="4"/>
  <c r="G24" i="4"/>
  <c r="G28" i="4"/>
  <c r="G32" i="4"/>
  <c r="G36" i="4"/>
  <c r="G40" i="4"/>
  <c r="G53" i="4"/>
  <c r="V55" i="4"/>
  <c r="W55" i="4" s="1"/>
  <c r="P9" i="3"/>
  <c r="E9" i="4" s="1"/>
  <c r="H9" i="4" s="1"/>
  <c r="I9" i="4" s="1"/>
  <c r="AF9" i="3" s="1"/>
  <c r="P27" i="3"/>
  <c r="E27" i="4" s="1"/>
  <c r="P10" i="3"/>
  <c r="E10" i="4" s="1"/>
  <c r="H10" i="4" s="1"/>
  <c r="I10" i="4" s="1"/>
  <c r="AF10" i="3" s="1"/>
  <c r="P28" i="3"/>
  <c r="E28" i="4" s="1"/>
  <c r="P34" i="3"/>
  <c r="E34" i="4" s="1"/>
  <c r="H34" i="4" s="1"/>
  <c r="AE34" i="3" s="1"/>
  <c r="P11" i="3"/>
  <c r="E11" i="4" s="1"/>
  <c r="P15" i="3"/>
  <c r="E15" i="4" s="1"/>
  <c r="H15" i="4" s="1"/>
  <c r="I15" i="4" s="1"/>
  <c r="P17" i="3"/>
  <c r="E17" i="4" s="1"/>
  <c r="H17" i="4" s="1"/>
  <c r="I17" i="4" s="1"/>
  <c r="P19" i="3"/>
  <c r="E19" i="4" s="1"/>
  <c r="P23" i="3"/>
  <c r="E23" i="4" s="1"/>
  <c r="H23" i="4" s="1"/>
  <c r="I23" i="4" s="1"/>
  <c r="P29" i="3"/>
  <c r="E29" i="4" s="1"/>
  <c r="H29" i="4" s="1"/>
  <c r="I29" i="4" s="1"/>
  <c r="I35" i="8" s="1"/>
  <c r="P33" i="3"/>
  <c r="E33" i="4" s="1"/>
  <c r="H33" i="4" s="1"/>
  <c r="P35" i="3"/>
  <c r="E35" i="4" s="1"/>
  <c r="H35" i="4" s="1"/>
  <c r="I35" i="4" s="1"/>
  <c r="P39" i="3"/>
  <c r="E39" i="4" s="1"/>
  <c r="P52" i="3"/>
  <c r="E52" i="4" s="1"/>
  <c r="H52" i="4" s="1"/>
  <c r="I52" i="4" s="1"/>
  <c r="P54" i="3"/>
  <c r="E54" i="4" s="1"/>
  <c r="H54" i="4" s="1"/>
  <c r="I54" i="4" s="1"/>
  <c r="P56" i="3"/>
  <c r="E56" i="4" s="1"/>
  <c r="H56" i="4" s="1"/>
  <c r="I56" i="4" s="1"/>
  <c r="P12" i="3"/>
  <c r="E12" i="4" s="1"/>
  <c r="P16" i="3"/>
  <c r="E16" i="4" s="1"/>
  <c r="P18" i="3"/>
  <c r="E18" i="4" s="1"/>
  <c r="H18" i="4" s="1"/>
  <c r="AE18" i="3" s="1"/>
  <c r="P22" i="3"/>
  <c r="E22" i="4" s="1"/>
  <c r="P24" i="3"/>
  <c r="E24" i="4" s="1"/>
  <c r="P26" i="3"/>
  <c r="E26" i="4" s="1"/>
  <c r="H26" i="4" s="1"/>
  <c r="AE26" i="3" s="1"/>
  <c r="P32" i="3"/>
  <c r="E32" i="4" s="1"/>
  <c r="H32" i="4" s="1"/>
  <c r="I32" i="4" s="1"/>
  <c r="P51" i="3"/>
  <c r="E51" i="4" s="1"/>
  <c r="H51" i="4" s="1"/>
  <c r="AE51" i="3" s="1"/>
  <c r="P53" i="3"/>
  <c r="E53" i="4" s="1"/>
  <c r="H53" i="4" s="1"/>
  <c r="I53" i="4" s="1"/>
  <c r="I79" i="8" s="1"/>
  <c r="C37" i="7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V20" i="4" s="1"/>
  <c r="W20" i="4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N15" i="4" s="1"/>
  <c r="O15" i="4" s="1"/>
  <c r="AG15" i="6" s="1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AE21" i="6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61" i="7"/>
  <c r="AF21" i="6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V50" i="4"/>
  <c r="U77" i="4"/>
  <c r="V77" i="4" s="1"/>
  <c r="O88" i="8"/>
  <c r="M88" i="8"/>
  <c r="U40" i="4"/>
  <c r="V40" i="4" s="1"/>
  <c r="U9" i="4"/>
  <c r="W9" i="4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H60" i="4"/>
  <c r="AE60" i="3" s="1"/>
  <c r="AG31" i="7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25" i="4"/>
  <c r="AE25" i="3" s="1"/>
  <c r="H50" i="4"/>
  <c r="H57" i="4"/>
  <c r="I57" i="4" s="1"/>
  <c r="H63" i="4"/>
  <c r="H70" i="4"/>
  <c r="AE70" i="3" s="1"/>
  <c r="H77" i="4"/>
  <c r="AE77" i="3" s="1"/>
  <c r="AG20" i="7"/>
  <c r="V72" i="4"/>
  <c r="W72" i="4" s="1"/>
  <c r="AG72" i="7"/>
  <c r="K89" i="8"/>
  <c r="V25" i="4"/>
  <c r="W25" i="4" s="1"/>
  <c r="AG71" i="7"/>
  <c r="V71" i="4"/>
  <c r="AF69" i="6"/>
  <c r="U51" i="4"/>
  <c r="AF72" i="7"/>
  <c r="U69" i="4"/>
  <c r="AG15" i="7"/>
  <c r="AG34" i="7"/>
  <c r="U32" i="4"/>
  <c r="V11" i="4"/>
  <c r="U70" i="4"/>
  <c r="AF34" i="7"/>
  <c r="O92" i="8"/>
  <c r="AG62" i="7"/>
  <c r="AG29" i="6"/>
  <c r="O16" i="8"/>
  <c r="M16" i="8"/>
  <c r="M37" i="8"/>
  <c r="O37" i="8"/>
  <c r="K87" i="8"/>
  <c r="AG61" i="6"/>
  <c r="V61" i="4"/>
  <c r="W61" i="4" s="1"/>
  <c r="AG10" i="7"/>
  <c r="U80" i="4"/>
  <c r="M40" i="8"/>
  <c r="O40" i="8"/>
  <c r="U12" i="4"/>
  <c r="AE27" i="3"/>
  <c r="M39" i="8"/>
  <c r="AF11" i="3"/>
  <c r="AG60" i="7"/>
  <c r="AF60" i="7"/>
  <c r="AF66" i="7"/>
  <c r="M91" i="8"/>
  <c r="AG24" i="7"/>
  <c r="AF10" i="7"/>
  <c r="AF30" i="7"/>
  <c r="U30" i="4"/>
  <c r="O30" i="8"/>
  <c r="M30" i="8"/>
  <c r="AG66" i="7"/>
  <c r="AG69" i="6"/>
  <c r="AF27" i="7"/>
  <c r="U27" i="4"/>
  <c r="AF25" i="7" l="1"/>
  <c r="AG19" i="7"/>
  <c r="U56" i="4"/>
  <c r="N18" i="4"/>
  <c r="AE15" i="6"/>
  <c r="AE57" i="6"/>
  <c r="N10" i="4"/>
  <c r="O10" i="4" s="1"/>
  <c r="K16" i="8" s="1"/>
  <c r="N17" i="4"/>
  <c r="AF17" i="6" s="1"/>
  <c r="AF79" i="7"/>
  <c r="N14" i="4"/>
  <c r="AF14" i="6" s="1"/>
  <c r="N52" i="4"/>
  <c r="O52" i="4" s="1"/>
  <c r="K78" i="8" s="1"/>
  <c r="O76" i="4"/>
  <c r="AG76" i="6" s="1"/>
  <c r="AG79" i="7"/>
  <c r="U57" i="4"/>
  <c r="V57" i="4" s="1"/>
  <c r="W57" i="4" s="1"/>
  <c r="AF37" i="7"/>
  <c r="AF59" i="7"/>
  <c r="I90" i="8"/>
  <c r="AF55" i="6"/>
  <c r="AG26" i="6"/>
  <c r="AF37" i="6"/>
  <c r="AG37" i="6"/>
  <c r="O20" i="4"/>
  <c r="K26" i="8" s="1"/>
  <c r="I31" i="4"/>
  <c r="I37" i="8" s="1"/>
  <c r="AG37" i="7"/>
  <c r="AG28" i="7"/>
  <c r="M34" i="8"/>
  <c r="K27" i="8"/>
  <c r="AF19" i="7"/>
  <c r="AG63" i="7"/>
  <c r="AF63" i="7"/>
  <c r="M89" i="8"/>
  <c r="M105" i="8"/>
  <c r="AG55" i="6"/>
  <c r="M29" i="8"/>
  <c r="AG23" i="7"/>
  <c r="AG13" i="7"/>
  <c r="AF23" i="7"/>
  <c r="I78" i="8"/>
  <c r="AF52" i="3"/>
  <c r="U39" i="4"/>
  <c r="AG39" i="7" s="1"/>
  <c r="U14" i="4"/>
  <c r="V14" i="4" s="1"/>
  <c r="W14" i="4" s="1"/>
  <c r="V26" i="4"/>
  <c r="W26" i="4" s="1"/>
  <c r="O32" i="8" s="1"/>
  <c r="O27" i="4"/>
  <c r="K33" i="8" s="1"/>
  <c r="AF31" i="6"/>
  <c r="I19" i="4"/>
  <c r="I25" i="8" s="1"/>
  <c r="AF20" i="7"/>
  <c r="AE11" i="3"/>
  <c r="O24" i="4"/>
  <c r="K30" i="8" s="1"/>
  <c r="K37" i="8"/>
  <c r="V29" i="4"/>
  <c r="M35" i="8" s="1"/>
  <c r="AF29" i="7"/>
  <c r="AF26" i="7"/>
  <c r="U52" i="4"/>
  <c r="AG52" i="7" s="1"/>
  <c r="O13" i="4"/>
  <c r="K19" i="8" s="1"/>
  <c r="M19" i="8"/>
  <c r="AF13" i="7"/>
  <c r="O56" i="4"/>
  <c r="K82" i="8" s="1"/>
  <c r="U35" i="4"/>
  <c r="V35" i="4" s="1"/>
  <c r="M41" i="8" s="1"/>
  <c r="O39" i="4"/>
  <c r="U22" i="4"/>
  <c r="V22" i="4" s="1"/>
  <c r="W22" i="4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K94" i="8"/>
  <c r="AF25" i="6"/>
  <c r="AG10" i="6"/>
  <c r="K44" i="8"/>
  <c r="M80" i="8"/>
  <c r="W54" i="4"/>
  <c r="O80" i="8" s="1"/>
  <c r="W64" i="4"/>
  <c r="O90" i="8" s="1"/>
  <c r="O23" i="4"/>
  <c r="K29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M31" i="8"/>
  <c r="O31" i="8"/>
  <c r="AF53" i="3"/>
  <c r="AG32" i="7"/>
  <c r="V32" i="4"/>
  <c r="W32" i="4" s="1"/>
  <c r="K105" i="8"/>
  <c r="M98" i="8"/>
  <c r="O98" i="8"/>
  <c r="AG51" i="7"/>
  <c r="V51" i="4"/>
  <c r="W51" i="4" s="1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V39" i="4"/>
  <c r="W39" i="4" s="1"/>
  <c r="I38" i="8"/>
  <c r="AF32" i="3"/>
  <c r="AG52" i="6" l="1"/>
  <c r="V52" i="4"/>
  <c r="W52" i="4" s="1"/>
  <c r="AG57" i="7"/>
  <c r="AG56" i="6"/>
  <c r="K23" i="8"/>
  <c r="W29" i="4"/>
  <c r="O35" i="8" s="1"/>
  <c r="M32" i="8"/>
  <c r="W35" i="4"/>
  <c r="O41" i="8" s="1"/>
  <c r="AF10" i="6"/>
  <c r="AG14" i="6"/>
  <c r="AG16" i="7"/>
  <c r="AG73" i="6"/>
  <c r="AG22" i="7"/>
  <c r="AG18" i="7"/>
  <c r="AG14" i="7"/>
  <c r="AF62" i="3"/>
  <c r="AG20" i="6"/>
  <c r="AG27" i="6"/>
  <c r="AF19" i="3"/>
  <c r="O50" i="4"/>
  <c r="AG40" i="6"/>
  <c r="AG23" i="6"/>
  <c r="I42" i="8"/>
  <c r="AG24" i="6"/>
  <c r="AG35" i="7"/>
  <c r="I77" i="8"/>
  <c r="AF38" i="3"/>
  <c r="AG13" i="6"/>
  <c r="K45" i="8"/>
  <c r="AG39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AG50" i="6" l="1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<sst xmlns="http://schemas.openxmlformats.org/spreadsheetml/2006/main" count="798" uniqueCount="254">
  <si>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</si>
  <si>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</si>
  <si>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</si>
  <si>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</si>
  <si>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</si>
  <si>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</si>
  <si>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</si>
  <si>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</si>
  <si>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</si>
  <si>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</si>
  <si>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</si>
  <si>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</si>
  <si>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</si>
  <si>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</si>
  <si>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</si>
  <si>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</si>
  <si>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</si>
  <si>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</si>
  <si>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</si>
  <si>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</si>
  <si>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</si>
  <si>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</si>
  <si>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</si>
  <si>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</si>
  <si>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</si>
  <si>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</si>
  <si>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</si>
  <si>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</si>
  <si>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</si>
  <si>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</si>
  <si>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</si>
  <si>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</si>
  <si>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</si>
  <si>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</si>
  <si>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</si>
  <si>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</si>
  <si>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</si>
  <si>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</si>
  <si>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</si>
  <si>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</si>
  <si>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</si>
  <si>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</si>
  <si>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</si>
  <si>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</si>
  <si>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</si>
  <si>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</si>
  <si>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</si>
  <si>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</si>
  <si>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</si>
  <si>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</si>
  <si>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</si>
  <si>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</si>
  <si>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</si>
  <si>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</si>
  <si>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</si>
  <si>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</si>
  <si>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</si>
  <si>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</si>
  <si>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</si>
  <si>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</si>
  <si>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</si>
  <si>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</si>
  <si>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</si>
  <si>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</si>
  <si>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</si>
  <si>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</si>
  <si>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</si>
  <si>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</si>
  <si>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</si>
  <si>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</si>
  <si>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</si>
  <si>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</si>
  <si>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</si>
  <si>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</si>
  <si>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</si>
  <si>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</si>
  <si>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</si>
  <si>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</si>
  <si>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</si>
  <si>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</si>
  <si>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</si>
  <si>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</si>
  <si>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</si>
  <si>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</si>
  <si>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</si>
  <si>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</si>
  <si>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</si>
  <si>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</si>
  <si>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</si>
  <si>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</si>
  <si>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</si>
  <si>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</si>
  <si>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</si>
  <si>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</si>
  <si>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</si>
  <si>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</si>
  <si>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</si>
  <si>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</si>
  <si>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</si>
  <si>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</si>
  <si>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</si>
  <si>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</si>
  <si>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</si>
  <si>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</si>
  <si>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</si>
  <si>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</si>
  <si>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</si>
  <si>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</si>
  <si>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</si>
  <si>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</si>
  <si>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</si>
  <si>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</si>
  <si>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</si>
  <si>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</si>
  <si>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</si>
  <si>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</si>
  <si>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</si>
  <si>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</si>
  <si>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</si>
  <si>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</si>
  <si>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</si>
  <si>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</si>
  <si>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</si>
  <si>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</si>
  <si>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</si>
  <si>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</si>
  <si>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</si>
  <si>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</si>
  <si>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</si>
  <si>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</si>
  <si>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</si>
  <si>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</si>
  <si>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</si>
  <si>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</si>
  <si>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</si>
  <si>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</si>
  <si>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</si>
  <si>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</si>
  <si>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</si>
  <si>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</si>
  <si>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</si>
  <si>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</si>
  <si>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</si>
  <si>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</si>
  <si>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</si>
  <si>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</si>
  <si>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</si>
  <si>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</si>
  <si>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</si>
  <si>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</si>
  <si>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</si>
  <si>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</si>
  <si>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</si>
  <si>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</si>
  <si>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</si>
  <si>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</si>
  <si>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</si>
  <si>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</si>
  <si>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</si>
  <si>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</si>
  <si>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</si>
  <si>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</si>
  <si>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</si>
  <si>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</si>
  <si>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</si>
  <si>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</si>
  <si>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</si>
  <si>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</si>
  <si>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</si>
  <si>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</si>
  <si>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</si>
  <si>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</si>
  <si>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</si>
  <si>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</si>
  <si>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</si>
  <si>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</si>
  <si>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</si>
  <si>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</si>
  <si>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</si>
  <si>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</si>
  <si>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</si>
  <si>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</si>
  <si>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</si>
  <si>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</si>
  <si>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</si>
  <si>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</si>
  <si>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</si>
  <si>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</si>
  <si>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</si>
  <si>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</si>
  <si>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</si>
  <si>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</si>
  <si>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</si>
  <si>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</si>
  <si>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</si>
  <si>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</si>
  <si>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</si>
  <si>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</si>
  <si>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</si>
  <si>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</si>
  <si>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</si>
  <si>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</si>
  <si>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</si>
  <si>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</si>
  <si>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</si>
  <si>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</si>
  <si>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</si>
  <si>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</si>
  <si>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</si>
  <si>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</si>
  <si>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</si>
  <si>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</si>
  <si>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</si>
  <si>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</si>
  <si>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</si>
  <si>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</si>
  <si>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</si>
  <si>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</si>
  <si>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</si>
  <si>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</si>
  <si>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</si>
  <si>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</si>
  <si>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</si>
  <si>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</si>
  <si>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</si>
  <si>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</si>
  <si>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</si>
  <si>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</si>
  <si>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</si>
  <si>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</si>
  <si>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</si>
  <si>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</si>
  <si>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</si>
  <si>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</si>
  <si>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</si>
  <si>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</si>
  <si>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</si>
  <si>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</si>
  <si>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</si>
  <si>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</si>
  <si>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</si>
  <si>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</si>
  <si>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</si>
  <si>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</si>
  <si>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</si>
  <si>
    <t>1/17/2017</t>
  </si>
  <si>
    <t>1/25/2017</t>
  </si>
  <si>
    <t>2-22017</t>
  </si>
  <si>
    <t>CB</t>
  </si>
  <si>
    <t>Lesson 01</t>
  </si>
  <si>
    <t>Lesson 02</t>
  </si>
  <si>
    <t>Lesson 03</t>
  </si>
  <si>
    <t>Lesson 04</t>
  </si>
  <si>
    <t>Lesson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</si>
</sst>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155</v>
      </c>
      <c r="H12" s="192"/>
      <c r="I12" s="2"/>
      <c r="J12" s="189" t="s">
        <v>156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158</v>
      </c>
      <c r="E14" s="192"/>
      <c r="F14" s="4"/>
      <c r="G14" s="189" t="s">
        <v>159</v>
      </c>
      <c r="H14" s="19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161</v>
      </c>
      <c r="E16" s="200"/>
      <c r="F16" s="4"/>
      <c r="G16" s="168" t="s">
        <v>162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topLeftCell="B45" zoomScale="170" zoomScaleNormal="170" workbookViewId="0">
      <selection activeCell="V9" sqref="V9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2D  ITE16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MULTIMEDIA SYSTEMS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TTH 3:00PM-4:15PM  TTHSAT 1:45PM-3:00PM</v>
      </c>
      <c r="B4" s="283"/>
      <c r="C4" s="284"/>
      <c r="D4" s="103" t="str">
        <f>'INITIAL INPUT'!J14</f>
        <v>M306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19.25</v>
      </c>
      <c r="F9" s="83">
        <f>IF(PRELIM!AB9="","",$F$8*PRELIM!AB9)</f>
        <v>33</v>
      </c>
      <c r="G9" s="83">
        <f>IF(PRELIM!AD9="","",$G$8*PRELIM!AD9)</f>
        <v>12.920000000000002</v>
      </c>
      <c r="H9" s="84">
        <f t="shared" ref="H9:H40" si="0">IF(SUM(E9:G9)=0,"",SUM(E9:G9))</f>
        <v>65.17</v>
      </c>
      <c r="I9" s="85">
        <f>IF(H9="","",VLOOKUP(H9,'INITIAL INPUT'!$P$4:$R$34,3))</f>
        <v>83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17.875</v>
      </c>
      <c r="F10" s="83">
        <f>IF(PRELIM!AB10="","",$F$8*PRELIM!AB10)</f>
        <v>33</v>
      </c>
      <c r="G10" s="83">
        <f>IF(PRELIM!AD10="","",$G$8*PRELIM!AD10)</f>
        <v>21.080000000000002</v>
      </c>
      <c r="H10" s="84">
        <f t="shared" si="0"/>
        <v>71.954999999999998</v>
      </c>
      <c r="I10" s="85">
        <f>IF(H10="","",VLOOKUP(H10,'INITIAL INPUT'!$P$4:$R$34,3))</f>
        <v>86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23.375000000000004</v>
      </c>
      <c r="F11" s="83">
        <f>IF(PRELIM!AB11="","",$F$8*PRELIM!AB11)</f>
        <v>27.500000000000004</v>
      </c>
      <c r="G11" s="83">
        <f>IF(PRELIM!AD11="","",$G$8*PRELIM!AD11)</f>
        <v>15.64</v>
      </c>
      <c r="H11" s="84">
        <f t="shared" si="0"/>
        <v>66.515000000000015</v>
      </c>
      <c r="I11" s="85">
        <f>IF(H11="","",VLOOKUP(H11,'INITIAL INPUT'!$P$4:$R$34,3))</f>
        <v>83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14.025</v>
      </c>
      <c r="F12" s="83">
        <f>IF(PRELIM!AB12="","",$F$8*PRELIM!AB12)</f>
        <v>27.500000000000004</v>
      </c>
      <c r="G12" s="83">
        <f>IF(PRELIM!AD12="","",$G$8*PRELIM!AD12)</f>
        <v>14.96</v>
      </c>
      <c r="H12" s="84">
        <f t="shared" si="0"/>
        <v>56.485000000000007</v>
      </c>
      <c r="I12" s="85">
        <f>IF(H12="","",VLOOKUP(H12,'INITIAL INPUT'!$P$4:$R$34,3))</f>
        <v>78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15.675000000000001</v>
      </c>
      <c r="F13" s="83">
        <f>IF(PRELIM!AB13="","",$F$8*PRELIM!AB13)</f>
        <v>33</v>
      </c>
      <c r="G13" s="83">
        <f>IF(PRELIM!AD13="","",$G$8*PRELIM!AD13)</f>
        <v>18.360000000000003</v>
      </c>
      <c r="H13" s="84">
        <f t="shared" si="0"/>
        <v>67.034999999999997</v>
      </c>
      <c r="I13" s="85">
        <f>IF(H13="","",VLOOKUP(H13,'INITIAL INPUT'!$P$4:$R$34,3))</f>
        <v>84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5.4999999999999991</v>
      </c>
      <c r="F14" s="83">
        <f>IF(PRELIM!AB14="","",$F$8*PRELIM!AB14)</f>
        <v>16.5</v>
      </c>
      <c r="G14" s="83" t="str">
        <f>IF(PRELIM!AD14="","",$G$8*PRELIM!AD14)</f>
        <v/>
      </c>
      <c r="H14" s="84">
        <f t="shared" si="0"/>
        <v>22</v>
      </c>
      <c r="I14" s="85">
        <f>IF(H14="","",VLOOKUP(H14,'INITIAL INPUT'!$P$4:$R$34,3))</f>
        <v>72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22.275000000000002</v>
      </c>
      <c r="F15" s="83">
        <f>IF(PRELIM!AB15="","",$F$8*PRELIM!AB15)</f>
        <v>33</v>
      </c>
      <c r="G15" s="83">
        <f>IF(PRELIM!AD15="","",$G$8*PRELIM!AD15)</f>
        <v>25.16</v>
      </c>
      <c r="H15" s="84">
        <f t="shared" si="0"/>
        <v>80.435000000000002</v>
      </c>
      <c r="I15" s="85">
        <f>IF(H15="","",VLOOKUP(H15,'INITIAL INPUT'!$P$4:$R$34,3))</f>
        <v>90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13.750000000000002</v>
      </c>
      <c r="F16" s="83">
        <f>IF(PRELIM!AB16="","",$F$8*PRELIM!AB16)</f>
        <v>16.5</v>
      </c>
      <c r="G16" s="83">
        <f>IF(PRELIM!AD16="","",$G$8*PRELIM!AD16)</f>
        <v>12.920000000000002</v>
      </c>
      <c r="H16" s="84">
        <f t="shared" si="0"/>
        <v>43.17</v>
      </c>
      <c r="I16" s="85">
        <f>IF(H16="","",VLOOKUP(H16,'INITIAL INPUT'!$P$4:$R$34,3))</f>
        <v>74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>
        <f>IF(PRELIM!AB17="","",$F$8*PRELIM!AB17)</f>
        <v>33</v>
      </c>
      <c r="G17" s="83">
        <f>IF(PRELIM!AD17="","",$G$8*PRELIM!AD17)</f>
        <v>21.76</v>
      </c>
      <c r="H17" s="84">
        <f t="shared" si="0"/>
        <v>75.385000000000005</v>
      </c>
      <c r="I17" s="85">
        <f>IF(H17="","",VLOOKUP(H17,'INITIAL INPUT'!$P$4:$R$34,3))</f>
        <v>88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15.125</v>
      </c>
      <c r="F18" s="83">
        <f>IF(PRELIM!AB18="","",$F$8*PRELIM!AB18)</f>
        <v>28.875</v>
      </c>
      <c r="G18" s="83">
        <f>IF(PRELIM!AD18="","",$G$8*PRELIM!AD18)</f>
        <v>13.600000000000001</v>
      </c>
      <c r="H18" s="84">
        <f t="shared" si="0"/>
        <v>57.6</v>
      </c>
      <c r="I18" s="85">
        <f>IF(H18="","",VLOOKUP(H18,'INITIAL INPUT'!$P$4:$R$34,3))</f>
        <v>79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28.324999999999999</v>
      </c>
      <c r="F19" s="83">
        <f>IF(PRELIM!AB19="","",$F$8*PRELIM!AB19)</f>
        <v>33</v>
      </c>
      <c r="G19" s="83">
        <f>IF(PRELIM!AD19="","",$G$8*PRELIM!AD19)</f>
        <v>24.48</v>
      </c>
      <c r="H19" s="84">
        <f t="shared" si="0"/>
        <v>85.805000000000007</v>
      </c>
      <c r="I19" s="85">
        <f>IF(H19="","",VLOOKUP(H19,'INITIAL INPUT'!$P$4:$R$34,3))</f>
        <v>93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31.625000000000004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90.465000000000003</v>
      </c>
      <c r="I20" s="85">
        <f>IF(H20="","",VLOOKUP(H20,'INITIAL INPUT'!$P$4:$R$34,3))</f>
        <v>95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29.975000000000001</v>
      </c>
      <c r="F21" s="83">
        <f>IF(PRELIM!AB21="","",$F$8*PRELIM!AB21)</f>
        <v>33</v>
      </c>
      <c r="G21" s="83">
        <f>IF(PRELIM!AD21="","",$G$8*PRELIM!AD21)</f>
        <v>17</v>
      </c>
      <c r="H21" s="84">
        <f t="shared" si="0"/>
        <v>79.974999999999994</v>
      </c>
      <c r="I21" s="85">
        <f>IF(H21="","",VLOOKUP(H21,'INITIAL INPUT'!$P$4:$R$34,3))</f>
        <v>90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31.625000000000004</v>
      </c>
      <c r="F22" s="83">
        <f>IF(PRELIM!AB22="","",$F$8*PRELIM!AB22)</f>
        <v>33</v>
      </c>
      <c r="G22" s="83">
        <f>IF(PRELIM!AD22="","",$G$8*PRELIM!AD22)</f>
        <v>24.48</v>
      </c>
      <c r="H22" s="84">
        <f t="shared" si="0"/>
        <v>89.105000000000004</v>
      </c>
      <c r="I22" s="85">
        <f>IF(H22="","",VLOOKUP(H22,'INITIAL INPUT'!$P$4:$R$34,3))</f>
        <v>95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29.425000000000004</v>
      </c>
      <c r="F23" s="83">
        <f>IF(PRELIM!AB23="","",$F$8*PRELIM!AB23)</f>
        <v>33</v>
      </c>
      <c r="G23" s="83">
        <f>IF(PRELIM!AD23="","",$G$8*PRELIM!AD23)</f>
        <v>25.840000000000003</v>
      </c>
      <c r="H23" s="84">
        <f t="shared" si="0"/>
        <v>88.265000000000015</v>
      </c>
      <c r="I23" s="85">
        <f>IF(H23="","",VLOOKUP(H23,'INITIAL INPUT'!$P$4:$R$34,3))</f>
        <v>94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22.275000000000002</v>
      </c>
      <c r="F24" s="83">
        <f>IF(PRELIM!AB24="","",$F$8*PRELIM!AB24)</f>
        <v>31.625000000000004</v>
      </c>
      <c r="G24" s="83">
        <f>IF(PRELIM!AD24="","",$G$8*PRELIM!AD24)</f>
        <v>17</v>
      </c>
      <c r="H24" s="84">
        <f t="shared" si="0"/>
        <v>70.900000000000006</v>
      </c>
      <c r="I24" s="85">
        <f>IF(H24="","",VLOOKUP(H24,'INITIAL INPUT'!$P$4:$R$34,3))</f>
        <v>85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5.4999999999999991</v>
      </c>
      <c r="F25" s="83">
        <f>IF(PRELIM!AB25="","",$F$8*PRELIM!AB25)</f>
        <v>33</v>
      </c>
      <c r="G25" s="83">
        <f>IF(PRELIM!AD25="","",$G$8*PRELIM!AD25)</f>
        <v>18.360000000000003</v>
      </c>
      <c r="H25" s="84">
        <f t="shared" si="0"/>
        <v>56.86</v>
      </c>
      <c r="I25" s="85">
        <f>IF(H25="","",VLOOKUP(H25,'INITIAL INPUT'!$P$4:$R$34,3))</f>
        <v>78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29.700000000000003</v>
      </c>
      <c r="F26" s="83">
        <f>IF(PRELIM!AB26="","",$F$8*PRELIM!AB26)</f>
        <v>27.500000000000004</v>
      </c>
      <c r="G26" s="83">
        <f>IF(PRELIM!AD26="","",$G$8*PRELIM!AD26)</f>
        <v>24.48</v>
      </c>
      <c r="H26" s="84">
        <f t="shared" si="0"/>
        <v>81.680000000000007</v>
      </c>
      <c r="I26" s="85">
        <f>IF(H26="","",VLOOKUP(H26,'INITIAL INPUT'!$P$4:$R$34,3))</f>
        <v>91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26.124999999999996</v>
      </c>
      <c r="F27" s="83">
        <f>IF(PRELIM!AB27="","",$F$8*PRELIM!AB27)</f>
        <v>33</v>
      </c>
      <c r="G27" s="83">
        <f>IF(PRELIM!AD27="","",$G$8*PRELIM!AD27)</f>
        <v>17</v>
      </c>
      <c r="H27" s="84">
        <f t="shared" si="0"/>
        <v>76.125</v>
      </c>
      <c r="I27" s="85">
        <f>IF(H27="","",VLOOKUP(H27,'INITIAL INPUT'!$P$4:$R$34,3))</f>
        <v>88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17.875</v>
      </c>
      <c r="F28" s="83">
        <f>IF(PRELIM!AB28="","",$F$8*PRELIM!AB28)</f>
        <v>33</v>
      </c>
      <c r="G28" s="83">
        <f>IF(PRELIM!AD28="","",$G$8*PRELIM!AD28)</f>
        <v>15.64</v>
      </c>
      <c r="H28" s="84">
        <f t="shared" si="0"/>
        <v>66.515000000000001</v>
      </c>
      <c r="I28" s="85">
        <f>IF(H28="","",VLOOKUP(H28,'INITIAL INPUT'!$P$4:$R$34,3))</f>
        <v>83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24.475000000000001</v>
      </c>
      <c r="F29" s="83">
        <f>IF(PRELIM!AB29="","",$F$8*PRELIM!AB29)</f>
        <v>33</v>
      </c>
      <c r="G29" s="83">
        <f>IF(PRELIM!AD29="","",$G$8*PRELIM!AD29)</f>
        <v>14.96</v>
      </c>
      <c r="H29" s="84">
        <f t="shared" si="0"/>
        <v>72.435000000000002</v>
      </c>
      <c r="I29" s="85">
        <f>IF(H29="","",VLOOKUP(H29,'INITIAL INPUT'!$P$4:$R$34,3))</f>
        <v>86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26.124999999999996</v>
      </c>
      <c r="F30" s="83">
        <f>IF(PRELIM!AB30="","",$F$8*PRELIM!AB30)</f>
        <v>33</v>
      </c>
      <c r="G30" s="83">
        <f>IF(PRELIM!AD30="","",$G$8*PRELIM!AD30)</f>
        <v>14.280000000000001</v>
      </c>
      <c r="H30" s="84">
        <f t="shared" si="0"/>
        <v>73.405000000000001</v>
      </c>
      <c r="I30" s="85">
        <f>IF(H30="","",VLOOKUP(H30,'INITIAL INPUT'!$P$4:$R$34,3))</f>
        <v>87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23.12</v>
      </c>
      <c r="H31" s="84">
        <f t="shared" si="0"/>
        <v>83.62</v>
      </c>
      <c r="I31" s="85">
        <f>IF(H31="","",VLOOKUP(H31,'INITIAL INPUT'!$P$4:$R$34,3))</f>
        <v>92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31.625000000000004</v>
      </c>
      <c r="F32" s="83">
        <f>IF(PRELIM!AB32="","",$F$8*PRELIM!AB32)</f>
        <v>33</v>
      </c>
      <c r="G32" s="83">
        <f>IF(PRELIM!AD32="","",$G$8*PRELIM!AD32)</f>
        <v>23.12</v>
      </c>
      <c r="H32" s="84">
        <f t="shared" si="0"/>
        <v>87.745000000000005</v>
      </c>
      <c r="I32" s="85">
        <f>IF(H32="","",VLOOKUP(H32,'INITIAL INPUT'!$P$4:$R$34,3))</f>
        <v>94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28.324999999999999</v>
      </c>
      <c r="F33" s="83">
        <f>IF(PRELIM!AB33="","",$F$8*PRELIM!AB33)</f>
        <v>33</v>
      </c>
      <c r="G33" s="83">
        <f>IF(PRELIM!AD33="","",$G$8*PRELIM!AD33)</f>
        <v>23.8</v>
      </c>
      <c r="H33" s="84">
        <f t="shared" si="0"/>
        <v>85.125</v>
      </c>
      <c r="I33" s="85">
        <f>IF(H33="","",VLOOKUP(H33,'INITIAL INPUT'!$P$4:$R$34,3))</f>
        <v>93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12.375</v>
      </c>
      <c r="F34" s="83">
        <f>IF(PRELIM!AB34="","",$F$8*PRELIM!AB34)</f>
        <v>26.124999999999996</v>
      </c>
      <c r="G34" s="83">
        <f>IF(PRELIM!AD34="","",$G$8*PRELIM!AD34)</f>
        <v>18.360000000000003</v>
      </c>
      <c r="H34" s="84">
        <f t="shared" si="0"/>
        <v>56.86</v>
      </c>
      <c r="I34" s="85">
        <f>IF(H34="","",VLOOKUP(H34,'INITIAL INPUT'!$P$4:$R$34,3))</f>
        <v>78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28.324999999999999</v>
      </c>
      <c r="F35" s="83">
        <f>IF(PRELIM!AB35="","",$F$8*PRELIM!AB35)</f>
        <v>33</v>
      </c>
      <c r="G35" s="83">
        <f>IF(PRELIM!AD35="","",$G$8*PRELIM!AD35)</f>
        <v>17</v>
      </c>
      <c r="H35" s="84">
        <f t="shared" si="0"/>
        <v>78.325000000000003</v>
      </c>
      <c r="I35" s="85">
        <f>IF(H35="","",VLOOKUP(H35,'INITIAL INPUT'!$P$4:$R$34,3))</f>
        <v>89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31.625000000000004</v>
      </c>
      <c r="F36" s="83">
        <f>IF(PRELIM!AB36="","",$F$8*PRELIM!AB36)</f>
        <v>33</v>
      </c>
      <c r="G36" s="83">
        <f>IF(PRELIM!AD36="","",$G$8*PRELIM!AD36)</f>
        <v>25.16</v>
      </c>
      <c r="H36" s="84">
        <f t="shared" si="0"/>
        <v>89.784999999999997</v>
      </c>
      <c r="I36" s="85">
        <f>IF(H36="","",VLOOKUP(H36,'INITIAL INPUT'!$P$4:$R$34,3))</f>
        <v>95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19.25</v>
      </c>
      <c r="F37" s="83">
        <f>IF(PRELIM!AB37="","",$F$8*PRELIM!AB37)</f>
        <v>33</v>
      </c>
      <c r="G37" s="83">
        <f>IF(PRELIM!AD37="","",$G$8*PRELIM!AD37)</f>
        <v>17.68</v>
      </c>
      <c r="H37" s="84">
        <f t="shared" si="0"/>
        <v>69.930000000000007</v>
      </c>
      <c r="I37" s="85">
        <f>IF(H37="","",VLOOKUP(H37,'INITIAL INPUT'!$P$4:$R$34,3))</f>
        <v>85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23.375000000000004</v>
      </c>
      <c r="F38" s="83">
        <f>IF(PRELIM!AB38="","",$F$8*PRELIM!AB38)</f>
        <v>30.25</v>
      </c>
      <c r="G38" s="83">
        <f>IF(PRELIM!AD38="","",$G$8*PRELIM!AD38)</f>
        <v>19.040000000000003</v>
      </c>
      <c r="H38" s="84">
        <f t="shared" si="0"/>
        <v>72.665000000000006</v>
      </c>
      <c r="I38" s="85">
        <f>IF(H38="","",VLOOKUP(H38,'INITIAL INPUT'!$P$4:$R$34,3))</f>
        <v>86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31.625000000000004</v>
      </c>
      <c r="F39" s="83">
        <f>IF(PRELIM!AB39="","",$F$8*PRELIM!AB39)</f>
        <v>33</v>
      </c>
      <c r="G39" s="83">
        <f>IF(PRELIM!AD39="","",$G$8*PRELIM!AD39)</f>
        <v>21.76</v>
      </c>
      <c r="H39" s="84">
        <f t="shared" si="0"/>
        <v>86.385000000000005</v>
      </c>
      <c r="I39" s="85">
        <f>IF(H39="","",VLOOKUP(H39,'INITIAL INPUT'!$P$4:$R$34,3))</f>
        <v>93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12.375</v>
      </c>
      <c r="F40" s="83">
        <f>IF(PRELIM!AB40="","",$F$8*PRELIM!AB40)</f>
        <v>33</v>
      </c>
      <c r="G40" s="83">
        <f>IF(PRELIM!AD40="","",$G$8*PRELIM!AD40)</f>
        <v>24.48</v>
      </c>
      <c r="H40" s="84">
        <f t="shared" si="0"/>
        <v>69.855000000000004</v>
      </c>
      <c r="I40" s="85">
        <f>IF(H40="","",VLOOKUP(H40,'INITIAL INPUT'!$P$4:$R$34,3))</f>
        <v>85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2D  ITE16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MULTIMEDIA SYSTEMS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TTH 3:00PM-4:15PM  TTHSAT 1:45PM-3:00PM</v>
      </c>
      <c r="B45" s="283"/>
      <c r="C45" s="284"/>
      <c r="D45" s="75" t="str">
        <f>D4</f>
        <v>M306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>
        <f>IF(PRELIM!AB50="","",$F$8*PRELIM!AB50)</f>
        <v>5.4999999999999991</v>
      </c>
      <c r="G50" s="83" t="str">
        <f>IF(PRELIM!AD50="","",$G$8*PRELIM!AD50)</f>
        <v/>
      </c>
      <c r="H50" s="84">
        <f t="shared" ref="H50:H80" si="6">IF(SUM(E50:G50)=0,"",SUM(E50:G50))</f>
        <v>5.4999999999999991</v>
      </c>
      <c r="I50" s="85">
        <f>IF(H50="","",VLOOKUP(H50,'INITIAL INPUT'!$P$4:$R$34,3))</f>
        <v>70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24.475000000000001</v>
      </c>
      <c r="F51" s="83">
        <f>IF(PRELIM!AB51="","",$F$8*PRELIM!AB51)</f>
        <v>33</v>
      </c>
      <c r="G51" s="83">
        <f>IF(PRELIM!AD51="","",$G$8*PRELIM!AD51)</f>
        <v>24.48</v>
      </c>
      <c r="H51" s="84">
        <f t="shared" si="6"/>
        <v>81.954999999999998</v>
      </c>
      <c r="I51" s="85">
        <f>IF(H51="","",VLOOKUP(H51,'INITIAL INPUT'!$P$4:$R$34,3))</f>
        <v>91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29.425000000000004</v>
      </c>
      <c r="F52" s="83">
        <f>IF(PRELIM!AB52="","",$F$8*PRELIM!AB52)</f>
        <v>33</v>
      </c>
      <c r="G52" s="83">
        <f>IF(PRELIM!AD52="","",$G$8*PRELIM!AD52)</f>
        <v>14.280000000000001</v>
      </c>
      <c r="H52" s="84">
        <f t="shared" si="6"/>
        <v>76.705000000000013</v>
      </c>
      <c r="I52" s="85">
        <f>IF(H52="","",VLOOKUP(H52,'INITIAL INPUT'!$P$4:$R$34,3))</f>
        <v>88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22.825000000000003</v>
      </c>
      <c r="F53" s="83">
        <f>IF(PRELIM!AB53="","",$F$8*PRELIM!AB53)</f>
        <v>33</v>
      </c>
      <c r="G53" s="83">
        <f>IF(PRELIM!AD53="","",$G$8*PRELIM!AD53)</f>
        <v>23.12</v>
      </c>
      <c r="H53" s="84">
        <f t="shared" si="6"/>
        <v>78.945000000000007</v>
      </c>
      <c r="I53" s="85">
        <f>IF(H53="","",VLOOKUP(H53,'INITIAL INPUT'!$P$4:$R$34,3))</f>
        <v>89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31.625000000000004</v>
      </c>
      <c r="F54" s="83">
        <f>IF(PRELIM!AB54="","",$F$8*PRELIM!AB54)</f>
        <v>33</v>
      </c>
      <c r="G54" s="83">
        <f>IF(PRELIM!AD54="","",$G$8*PRELIM!AD54)</f>
        <v>21.76</v>
      </c>
      <c r="H54" s="84">
        <f t="shared" si="6"/>
        <v>86.385000000000005</v>
      </c>
      <c r="I54" s="85">
        <f>IF(H54="","",VLOOKUP(H54,'INITIAL INPUT'!$P$4:$R$34,3))</f>
        <v>93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19.25</v>
      </c>
      <c r="F55" s="83">
        <f>IF(PRELIM!AB55="","",$F$8*PRELIM!AB55)</f>
        <v>33</v>
      </c>
      <c r="G55" s="83">
        <f>IF(PRELIM!AD55="","",$G$8*PRELIM!AD55)</f>
        <v>23.8</v>
      </c>
      <c r="H55" s="84">
        <f t="shared" si="6"/>
        <v>76.05</v>
      </c>
      <c r="I55" s="85">
        <f>IF(H55="","",VLOOKUP(H55,'INITIAL INPUT'!$P$4:$R$34,3))</f>
        <v>88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28.324999999999999</v>
      </c>
      <c r="F56" s="83">
        <f>IF(PRELIM!AB56="","",$F$8*PRELIM!AB56)</f>
        <v>33</v>
      </c>
      <c r="G56" s="83">
        <f>IF(PRELIM!AD56="","",$G$8*PRELIM!AD56)</f>
        <v>20.400000000000002</v>
      </c>
      <c r="H56" s="84">
        <f t="shared" si="6"/>
        <v>81.725000000000009</v>
      </c>
      <c r="I56" s="85">
        <f>IF(H56="","",VLOOKUP(H56,'INITIAL INPUT'!$P$4:$R$34,3))</f>
        <v>91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11" zoomScaleNormal="100" workbookViewId="0">
      <selection activeCell="X25" sqref="X2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2D  ITE16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2016-2017</v>
      </c>
      <c r="B5" s="324"/>
      <c r="C5" s="325"/>
      <c r="D5" s="325"/>
      <c r="E5" s="108">
        <v>40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20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244</v>
      </c>
      <c r="F6" s="305" t="s">
        <v>245</v>
      </c>
      <c r="G6" s="305" t="s">
        <v>246</v>
      </c>
      <c r="H6" s="305" t="s">
        <v>247</v>
      </c>
      <c r="I6" s="305"/>
      <c r="J6" s="305"/>
      <c r="K6" s="305"/>
      <c r="L6" s="305"/>
      <c r="M6" s="305"/>
      <c r="N6" s="305"/>
      <c r="O6" s="366">
        <f>IF(SUM(E5:N5)=0,"",SUM(E5:N5))</f>
        <v>120</v>
      </c>
      <c r="P6" s="312"/>
      <c r="Q6" s="305" t="s">
        <v>248</v>
      </c>
      <c r="R6" s="305" t="s">
        <v>249</v>
      </c>
      <c r="S6" s="305" t="s">
        <v>250</v>
      </c>
      <c r="T6" s="305" t="s">
        <v>251</v>
      </c>
      <c r="U6" s="305" t="s">
        <v>252</v>
      </c>
      <c r="V6" s="305" t="s">
        <v>253</v>
      </c>
      <c r="W6" s="305"/>
      <c r="X6" s="305"/>
      <c r="Y6" s="305"/>
      <c r="Z6" s="305"/>
      <c r="AA6" s="342">
        <f>IF(SUM(Q5:Z5)=0,"",SUM(Q5:Z5))</f>
        <v>120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>
        <v>25</v>
      </c>
      <c r="G9" s="109">
        <v>20</v>
      </c>
      <c r="H9" s="109">
        <v>25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58.333333333333336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>
        <v>20</v>
      </c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38</v>
      </c>
      <c r="AD9" s="67">
        <f>IF(AC9="","",AC9/$AC$5*100)</f>
        <v>38</v>
      </c>
      <c r="AE9" s="66">
        <f>CRS!H9</f>
        <v>65.17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>
        <v>25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65</v>
      </c>
      <c r="P10" s="67">
        <f t="shared" ref="P10:P40" si="1">IF(O10="","",O10/$O$6*100)</f>
        <v>54.166666666666664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>
        <v>20</v>
      </c>
      <c r="W10" s="109"/>
      <c r="X10" s="109"/>
      <c r="Y10" s="109"/>
      <c r="Z10" s="109"/>
      <c r="AA10" s="60">
        <f t="shared" ref="AA10:AA40" si="2">IF(SUM(Q10:Z10)=0,"",SUM(Q10:Z10))</f>
        <v>120</v>
      </c>
      <c r="AB10" s="67">
        <f t="shared" ref="AB10:AB40" si="3">IF(AA10="","",AA10/$AA$6*100)</f>
        <v>100</v>
      </c>
      <c r="AC10" s="111">
        <v>62</v>
      </c>
      <c r="AD10" s="67">
        <f t="shared" ref="AD10:AD40" si="4">IF(AC10="","",AC10/$AC$5*100)</f>
        <v>62</v>
      </c>
      <c r="AE10" s="66">
        <f>CRS!H10</f>
        <v>71.954999999999998</v>
      </c>
      <c r="AF10" s="64">
        <f>CRS!I10</f>
        <v>86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25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70.833333333333343</v>
      </c>
      <c r="Q11" s="109"/>
      <c r="R11" s="109">
        <v>20</v>
      </c>
      <c r="S11" s="109">
        <v>20</v>
      </c>
      <c r="T11" s="109">
        <v>20</v>
      </c>
      <c r="U11" s="109">
        <v>20</v>
      </c>
      <c r="V11" s="109">
        <v>20</v>
      </c>
      <c r="W11" s="109"/>
      <c r="X11" s="109"/>
      <c r="Y11" s="109"/>
      <c r="Z11" s="109"/>
      <c r="AA11" s="60">
        <f t="shared" si="2"/>
        <v>100</v>
      </c>
      <c r="AB11" s="67">
        <f t="shared" si="3"/>
        <v>83.333333333333343</v>
      </c>
      <c r="AC11" s="111">
        <v>46</v>
      </c>
      <c r="AD11" s="67">
        <f t="shared" si="4"/>
        <v>46</v>
      </c>
      <c r="AE11" s="66">
        <f>CRS!H11</f>
        <v>66.515000000000015</v>
      </c>
      <c r="AF11" s="64">
        <f>CRS!I11</f>
        <v>83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51</v>
      </c>
      <c r="P12" s="67">
        <f t="shared" si="1"/>
        <v>42.5</v>
      </c>
      <c r="Q12" s="109"/>
      <c r="R12" s="109">
        <v>20</v>
      </c>
      <c r="S12" s="109">
        <v>20</v>
      </c>
      <c r="T12" s="109">
        <v>20</v>
      </c>
      <c r="U12" s="109">
        <v>20</v>
      </c>
      <c r="V12" s="109">
        <v>20</v>
      </c>
      <c r="W12" s="109"/>
      <c r="X12" s="109"/>
      <c r="Y12" s="109"/>
      <c r="Z12" s="109"/>
      <c r="AA12" s="60">
        <f t="shared" si="2"/>
        <v>100</v>
      </c>
      <c r="AB12" s="67">
        <f t="shared" si="3"/>
        <v>83.333333333333343</v>
      </c>
      <c r="AC12" s="111">
        <v>44</v>
      </c>
      <c r="AD12" s="67">
        <f t="shared" si="4"/>
        <v>44</v>
      </c>
      <c r="AE12" s="66">
        <f>CRS!H12</f>
        <v>56.485000000000007</v>
      </c>
      <c r="AF12" s="64">
        <f>CRS!I12</f>
        <v>78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>
        <v>25</v>
      </c>
      <c r="I13" s="109"/>
      <c r="J13" s="109"/>
      <c r="K13" s="109"/>
      <c r="L13" s="109"/>
      <c r="M13" s="109"/>
      <c r="N13" s="109"/>
      <c r="O13" s="60">
        <f t="shared" si="0"/>
        <v>57</v>
      </c>
      <c r="P13" s="67">
        <f t="shared" si="1"/>
        <v>47.5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>
        <v>20</v>
      </c>
      <c r="W13" s="109"/>
      <c r="X13" s="109"/>
      <c r="Y13" s="109"/>
      <c r="Z13" s="109"/>
      <c r="AA13" s="60">
        <f t="shared" si="2"/>
        <v>120</v>
      </c>
      <c r="AB13" s="67">
        <f t="shared" si="3"/>
        <v>100</v>
      </c>
      <c r="AC13" s="111">
        <v>54</v>
      </c>
      <c r="AD13" s="67">
        <f t="shared" si="4"/>
        <v>54</v>
      </c>
      <c r="AE13" s="66">
        <f>CRS!H13</f>
        <v>67.034999999999997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16.666666666666664</v>
      </c>
      <c r="Q14" s="109"/>
      <c r="R14" s="109">
        <v>20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60</v>
      </c>
      <c r="AB14" s="67">
        <f t="shared" si="3"/>
        <v>50</v>
      </c>
      <c r="AC14" s="111"/>
      <c r="AD14" s="67" t="str">
        <f t="shared" si="4"/>
        <v/>
      </c>
      <c r="AE14" s="66">
        <f>CRS!H14</f>
        <v>22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81</v>
      </c>
      <c r="P15" s="67">
        <f t="shared" si="1"/>
        <v>67.5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120</v>
      </c>
      <c r="AB15" s="67">
        <f t="shared" si="3"/>
        <v>100</v>
      </c>
      <c r="AC15" s="111">
        <v>74</v>
      </c>
      <c r="AD15" s="67">
        <f t="shared" si="4"/>
        <v>74</v>
      </c>
      <c r="AE15" s="66">
        <f>CRS!H15</f>
        <v>80.435000000000002</v>
      </c>
      <c r="AF15" s="64">
        <f>CRS!I15</f>
        <v>90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>
        <v>25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41.666666666666671</v>
      </c>
      <c r="Q16" s="109">
        <v>20</v>
      </c>
      <c r="R16" s="109"/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50</v>
      </c>
      <c r="AC16" s="111">
        <v>38</v>
      </c>
      <c r="AD16" s="67">
        <f t="shared" si="4"/>
        <v>38</v>
      </c>
      <c r="AE16" s="66">
        <f>CRS!H16</f>
        <v>43.17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>
        <v>30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62.5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120</v>
      </c>
      <c r="AB17" s="67">
        <f t="shared" si="3"/>
        <v>100</v>
      </c>
      <c r="AC17" s="111">
        <v>64</v>
      </c>
      <c r="AD17" s="67">
        <f t="shared" si="4"/>
        <v>64</v>
      </c>
      <c r="AE17" s="66">
        <f>CRS!H17</f>
        <v>75.385000000000005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25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55</v>
      </c>
      <c r="P18" s="67">
        <f t="shared" si="1"/>
        <v>45.833333333333329</v>
      </c>
      <c r="Q18" s="109">
        <v>15</v>
      </c>
      <c r="R18" s="109">
        <v>20</v>
      </c>
      <c r="S18" s="109">
        <v>20</v>
      </c>
      <c r="T18" s="109">
        <v>15</v>
      </c>
      <c r="U18" s="109">
        <v>20</v>
      </c>
      <c r="V18" s="109">
        <v>15</v>
      </c>
      <c r="W18" s="109"/>
      <c r="X18" s="109"/>
      <c r="Y18" s="109"/>
      <c r="Z18" s="109"/>
      <c r="AA18" s="60">
        <f t="shared" si="2"/>
        <v>105</v>
      </c>
      <c r="AB18" s="67">
        <f t="shared" si="3"/>
        <v>87.5</v>
      </c>
      <c r="AC18" s="111">
        <v>40</v>
      </c>
      <c r="AD18" s="67">
        <f t="shared" si="4"/>
        <v>40</v>
      </c>
      <c r="AE18" s="66">
        <f>CRS!H18</f>
        <v>57.6</v>
      </c>
      <c r="AF18" s="64">
        <f>CRS!I18</f>
        <v>79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>
        <v>30</v>
      </c>
      <c r="G19" s="109">
        <v>20</v>
      </c>
      <c r="H19" s="109">
        <v>25</v>
      </c>
      <c r="I19" s="109"/>
      <c r="J19" s="109"/>
      <c r="K19" s="109"/>
      <c r="L19" s="109"/>
      <c r="M19" s="109"/>
      <c r="N19" s="109"/>
      <c r="O19" s="60">
        <f t="shared" si="0"/>
        <v>103</v>
      </c>
      <c r="P19" s="67">
        <f t="shared" si="1"/>
        <v>85.833333333333329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>
        <v>20</v>
      </c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72</v>
      </c>
      <c r="AD19" s="67">
        <f t="shared" si="4"/>
        <v>72</v>
      </c>
      <c r="AE19" s="66">
        <f>CRS!H19</f>
        <v>85.805000000000007</v>
      </c>
      <c r="AF19" s="64">
        <f>CRS!I19</f>
        <v>93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30</v>
      </c>
      <c r="G20" s="109">
        <v>20</v>
      </c>
      <c r="H20" s="109">
        <v>25</v>
      </c>
      <c r="I20" s="109"/>
      <c r="J20" s="109"/>
      <c r="K20" s="109"/>
      <c r="L20" s="109"/>
      <c r="M20" s="109"/>
      <c r="N20" s="109"/>
      <c r="O20" s="60">
        <f t="shared" si="0"/>
        <v>115</v>
      </c>
      <c r="P20" s="67">
        <f t="shared" si="1"/>
        <v>95.833333333333343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>
        <v>20</v>
      </c>
      <c r="W20" s="109"/>
      <c r="X20" s="109"/>
      <c r="Y20" s="109"/>
      <c r="Z20" s="109"/>
      <c r="AA20" s="60">
        <f t="shared" si="2"/>
        <v>120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90.465000000000003</v>
      </c>
      <c r="AF20" s="64">
        <f>CRS!I20</f>
        <v>95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>
        <v>30</v>
      </c>
      <c r="G21" s="109">
        <v>20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109</v>
      </c>
      <c r="P21" s="67">
        <f t="shared" si="1"/>
        <v>90.833333333333329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>
        <v>20</v>
      </c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50</v>
      </c>
      <c r="AD21" s="67">
        <f t="shared" si="4"/>
        <v>50</v>
      </c>
      <c r="AE21" s="66">
        <f>CRS!H21</f>
        <v>79.974999999999994</v>
      </c>
      <c r="AF21" s="64">
        <f>CRS!I21</f>
        <v>90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>
        <v>30</v>
      </c>
      <c r="G22" s="109">
        <v>20</v>
      </c>
      <c r="H22" s="109">
        <v>25</v>
      </c>
      <c r="I22" s="109"/>
      <c r="J22" s="109"/>
      <c r="K22" s="109"/>
      <c r="L22" s="109"/>
      <c r="M22" s="109"/>
      <c r="N22" s="109"/>
      <c r="O22" s="60">
        <f t="shared" si="0"/>
        <v>115</v>
      </c>
      <c r="P22" s="67">
        <f t="shared" si="1"/>
        <v>95.833333333333343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>
        <v>20</v>
      </c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72</v>
      </c>
      <c r="AD22" s="67">
        <f t="shared" si="4"/>
        <v>72</v>
      </c>
      <c r="AE22" s="66">
        <f>CRS!H22</f>
        <v>89.105000000000004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>
        <v>30</v>
      </c>
      <c r="G23" s="109">
        <v>20</v>
      </c>
      <c r="H23" s="109">
        <v>25</v>
      </c>
      <c r="I23" s="109"/>
      <c r="J23" s="109"/>
      <c r="K23" s="109"/>
      <c r="L23" s="109"/>
      <c r="M23" s="109"/>
      <c r="N23" s="109"/>
      <c r="O23" s="60">
        <f t="shared" si="0"/>
        <v>107</v>
      </c>
      <c r="P23" s="67">
        <f t="shared" si="1"/>
        <v>89.166666666666671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>
        <v>20</v>
      </c>
      <c r="W23" s="109"/>
      <c r="X23" s="109"/>
      <c r="Y23" s="109"/>
      <c r="Z23" s="109"/>
      <c r="AA23" s="60">
        <f t="shared" si="2"/>
        <v>120</v>
      </c>
      <c r="AB23" s="67">
        <f t="shared" si="3"/>
        <v>100</v>
      </c>
      <c r="AC23" s="111">
        <v>76</v>
      </c>
      <c r="AD23" s="67">
        <f t="shared" si="4"/>
        <v>76</v>
      </c>
      <c r="AE23" s="66">
        <f>CRS!H23</f>
        <v>88.265000000000015</v>
      </c>
      <c r="AF23" s="64">
        <f>CRS!I23</f>
        <v>94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>
        <v>30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81</v>
      </c>
      <c r="P24" s="67">
        <f t="shared" si="1"/>
        <v>67.5</v>
      </c>
      <c r="Q24" s="109">
        <v>15</v>
      </c>
      <c r="R24" s="109">
        <v>20</v>
      </c>
      <c r="S24" s="109">
        <v>20</v>
      </c>
      <c r="T24" s="109">
        <v>20</v>
      </c>
      <c r="U24" s="109">
        <v>20</v>
      </c>
      <c r="V24" s="109">
        <v>20</v>
      </c>
      <c r="W24" s="109"/>
      <c r="X24" s="109"/>
      <c r="Y24" s="109"/>
      <c r="Z24" s="109"/>
      <c r="AA24" s="60">
        <f t="shared" si="2"/>
        <v>115</v>
      </c>
      <c r="AB24" s="67">
        <f t="shared" si="3"/>
        <v>95.833333333333343</v>
      </c>
      <c r="AC24" s="111">
        <v>50</v>
      </c>
      <c r="AD24" s="67">
        <f t="shared" si="4"/>
        <v>50</v>
      </c>
      <c r="AE24" s="66">
        <f>CRS!H24</f>
        <v>70.900000000000006</v>
      </c>
      <c r="AF24" s="64">
        <f>CRS!I24</f>
        <v>85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16.666666666666664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>
        <v>20</v>
      </c>
      <c r="W25" s="109"/>
      <c r="X25" s="109"/>
      <c r="Y25" s="109"/>
      <c r="Z25" s="109"/>
      <c r="AA25" s="60">
        <f t="shared" si="2"/>
        <v>120</v>
      </c>
      <c r="AB25" s="67">
        <f t="shared" si="3"/>
        <v>100</v>
      </c>
      <c r="AC25" s="111">
        <v>54</v>
      </c>
      <c r="AD25" s="67">
        <f t="shared" si="4"/>
        <v>54</v>
      </c>
      <c r="AE25" s="66">
        <f>CRS!H25</f>
        <v>56.86</v>
      </c>
      <c r="AF25" s="64">
        <f>CRS!I25</f>
        <v>78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>
        <v>30</v>
      </c>
      <c r="G26" s="109">
        <v>20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108</v>
      </c>
      <c r="P26" s="67">
        <f t="shared" si="1"/>
        <v>90</v>
      </c>
      <c r="Q26" s="109">
        <v>20</v>
      </c>
      <c r="R26" s="109"/>
      <c r="S26" s="109">
        <v>20</v>
      </c>
      <c r="T26" s="109">
        <v>20</v>
      </c>
      <c r="U26" s="109">
        <v>20</v>
      </c>
      <c r="V26" s="109">
        <v>20</v>
      </c>
      <c r="W26" s="109"/>
      <c r="X26" s="109"/>
      <c r="Y26" s="109"/>
      <c r="Z26" s="109"/>
      <c r="AA26" s="60">
        <f t="shared" si="2"/>
        <v>100</v>
      </c>
      <c r="AB26" s="67">
        <f t="shared" si="3"/>
        <v>83.333333333333343</v>
      </c>
      <c r="AC26" s="111">
        <v>72</v>
      </c>
      <c r="AD26" s="67">
        <f t="shared" si="4"/>
        <v>72</v>
      </c>
      <c r="AE26" s="66">
        <f>CRS!H26</f>
        <v>81.680000000000007</v>
      </c>
      <c r="AF26" s="64">
        <f>CRS!I26</f>
        <v>91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95</v>
      </c>
      <c r="P27" s="67">
        <f t="shared" si="1"/>
        <v>79.166666666666657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>
        <v>20</v>
      </c>
      <c r="W27" s="109"/>
      <c r="X27" s="109"/>
      <c r="Y27" s="109"/>
      <c r="Z27" s="109"/>
      <c r="AA27" s="60">
        <f t="shared" si="2"/>
        <v>120</v>
      </c>
      <c r="AB27" s="67">
        <f t="shared" si="3"/>
        <v>100</v>
      </c>
      <c r="AC27" s="111">
        <v>50</v>
      </c>
      <c r="AD27" s="67">
        <f t="shared" si="4"/>
        <v>50</v>
      </c>
      <c r="AE27" s="66">
        <f>CRS!H27</f>
        <v>76.125</v>
      </c>
      <c r="AF27" s="64">
        <f>CRS!I27</f>
        <v>88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>
        <v>25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65</v>
      </c>
      <c r="P28" s="67">
        <f t="shared" si="1"/>
        <v>54.166666666666664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100</v>
      </c>
      <c r="AC28" s="111">
        <v>46</v>
      </c>
      <c r="AD28" s="67">
        <f t="shared" si="4"/>
        <v>46</v>
      </c>
      <c r="AE28" s="66">
        <f>CRS!H28</f>
        <v>66.515000000000001</v>
      </c>
      <c r="AF28" s="64">
        <f>CRS!I28</f>
        <v>83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>
        <v>30</v>
      </c>
      <c r="G29" s="109"/>
      <c r="H29" s="109">
        <v>25</v>
      </c>
      <c r="I29" s="109"/>
      <c r="J29" s="109"/>
      <c r="K29" s="109"/>
      <c r="L29" s="109"/>
      <c r="M29" s="109"/>
      <c r="N29" s="109"/>
      <c r="O29" s="60">
        <f t="shared" si="0"/>
        <v>89</v>
      </c>
      <c r="P29" s="67">
        <f t="shared" si="1"/>
        <v>74.166666666666671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>
        <v>20</v>
      </c>
      <c r="W29" s="109"/>
      <c r="X29" s="109"/>
      <c r="Y29" s="109"/>
      <c r="Z29" s="109"/>
      <c r="AA29" s="60">
        <f t="shared" si="2"/>
        <v>120</v>
      </c>
      <c r="AB29" s="67">
        <f t="shared" si="3"/>
        <v>100</v>
      </c>
      <c r="AC29" s="111">
        <v>44</v>
      </c>
      <c r="AD29" s="67">
        <f t="shared" si="4"/>
        <v>44</v>
      </c>
      <c r="AE29" s="66">
        <f>CRS!H29</f>
        <v>72.435000000000002</v>
      </c>
      <c r="AF29" s="64">
        <f>CRS!I29</f>
        <v>86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>
        <v>25</v>
      </c>
      <c r="G30" s="109">
        <v>20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79.166666666666657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>
        <v>20</v>
      </c>
      <c r="W30" s="109"/>
      <c r="X30" s="109"/>
      <c r="Y30" s="109"/>
      <c r="Z30" s="109"/>
      <c r="AA30" s="60">
        <f t="shared" si="2"/>
        <v>120</v>
      </c>
      <c r="AB30" s="67">
        <f t="shared" si="3"/>
        <v>100</v>
      </c>
      <c r="AC30" s="111">
        <v>42</v>
      </c>
      <c r="AD30" s="67">
        <f t="shared" si="4"/>
        <v>42</v>
      </c>
      <c r="AE30" s="66">
        <f>CRS!H30</f>
        <v>73.405000000000001</v>
      </c>
      <c r="AF30" s="64">
        <f>CRS!I30</f>
        <v>87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>
        <v>30</v>
      </c>
      <c r="G31" s="109">
        <v>20</v>
      </c>
      <c r="H31" s="109">
        <v>25</v>
      </c>
      <c r="I31" s="109"/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83.333333333333343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>
        <v>20</v>
      </c>
      <c r="W31" s="109"/>
      <c r="X31" s="109"/>
      <c r="Y31" s="109"/>
      <c r="Z31" s="109"/>
      <c r="AA31" s="60">
        <f t="shared" si="2"/>
        <v>120</v>
      </c>
      <c r="AB31" s="67">
        <f t="shared" si="3"/>
        <v>100</v>
      </c>
      <c r="AC31" s="111">
        <v>68</v>
      </c>
      <c r="AD31" s="67">
        <f t="shared" si="4"/>
        <v>68</v>
      </c>
      <c r="AE31" s="66">
        <f>CRS!H31</f>
        <v>83.62</v>
      </c>
      <c r="AF31" s="64">
        <f>CRS!I31</f>
        <v>92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>
        <v>30</v>
      </c>
      <c r="G32" s="109">
        <v>20</v>
      </c>
      <c r="H32" s="109">
        <v>25</v>
      </c>
      <c r="I32" s="109"/>
      <c r="J32" s="109"/>
      <c r="K32" s="109"/>
      <c r="L32" s="109"/>
      <c r="M32" s="109"/>
      <c r="N32" s="109"/>
      <c r="O32" s="60">
        <f t="shared" si="0"/>
        <v>115</v>
      </c>
      <c r="P32" s="67">
        <f t="shared" si="1"/>
        <v>95.833333333333343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>
        <v>20</v>
      </c>
      <c r="W32" s="109"/>
      <c r="X32" s="109"/>
      <c r="Y32" s="109"/>
      <c r="Z32" s="109"/>
      <c r="AA32" s="60">
        <f t="shared" si="2"/>
        <v>120</v>
      </c>
      <c r="AB32" s="67">
        <f t="shared" si="3"/>
        <v>100</v>
      </c>
      <c r="AC32" s="111">
        <v>68</v>
      </c>
      <c r="AD32" s="67">
        <f t="shared" si="4"/>
        <v>68</v>
      </c>
      <c r="AE32" s="66">
        <f>CRS!H32</f>
        <v>87.745000000000005</v>
      </c>
      <c r="AF32" s="64">
        <f>CRS!I32</f>
        <v>94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>
        <v>30</v>
      </c>
      <c r="G33" s="109">
        <v>20</v>
      </c>
      <c r="H33" s="109">
        <v>25</v>
      </c>
      <c r="I33" s="109"/>
      <c r="J33" s="109"/>
      <c r="K33" s="109"/>
      <c r="L33" s="109"/>
      <c r="M33" s="109"/>
      <c r="N33" s="109"/>
      <c r="O33" s="60">
        <f t="shared" si="0"/>
        <v>103</v>
      </c>
      <c r="P33" s="67">
        <f t="shared" si="1"/>
        <v>85.833333333333329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100</v>
      </c>
      <c r="AC33" s="111">
        <v>70</v>
      </c>
      <c r="AD33" s="67">
        <f t="shared" si="4"/>
        <v>70</v>
      </c>
      <c r="AE33" s="66">
        <f>CRS!H33</f>
        <v>85.125</v>
      </c>
      <c r="AF33" s="64">
        <f>CRS!I33</f>
        <v>93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>
        <v>25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45</v>
      </c>
      <c r="P34" s="67">
        <f t="shared" si="1"/>
        <v>37.5</v>
      </c>
      <c r="Q34" s="109">
        <v>15</v>
      </c>
      <c r="R34" s="109">
        <v>10</v>
      </c>
      <c r="S34" s="109">
        <v>15</v>
      </c>
      <c r="T34" s="109">
        <v>15</v>
      </c>
      <c r="U34" s="109">
        <v>20</v>
      </c>
      <c r="V34" s="109">
        <v>20</v>
      </c>
      <c r="W34" s="109"/>
      <c r="X34" s="109"/>
      <c r="Y34" s="109"/>
      <c r="Z34" s="109"/>
      <c r="AA34" s="60">
        <f t="shared" si="2"/>
        <v>95</v>
      </c>
      <c r="AB34" s="67">
        <f t="shared" si="3"/>
        <v>79.166666666666657</v>
      </c>
      <c r="AC34" s="111">
        <v>54</v>
      </c>
      <c r="AD34" s="67">
        <f t="shared" si="4"/>
        <v>54</v>
      </c>
      <c r="AE34" s="66">
        <f>CRS!H34</f>
        <v>56.86</v>
      </c>
      <c r="AF34" s="64">
        <f>CRS!I34</f>
        <v>78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>
        <v>30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103</v>
      </c>
      <c r="P35" s="67">
        <f t="shared" si="1"/>
        <v>85.833333333333329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>
        <v>20</v>
      </c>
      <c r="W35" s="109"/>
      <c r="X35" s="109"/>
      <c r="Y35" s="109"/>
      <c r="Z35" s="109"/>
      <c r="AA35" s="60">
        <f t="shared" si="2"/>
        <v>120</v>
      </c>
      <c r="AB35" s="67">
        <f t="shared" si="3"/>
        <v>100</v>
      </c>
      <c r="AC35" s="111">
        <v>50</v>
      </c>
      <c r="AD35" s="67">
        <f t="shared" si="4"/>
        <v>50</v>
      </c>
      <c r="AE35" s="66">
        <f>CRS!H35</f>
        <v>78.325000000000003</v>
      </c>
      <c r="AF35" s="64">
        <f>CRS!I35</f>
        <v>89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>
        <v>30</v>
      </c>
      <c r="G36" s="109">
        <v>20</v>
      </c>
      <c r="H36" s="109">
        <v>25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95.833333333333343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>
        <v>20</v>
      </c>
      <c r="W36" s="109"/>
      <c r="X36" s="109"/>
      <c r="Y36" s="109"/>
      <c r="Z36" s="109"/>
      <c r="AA36" s="60">
        <f t="shared" si="2"/>
        <v>120</v>
      </c>
      <c r="AB36" s="67">
        <f t="shared" si="3"/>
        <v>100</v>
      </c>
      <c r="AC36" s="111">
        <v>74</v>
      </c>
      <c r="AD36" s="67">
        <f t="shared" si="4"/>
        <v>74</v>
      </c>
      <c r="AE36" s="66">
        <f>CRS!H36</f>
        <v>89.784999999999997</v>
      </c>
      <c r="AF36" s="64">
        <f>CRS!I36</f>
        <v>95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>
        <v>25</v>
      </c>
      <c r="G37" s="109">
        <v>20</v>
      </c>
      <c r="H37" s="109">
        <v>25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58.333333333333336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>
        <v>20</v>
      </c>
      <c r="W37" s="109"/>
      <c r="X37" s="109"/>
      <c r="Y37" s="109"/>
      <c r="Z37" s="109"/>
      <c r="AA37" s="60">
        <f t="shared" si="2"/>
        <v>120</v>
      </c>
      <c r="AB37" s="67">
        <f t="shared" si="3"/>
        <v>100</v>
      </c>
      <c r="AC37" s="111">
        <v>52</v>
      </c>
      <c r="AD37" s="67">
        <f t="shared" si="4"/>
        <v>52</v>
      </c>
      <c r="AE37" s="66">
        <f>CRS!H37</f>
        <v>69.930000000000007</v>
      </c>
      <c r="AF37" s="64">
        <f>CRS!I37</f>
        <v>85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25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70.833333333333343</v>
      </c>
      <c r="Q38" s="109">
        <v>20</v>
      </c>
      <c r="R38" s="109">
        <v>20</v>
      </c>
      <c r="S38" s="109">
        <v>20</v>
      </c>
      <c r="T38" s="109">
        <v>15</v>
      </c>
      <c r="U38" s="109">
        <v>20</v>
      </c>
      <c r="V38" s="109">
        <v>15</v>
      </c>
      <c r="W38" s="109"/>
      <c r="X38" s="109"/>
      <c r="Y38" s="109"/>
      <c r="Z38" s="109"/>
      <c r="AA38" s="60">
        <f t="shared" si="2"/>
        <v>110</v>
      </c>
      <c r="AB38" s="67">
        <f t="shared" si="3"/>
        <v>91.666666666666657</v>
      </c>
      <c r="AC38" s="111">
        <v>56</v>
      </c>
      <c r="AD38" s="67">
        <f t="shared" si="4"/>
        <v>56.000000000000007</v>
      </c>
      <c r="AE38" s="66">
        <f>CRS!H38</f>
        <v>72.665000000000006</v>
      </c>
      <c r="AF38" s="64">
        <f>CRS!I38</f>
        <v>86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30</v>
      </c>
      <c r="G39" s="109">
        <v>20</v>
      </c>
      <c r="H39" s="109">
        <v>25</v>
      </c>
      <c r="I39" s="109"/>
      <c r="J39" s="109"/>
      <c r="K39" s="109"/>
      <c r="L39" s="109"/>
      <c r="M39" s="109"/>
      <c r="N39" s="109"/>
      <c r="O39" s="60">
        <f t="shared" si="0"/>
        <v>115</v>
      </c>
      <c r="P39" s="67">
        <f t="shared" si="1"/>
        <v>95.833333333333343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>
        <v>20</v>
      </c>
      <c r="W39" s="109"/>
      <c r="X39" s="109"/>
      <c r="Y39" s="109"/>
      <c r="Z39" s="109"/>
      <c r="AA39" s="60">
        <f t="shared" si="2"/>
        <v>120</v>
      </c>
      <c r="AB39" s="67">
        <f t="shared" si="3"/>
        <v>100</v>
      </c>
      <c r="AC39" s="111">
        <v>64</v>
      </c>
      <c r="AD39" s="67">
        <f t="shared" si="4"/>
        <v>64</v>
      </c>
      <c r="AE39" s="66">
        <f>CRS!H39</f>
        <v>86.385000000000005</v>
      </c>
      <c r="AF39" s="64">
        <f>CRS!I39</f>
        <v>93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>
        <v>20</v>
      </c>
      <c r="H40" s="109">
        <v>25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37.5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>
        <v>20</v>
      </c>
      <c r="W40" s="109"/>
      <c r="X40" s="109"/>
      <c r="Y40" s="109"/>
      <c r="Z40" s="109"/>
      <c r="AA40" s="60">
        <f t="shared" si="2"/>
        <v>120</v>
      </c>
      <c r="AB40" s="67">
        <f t="shared" si="3"/>
        <v>100</v>
      </c>
      <c r="AC40" s="111">
        <v>72</v>
      </c>
      <c r="AD40" s="67">
        <f t="shared" si="4"/>
        <v>72</v>
      </c>
      <c r="AE40" s="66">
        <f>CRS!H40</f>
        <v>69.855000000000004</v>
      </c>
      <c r="AF40" s="64">
        <f>CRS!I40</f>
        <v>85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2D  ITE16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20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</v>
      </c>
      <c r="F47" s="317" t="str">
        <f t="shared" ref="F47:N47" si="7">IF(F6="","",F6)</f>
        <v>1/17/2017</v>
      </c>
      <c r="G47" s="317" t="str">
        <f t="shared" si="7"/>
        <v>1/25/2017</v>
      </c>
      <c r="H47" s="317" t="str">
        <f t="shared" si="7"/>
        <v>2-22017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120</v>
      </c>
      <c r="P47" s="311"/>
      <c r="Q47" s="317" t="str">
        <f t="shared" ref="Q47:Z47" si="8">IF(Q6="","",Q6)</f>
        <v>CB</v>
      </c>
      <c r="R47" s="317" t="str">
        <f t="shared" si="8"/>
        <v>Lesson 01</v>
      </c>
      <c r="S47" s="317" t="str">
        <f t="shared" si="8"/>
        <v>Lesson 02</v>
      </c>
      <c r="T47" s="317" t="str">
        <f t="shared" si="8"/>
        <v>Lesson 03</v>
      </c>
      <c r="U47" s="317" t="str">
        <f t="shared" si="8"/>
        <v>Lesson 04</v>
      </c>
      <c r="V47" s="317" t="str">
        <f t="shared" si="8"/>
        <v>Lesson 05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120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>
        <v>20</v>
      </c>
      <c r="R50" s="109"/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20</v>
      </c>
      <c r="AB50" s="67">
        <f t="shared" ref="AB50:AB80" si="12">IF(AA50="","",AA50/$AA$6*100)</f>
        <v>16.666666666666664</v>
      </c>
      <c r="AC50" s="111"/>
      <c r="AD50" s="67" t="str">
        <f t="shared" ref="AD50:AD80" si="13">IF(AC50="","",AC50/$AC$5*100)</f>
        <v/>
      </c>
      <c r="AE50" s="66">
        <f>CRS!H50</f>
        <v>5.4999999999999991</v>
      </c>
      <c r="AF50" s="64">
        <f>CRS!I50</f>
        <v>70</v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>
        <v>30</v>
      </c>
      <c r="G51" s="109"/>
      <c r="H51" s="109">
        <v>25</v>
      </c>
      <c r="I51" s="109"/>
      <c r="J51" s="109"/>
      <c r="K51" s="109"/>
      <c r="L51" s="109"/>
      <c r="M51" s="109"/>
      <c r="N51" s="109"/>
      <c r="O51" s="60">
        <f t="shared" si="9"/>
        <v>89</v>
      </c>
      <c r="P51" s="67">
        <f t="shared" si="10"/>
        <v>74.166666666666671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>
        <v>20</v>
      </c>
      <c r="W51" s="109"/>
      <c r="X51" s="109"/>
      <c r="Y51" s="109"/>
      <c r="Z51" s="109"/>
      <c r="AA51" s="60">
        <f t="shared" si="11"/>
        <v>120</v>
      </c>
      <c r="AB51" s="67">
        <f t="shared" si="12"/>
        <v>100</v>
      </c>
      <c r="AC51" s="111">
        <v>72</v>
      </c>
      <c r="AD51" s="67">
        <f t="shared" si="13"/>
        <v>72</v>
      </c>
      <c r="AE51" s="66">
        <f>CRS!H51</f>
        <v>81.954999999999998</v>
      </c>
      <c r="AF51" s="64">
        <f>CRS!I51</f>
        <v>91</v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>
        <v>30</v>
      </c>
      <c r="G52" s="109">
        <v>20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107</v>
      </c>
      <c r="P52" s="67">
        <f t="shared" si="10"/>
        <v>89.166666666666671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>
        <v>20</v>
      </c>
      <c r="W52" s="109"/>
      <c r="X52" s="109"/>
      <c r="Y52" s="109"/>
      <c r="Z52" s="109"/>
      <c r="AA52" s="60">
        <f t="shared" si="11"/>
        <v>120</v>
      </c>
      <c r="AB52" s="67">
        <f t="shared" si="12"/>
        <v>100</v>
      </c>
      <c r="AC52" s="111">
        <v>42</v>
      </c>
      <c r="AD52" s="67">
        <f t="shared" si="13"/>
        <v>42</v>
      </c>
      <c r="AE52" s="66">
        <f>CRS!H52</f>
        <v>76.705000000000013</v>
      </c>
      <c r="AF52" s="64">
        <f>CRS!I52</f>
        <v>88</v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>
        <v>30</v>
      </c>
      <c r="G53" s="109"/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83</v>
      </c>
      <c r="P53" s="67">
        <f t="shared" si="10"/>
        <v>69.166666666666671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>
        <v>20</v>
      </c>
      <c r="W53" s="109"/>
      <c r="X53" s="109"/>
      <c r="Y53" s="109"/>
      <c r="Z53" s="109"/>
      <c r="AA53" s="60">
        <f t="shared" si="11"/>
        <v>120</v>
      </c>
      <c r="AB53" s="67">
        <f t="shared" si="12"/>
        <v>100</v>
      </c>
      <c r="AC53" s="111">
        <v>68</v>
      </c>
      <c r="AD53" s="67">
        <f t="shared" si="13"/>
        <v>68</v>
      </c>
      <c r="AE53" s="66">
        <f>CRS!H53</f>
        <v>78.945000000000007</v>
      </c>
      <c r="AF53" s="64">
        <f>CRS!I53</f>
        <v>89</v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>
        <v>30</v>
      </c>
      <c r="G54" s="109">
        <v>20</v>
      </c>
      <c r="H54" s="109">
        <v>25</v>
      </c>
      <c r="I54" s="109"/>
      <c r="J54" s="109"/>
      <c r="K54" s="109"/>
      <c r="L54" s="109"/>
      <c r="M54" s="109"/>
      <c r="N54" s="109"/>
      <c r="O54" s="60">
        <f t="shared" si="9"/>
        <v>115</v>
      </c>
      <c r="P54" s="67">
        <f t="shared" si="10"/>
        <v>95.833333333333343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>
        <v>20</v>
      </c>
      <c r="W54" s="109"/>
      <c r="X54" s="109"/>
      <c r="Y54" s="109"/>
      <c r="Z54" s="109"/>
      <c r="AA54" s="60">
        <f t="shared" si="11"/>
        <v>120</v>
      </c>
      <c r="AB54" s="67">
        <f t="shared" si="12"/>
        <v>100</v>
      </c>
      <c r="AC54" s="111">
        <v>64</v>
      </c>
      <c r="AD54" s="67">
        <f t="shared" si="13"/>
        <v>64</v>
      </c>
      <c r="AE54" s="66">
        <f>CRS!H54</f>
        <v>86.385000000000005</v>
      </c>
      <c r="AF54" s="64">
        <f>CRS!I54</f>
        <v>93</v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>
        <v>20</v>
      </c>
      <c r="H55" s="109">
        <v>25</v>
      </c>
      <c r="I55" s="109"/>
      <c r="J55" s="109"/>
      <c r="K55" s="109"/>
      <c r="L55" s="109"/>
      <c r="M55" s="109"/>
      <c r="N55" s="109"/>
      <c r="O55" s="60">
        <f t="shared" si="9"/>
        <v>70</v>
      </c>
      <c r="P55" s="67">
        <f t="shared" si="10"/>
        <v>58.333333333333336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>
        <v>20</v>
      </c>
      <c r="W55" s="109"/>
      <c r="X55" s="109"/>
      <c r="Y55" s="109"/>
      <c r="Z55" s="109"/>
      <c r="AA55" s="60">
        <f t="shared" si="11"/>
        <v>120</v>
      </c>
      <c r="AB55" s="67">
        <f t="shared" si="12"/>
        <v>100</v>
      </c>
      <c r="AC55" s="111">
        <v>70</v>
      </c>
      <c r="AD55" s="67">
        <f t="shared" si="13"/>
        <v>70</v>
      </c>
      <c r="AE55" s="66">
        <f>CRS!H55</f>
        <v>76.05</v>
      </c>
      <c r="AF55" s="64">
        <f>CRS!I55</f>
        <v>88</v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>
        <v>30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103</v>
      </c>
      <c r="P56" s="67">
        <f t="shared" si="10"/>
        <v>85.833333333333329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>
        <v>20</v>
      </c>
      <c r="W56" s="109"/>
      <c r="X56" s="109"/>
      <c r="Y56" s="109"/>
      <c r="Z56" s="109"/>
      <c r="AA56" s="60">
        <f t="shared" si="11"/>
        <v>120</v>
      </c>
      <c r="AB56" s="67">
        <f t="shared" si="12"/>
        <v>100</v>
      </c>
      <c r="AC56" s="111">
        <v>60</v>
      </c>
      <c r="AD56" s="67">
        <f t="shared" si="13"/>
        <v>60</v>
      </c>
      <c r="AE56" s="66">
        <f>CRS!H56</f>
        <v>81.725000000000009</v>
      </c>
      <c r="AF56" s="64">
        <f>CRS!I56</f>
        <v>91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5" t="str">
        <f>'INITIAL INPUT'!G12</f>
        <v>ITE16</v>
      </c>
      <c r="D11" s="386"/>
      <c r="E11" s="386"/>
      <c r="F11" s="163"/>
      <c r="G11" s="387" t="str">
        <f>CRS!A4</f>
        <v>TTH 3:00PM-4:15PM  TTHSAT 1:45PM-3:00PM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83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86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83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78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84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72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90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74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79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93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95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90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95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94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85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78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91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88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83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86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87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92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94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93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78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89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95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86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93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85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5" t="str">
        <f>C11</f>
        <v>ITE16</v>
      </c>
      <c r="D72" s="386"/>
      <c r="E72" s="386"/>
      <c r="F72" s="163"/>
      <c r="G72" s="387" t="str">
        <f>G11</f>
        <v>TTH 3:00PM-4:15PM  TTHSAT 1:45PM-3:00PM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>
        <f>IF(CRS!I50="","",CRS!I50)</f>
        <v>70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91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88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89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93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88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91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2017-02-16T07:46:55Z</dcterms:modified>
</cp:coreProperties>
</file>