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490" windowHeight="7755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52511"/>
</workbook>
</file>

<file path=xl/calcChain.xml><?xml version="1.0" encoding="utf-8"?>
<calcChain xmlns="http://schemas.openxmlformats.org/spreadsheetml/2006/main">
  <c r="J53" i="8"/>
  <c r="J114" s="1"/>
  <c r="AC6" i="7"/>
  <c r="AC6" i="6"/>
  <c r="G106" i="8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A8" s="1"/>
  <c r="A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J112"/>
  <c r="D47"/>
  <c r="D108" s="1"/>
  <c r="B9" i="4"/>
  <c r="B9" i="7" s="1"/>
  <c r="O12" i="8"/>
  <c r="O73" s="1"/>
  <c r="O11"/>
  <c r="O72" s="1"/>
  <c r="C11"/>
  <c r="C72" s="1"/>
  <c r="A11"/>
  <c r="A72"/>
  <c r="AD80" i="7"/>
  <c r="R80" i="4" s="1"/>
  <c r="S80" s="1"/>
  <c r="AE80" i="7" s="1"/>
  <c r="AA80"/>
  <c r="AB80" s="1"/>
  <c r="O80"/>
  <c r="AD79"/>
  <c r="R79" i="4" s="1"/>
  <c r="S79" s="1"/>
  <c r="AA79" i="7"/>
  <c r="AB79" s="1"/>
  <c r="Q79" i="4" s="1"/>
  <c r="O79" i="7"/>
  <c r="P79" s="1"/>
  <c r="P79" i="4" s="1"/>
  <c r="AD78" i="7"/>
  <c r="R78" i="4" s="1"/>
  <c r="S78" s="1"/>
  <c r="AA78" i="7"/>
  <c r="AB78" s="1"/>
  <c r="O78"/>
  <c r="AD77"/>
  <c r="R77" i="4" s="1"/>
  <c r="S77" s="1"/>
  <c r="AE77" i="7" s="1"/>
  <c r="AA77"/>
  <c r="AB77"/>
  <c r="Q77" i="4" s="1"/>
  <c r="O77" i="7"/>
  <c r="P77" s="1"/>
  <c r="P77" i="4" s="1"/>
  <c r="AD76" i="7"/>
  <c r="R76" i="4" s="1"/>
  <c r="S76" s="1"/>
  <c r="T76" s="1"/>
  <c r="AF76" i="7" s="1"/>
  <c r="AA76"/>
  <c r="AB76" s="1"/>
  <c r="Q76" i="4" s="1"/>
  <c r="O76" i="7"/>
  <c r="AD75"/>
  <c r="R75" i="4" s="1"/>
  <c r="S75" s="1"/>
  <c r="AA75" i="7"/>
  <c r="AB75" s="1"/>
  <c r="Q75" i="4"/>
  <c r="O75" i="7"/>
  <c r="P75" s="1"/>
  <c r="P75" i="4"/>
  <c r="AD74" i="7"/>
  <c r="R74" i="4" s="1"/>
  <c r="S74" s="1"/>
  <c r="AA74" i="7"/>
  <c r="AB74" s="1"/>
  <c r="Q74" i="4" s="1"/>
  <c r="O74" i="7"/>
  <c r="P74" s="1"/>
  <c r="AD73"/>
  <c r="R73" i="4" s="1"/>
  <c r="S73" s="1"/>
  <c r="AE73" i="7" s="1"/>
  <c r="AA73"/>
  <c r="AB73" s="1"/>
  <c r="Q73" i="4" s="1"/>
  <c r="O73" i="7"/>
  <c r="P73" s="1"/>
  <c r="P73" i="4" s="1"/>
  <c r="AD72" i="7"/>
  <c r="R72" i="4" s="1"/>
  <c r="S72" s="1"/>
  <c r="AA72" i="7"/>
  <c r="O72"/>
  <c r="AD71"/>
  <c r="R71" i="4" s="1"/>
  <c r="S71" s="1"/>
  <c r="AA71" i="7"/>
  <c r="AB71"/>
  <c r="Q71" i="4" s="1"/>
  <c r="O71" i="7"/>
  <c r="P71" s="1"/>
  <c r="P71" i="4" s="1"/>
  <c r="AD70" i="7"/>
  <c r="R70" i="4" s="1"/>
  <c r="S70" s="1"/>
  <c r="AA70" i="7"/>
  <c r="AB70" s="1"/>
  <c r="Q70" i="4" s="1"/>
  <c r="O70" i="7"/>
  <c r="AD69"/>
  <c r="R69" i="4" s="1"/>
  <c r="S69" s="1"/>
  <c r="AE69" i="7" s="1"/>
  <c r="AA69"/>
  <c r="AB69" s="1"/>
  <c r="Q69" i="4" s="1"/>
  <c r="O69" i="7"/>
  <c r="P69" s="1"/>
  <c r="P69" i="4" s="1"/>
  <c r="AD68" i="7"/>
  <c r="R68" i="4" s="1"/>
  <c r="S68" s="1"/>
  <c r="T68" s="1"/>
  <c r="AF68" i="7" s="1"/>
  <c r="AA68"/>
  <c r="AB68" s="1"/>
  <c r="Q68" i="4" s="1"/>
  <c r="O68" i="7"/>
  <c r="AD67"/>
  <c r="R67" i="4" s="1"/>
  <c r="S67" s="1"/>
  <c r="AE67" i="7" s="1"/>
  <c r="AA67"/>
  <c r="AB67"/>
  <c r="Q67" i="4" s="1"/>
  <c r="O67" i="7"/>
  <c r="P67" s="1"/>
  <c r="P67" i="4"/>
  <c r="AD66" i="7"/>
  <c r="R66" i="4" s="1"/>
  <c r="S66" s="1"/>
  <c r="T66" s="1"/>
  <c r="U66" s="1"/>
  <c r="V66" s="1"/>
  <c r="AA66" i="7"/>
  <c r="O66"/>
  <c r="AD65"/>
  <c r="R65" i="4" s="1"/>
  <c r="S65" s="1"/>
  <c r="AE65" i="7" s="1"/>
  <c r="AA65"/>
  <c r="AB65" s="1"/>
  <c r="Q65" i="4" s="1"/>
  <c r="O65" i="7"/>
  <c r="P65"/>
  <c r="P65" i="4" s="1"/>
  <c r="AD64" i="7"/>
  <c r="R64" i="4" s="1"/>
  <c r="S64" s="1"/>
  <c r="AA64" i="7"/>
  <c r="O64"/>
  <c r="P64" s="1"/>
  <c r="AD63"/>
  <c r="R63" i="4" s="1"/>
  <c r="S63" s="1"/>
  <c r="AA63" i="7"/>
  <c r="AB63" s="1"/>
  <c r="Q63" i="4" s="1"/>
  <c r="O63" i="7"/>
  <c r="P63" s="1"/>
  <c r="P63" i="4" s="1"/>
  <c r="AD62" i="7"/>
  <c r="R62" i="4" s="1"/>
  <c r="S62" s="1"/>
  <c r="AE62" i="7" s="1"/>
  <c r="AA62"/>
  <c r="AB62" s="1"/>
  <c r="Q62" i="4" s="1"/>
  <c r="O62" i="7"/>
  <c r="AD61"/>
  <c r="R61" i="4" s="1"/>
  <c r="S61" s="1"/>
  <c r="AE61" i="7" s="1"/>
  <c r="AA61"/>
  <c r="AB61" s="1"/>
  <c r="Q61" i="4" s="1"/>
  <c r="O61" i="7"/>
  <c r="P61"/>
  <c r="P61" i="4" s="1"/>
  <c r="AD60" i="7"/>
  <c r="R60" i="4" s="1"/>
  <c r="S60"/>
  <c r="T60" s="1"/>
  <c r="U60" s="1"/>
  <c r="V60" s="1"/>
  <c r="AA60" i="7"/>
  <c r="AB60" s="1"/>
  <c r="Q60" i="4" s="1"/>
  <c r="O60" i="7"/>
  <c r="AD59"/>
  <c r="R59" i="4" s="1"/>
  <c r="S59"/>
  <c r="AE59" i="7" s="1"/>
  <c r="AA59"/>
  <c r="AB59"/>
  <c r="Q59" i="4" s="1"/>
  <c r="O59" i="7"/>
  <c r="P59" s="1"/>
  <c r="P59" i="4" s="1"/>
  <c r="AD58" i="7"/>
  <c r="R58" i="4" s="1"/>
  <c r="S58" s="1"/>
  <c r="T58" s="1"/>
  <c r="U58" s="1"/>
  <c r="AG58" i="7" s="1"/>
  <c r="AA58"/>
  <c r="AB58" s="1"/>
  <c r="Q58" i="4" s="1"/>
  <c r="O58" i="7"/>
  <c r="AD57"/>
  <c r="R57" i="4"/>
  <c r="S57" s="1"/>
  <c r="AA57" i="7"/>
  <c r="AB57" s="1"/>
  <c r="Q57" i="4" s="1"/>
  <c r="O57" i="7"/>
  <c r="P57" s="1"/>
  <c r="P57" i="4" s="1"/>
  <c r="AD56" i="7"/>
  <c r="R56" i="4" s="1"/>
  <c r="S56" s="1"/>
  <c r="AA56" i="7"/>
  <c r="AB56" s="1"/>
  <c r="Q56" i="4" s="1"/>
  <c r="O56" i="7"/>
  <c r="P56" s="1"/>
  <c r="P56" i="4" s="1"/>
  <c r="AD55" i="7"/>
  <c r="R55" i="4" s="1"/>
  <c r="S55" s="1"/>
  <c r="T55" s="1"/>
  <c r="U55" s="1"/>
  <c r="AA55" i="7"/>
  <c r="AB55" s="1"/>
  <c r="Q55" i="4" s="1"/>
  <c r="O55" i="7"/>
  <c r="P55"/>
  <c r="P55" i="4" s="1"/>
  <c r="AD54" i="7"/>
  <c r="R54" i="4" s="1"/>
  <c r="S54" s="1"/>
  <c r="T54" s="1"/>
  <c r="U54" s="1"/>
  <c r="AG54" i="7" s="1"/>
  <c r="AA54"/>
  <c r="AB54" s="1"/>
  <c r="Q54" i="4" s="1"/>
  <c r="O54" i="7"/>
  <c r="AD53"/>
  <c r="R53" i="4" s="1"/>
  <c r="S53" s="1"/>
  <c r="AA53" i="7"/>
  <c r="AB53" s="1"/>
  <c r="Q53" i="4" s="1"/>
  <c r="O53" i="7"/>
  <c r="P53"/>
  <c r="P53" i="4" s="1"/>
  <c r="AD52" i="7"/>
  <c r="R52" i="4" s="1"/>
  <c r="S52" s="1"/>
  <c r="AA52" i="7"/>
  <c r="AB52" s="1"/>
  <c r="Q52" i="4" s="1"/>
  <c r="O52" i="7"/>
  <c r="AD51"/>
  <c r="R51" i="4" s="1"/>
  <c r="S51" s="1"/>
  <c r="AE51" i="7" s="1"/>
  <c r="AA51"/>
  <c r="AB51"/>
  <c r="Q51" i="4" s="1"/>
  <c r="O51" i="7"/>
  <c r="P51" s="1"/>
  <c r="P51" i="4" s="1"/>
  <c r="AD50" i="7"/>
  <c r="R50" i="4" s="1"/>
  <c r="S50" s="1"/>
  <c r="T50" s="1"/>
  <c r="U50" s="1"/>
  <c r="AG50" i="7" s="1"/>
  <c r="AA50"/>
  <c r="AB50" s="1"/>
  <c r="Q50" i="4" s="1"/>
  <c r="O50" i="7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E43"/>
  <c r="AD40"/>
  <c r="R40" i="4" s="1"/>
  <c r="AA40" i="7"/>
  <c r="AB40" s="1"/>
  <c r="Q40" i="4" s="1"/>
  <c r="O40" i="7"/>
  <c r="P40" s="1"/>
  <c r="P40" i="4" s="1"/>
  <c r="AD39" i="7"/>
  <c r="R39" i="4" s="1"/>
  <c r="S39" s="1"/>
  <c r="AA39" i="7"/>
  <c r="O39"/>
  <c r="AD38"/>
  <c r="R38" i="4" s="1"/>
  <c r="S38" s="1"/>
  <c r="T38" s="1"/>
  <c r="AF38" i="7" s="1"/>
  <c r="AA38"/>
  <c r="AB38"/>
  <c r="Q38" i="4" s="1"/>
  <c r="O38" i="7"/>
  <c r="P38" s="1"/>
  <c r="P38" i="4" s="1"/>
  <c r="AD37" i="7"/>
  <c r="R37" i="4" s="1"/>
  <c r="S37" s="1"/>
  <c r="AA37" i="7"/>
  <c r="O37"/>
  <c r="P37" s="1"/>
  <c r="P37" i="4" s="1"/>
  <c r="AD36" i="7"/>
  <c r="R36" i="4" s="1"/>
  <c r="S36" s="1"/>
  <c r="AA36" i="7"/>
  <c r="AB36" s="1"/>
  <c r="O36"/>
  <c r="AD35"/>
  <c r="R35" i="4" s="1"/>
  <c r="S35" s="1"/>
  <c r="AA35" i="7"/>
  <c r="AB35" s="1"/>
  <c r="Q35" i="4" s="1"/>
  <c r="O35" i="7"/>
  <c r="P35" s="1"/>
  <c r="P35" i="4" s="1"/>
  <c r="AD34" i="7"/>
  <c r="R34" i="4" s="1"/>
  <c r="S34" s="1"/>
  <c r="AE34" i="7" s="1"/>
  <c r="AA34"/>
  <c r="AB34" s="1"/>
  <c r="Q34" i="4" s="1"/>
  <c r="O34" i="7"/>
  <c r="AD33"/>
  <c r="R33" i="4" s="1"/>
  <c r="S33" s="1"/>
  <c r="T33" s="1"/>
  <c r="U33" s="1"/>
  <c r="V33" s="1"/>
  <c r="W33" s="1"/>
  <c r="AA33" i="7"/>
  <c r="AB33" s="1"/>
  <c r="Q33" i="4" s="1"/>
  <c r="O33" i="7"/>
  <c r="AD32"/>
  <c r="R32" i="4" s="1"/>
  <c r="S32" s="1"/>
  <c r="AA32" i="7"/>
  <c r="AB32" s="1"/>
  <c r="Q32" i="4" s="1"/>
  <c r="O32" i="7"/>
  <c r="AD31"/>
  <c r="R31" i="4" s="1"/>
  <c r="S31" s="1"/>
  <c r="T31" s="1"/>
  <c r="U31" s="1"/>
  <c r="V31" s="1"/>
  <c r="W31" s="1"/>
  <c r="AA31" i="7"/>
  <c r="AB31" s="1"/>
  <c r="Q31" i="4" s="1"/>
  <c r="O31" i="7"/>
  <c r="P31" s="1"/>
  <c r="P31" i="4" s="1"/>
  <c r="AD30" i="7"/>
  <c r="R30" i="4" s="1"/>
  <c r="S30" s="1"/>
  <c r="T30" s="1"/>
  <c r="AA30" i="7"/>
  <c r="AB30" s="1"/>
  <c r="O30"/>
  <c r="P30" s="1"/>
  <c r="AD29"/>
  <c r="R29" i="4" s="1"/>
  <c r="S29" s="1"/>
  <c r="AA29" i="7"/>
  <c r="O29"/>
  <c r="P29" s="1"/>
  <c r="P29" i="4" s="1"/>
  <c r="AD28" i="7"/>
  <c r="R28" i="4" s="1"/>
  <c r="S28" s="1"/>
  <c r="AA28" i="7"/>
  <c r="AB28" s="1"/>
  <c r="Q28" i="4" s="1"/>
  <c r="O28" i="7"/>
  <c r="AD27"/>
  <c r="R27" i="4" s="1"/>
  <c r="S27" s="1"/>
  <c r="AE27" i="7" s="1"/>
  <c r="AA27"/>
  <c r="AB27" s="1"/>
  <c r="O27"/>
  <c r="AD26"/>
  <c r="R26" i="4" s="1"/>
  <c r="S26" s="1"/>
  <c r="AA26" i="7"/>
  <c r="AB26" s="1"/>
  <c r="Q26" i="4" s="1"/>
  <c r="O26" i="7"/>
  <c r="P26" s="1"/>
  <c r="AD25"/>
  <c r="R25" i="4" s="1"/>
  <c r="S25" s="1"/>
  <c r="AA25" i="7"/>
  <c r="O25"/>
  <c r="P25" s="1"/>
  <c r="P25" i="4" s="1"/>
  <c r="AD24" i="7"/>
  <c r="R24" i="4" s="1"/>
  <c r="AA24" i="7"/>
  <c r="AB24" s="1"/>
  <c r="Q24" i="4" s="1"/>
  <c r="O24" i="7"/>
  <c r="P24" s="1"/>
  <c r="P24" i="4" s="1"/>
  <c r="AD23" i="7"/>
  <c r="R23" i="4" s="1"/>
  <c r="S23" s="1"/>
  <c r="AA23" i="7"/>
  <c r="AB23"/>
  <c r="Q23" i="4" s="1"/>
  <c r="O23" i="7"/>
  <c r="P23"/>
  <c r="P23" i="4" s="1"/>
  <c r="AD22" i="7"/>
  <c r="R22" i="4"/>
  <c r="AA22" i="7"/>
  <c r="O22"/>
  <c r="P22" s="1"/>
  <c r="P22" i="4" s="1"/>
  <c r="AD21" i="7"/>
  <c r="R21" i="4"/>
  <c r="S21" s="1"/>
  <c r="AA21" i="7"/>
  <c r="AB21" s="1"/>
  <c r="O21"/>
  <c r="P21" s="1"/>
  <c r="P21" i="4" s="1"/>
  <c r="AD20" i="7"/>
  <c r="R20" i="4"/>
  <c r="S20" s="1"/>
  <c r="AA20" i="7"/>
  <c r="AB20" s="1"/>
  <c r="Q20" i="4" s="1"/>
  <c r="O20" i="7"/>
  <c r="P20" s="1"/>
  <c r="P20" i="4" s="1"/>
  <c r="AD19" i="7"/>
  <c r="R19" i="4" s="1"/>
  <c r="AA19" i="7"/>
  <c r="AB19" s="1"/>
  <c r="Q19" i="4" s="1"/>
  <c r="O19" i="7"/>
  <c r="P19" s="1"/>
  <c r="AD18"/>
  <c r="R18" i="4" s="1"/>
  <c r="S18" s="1"/>
  <c r="AA18" i="7"/>
  <c r="O18"/>
  <c r="P18" s="1"/>
  <c r="P18" i="4" s="1"/>
  <c r="AD17" i="7"/>
  <c r="R17" i="4" s="1"/>
  <c r="AA17" i="7"/>
  <c r="O17"/>
  <c r="AD16"/>
  <c r="R16" i="4" s="1"/>
  <c r="S16" s="1"/>
  <c r="AA16" i="7"/>
  <c r="O16"/>
  <c r="P16" s="1"/>
  <c r="AD15"/>
  <c r="R15" i="4" s="1"/>
  <c r="S15" s="1"/>
  <c r="AE15" i="7" s="1"/>
  <c r="AA15"/>
  <c r="O15"/>
  <c r="AD14"/>
  <c r="R14" i="4" s="1"/>
  <c r="S14" s="1"/>
  <c r="AA14" i="7"/>
  <c r="AB14" s="1"/>
  <c r="Q14" i="4" s="1"/>
  <c r="O14" i="7"/>
  <c r="P14" s="1"/>
  <c r="AD13"/>
  <c r="R13" i="4" s="1"/>
  <c r="S13" s="1"/>
  <c r="AE13" i="7" s="1"/>
  <c r="AA13"/>
  <c r="AB13" s="1"/>
  <c r="Q13" i="4" s="1"/>
  <c r="O13" i="7"/>
  <c r="P13" s="1"/>
  <c r="P13" i="4" s="1"/>
  <c r="AD12" i="7"/>
  <c r="R12" i="4" s="1"/>
  <c r="S12" s="1"/>
  <c r="AE12" i="7" s="1"/>
  <c r="AA12"/>
  <c r="AB12"/>
  <c r="Q12" i="4" s="1"/>
  <c r="O12" i="7"/>
  <c r="AD11"/>
  <c r="R11" i="4" s="1"/>
  <c r="S11" s="1"/>
  <c r="AE11" i="7" s="1"/>
  <c r="AA11"/>
  <c r="O11"/>
  <c r="P11" s="1"/>
  <c r="P11" i="4" s="1"/>
  <c r="AD10" i="7"/>
  <c r="R10" i="4" s="1"/>
  <c r="S10" s="1"/>
  <c r="AE10" i="7" s="1"/>
  <c r="AA10"/>
  <c r="O10"/>
  <c r="P10" s="1"/>
  <c r="P10" i="4" s="1"/>
  <c r="AD9" i="7"/>
  <c r="R9" i="4" s="1"/>
  <c r="AA9" i="7"/>
  <c r="O9"/>
  <c r="AC47"/>
  <c r="AA6"/>
  <c r="Q80" i="4"/>
  <c r="O6" i="7"/>
  <c r="O47"/>
  <c r="Q2"/>
  <c r="Q43" s="1"/>
  <c r="E2"/>
  <c r="E43" s="1"/>
  <c r="AE43" i="6"/>
  <c r="AD80"/>
  <c r="L80" i="4" s="1"/>
  <c r="AA80" i="6"/>
  <c r="AB80" s="1"/>
  <c r="K80" i="4" s="1"/>
  <c r="O80" i="6"/>
  <c r="P80" s="1"/>
  <c r="J80" i="4" s="1"/>
  <c r="AD79" i="6"/>
  <c r="L79" i="4" s="1"/>
  <c r="AA79" i="6"/>
  <c r="O79"/>
  <c r="AD78"/>
  <c r="L78" i="4" s="1"/>
  <c r="AA78" i="6"/>
  <c r="AB78" s="1"/>
  <c r="K78" i="4" s="1"/>
  <c r="O78" i="6"/>
  <c r="P78" s="1"/>
  <c r="J78" i="4" s="1"/>
  <c r="AD77" i="6"/>
  <c r="L77" i="4" s="1"/>
  <c r="AA77" i="6"/>
  <c r="O77"/>
  <c r="P77" s="1"/>
  <c r="AD76"/>
  <c r="L76" i="4" s="1"/>
  <c r="AA76" i="6"/>
  <c r="AB76" s="1"/>
  <c r="K76" i="4" s="1"/>
  <c r="O76" i="6"/>
  <c r="AD75"/>
  <c r="L75" i="4" s="1"/>
  <c r="AA75" i="6"/>
  <c r="AB75" s="1"/>
  <c r="K75" i="4" s="1"/>
  <c r="O75" i="6"/>
  <c r="P75" s="1"/>
  <c r="J75" i="4" s="1"/>
  <c r="AD74" i="6"/>
  <c r="L74" i="4" s="1"/>
  <c r="AA74" i="6"/>
  <c r="O74"/>
  <c r="P74" s="1"/>
  <c r="J74" i="4" s="1"/>
  <c r="AD73" i="6"/>
  <c r="L73" i="4" s="1"/>
  <c r="AA73" i="6"/>
  <c r="O73"/>
  <c r="P73" s="1"/>
  <c r="AD72"/>
  <c r="L72" i="4" s="1"/>
  <c r="AA72" i="6"/>
  <c r="AB72" s="1"/>
  <c r="K72" i="4" s="1"/>
  <c r="O72" i="6"/>
  <c r="AD71"/>
  <c r="L71" i="4" s="1"/>
  <c r="AA71" i="6"/>
  <c r="AB71" s="1"/>
  <c r="K71" i="4" s="1"/>
  <c r="O71" i="6"/>
  <c r="P71" s="1"/>
  <c r="J71" i="4" s="1"/>
  <c r="AD70" i="6"/>
  <c r="L70" i="4" s="1"/>
  <c r="AA70" i="6"/>
  <c r="AB70" s="1"/>
  <c r="K70" i="4" s="1"/>
  <c r="O70" i="6"/>
  <c r="P70" s="1"/>
  <c r="J70" i="4" s="1"/>
  <c r="AD69" i="6"/>
  <c r="L69" i="4" s="1"/>
  <c r="AA69" i="6"/>
  <c r="O69"/>
  <c r="P69" s="1"/>
  <c r="AD68"/>
  <c r="L68" i="4" s="1"/>
  <c r="AA68" i="6"/>
  <c r="AB68" s="1"/>
  <c r="K68" i="4" s="1"/>
  <c r="O68" i="6"/>
  <c r="AD67"/>
  <c r="L67" i="4" s="1"/>
  <c r="AA67" i="6"/>
  <c r="O67"/>
  <c r="P67" s="1"/>
  <c r="J67" i="4" s="1"/>
  <c r="AD66" i="6"/>
  <c r="L66" i="4" s="1"/>
  <c r="AA66" i="6"/>
  <c r="AB66" s="1"/>
  <c r="K66" i="4" s="1"/>
  <c r="O66" i="6"/>
  <c r="AD65"/>
  <c r="L65" i="4" s="1"/>
  <c r="AA65" i="6"/>
  <c r="O65"/>
  <c r="P65" s="1"/>
  <c r="J65" i="4" s="1"/>
  <c r="AD64" i="6"/>
  <c r="L64" i="4" s="1"/>
  <c r="AA64" i="6"/>
  <c r="AB64" s="1"/>
  <c r="K64" i="4" s="1"/>
  <c r="O64" i="6"/>
  <c r="P64" s="1"/>
  <c r="J64" i="4" s="1"/>
  <c r="AD63" i="6"/>
  <c r="L63" i="4" s="1"/>
  <c r="AA63" i="6"/>
  <c r="O63"/>
  <c r="P63" s="1"/>
  <c r="J63" i="4" s="1"/>
  <c r="AD62" i="6"/>
  <c r="L62" i="4" s="1"/>
  <c r="AA62" i="6"/>
  <c r="AB62" s="1"/>
  <c r="K62" i="4" s="1"/>
  <c r="O62" i="6"/>
  <c r="P62" s="1"/>
  <c r="J62" i="4" s="1"/>
  <c r="AD61" i="6"/>
  <c r="L61" i="4" s="1"/>
  <c r="AA61" i="6"/>
  <c r="O61"/>
  <c r="P61" s="1"/>
  <c r="AD60"/>
  <c r="L60" i="4" s="1"/>
  <c r="AA60" i="6"/>
  <c r="AB60" s="1"/>
  <c r="K60" i="4" s="1"/>
  <c r="O60" i="6"/>
  <c r="P60" s="1"/>
  <c r="AD59"/>
  <c r="L59" i="4" s="1"/>
  <c r="AA59" i="6"/>
  <c r="AB59" s="1"/>
  <c r="K59" i="4" s="1"/>
  <c r="O59" i="6"/>
  <c r="P59" s="1"/>
  <c r="J59" i="4" s="1"/>
  <c r="AD58" i="6"/>
  <c r="L58" i="4" s="1"/>
  <c r="AA58" i="6"/>
  <c r="O58"/>
  <c r="AD57"/>
  <c r="L57" i="4" s="1"/>
  <c r="AA57" i="6"/>
  <c r="O57"/>
  <c r="P57" s="1"/>
  <c r="J57" i="4" s="1"/>
  <c r="AD56" i="6"/>
  <c r="L56" i="4" s="1"/>
  <c r="AA56" i="6"/>
  <c r="AB56" s="1"/>
  <c r="K56" i="4" s="1"/>
  <c r="O56" i="6"/>
  <c r="P56" s="1"/>
  <c r="J56" i="4" s="1"/>
  <c r="AD55" i="6"/>
  <c r="L55" i="4" s="1"/>
  <c r="AA55" i="6"/>
  <c r="AB55" s="1"/>
  <c r="K55" i="4" s="1"/>
  <c r="O55" i="6"/>
  <c r="P55" s="1"/>
  <c r="J55" i="4" s="1"/>
  <c r="AD54" i="6"/>
  <c r="L54" i="4" s="1"/>
  <c r="AA54" i="6"/>
  <c r="AB54" s="1"/>
  <c r="K54" i="4" s="1"/>
  <c r="O54" i="6"/>
  <c r="AD53"/>
  <c r="L53" i="4" s="1"/>
  <c r="AA53" i="6"/>
  <c r="O53"/>
  <c r="P53" s="1"/>
  <c r="J53" i="4" s="1"/>
  <c r="AD52" i="6"/>
  <c r="L52" i="4" s="1"/>
  <c r="AA52" i="6"/>
  <c r="AB52" s="1"/>
  <c r="K52" i="4" s="1"/>
  <c r="O52" i="6"/>
  <c r="P52" s="1"/>
  <c r="AD51"/>
  <c r="L51" i="4" s="1"/>
  <c r="AA51" i="6"/>
  <c r="O51"/>
  <c r="P51" s="1"/>
  <c r="J51" i="4" s="1"/>
  <c r="AD50" i="6"/>
  <c r="L50" i="4" s="1"/>
  <c r="AA50" i="6"/>
  <c r="AB50" s="1"/>
  <c r="O50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D40"/>
  <c r="L40" i="4" s="1"/>
  <c r="AA40" i="6"/>
  <c r="O40"/>
  <c r="AD39"/>
  <c r="L39" i="4" s="1"/>
  <c r="AA39" i="6"/>
  <c r="AB39" s="1"/>
  <c r="K39" i="4" s="1"/>
  <c r="O39" i="6"/>
  <c r="AD38"/>
  <c r="L38" i="4" s="1"/>
  <c r="AA38" i="6"/>
  <c r="O38"/>
  <c r="AD37"/>
  <c r="L37" i="4" s="1"/>
  <c r="AA37" i="6"/>
  <c r="AB37" s="1"/>
  <c r="K37" i="4" s="1"/>
  <c r="O37" i="6"/>
  <c r="AD36"/>
  <c r="L36" i="4" s="1"/>
  <c r="AA36" i="6"/>
  <c r="O36"/>
  <c r="AD35"/>
  <c r="L35" i="4" s="1"/>
  <c r="AA35" i="6"/>
  <c r="AB35" s="1"/>
  <c r="K35" i="4" s="1"/>
  <c r="O35" i="6"/>
  <c r="AD34"/>
  <c r="L34" i="4" s="1"/>
  <c r="AA34" i="6"/>
  <c r="AB34" s="1"/>
  <c r="K34" i="4" s="1"/>
  <c r="O34" i="6"/>
  <c r="AD33"/>
  <c r="L33" i="4" s="1"/>
  <c r="AA33" i="6"/>
  <c r="AB33" s="1"/>
  <c r="K33" i="4" s="1"/>
  <c r="O33" i="6"/>
  <c r="AD32"/>
  <c r="L32" i="4" s="1"/>
  <c r="AA32" i="6"/>
  <c r="AB32" s="1"/>
  <c r="K32" i="4" s="1"/>
  <c r="O32" i="6"/>
  <c r="AD31"/>
  <c r="L31" i="4" s="1"/>
  <c r="AA31" i="6"/>
  <c r="AB31" s="1"/>
  <c r="K31" i="4" s="1"/>
  <c r="O31" i="6"/>
  <c r="AD30"/>
  <c r="L30" i="4" s="1"/>
  <c r="AA30" i="6"/>
  <c r="AB30" s="1"/>
  <c r="O30"/>
  <c r="AD29"/>
  <c r="L29" i="4" s="1"/>
  <c r="AA29" i="6"/>
  <c r="O29"/>
  <c r="AD28"/>
  <c r="L28" i="4" s="1"/>
  <c r="AA28" i="6"/>
  <c r="AB28" s="1"/>
  <c r="K28" i="4" s="1"/>
  <c r="O28" i="6"/>
  <c r="AD27"/>
  <c r="L27" i="4" s="1"/>
  <c r="AA27" i="6"/>
  <c r="AB27" s="1"/>
  <c r="K27" i="4" s="1"/>
  <c r="O27" i="6"/>
  <c r="AD26"/>
  <c r="L26" i="4" s="1"/>
  <c r="AA26" i="6"/>
  <c r="AB26" s="1"/>
  <c r="K26" i="4" s="1"/>
  <c r="O26" i="6"/>
  <c r="AD25"/>
  <c r="L25" i="4" s="1"/>
  <c r="AA25" i="6"/>
  <c r="AB25" s="1"/>
  <c r="K25" i="4" s="1"/>
  <c r="O25" i="6"/>
  <c r="AD24"/>
  <c r="L24" i="4" s="1"/>
  <c r="AA24" i="6"/>
  <c r="O24"/>
  <c r="AD23"/>
  <c r="L23" i="4" s="1"/>
  <c r="AA23" i="6"/>
  <c r="AB23" s="1"/>
  <c r="K23" i="4" s="1"/>
  <c r="O23" i="6"/>
  <c r="AD22"/>
  <c r="L22" i="4" s="1"/>
  <c r="AA22" i="6"/>
  <c r="O22"/>
  <c r="AD21"/>
  <c r="L21" i="4" s="1"/>
  <c r="AA21" i="6"/>
  <c r="AB21" s="1"/>
  <c r="K21" i="4" s="1"/>
  <c r="O21" i="6"/>
  <c r="AD20"/>
  <c r="L20" i="4" s="1"/>
  <c r="AA20" i="6"/>
  <c r="O20"/>
  <c r="AD19"/>
  <c r="L19" i="4" s="1"/>
  <c r="AA19" i="6"/>
  <c r="AB19" s="1"/>
  <c r="K19" i="4" s="1"/>
  <c r="O19" i="6"/>
  <c r="AD18"/>
  <c r="L18" i="4" s="1"/>
  <c r="AA18" i="6"/>
  <c r="AB18" s="1"/>
  <c r="K18" i="4" s="1"/>
  <c r="O18" i="6"/>
  <c r="AD17"/>
  <c r="L17" i="4" s="1"/>
  <c r="AA17" i="6"/>
  <c r="AB17" s="1"/>
  <c r="K17" i="4" s="1"/>
  <c r="O17" i="6"/>
  <c r="AD16"/>
  <c r="L16" i="4" s="1"/>
  <c r="AA16" i="6"/>
  <c r="AB16" s="1"/>
  <c r="K16" i="4" s="1"/>
  <c r="O16" i="6"/>
  <c r="AD15"/>
  <c r="L15" i="4" s="1"/>
  <c r="AA15" i="6"/>
  <c r="AB15" s="1"/>
  <c r="K15" i="4" s="1"/>
  <c r="O15" i="6"/>
  <c r="AD14"/>
  <c r="L14" i="4" s="1"/>
  <c r="AA14" i="6"/>
  <c r="AB14" s="1"/>
  <c r="O14"/>
  <c r="AD13"/>
  <c r="L13" i="4" s="1"/>
  <c r="AA13" i="6"/>
  <c r="O13"/>
  <c r="AD12"/>
  <c r="L12" i="4" s="1"/>
  <c r="AA12" i="6"/>
  <c r="AB12" s="1"/>
  <c r="K12" i="4" s="1"/>
  <c r="O12" i="6"/>
  <c r="AD11"/>
  <c r="L11" i="4" s="1"/>
  <c r="AA11" i="6"/>
  <c r="AB11" s="1"/>
  <c r="K11" i="4" s="1"/>
  <c r="O11" i="6"/>
  <c r="AD10"/>
  <c r="L10" i="4" s="1"/>
  <c r="AA10" i="6"/>
  <c r="AB10" s="1"/>
  <c r="K10" i="4" s="1"/>
  <c r="O10" i="6"/>
  <c r="AD9"/>
  <c r="L9" i="4" s="1"/>
  <c r="AA9" i="6"/>
  <c r="O9"/>
  <c r="B9"/>
  <c r="AC47"/>
  <c r="AA6"/>
  <c r="AA47" s="1"/>
  <c r="O6"/>
  <c r="O47" s="1"/>
  <c r="Q2"/>
  <c r="Q43" s="1"/>
  <c r="E2"/>
  <c r="E43"/>
  <c r="Q2" i="3"/>
  <c r="Q43" s="1"/>
  <c r="E2"/>
  <c r="E43" s="1"/>
  <c r="D80" i="4"/>
  <c r="D79"/>
  <c r="D79" i="3" s="1"/>
  <c r="D78" i="4"/>
  <c r="D78" i="7" s="1"/>
  <c r="D77" i="4"/>
  <c r="D77" i="7" s="1"/>
  <c r="D76" i="4"/>
  <c r="D76" i="7" s="1"/>
  <c r="D75" i="4"/>
  <c r="D74"/>
  <c r="D74" i="7" s="1"/>
  <c r="D73" i="4"/>
  <c r="D72"/>
  <c r="D72" i="7" s="1"/>
  <c r="D71" i="4"/>
  <c r="D71" i="3" s="1"/>
  <c r="D70" i="4"/>
  <c r="D70" i="7"/>
  <c r="D69" i="4"/>
  <c r="D69" i="7"/>
  <c r="D68" i="4"/>
  <c r="D68" i="7" s="1"/>
  <c r="D67" i="4"/>
  <c r="D66"/>
  <c r="D66" i="6" s="1"/>
  <c r="D66" i="7"/>
  <c r="D65" i="4"/>
  <c r="D64"/>
  <c r="D63"/>
  <c r="D63" i="6" s="1"/>
  <c r="D63" i="7"/>
  <c r="D62" i="4"/>
  <c r="D62" i="7"/>
  <c r="D61" i="4"/>
  <c r="D61" i="7" s="1"/>
  <c r="D60" i="4"/>
  <c r="D59"/>
  <c r="D59" i="7" s="1"/>
  <c r="D58" i="4"/>
  <c r="D57"/>
  <c r="D57" i="3" s="1"/>
  <c r="D56" i="4"/>
  <c r="D56" i="7" s="1"/>
  <c r="D55" i="4"/>
  <c r="D54"/>
  <c r="D53"/>
  <c r="D53" i="7"/>
  <c r="D52" i="4"/>
  <c r="D52" i="6" s="1"/>
  <c r="D51" i="4"/>
  <c r="D51" i="7"/>
  <c r="D50" i="4"/>
  <c r="D63" i="3"/>
  <c r="G8" i="4"/>
  <c r="D56" i="3"/>
  <c r="D72"/>
  <c r="D70"/>
  <c r="D62"/>
  <c r="D51"/>
  <c r="D40" i="4"/>
  <c r="D40" i="6" s="1"/>
  <c r="D40" i="3"/>
  <c r="D39" i="4"/>
  <c r="D39" i="3" s="1"/>
  <c r="D38" i="4"/>
  <c r="D38" i="6" s="1"/>
  <c r="D37" i="4"/>
  <c r="D37" i="6" s="1"/>
  <c r="D37" i="3"/>
  <c r="D36" i="4"/>
  <c r="D36" i="3"/>
  <c r="D35" i="4"/>
  <c r="D35" i="3" s="1"/>
  <c r="D34" i="4"/>
  <c r="D33"/>
  <c r="D32"/>
  <c r="D31"/>
  <c r="D30"/>
  <c r="D30" i="3" s="1"/>
  <c r="D29" i="4"/>
  <c r="D28"/>
  <c r="D27"/>
  <c r="D26"/>
  <c r="D25"/>
  <c r="D24"/>
  <c r="D23"/>
  <c r="D23" i="3" s="1"/>
  <c r="D22" i="4"/>
  <c r="D22" i="6" s="1"/>
  <c r="D21" i="4"/>
  <c r="D21" i="3" s="1"/>
  <c r="D20" i="4"/>
  <c r="D20" i="3" s="1"/>
  <c r="D19" i="4"/>
  <c r="D19" i="3"/>
  <c r="D18" i="4"/>
  <c r="D17"/>
  <c r="D16"/>
  <c r="D16" i="6" s="1"/>
  <c r="D16" i="3"/>
  <c r="D15" i="4"/>
  <c r="D14"/>
  <c r="D13"/>
  <c r="D13" i="3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/>
  <c r="C72"/>
  <c r="C72" i="3" s="1"/>
  <c r="C71" i="4"/>
  <c r="C70"/>
  <c r="C70" i="3" s="1"/>
  <c r="C69" i="4"/>
  <c r="C68"/>
  <c r="C67"/>
  <c r="C66"/>
  <c r="C65"/>
  <c r="C65" i="3" s="1"/>
  <c r="C64" i="4"/>
  <c r="C64" i="3"/>
  <c r="C63" i="4"/>
  <c r="C63" i="3" s="1"/>
  <c r="C62" i="4"/>
  <c r="C61"/>
  <c r="C60"/>
  <c r="C59"/>
  <c r="C59" i="3" s="1"/>
  <c r="C58" i="4"/>
  <c r="C57"/>
  <c r="C57" i="3" s="1"/>
  <c r="C56" i="4"/>
  <c r="C55"/>
  <c r="C54"/>
  <c r="C53"/>
  <c r="C52"/>
  <c r="C51"/>
  <c r="C51" i="7" s="1"/>
  <c r="C51" i="3"/>
  <c r="C50" i="4"/>
  <c r="C50" i="3" s="1"/>
  <c r="C9" i="4"/>
  <c r="C9" i="3" s="1"/>
  <c r="C40" i="4"/>
  <c r="C39"/>
  <c r="C39" i="3"/>
  <c r="C38" i="4"/>
  <c r="C37"/>
  <c r="C37" i="3" s="1"/>
  <c r="C36" i="4"/>
  <c r="C36" i="3"/>
  <c r="C35" i="4"/>
  <c r="C34"/>
  <c r="C34" i="3" s="1"/>
  <c r="C33" i="4"/>
  <c r="C32"/>
  <c r="C31"/>
  <c r="C30"/>
  <c r="C30" i="3" s="1"/>
  <c r="C29" i="4"/>
  <c r="C28"/>
  <c r="C28" i="3"/>
  <c r="C27" i="4"/>
  <c r="C26"/>
  <c r="C26" i="3" s="1"/>
  <c r="C25" i="4"/>
  <c r="C25" i="3"/>
  <c r="C24" i="4"/>
  <c r="C23"/>
  <c r="C23" i="6" s="1"/>
  <c r="C23" i="3"/>
  <c r="C22" i="4"/>
  <c r="C21"/>
  <c r="C21" i="3" s="1"/>
  <c r="C20" i="4"/>
  <c r="C20" i="3"/>
  <c r="C19" i="4"/>
  <c r="C18"/>
  <c r="C18" i="3" s="1"/>
  <c r="C17" i="4"/>
  <c r="C16"/>
  <c r="C15"/>
  <c r="C14"/>
  <c r="C14" i="3" s="1"/>
  <c r="C13" i="4"/>
  <c r="C12"/>
  <c r="C12" i="3"/>
  <c r="C11" i="4"/>
  <c r="C10"/>
  <c r="C10" i="3" s="1"/>
  <c r="B80" i="4"/>
  <c r="B80" i="7" s="1"/>
  <c r="B79" i="4"/>
  <c r="B78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/>
  <c r="B71" i="6" s="1"/>
  <c r="B71" i="3"/>
  <c r="B70" i="4"/>
  <c r="B69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/>
  <c r="B62" i="3" s="1"/>
  <c r="B61" i="4"/>
  <c r="B60"/>
  <c r="B60" i="3" s="1"/>
  <c r="B59" i="4"/>
  <c r="B58"/>
  <c r="B58" i="3" s="1"/>
  <c r="B57" i="4"/>
  <c r="B56"/>
  <c r="B56" i="6" s="1"/>
  <c r="B55" i="4"/>
  <c r="B55" i="3" s="1"/>
  <c r="B54" i="4"/>
  <c r="B53"/>
  <c r="B53" i="7" s="1"/>
  <c r="B52" i="4"/>
  <c r="B51"/>
  <c r="B51" i="3"/>
  <c r="B50" i="4"/>
  <c r="B50" i="3" s="1"/>
  <c r="B40" i="4"/>
  <c r="B40" i="3" s="1"/>
  <c r="B39" i="4"/>
  <c r="B39" i="3" s="1"/>
  <c r="B38" i="4"/>
  <c r="B38" i="3" s="1"/>
  <c r="B37" i="4"/>
  <c r="B36"/>
  <c r="B35"/>
  <c r="B35" i="3"/>
  <c r="B34" i="4"/>
  <c r="B33"/>
  <c r="B33" i="3" s="1"/>
  <c r="B32" i="4"/>
  <c r="B32" i="3"/>
  <c r="B31" i="4"/>
  <c r="B31" i="3" s="1"/>
  <c r="B30" i="4"/>
  <c r="B29"/>
  <c r="B29" i="3" s="1"/>
  <c r="B28" i="4"/>
  <c r="B28" i="3"/>
  <c r="B27" i="4"/>
  <c r="B27" i="7" s="1"/>
  <c r="B27" i="3"/>
  <c r="B26" i="4"/>
  <c r="B26" i="3"/>
  <c r="B25" i="4"/>
  <c r="B24"/>
  <c r="B23"/>
  <c r="B23" i="3"/>
  <c r="B22" i="4"/>
  <c r="B22" i="3" s="1"/>
  <c r="B21" i="4"/>
  <c r="B20"/>
  <c r="B20" i="3"/>
  <c r="B19" i="4"/>
  <c r="B19" i="3"/>
  <c r="B18" i="4"/>
  <c r="B18" i="3"/>
  <c r="B17" i="4"/>
  <c r="B17" i="3" s="1"/>
  <c r="B16" i="4"/>
  <c r="B15"/>
  <c r="B14"/>
  <c r="B14" i="3" s="1"/>
  <c r="B13" i="4"/>
  <c r="B13" i="3" s="1"/>
  <c r="B12" i="4"/>
  <c r="B12" i="3"/>
  <c r="B11" i="4"/>
  <c r="B11" i="3" s="1"/>
  <c r="B10" i="4"/>
  <c r="B10" i="3" s="1"/>
  <c r="B9"/>
  <c r="L23" i="1"/>
  <c r="U2" i="4" s="1"/>
  <c r="R5"/>
  <c r="R46" s="1"/>
  <c r="R8"/>
  <c r="Q8"/>
  <c r="P8"/>
  <c r="L8"/>
  <c r="K8"/>
  <c r="J8"/>
  <c r="F8"/>
  <c r="E8"/>
  <c r="L5"/>
  <c r="L46" s="1"/>
  <c r="L2"/>
  <c r="G5"/>
  <c r="G46" s="1"/>
  <c r="F2"/>
  <c r="K2" s="1"/>
  <c r="E2"/>
  <c r="P2" s="1"/>
  <c r="A6"/>
  <c r="A47" s="1"/>
  <c r="A5"/>
  <c r="D4"/>
  <c r="A4"/>
  <c r="A45" s="1"/>
  <c r="A4" i="7"/>
  <c r="A45" s="1"/>
  <c r="A3" i="4"/>
  <c r="A1"/>
  <c r="A42" s="1"/>
  <c r="D48"/>
  <c r="C48"/>
  <c r="A48"/>
  <c r="S43"/>
  <c r="Q43"/>
  <c r="P43"/>
  <c r="M43"/>
  <c r="K43"/>
  <c r="J43"/>
  <c r="F43"/>
  <c r="E43"/>
  <c r="T43"/>
  <c r="N43"/>
  <c r="H43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/>
  <c r="AA78"/>
  <c r="AB78" s="1"/>
  <c r="F78" i="4" s="1"/>
  <c r="AA77" i="3"/>
  <c r="AB77" s="1"/>
  <c r="F77" i="4" s="1"/>
  <c r="AA76" i="3"/>
  <c r="AB76" s="1"/>
  <c r="F76" i="4" s="1"/>
  <c r="AA75" i="3"/>
  <c r="AA74"/>
  <c r="AB74" s="1"/>
  <c r="F74" i="4" s="1"/>
  <c r="AA73" i="3"/>
  <c r="AA72"/>
  <c r="AA71"/>
  <c r="AA70"/>
  <c r="AA69"/>
  <c r="AA68"/>
  <c r="AB68" s="1"/>
  <c r="F68" i="4" s="1"/>
  <c r="AA67" i="3"/>
  <c r="AB67" s="1"/>
  <c r="F67" i="4" s="1"/>
  <c r="AA66" i="3"/>
  <c r="AB66" s="1"/>
  <c r="F66" i="4" s="1"/>
  <c r="AA65" i="3"/>
  <c r="AA64"/>
  <c r="AA63"/>
  <c r="AA62"/>
  <c r="AB62" s="1"/>
  <c r="F62" i="4" s="1"/>
  <c r="AA61" i="3"/>
  <c r="AB61" s="1"/>
  <c r="F61" i="4" s="1"/>
  <c r="AA60" i="3"/>
  <c r="AB60" s="1"/>
  <c r="F60" i="4" s="1"/>
  <c r="AA59" i="3"/>
  <c r="AB59" s="1"/>
  <c r="AA58"/>
  <c r="AB58" s="1"/>
  <c r="F58" i="4" s="1"/>
  <c r="AA57" i="3"/>
  <c r="AA56"/>
  <c r="AA55"/>
  <c r="AA54"/>
  <c r="AA53"/>
  <c r="AB53" s="1"/>
  <c r="F53" i="4" s="1"/>
  <c r="AA52" i="3"/>
  <c r="AB52" s="1"/>
  <c r="F52" i="4" s="1"/>
  <c r="AA51" i="3"/>
  <c r="AB51" s="1"/>
  <c r="F51" i="4" s="1"/>
  <c r="AA50" i="3"/>
  <c r="AB50" s="1"/>
  <c r="F50" i="4" s="1"/>
  <c r="AA40" i="3"/>
  <c r="AA39"/>
  <c r="AA38"/>
  <c r="AA37"/>
  <c r="AB37" s="1"/>
  <c r="F37" i="4" s="1"/>
  <c r="AA36" i="3"/>
  <c r="AA35"/>
  <c r="AA34"/>
  <c r="AB34" s="1"/>
  <c r="F34" i="4" s="1"/>
  <c r="AA33" i="3"/>
  <c r="AB33" s="1"/>
  <c r="F33" i="4" s="1"/>
  <c r="AA32" i="3"/>
  <c r="AA31"/>
  <c r="AA30"/>
  <c r="AA29"/>
  <c r="AB29" s="1"/>
  <c r="F29" i="4" s="1"/>
  <c r="AA28" i="3"/>
  <c r="AA27"/>
  <c r="AB27" s="1"/>
  <c r="F27" i="4" s="1"/>
  <c r="AA26" i="3"/>
  <c r="AB26" s="1"/>
  <c r="F26" i="4" s="1"/>
  <c r="AA25" i="3"/>
  <c r="AA24"/>
  <c r="AA23"/>
  <c r="AA22"/>
  <c r="AA21"/>
  <c r="AB21" s="1"/>
  <c r="AA20"/>
  <c r="AB20" s="1"/>
  <c r="F20" i="4" s="1"/>
  <c r="AA19" i="3"/>
  <c r="AB19" s="1"/>
  <c r="F19" i="4" s="1"/>
  <c r="AA18" i="3"/>
  <c r="AB18" s="1"/>
  <c r="AA17"/>
  <c r="AA16"/>
  <c r="AA15"/>
  <c r="AA14"/>
  <c r="AA13"/>
  <c r="AB13" s="1"/>
  <c r="F13" i="4" s="1"/>
  <c r="AA12" i="3"/>
  <c r="AB12" s="1"/>
  <c r="F12" i="4" s="1"/>
  <c r="AA11" i="3"/>
  <c r="AA10"/>
  <c r="AB10" s="1"/>
  <c r="F10" i="4" s="1"/>
  <c r="O80" i="3"/>
  <c r="P80" s="1"/>
  <c r="O79"/>
  <c r="O78"/>
  <c r="O77"/>
  <c r="O76"/>
  <c r="P76" s="1"/>
  <c r="E76" i="4" s="1"/>
  <c r="O75" i="3"/>
  <c r="P75" s="1"/>
  <c r="E75" i="4" s="1"/>
  <c r="O74" i="3"/>
  <c r="P74" s="1"/>
  <c r="E74" i="4" s="1"/>
  <c r="O73" i="3"/>
  <c r="P73" s="1"/>
  <c r="E73" i="4" s="1"/>
  <c r="O72" i="3"/>
  <c r="O71"/>
  <c r="O70"/>
  <c r="O69"/>
  <c r="P69" s="1"/>
  <c r="E69" i="4" s="1"/>
  <c r="O68" i="3"/>
  <c r="O67"/>
  <c r="P67" s="1"/>
  <c r="E67" i="4" s="1"/>
  <c r="O66" i="3"/>
  <c r="P66" s="1"/>
  <c r="E66" i="4" s="1"/>
  <c r="O65" i="3"/>
  <c r="O64"/>
  <c r="P64" s="1"/>
  <c r="E64" i="4" s="1"/>
  <c r="O63" i="3"/>
  <c r="O62"/>
  <c r="O61"/>
  <c r="O60"/>
  <c r="P60" s="1"/>
  <c r="O59"/>
  <c r="P59" s="1"/>
  <c r="E59" i="4" s="1"/>
  <c r="O58" i="3"/>
  <c r="P58" s="1"/>
  <c r="E58" i="4" s="1"/>
  <c r="O57" i="3"/>
  <c r="P57" s="1"/>
  <c r="E57" i="4" s="1"/>
  <c r="O56" i="3"/>
  <c r="P56" s="1"/>
  <c r="O55"/>
  <c r="O54"/>
  <c r="O53"/>
  <c r="P53" s="1"/>
  <c r="E53" i="4" s="1"/>
  <c r="O52" i="3"/>
  <c r="P52" s="1"/>
  <c r="O51"/>
  <c r="P51" s="1"/>
  <c r="E51" i="4" s="1"/>
  <c r="O50" i="3"/>
  <c r="P50" s="1"/>
  <c r="E50" i="4" s="1"/>
  <c r="O40" i="3"/>
  <c r="O39"/>
  <c r="P39" s="1"/>
  <c r="O38"/>
  <c r="O37"/>
  <c r="O36"/>
  <c r="O35"/>
  <c r="P35" s="1"/>
  <c r="E35" i="4" s="1"/>
  <c r="O34" i="3"/>
  <c r="P34" s="1"/>
  <c r="E34" i="4" s="1"/>
  <c r="O33" i="3"/>
  <c r="P33" s="1"/>
  <c r="E33" i="4" s="1"/>
  <c r="O32" i="3"/>
  <c r="P32" s="1"/>
  <c r="E32" i="4" s="1"/>
  <c r="O31" i="3"/>
  <c r="O30"/>
  <c r="O29"/>
  <c r="O28"/>
  <c r="P28" s="1"/>
  <c r="O27"/>
  <c r="O26"/>
  <c r="P26" s="1"/>
  <c r="E26" i="4" s="1"/>
  <c r="O25" i="3"/>
  <c r="P25" s="1"/>
  <c r="E25" i="4" s="1"/>
  <c r="O24" i="3"/>
  <c r="O23"/>
  <c r="P23" s="1"/>
  <c r="E23" i="4" s="1"/>
  <c r="O22" i="3"/>
  <c r="O21"/>
  <c r="O20"/>
  <c r="O19"/>
  <c r="P19" s="1"/>
  <c r="O18"/>
  <c r="P18" s="1"/>
  <c r="E18" i="4" s="1"/>
  <c r="O17" i="3"/>
  <c r="P17" s="1"/>
  <c r="E17" i="4" s="1"/>
  <c r="O16" i="3"/>
  <c r="P16" s="1"/>
  <c r="E16" i="4" s="1"/>
  <c r="O15" i="3"/>
  <c r="P15" s="1"/>
  <c r="O14"/>
  <c r="O13"/>
  <c r="O12"/>
  <c r="P12" s="1"/>
  <c r="O11"/>
  <c r="P11" s="1"/>
  <c r="O10"/>
  <c r="P10" s="1"/>
  <c r="E10" i="4" s="1"/>
  <c r="AD9" i="3"/>
  <c r="G9" i="4" s="1"/>
  <c r="AA9" i="3"/>
  <c r="O9"/>
  <c r="O6"/>
  <c r="O47" s="1"/>
  <c r="AA6"/>
  <c r="AA47" s="1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6"/>
  <c r="AC47" s="1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L19" i="1"/>
  <c r="K23"/>
  <c r="J23"/>
  <c r="J19" s="1"/>
  <c r="D74" i="3"/>
  <c r="D66"/>
  <c r="D68"/>
  <c r="D69"/>
  <c r="D77"/>
  <c r="D61"/>
  <c r="AB10" i="7"/>
  <c r="Q10" i="4" s="1"/>
  <c r="AB16" i="7"/>
  <c r="Q16" i="4" s="1"/>
  <c r="AB18" i="7"/>
  <c r="Q18" i="4" s="1"/>
  <c r="AB25" i="7"/>
  <c r="Q25" i="4" s="1"/>
  <c r="Q27"/>
  <c r="AB29" i="7"/>
  <c r="Q29" i="4" s="1"/>
  <c r="Q30"/>
  <c r="Q36"/>
  <c r="AB39" i="7"/>
  <c r="Q39" i="4" s="1"/>
  <c r="AB9" i="7"/>
  <c r="Q9" i="4" s="1"/>
  <c r="AB11" i="7"/>
  <c r="Q11" i="4"/>
  <c r="AB15" i="7"/>
  <c r="Q15" i="4" s="1"/>
  <c r="AB17" i="7"/>
  <c r="Q17" i="4" s="1"/>
  <c r="Q21"/>
  <c r="AB22" i="7"/>
  <c r="Q22" i="4" s="1"/>
  <c r="AB37" i="7"/>
  <c r="Q37" i="4" s="1"/>
  <c r="P27" i="7"/>
  <c r="P27" i="4"/>
  <c r="P39" i="7"/>
  <c r="P39" i="4" s="1"/>
  <c r="P9" i="7"/>
  <c r="P9" i="4" s="1"/>
  <c r="S9"/>
  <c r="T9" s="1"/>
  <c r="AF9" i="7" s="1"/>
  <c r="P15"/>
  <c r="P15" i="4" s="1"/>
  <c r="P17" i="7"/>
  <c r="P17" i="4" s="1"/>
  <c r="S17"/>
  <c r="T17" s="1"/>
  <c r="AF17" i="7" s="1"/>
  <c r="P19" i="4"/>
  <c r="S19"/>
  <c r="AE19" i="7" s="1"/>
  <c r="P33"/>
  <c r="P33" i="4"/>
  <c r="C10" i="6"/>
  <c r="C12"/>
  <c r="C18"/>
  <c r="C19"/>
  <c r="C20"/>
  <c r="C21"/>
  <c r="C25"/>
  <c r="C26"/>
  <c r="C28"/>
  <c r="C30"/>
  <c r="C34"/>
  <c r="C36"/>
  <c r="C37"/>
  <c r="C39"/>
  <c r="B51"/>
  <c r="D51"/>
  <c r="B55"/>
  <c r="D56"/>
  <c r="B58"/>
  <c r="D58"/>
  <c r="B60"/>
  <c r="D61"/>
  <c r="D62"/>
  <c r="B64"/>
  <c r="B65"/>
  <c r="D65"/>
  <c r="B67"/>
  <c r="D67"/>
  <c r="B68"/>
  <c r="D68"/>
  <c r="B69"/>
  <c r="D69"/>
  <c r="D70"/>
  <c r="B72"/>
  <c r="D72"/>
  <c r="B73"/>
  <c r="B74"/>
  <c r="D74"/>
  <c r="B75"/>
  <c r="D75"/>
  <c r="B76"/>
  <c r="D76"/>
  <c r="D77"/>
  <c r="B78"/>
  <c r="D78"/>
  <c r="D79"/>
  <c r="B10" i="7"/>
  <c r="B11"/>
  <c r="D11"/>
  <c r="B12"/>
  <c r="D12"/>
  <c r="B13"/>
  <c r="D16"/>
  <c r="B17"/>
  <c r="B18"/>
  <c r="B19"/>
  <c r="D19"/>
  <c r="B20"/>
  <c r="D20"/>
  <c r="D21"/>
  <c r="B22"/>
  <c r="C23"/>
  <c r="C25"/>
  <c r="C26"/>
  <c r="C28"/>
  <c r="C30"/>
  <c r="B31"/>
  <c r="B32"/>
  <c r="B33"/>
  <c r="B35"/>
  <c r="D35"/>
  <c r="D36"/>
  <c r="D37"/>
  <c r="B38"/>
  <c r="C39"/>
  <c r="B51"/>
  <c r="B58"/>
  <c r="B59"/>
  <c r="B60"/>
  <c r="C61"/>
  <c r="C64"/>
  <c r="C65"/>
  <c r="C68"/>
  <c r="C70"/>
  <c r="C72"/>
  <c r="C74"/>
  <c r="C75"/>
  <c r="C76"/>
  <c r="C77"/>
  <c r="C80"/>
  <c r="B10" i="6"/>
  <c r="B11"/>
  <c r="D11"/>
  <c r="B12"/>
  <c r="D12"/>
  <c r="B13"/>
  <c r="B15"/>
  <c r="B16"/>
  <c r="B17"/>
  <c r="B18"/>
  <c r="D18"/>
  <c r="B19"/>
  <c r="D19"/>
  <c r="B20"/>
  <c r="D20"/>
  <c r="D21"/>
  <c r="B22"/>
  <c r="B23"/>
  <c r="B24"/>
  <c r="B25"/>
  <c r="B26"/>
  <c r="B27"/>
  <c r="B28"/>
  <c r="D30"/>
  <c r="B31"/>
  <c r="B32"/>
  <c r="B33"/>
  <c r="B34"/>
  <c r="B35"/>
  <c r="D35"/>
  <c r="D36"/>
  <c r="B38"/>
  <c r="D39"/>
  <c r="B40"/>
  <c r="C50"/>
  <c r="C51"/>
  <c r="C57"/>
  <c r="C59"/>
  <c r="C64"/>
  <c r="C65"/>
  <c r="C66"/>
  <c r="C70"/>
  <c r="C72"/>
  <c r="C75"/>
  <c r="C76"/>
  <c r="C77"/>
  <c r="C80"/>
  <c r="C10" i="7"/>
  <c r="C12"/>
  <c r="C13"/>
  <c r="C18"/>
  <c r="C20"/>
  <c r="C21"/>
  <c r="B23"/>
  <c r="D24"/>
  <c r="D25"/>
  <c r="B26"/>
  <c r="B28"/>
  <c r="B29"/>
  <c r="D30"/>
  <c r="C34"/>
  <c r="C35"/>
  <c r="C36"/>
  <c r="C37"/>
  <c r="D39"/>
  <c r="B40"/>
  <c r="D40"/>
  <c r="C50"/>
  <c r="C52"/>
  <c r="B55"/>
  <c r="C57"/>
  <c r="C59"/>
  <c r="B63"/>
  <c r="B64"/>
  <c r="B65"/>
  <c r="B67"/>
  <c r="B68"/>
  <c r="B69"/>
  <c r="B71"/>
  <c r="B73"/>
  <c r="B74"/>
  <c r="B75"/>
  <c r="B76"/>
  <c r="B78"/>
  <c r="AA4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/>
  <c r="AB20" i="6"/>
  <c r="K20" i="4" s="1"/>
  <c r="AB22" i="6"/>
  <c r="K22" i="4" s="1"/>
  <c r="AB24" i="6"/>
  <c r="K24" i="4" s="1"/>
  <c r="AB29" i="6"/>
  <c r="K29" i="4" s="1"/>
  <c r="K30"/>
  <c r="AB36" i="6"/>
  <c r="K36" i="4" s="1"/>
  <c r="AB38" i="6"/>
  <c r="K38" i="4" s="1"/>
  <c r="AB40" i="6"/>
  <c r="K40" i="4" s="1"/>
  <c r="P50" i="6"/>
  <c r="J50" i="4" s="1"/>
  <c r="J52"/>
  <c r="P54" i="6"/>
  <c r="J54" i="4" s="1"/>
  <c r="P58" i="6"/>
  <c r="J58" i="4" s="1"/>
  <c r="J60"/>
  <c r="J61"/>
  <c r="P66" i="6"/>
  <c r="J66" i="4" s="1"/>
  <c r="P68" i="6"/>
  <c r="J68" i="4" s="1"/>
  <c r="J69"/>
  <c r="P72" i="6"/>
  <c r="J72" i="4" s="1"/>
  <c r="J73"/>
  <c r="P76" i="6"/>
  <c r="J76" i="4" s="1"/>
  <c r="J77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s="1"/>
  <c r="P37" i="6"/>
  <c r="J37" i="4" s="1"/>
  <c r="P38" i="6"/>
  <c r="J38" i="4" s="1"/>
  <c r="P39" i="6"/>
  <c r="J39" i="4" s="1"/>
  <c r="M39" s="1"/>
  <c r="P40" i="6"/>
  <c r="J40" i="4"/>
  <c r="AB11" i="3"/>
  <c r="F11" i="4" s="1"/>
  <c r="AB15" i="3"/>
  <c r="F15" i="4" s="1"/>
  <c r="AB17" i="3"/>
  <c r="F17" i="4" s="1"/>
  <c r="F21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AB14" i="3"/>
  <c r="F14" i="4" s="1"/>
  <c r="AB16" i="3"/>
  <c r="F16" i="4" s="1"/>
  <c r="F18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AB55" i="3"/>
  <c r="F55" i="4" s="1"/>
  <c r="AB57" i="3"/>
  <c r="F57" i="4" s="1"/>
  <c r="F59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/>
  <c r="P16"/>
  <c r="P26"/>
  <c r="P28" i="7"/>
  <c r="P28" i="4" s="1"/>
  <c r="P30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 s="1"/>
  <c r="AE54" i="7"/>
  <c r="P58"/>
  <c r="P58" i="4" s="1"/>
  <c r="P60" i="7"/>
  <c r="P60" i="4" s="1"/>
  <c r="P62" i="7"/>
  <c r="P62" i="4" s="1"/>
  <c r="P64"/>
  <c r="AB64" i="7"/>
  <c r="Q64" i="4" s="1"/>
  <c r="P66" i="7"/>
  <c r="P66" i="4" s="1"/>
  <c r="AB66" i="7"/>
  <c r="Q66" i="4"/>
  <c r="P68" i="7"/>
  <c r="P68" i="4" s="1"/>
  <c r="P70" i="7"/>
  <c r="P70" i="4" s="1"/>
  <c r="P72" i="7"/>
  <c r="P72" i="4" s="1"/>
  <c r="AB72" i="7"/>
  <c r="Q72" i="4" s="1"/>
  <c r="P74"/>
  <c r="P76" i="7"/>
  <c r="P76" i="4" s="1"/>
  <c r="P78" i="7"/>
  <c r="P78" i="4" s="1"/>
  <c r="Q78"/>
  <c r="P80" i="7"/>
  <c r="P80" i="4" s="1"/>
  <c r="Q2"/>
  <c r="V2"/>
  <c r="V43" s="1"/>
  <c r="U43"/>
  <c r="I2"/>
  <c r="I43" s="1"/>
  <c r="E12"/>
  <c r="P14" i="3"/>
  <c r="E14" i="4"/>
  <c r="P20" i="3"/>
  <c r="E20" i="4" s="1"/>
  <c r="P22" i="3"/>
  <c r="E22" i="4"/>
  <c r="P24" i="3"/>
  <c r="E24" i="4" s="1"/>
  <c r="E28"/>
  <c r="P30" i="3"/>
  <c r="E30" i="4"/>
  <c r="P36" i="3"/>
  <c r="E36" i="4" s="1"/>
  <c r="P38" i="3"/>
  <c r="E38" i="4" s="1"/>
  <c r="P40" i="3"/>
  <c r="E40" i="4" s="1"/>
  <c r="P55" i="3"/>
  <c r="E55" i="4"/>
  <c r="P61" i="3"/>
  <c r="E61" i="4" s="1"/>
  <c r="P63" i="3"/>
  <c r="E63" i="4"/>
  <c r="P65" i="3"/>
  <c r="E65" i="4" s="1"/>
  <c r="P71" i="3"/>
  <c r="E71" i="4"/>
  <c r="P77" i="3"/>
  <c r="E77" i="4" s="1"/>
  <c r="P79" i="3"/>
  <c r="E79" i="4"/>
  <c r="P9" i="3"/>
  <c r="E9" i="4" s="1"/>
  <c r="E80"/>
  <c r="E11"/>
  <c r="P13" i="3"/>
  <c r="E13" i="4" s="1"/>
  <c r="E15"/>
  <c r="E19"/>
  <c r="P21" i="3"/>
  <c r="E21" i="4" s="1"/>
  <c r="P27" i="3"/>
  <c r="E27" i="4"/>
  <c r="P29" i="3"/>
  <c r="E29" i="4"/>
  <c r="P31" i="3"/>
  <c r="E31" i="4"/>
  <c r="P37" i="3"/>
  <c r="E37" i="4" s="1"/>
  <c r="E39"/>
  <c r="E52"/>
  <c r="P54" i="3"/>
  <c r="E54" i="4" s="1"/>
  <c r="E56"/>
  <c r="E60"/>
  <c r="P62" i="3"/>
  <c r="E62" i="4" s="1"/>
  <c r="P68" i="3"/>
  <c r="E68" i="4"/>
  <c r="P70" i="3"/>
  <c r="E70" i="4"/>
  <c r="P72" i="3"/>
  <c r="E72" i="4"/>
  <c r="P78" i="3"/>
  <c r="E78" i="4" s="1"/>
  <c r="S40"/>
  <c r="AE40" i="7" s="1"/>
  <c r="S24" i="4"/>
  <c r="T24" s="1"/>
  <c r="U24" s="1"/>
  <c r="V24" s="1"/>
  <c r="W24" s="1"/>
  <c r="AE30" i="7"/>
  <c r="S22" i="4"/>
  <c r="AE78" i="7"/>
  <c r="AE74"/>
  <c r="M13" i="4"/>
  <c r="T78"/>
  <c r="AF78" i="7" s="1"/>
  <c r="T74" i="4"/>
  <c r="U74" s="1"/>
  <c r="AG74" i="7" s="1"/>
  <c r="T80" i="4"/>
  <c r="AF80" i="7" s="1"/>
  <c r="T69" i="4"/>
  <c r="AF69" i="7" s="1"/>
  <c r="T65" i="4"/>
  <c r="U65" s="1"/>
  <c r="V65" s="1"/>
  <c r="W65" s="1"/>
  <c r="T40"/>
  <c r="AF40" i="7" s="1"/>
  <c r="G11" i="8" l="1"/>
  <c r="G72" s="1"/>
  <c r="T64" i="4"/>
  <c r="AF64" i="7" s="1"/>
  <c r="AE64"/>
  <c r="T72" i="4"/>
  <c r="U72" s="1"/>
  <c r="AE72" i="7"/>
  <c r="AE35"/>
  <c r="T35" i="4"/>
  <c r="AF35" i="7" s="1"/>
  <c r="T53" i="4"/>
  <c r="U53" s="1"/>
  <c r="AE53" i="7"/>
  <c r="AE70"/>
  <c r="T70" i="4"/>
  <c r="AF70" i="7" s="1"/>
  <c r="AE71"/>
  <c r="T71" i="4"/>
  <c r="U71" s="1"/>
  <c r="AG71" i="7" s="1"/>
  <c r="AG55"/>
  <c r="V55" i="4"/>
  <c r="W55" s="1"/>
  <c r="AE79" i="7"/>
  <c r="T79" i="4"/>
  <c r="U79" s="1"/>
  <c r="V79" s="1"/>
  <c r="W79" s="1"/>
  <c r="AE57" i="7"/>
  <c r="T57" i="4"/>
  <c r="AF57" i="7" s="1"/>
  <c r="T20" i="4"/>
  <c r="U20" s="1"/>
  <c r="AE20" i="7"/>
  <c r="AE29"/>
  <c r="T29" i="4"/>
  <c r="U29" s="1"/>
  <c r="AG29" i="7" s="1"/>
  <c r="T37" i="4"/>
  <c r="U37" s="1"/>
  <c r="AE37" i="7"/>
  <c r="AE56"/>
  <c r="T56" i="4"/>
  <c r="AF56" i="7" s="1"/>
  <c r="T75" i="4"/>
  <c r="AF75" i="7" s="1"/>
  <c r="AE75"/>
  <c r="T59" i="4"/>
  <c r="U59" s="1"/>
  <c r="T12"/>
  <c r="AF12" i="7" s="1"/>
  <c r="T27" i="4"/>
  <c r="AE58" i="7"/>
  <c r="T77" i="4"/>
  <c r="AF77" i="7" s="1"/>
  <c r="T11" i="4"/>
  <c r="U11" s="1"/>
  <c r="AG11" i="7" s="1"/>
  <c r="AE60"/>
  <c r="T10" i="4"/>
  <c r="U10" s="1"/>
  <c r="W10" s="1"/>
  <c r="O16" i="8" s="1"/>
  <c r="T61" i="4"/>
  <c r="U61" s="1"/>
  <c r="AG61" i="7" s="1"/>
  <c r="AE24"/>
  <c r="T15" i="4"/>
  <c r="U15" s="1"/>
  <c r="V15" s="1"/>
  <c r="W15" s="1"/>
  <c r="O21" i="8" s="1"/>
  <c r="T34" i="4"/>
  <c r="U34" s="1"/>
  <c r="V34" s="1"/>
  <c r="W34" s="1"/>
  <c r="T62"/>
  <c r="U62" s="1"/>
  <c r="V62" s="1"/>
  <c r="W62" s="1"/>
  <c r="AE31" i="7"/>
  <c r="M61" i="4"/>
  <c r="M29"/>
  <c r="N29" s="1"/>
  <c r="O29" s="1"/>
  <c r="K35" i="8" s="1"/>
  <c r="M77" i="4"/>
  <c r="M69"/>
  <c r="AE69" i="6" s="1"/>
  <c r="M15" i="4"/>
  <c r="M31"/>
  <c r="M59"/>
  <c r="N59" s="1"/>
  <c r="M72"/>
  <c r="N72" s="1"/>
  <c r="O72" s="1"/>
  <c r="K98" i="8" s="1"/>
  <c r="M26" i="4"/>
  <c r="M37"/>
  <c r="D9" i="6"/>
  <c r="A1"/>
  <c r="A42" s="1"/>
  <c r="A1" i="3"/>
  <c r="A42" s="1"/>
  <c r="A1" i="7"/>
  <c r="A42" s="1"/>
  <c r="AE59" i="6"/>
  <c r="T14" i="4"/>
  <c r="AF14" i="7" s="1"/>
  <c r="AE14"/>
  <c r="B37" i="3"/>
  <c r="B37" i="6"/>
  <c r="B37" i="7"/>
  <c r="C24" i="6"/>
  <c r="C24" i="7"/>
  <c r="C24" i="3"/>
  <c r="C40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/>
  <c r="D10"/>
  <c r="C79" i="7"/>
  <c r="B79" i="3"/>
  <c r="B79" i="6"/>
  <c r="C22" i="3"/>
  <c r="C22" i="6"/>
  <c r="C22" i="7"/>
  <c r="D50" i="3"/>
  <c r="D50" i="6"/>
  <c r="D50" i="7"/>
  <c r="D60"/>
  <c r="D60" i="3"/>
  <c r="D60" i="6"/>
  <c r="M19" i="4"/>
  <c r="AE19" i="6" s="1"/>
  <c r="M23" i="4"/>
  <c r="N23" s="1"/>
  <c r="AF23" i="6" s="1"/>
  <c r="M27" i="4"/>
  <c r="AE38" i="7"/>
  <c r="M40" i="4"/>
  <c r="N40" s="1"/>
  <c r="M34"/>
  <c r="B79" i="7"/>
  <c r="D71" i="6"/>
  <c r="B50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s="1"/>
  <c r="O21" s="1"/>
  <c r="AG21" i="6" s="1"/>
  <c r="N37" i="4"/>
  <c r="O37" s="1"/>
  <c r="AE37" i="6"/>
  <c r="M51" i="4"/>
  <c r="M53"/>
  <c r="M55"/>
  <c r="M63"/>
  <c r="M67"/>
  <c r="M71"/>
  <c r="N71" s="1"/>
  <c r="O71" s="1"/>
  <c r="M75"/>
  <c r="M80"/>
  <c r="AE80" i="6" s="1"/>
  <c r="AE13"/>
  <c r="N13" i="4"/>
  <c r="AF13" i="6" s="1"/>
  <c r="A5" i="3"/>
  <c r="A46" s="1"/>
  <c r="A5" i="7"/>
  <c r="A46" s="1"/>
  <c r="A46" i="4"/>
  <c r="C11" i="6"/>
  <c r="C11" i="7"/>
  <c r="C11" i="3"/>
  <c r="C27" i="6"/>
  <c r="C27" i="7"/>
  <c r="C69" i="3"/>
  <c r="C69" i="7"/>
  <c r="D34" i="3"/>
  <c r="D34" i="6"/>
  <c r="D34" i="7"/>
  <c r="D55"/>
  <c r="D55" i="3"/>
  <c r="D55" i="6"/>
  <c r="T23" i="4"/>
  <c r="U23" s="1"/>
  <c r="V23" s="1"/>
  <c r="W23" s="1"/>
  <c r="AE23" i="7"/>
  <c r="AE52"/>
  <c r="T52" i="4"/>
  <c r="AF52" i="7" s="1"/>
  <c r="M25" i="4"/>
  <c r="M9"/>
  <c r="M57"/>
  <c r="N57" s="1"/>
  <c r="B50" i="7"/>
  <c r="B14"/>
  <c r="C19" i="3"/>
  <c r="C19" i="7"/>
  <c r="M11" i="4"/>
  <c r="N11" s="1"/>
  <c r="O11" s="1"/>
  <c r="K17" i="8" s="1"/>
  <c r="M35" i="4"/>
  <c r="AE9" i="7"/>
  <c r="AE68"/>
  <c r="M38" i="4"/>
  <c r="AE38" i="6" s="1"/>
  <c r="M20" i="4"/>
  <c r="N20" s="1"/>
  <c r="AF20" i="6" s="1"/>
  <c r="D26"/>
  <c r="A5"/>
  <c r="A46" s="1"/>
  <c r="B24" i="3"/>
  <c r="B24" i="7"/>
  <c r="B63" i="3"/>
  <c r="B63" i="6"/>
  <c r="C16" i="7"/>
  <c r="C16" i="3"/>
  <c r="C32" i="6"/>
  <c r="C32" i="7"/>
  <c r="C32" i="3"/>
  <c r="C56"/>
  <c r="C56" i="6"/>
  <c r="C67"/>
  <c r="C67" i="7"/>
  <c r="D32" i="6"/>
  <c r="D32" i="3"/>
  <c r="D32" i="7"/>
  <c r="T67" i="4"/>
  <c r="AF67" i="7" s="1"/>
  <c r="T13" i="4"/>
  <c r="U13" s="1"/>
  <c r="V13" s="1"/>
  <c r="W13" s="1"/>
  <c r="AE76" i="7"/>
  <c r="T22" i="4"/>
  <c r="AF22" i="7" s="1"/>
  <c r="AE22"/>
  <c r="M24" i="4"/>
  <c r="M16"/>
  <c r="N16" s="1"/>
  <c r="M74"/>
  <c r="N74" s="1"/>
  <c r="M66"/>
  <c r="N66" s="1"/>
  <c r="O66" s="1"/>
  <c r="AG66" i="6" s="1"/>
  <c r="M58" i="4"/>
  <c r="N58" s="1"/>
  <c r="O58" s="1"/>
  <c r="K84" i="8" s="1"/>
  <c r="AE17" i="7"/>
  <c r="AE55"/>
  <c r="C69" i="6"/>
  <c r="C60"/>
  <c r="B29"/>
  <c r="B14"/>
  <c r="C56" i="7"/>
  <c r="D10"/>
  <c r="C16" i="6"/>
  <c r="AE25" i="7"/>
  <c r="T25" i="4"/>
  <c r="U25" s="1"/>
  <c r="V25" s="1"/>
  <c r="W25" s="1"/>
  <c r="D4" i="6"/>
  <c r="D45" s="1"/>
  <c r="D45" i="4"/>
  <c r="D4" i="7"/>
  <c r="D45" s="1"/>
  <c r="D4" i="3"/>
  <c r="D45" s="1"/>
  <c r="B30" i="6"/>
  <c r="B30" i="3"/>
  <c r="B30" i="7"/>
  <c r="C13" i="3"/>
  <c r="C13" i="6"/>
  <c r="C29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s="1"/>
  <c r="V63" s="1"/>
  <c r="W63" s="1"/>
  <c r="M32"/>
  <c r="N32" s="1"/>
  <c r="AF32" i="6" s="1"/>
  <c r="M10" i="4"/>
  <c r="AE10" i="6" s="1"/>
  <c r="K19" i="1"/>
  <c r="O2" i="4"/>
  <c r="O43" s="1"/>
  <c r="A4" i="6"/>
  <c r="A45" s="1"/>
  <c r="A4" i="3"/>
  <c r="A45" s="1"/>
  <c r="B25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s="1"/>
  <c r="O30" s="1"/>
  <c r="K36" i="8" s="1"/>
  <c r="M22" i="4"/>
  <c r="AE22" i="6" s="1"/>
  <c r="M14" i="4"/>
  <c r="AE14" i="6" s="1"/>
  <c r="M79" i="4"/>
  <c r="N79" s="1"/>
  <c r="AF79" i="6" s="1"/>
  <c r="M73" i="4"/>
  <c r="N73" s="1"/>
  <c r="AF73" i="6" s="1"/>
  <c r="M65" i="4"/>
  <c r="M50"/>
  <c r="AE50" i="6" s="1"/>
  <c r="B15" i="3"/>
  <c r="B15" i="7"/>
  <c r="B34" i="3"/>
  <c r="B34" i="7"/>
  <c r="B52" i="3"/>
  <c r="B52" i="6"/>
  <c r="B52" i="7"/>
  <c r="C53"/>
  <c r="C53" i="3"/>
  <c r="C61"/>
  <c r="C61" i="6"/>
  <c r="C68" i="3"/>
  <c r="C68" i="6"/>
  <c r="D25" i="3"/>
  <c r="D25" i="6"/>
  <c r="M52" i="4"/>
  <c r="AE52" i="6" s="1"/>
  <c r="M56" i="4"/>
  <c r="N56" s="1"/>
  <c r="M60"/>
  <c r="M64"/>
  <c r="M68"/>
  <c r="N68" s="1"/>
  <c r="M76"/>
  <c r="AE76" i="6" s="1"/>
  <c r="M33" i="4"/>
  <c r="N33" s="1"/>
  <c r="AF33" i="6" s="1"/>
  <c r="H27" i="4"/>
  <c r="I27" s="1"/>
  <c r="H76"/>
  <c r="I76" s="1"/>
  <c r="AF76" i="3" s="1"/>
  <c r="D65" i="7"/>
  <c r="D65" i="3"/>
  <c r="AE39" i="6"/>
  <c r="N39" i="4"/>
  <c r="AF39" i="6" s="1"/>
  <c r="N63" i="4"/>
  <c r="O63" s="1"/>
  <c r="AG63" i="6" s="1"/>
  <c r="AE63"/>
  <c r="AE27"/>
  <c r="N27" i="4"/>
  <c r="AF27" i="6" s="1"/>
  <c r="AE60"/>
  <c r="N60" i="4"/>
  <c r="O60" s="1"/>
  <c r="AG60" i="6" s="1"/>
  <c r="AE21" i="7"/>
  <c r="T21" i="4"/>
  <c r="U21" s="1"/>
  <c r="V21" s="1"/>
  <c r="W21" s="1"/>
  <c r="O27" i="8" s="1"/>
  <c r="N61" i="4"/>
  <c r="O61" s="1"/>
  <c r="K87" i="8" s="1"/>
  <c r="AE61" i="6"/>
  <c r="AE58"/>
  <c r="AE33"/>
  <c r="N80" i="4"/>
  <c r="O80" s="1"/>
  <c r="K106" i="8" s="1"/>
  <c r="AE73" i="6"/>
  <c r="AE26"/>
  <c r="N26" i="4"/>
  <c r="O26" s="1"/>
  <c r="K32" i="8" s="1"/>
  <c r="N31" i="4"/>
  <c r="O31" s="1"/>
  <c r="AG31" i="6" s="1"/>
  <c r="AE31"/>
  <c r="AE36"/>
  <c r="N36" i="4"/>
  <c r="AF36" i="6" s="1"/>
  <c r="N25" i="4"/>
  <c r="O25" s="1"/>
  <c r="AG25" i="6" s="1"/>
  <c r="AE25"/>
  <c r="AE16"/>
  <c r="N55" i="4"/>
  <c r="O55" s="1"/>
  <c r="K81" i="8" s="1"/>
  <c r="AE55" i="6"/>
  <c r="AE39" i="7"/>
  <c r="T39" i="4"/>
  <c r="AF39" i="7" s="1"/>
  <c r="M92" i="8"/>
  <c r="W66" i="4"/>
  <c r="O92" i="8" s="1"/>
  <c r="T16" i="4"/>
  <c r="AF16" i="7" s="1"/>
  <c r="AE16"/>
  <c r="N15" i="4"/>
  <c r="O15" s="1"/>
  <c r="AG15" i="6" s="1"/>
  <c r="AE15"/>
  <c r="AE66"/>
  <c r="N24" i="4"/>
  <c r="AF24" i="6" s="1"/>
  <c r="AE24"/>
  <c r="T36" i="4"/>
  <c r="AF36" i="7" s="1"/>
  <c r="AE36"/>
  <c r="T26" i="4"/>
  <c r="U26" s="1"/>
  <c r="AG26" i="7" s="1"/>
  <c r="AE26"/>
  <c r="AE11" i="6"/>
  <c r="N64" i="4"/>
  <c r="O64" s="1"/>
  <c r="K90" i="8" s="1"/>
  <c r="AE64" i="6"/>
  <c r="N12" i="4"/>
  <c r="O12" s="1"/>
  <c r="K18" i="8" s="1"/>
  <c r="N77" i="4"/>
  <c r="AE77" i="6"/>
  <c r="AE65"/>
  <c r="N65" i="4"/>
  <c r="O65" s="1"/>
  <c r="K91" i="8" s="1"/>
  <c r="T18" i="4"/>
  <c r="AF18" i="7" s="1"/>
  <c r="AE18"/>
  <c r="T28" i="4"/>
  <c r="U28" s="1"/>
  <c r="V28" s="1"/>
  <c r="W28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/>
  <c r="D80" i="3"/>
  <c r="T19" i="4"/>
  <c r="U19" s="1"/>
  <c r="V19" s="1"/>
  <c r="M25" i="8" s="1"/>
  <c r="AE20" i="6"/>
  <c r="AE33" i="7"/>
  <c r="C38"/>
  <c r="D80" i="6"/>
  <c r="D59" i="3"/>
  <c r="B57"/>
  <c r="B57" i="6"/>
  <c r="B57" i="7"/>
  <c r="B62"/>
  <c r="B62" i="6"/>
  <c r="B72" i="7"/>
  <c r="B72" i="3"/>
  <c r="C27"/>
  <c r="C55" i="6"/>
  <c r="C55" i="7"/>
  <c r="C55" i="3"/>
  <c r="D9"/>
  <c r="D75" i="7"/>
  <c r="D75" i="3"/>
  <c r="B36"/>
  <c r="B36" i="6"/>
  <c r="B70" i="3"/>
  <c r="B70" i="7"/>
  <c r="B70" i="6"/>
  <c r="D27"/>
  <c r="D27" i="7"/>
  <c r="M54" i="4"/>
  <c r="D64" i="7"/>
  <c r="D64" i="3"/>
  <c r="C14" i="6"/>
  <c r="B80"/>
  <c r="J2" i="4"/>
  <c r="AE50" i="7"/>
  <c r="C14"/>
  <c r="C53" i="6"/>
  <c r="D33"/>
  <c r="C33"/>
  <c r="C33" i="7"/>
  <c r="C33" i="3"/>
  <c r="C62" i="6"/>
  <c r="C62" i="7"/>
  <c r="C62" i="3"/>
  <c r="C67"/>
  <c r="D15" i="6"/>
  <c r="D15" i="3"/>
  <c r="D15" i="7"/>
  <c r="D71"/>
  <c r="D38" i="3"/>
  <c r="D38" i="7"/>
  <c r="D73" i="6"/>
  <c r="D73" i="7"/>
  <c r="AE66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s="1"/>
  <c r="A3" i="3"/>
  <c r="A44" s="1"/>
  <c r="A3" i="7"/>
  <c r="A44" s="1"/>
  <c r="B39" i="6"/>
  <c r="B39" i="7"/>
  <c r="B53" i="3"/>
  <c r="B53" i="6"/>
  <c r="C78" i="3"/>
  <c r="C78" i="7"/>
  <c r="D31" i="3"/>
  <c r="D31" i="6"/>
  <c r="D31" i="7"/>
  <c r="M62" i="4"/>
  <c r="B61" i="3"/>
  <c r="B61" i="6"/>
  <c r="D23"/>
  <c r="D23" i="7"/>
  <c r="D53" i="6"/>
  <c r="D53" i="3"/>
  <c r="B66" i="6"/>
  <c r="B66" i="7"/>
  <c r="T73" i="4"/>
  <c r="U73" s="1"/>
  <c r="V73" s="1"/>
  <c r="W73" s="1"/>
  <c r="O99" i="8" s="1"/>
  <c r="M86"/>
  <c r="W60" i="4"/>
  <c r="O86" i="8" s="1"/>
  <c r="B61" i="7"/>
  <c r="D14" i="6"/>
  <c r="D64"/>
  <c r="D59"/>
  <c r="A44" i="4"/>
  <c r="B54" i="7"/>
  <c r="B54" i="6"/>
  <c r="B54" i="3"/>
  <c r="B80"/>
  <c r="C58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s="1"/>
  <c r="I17" i="8" s="1"/>
  <c r="H19" i="4"/>
  <c r="AE19" i="3" s="1"/>
  <c r="H52" i="4"/>
  <c r="I52" s="1"/>
  <c r="I78" i="8" s="1"/>
  <c r="D79" i="7"/>
  <c r="D52"/>
  <c r="D52" i="3"/>
  <c r="O91" i="8"/>
  <c r="O81"/>
  <c r="O29"/>
  <c r="O39"/>
  <c r="A6" i="3"/>
  <c r="A47" s="1"/>
  <c r="A6" i="7"/>
  <c r="A47" s="1"/>
  <c r="A6" i="6"/>
  <c r="A47" s="1"/>
  <c r="AF29" i="7"/>
  <c r="AF20"/>
  <c r="AF23"/>
  <c r="AF61"/>
  <c r="AF62"/>
  <c r="AG33"/>
  <c r="U17" i="4"/>
  <c r="V17" s="1"/>
  <c r="AG13" i="7"/>
  <c r="H55" i="4"/>
  <c r="I55" s="1"/>
  <c r="I81" i="8" s="1"/>
  <c r="U76" i="4"/>
  <c r="V76" s="1"/>
  <c r="H39"/>
  <c r="AE39" i="3" s="1"/>
  <c r="H73" i="4"/>
  <c r="I73" s="1"/>
  <c r="AF73" i="3" s="1"/>
  <c r="AF55" i="7"/>
  <c r="AF58"/>
  <c r="AF65"/>
  <c r="AF50"/>
  <c r="I19" i="4"/>
  <c r="I25" i="8" s="1"/>
  <c r="H26" i="4"/>
  <c r="AE26" i="3" s="1"/>
  <c r="H64" i="4"/>
  <c r="I64" s="1"/>
  <c r="AF64" i="3" s="1"/>
  <c r="AF29" i="6"/>
  <c r="H35" i="4"/>
  <c r="I35" s="1"/>
  <c r="U56"/>
  <c r="V50"/>
  <c r="U77"/>
  <c r="V77" s="1"/>
  <c r="AF79" i="7"/>
  <c r="H34" i="4"/>
  <c r="AE34" i="3" s="1"/>
  <c r="AF59" i="7"/>
  <c r="H10" i="4"/>
  <c r="I10" s="1"/>
  <c r="AF10" i="3" s="1"/>
  <c r="O88" i="8"/>
  <c r="M88"/>
  <c r="U40" i="4"/>
  <c r="V40" s="1"/>
  <c r="U9"/>
  <c r="W9" s="1"/>
  <c r="H18"/>
  <c r="AE18" i="3" s="1"/>
  <c r="H51" i="4"/>
  <c r="AE51" i="3" s="1"/>
  <c r="AF31" i="7"/>
  <c r="AF54"/>
  <c r="AF53"/>
  <c r="AG65"/>
  <c r="U38" i="4"/>
  <c r="V38" s="1"/>
  <c r="U78"/>
  <c r="AF13" i="7"/>
  <c r="AF33"/>
  <c r="V53" i="4"/>
  <c r="AG53" i="7"/>
  <c r="V59" i="4"/>
  <c r="AG59" i="7"/>
  <c r="H58" i="4"/>
  <c r="U68"/>
  <c r="V68" s="1"/>
  <c r="W68" s="1"/>
  <c r="U75"/>
  <c r="H28"/>
  <c r="AE28" i="3" s="1"/>
  <c r="H59" i="4"/>
  <c r="AE59" i="3" s="1"/>
  <c r="H9" i="4"/>
  <c r="I9" s="1"/>
  <c r="AF9" i="3" s="1"/>
  <c r="H21" i="4"/>
  <c r="I21" s="1"/>
  <c r="AF21" i="3" s="1"/>
  <c r="H37" i="4"/>
  <c r="AE37" i="3" s="1"/>
  <c r="H67" i="4"/>
  <c r="AE67" i="3" s="1"/>
  <c r="AG23" i="7"/>
  <c r="V58" i="4"/>
  <c r="H14"/>
  <c r="I14" s="1"/>
  <c r="AF14" i="3" s="1"/>
  <c r="H22" i="4"/>
  <c r="I22" s="1"/>
  <c r="I28" i="8" s="1"/>
  <c r="H30" i="4"/>
  <c r="AE30" i="3" s="1"/>
  <c r="H38" i="4"/>
  <c r="AE38" i="3" s="1"/>
  <c r="H54" i="4"/>
  <c r="I54" s="1"/>
  <c r="H61"/>
  <c r="I61" s="1"/>
  <c r="H68"/>
  <c r="AE68" i="3" s="1"/>
  <c r="H74" i="4"/>
  <c r="H65"/>
  <c r="AE65" i="3" s="1"/>
  <c r="H12" i="4"/>
  <c r="AE12" i="3" s="1"/>
  <c r="H53" i="4"/>
  <c r="I53" s="1"/>
  <c r="I79" i="8" s="1"/>
  <c r="H29" i="4"/>
  <c r="I29" s="1"/>
  <c r="I35" i="8" s="1"/>
  <c r="H60" i="4"/>
  <c r="AE60" i="3" s="1"/>
  <c r="AG31" i="7"/>
  <c r="M29" i="8"/>
  <c r="AF37" i="7"/>
  <c r="U64" i="4"/>
  <c r="V64" s="1"/>
  <c r="U57"/>
  <c r="AE11" i="3"/>
  <c r="H15" i="4"/>
  <c r="I15" s="1"/>
  <c r="H23"/>
  <c r="I23" s="1"/>
  <c r="H69"/>
  <c r="I69" s="1"/>
  <c r="I95" i="8" s="1"/>
  <c r="H75" i="4"/>
  <c r="I75" s="1"/>
  <c r="I101" i="8" s="1"/>
  <c r="H71" i="4"/>
  <c r="H79"/>
  <c r="I79" s="1"/>
  <c r="H20"/>
  <c r="I20" s="1"/>
  <c r="AF20" i="3" s="1"/>
  <c r="H66" i="4"/>
  <c r="I66" s="1"/>
  <c r="I92" i="8" s="1"/>
  <c r="V74" i="4"/>
  <c r="AF74" i="7"/>
  <c r="H16" i="4"/>
  <c r="AE16" i="3" s="1"/>
  <c r="H24" i="4"/>
  <c r="I24" s="1"/>
  <c r="H32"/>
  <c r="I32" s="1"/>
  <c r="H40"/>
  <c r="I40" s="1"/>
  <c r="H56"/>
  <c r="I56" s="1"/>
  <c r="H62"/>
  <c r="AE62" i="3" s="1"/>
  <c r="H78" i="4"/>
  <c r="AE78" i="3" s="1"/>
  <c r="H72" i="4"/>
  <c r="AE72" i="3" s="1"/>
  <c r="H36" i="4"/>
  <c r="AE36" i="3" s="1"/>
  <c r="H80" i="4"/>
  <c r="AE80" i="3" s="1"/>
  <c r="V54" i="4"/>
  <c r="H13"/>
  <c r="I13" s="1"/>
  <c r="M81" i="8"/>
  <c r="AF15" i="7"/>
  <c r="AF24"/>
  <c r="U35" i="4"/>
  <c r="V35" s="1"/>
  <c r="H17"/>
  <c r="I17" s="1"/>
  <c r="H25"/>
  <c r="AE25" i="3" s="1"/>
  <c r="H33" i="4"/>
  <c r="H50"/>
  <c r="H57"/>
  <c r="I57" s="1"/>
  <c r="H63"/>
  <c r="H70"/>
  <c r="AE70" i="3" s="1"/>
  <c r="H77" i="4"/>
  <c r="AE77" i="3" s="1"/>
  <c r="V37" i="4"/>
  <c r="W37" s="1"/>
  <c r="AG37" i="7"/>
  <c r="AG20"/>
  <c r="V20" i="4"/>
  <c r="W20" s="1"/>
  <c r="V72"/>
  <c r="W72" s="1"/>
  <c r="AG72" i="7"/>
  <c r="I90" i="8"/>
  <c r="U51" i="4"/>
  <c r="AF72" i="7"/>
  <c r="U69" i="4"/>
  <c r="V29"/>
  <c r="I31"/>
  <c r="I37" i="8" s="1"/>
  <c r="V11" i="4"/>
  <c r="O20"/>
  <c r="U70"/>
  <c r="AF34" i="7"/>
  <c r="AG62"/>
  <c r="AG29" i="6"/>
  <c r="O105" i="8"/>
  <c r="M37"/>
  <c r="O37"/>
  <c r="K43"/>
  <c r="AG37" i="6"/>
  <c r="AF52" i="3"/>
  <c r="M89" i="8"/>
  <c r="O89"/>
  <c r="AF63" i="7"/>
  <c r="AG61" i="6"/>
  <c r="V61" i="4"/>
  <c r="W61" s="1"/>
  <c r="U80"/>
  <c r="O40" i="8"/>
  <c r="U12" i="4"/>
  <c r="O13"/>
  <c r="M39" i="8"/>
  <c r="AF11" i="3"/>
  <c r="AG63" i="7"/>
  <c r="AG60"/>
  <c r="AF37" i="6"/>
  <c r="AF60" i="7"/>
  <c r="AF66"/>
  <c r="M91" i="8"/>
  <c r="AG24" i="7"/>
  <c r="O19" i="8"/>
  <c r="M19"/>
  <c r="AF30" i="7"/>
  <c r="U30" i="4"/>
  <c r="O30" i="8"/>
  <c r="M30"/>
  <c r="AG66" i="7"/>
  <c r="AF27"/>
  <c r="U27" i="4"/>
  <c r="AF10" i="7" l="1"/>
  <c r="AG79"/>
  <c r="M40" i="8"/>
  <c r="M105"/>
  <c r="AG34" i="7"/>
  <c r="AF71"/>
  <c r="V71" i="4"/>
  <c r="M16" i="8"/>
  <c r="M34"/>
  <c r="AG10" i="7"/>
  <c r="AF11"/>
  <c r="U52" i="4"/>
  <c r="AG15" i="7"/>
  <c r="M21" i="8"/>
  <c r="U14" i="4"/>
  <c r="V14" s="1"/>
  <c r="W14" s="1"/>
  <c r="U67"/>
  <c r="V67" s="1"/>
  <c r="U39"/>
  <c r="V39" s="1"/>
  <c r="W39" s="1"/>
  <c r="AF55" i="6"/>
  <c r="N52" i="4"/>
  <c r="O52" s="1"/>
  <c r="K78" i="8" s="1"/>
  <c r="AE30" i="6"/>
  <c r="N69" i="4"/>
  <c r="O24"/>
  <c r="K30" i="8" s="1"/>
  <c r="U22" i="4"/>
  <c r="AG22" i="7" s="1"/>
  <c r="N14" i="4"/>
  <c r="AF14" i="6" s="1"/>
  <c r="N10" i="4"/>
  <c r="O10" s="1"/>
  <c r="K16" i="8" s="1"/>
  <c r="AE68" i="6"/>
  <c r="N38" i="4"/>
  <c r="O38" s="1"/>
  <c r="AG38" i="6" s="1"/>
  <c r="AG28" i="7"/>
  <c r="AE57" i="6"/>
  <c r="AF56"/>
  <c r="O56" i="4"/>
  <c r="K82" i="8" s="1"/>
  <c r="O27" i="4"/>
  <c r="AG27" i="6" s="1"/>
  <c r="U32" i="4"/>
  <c r="V32" s="1"/>
  <c r="W32" s="1"/>
  <c r="AG25" i="7"/>
  <c r="AF25"/>
  <c r="K27" i="8"/>
  <c r="AE79" i="6"/>
  <c r="AE72"/>
  <c r="AG30"/>
  <c r="AG55"/>
  <c r="N76" i="4"/>
  <c r="AE56" i="6"/>
  <c r="AE23"/>
  <c r="AE71"/>
  <c r="AE40"/>
  <c r="AE21"/>
  <c r="N17" i="4"/>
  <c r="AF17" i="6" s="1"/>
  <c r="AG52"/>
  <c r="AG19" i="7"/>
  <c r="AF19"/>
  <c r="O39" i="4"/>
  <c r="K45" i="8" s="1"/>
  <c r="AF21" i="6"/>
  <c r="AF31"/>
  <c r="K89" i="8"/>
  <c r="AF61" i="6"/>
  <c r="O33" i="4"/>
  <c r="AG33" i="6" s="1"/>
  <c r="K37" i="8"/>
  <c r="N18" i="4"/>
  <c r="AG26" i="6"/>
  <c r="O73" i="4"/>
  <c r="K99" i="8" s="1"/>
  <c r="AE27" i="3"/>
  <c r="AF26" i="7"/>
  <c r="V26" i="4"/>
  <c r="M32" i="8" s="1"/>
  <c r="O68" i="4"/>
  <c r="AG68" i="6" s="1"/>
  <c r="AF68"/>
  <c r="AF74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/>
  <c r="AF58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/>
  <c r="N50"/>
  <c r="AF50" i="6" s="1"/>
  <c r="N22" i="4"/>
  <c r="AE35" i="6"/>
  <c r="N35" i="4"/>
  <c r="N75"/>
  <c r="AE75" i="6"/>
  <c r="O59" i="4"/>
  <c r="AF59" i="6"/>
  <c r="N51" i="4"/>
  <c r="AE51" i="6"/>
  <c r="AG80"/>
  <c r="AF15"/>
  <c r="M27" i="8"/>
  <c r="AF71" i="6"/>
  <c r="AE52" i="3"/>
  <c r="AG73" i="7"/>
  <c r="AF72" i="6"/>
  <c r="U16" i="4"/>
  <c r="V16" s="1"/>
  <c r="W16" s="1"/>
  <c r="AF80" i="6"/>
  <c r="AF21" i="7"/>
  <c r="AF12" i="6"/>
  <c r="O32" i="4"/>
  <c r="K38" i="8" s="1"/>
  <c r="AF65" i="6"/>
  <c r="AF28" i="7"/>
  <c r="AF26" i="6"/>
  <c r="AF10"/>
  <c r="AE32"/>
  <c r="N53" i="4"/>
  <c r="AE53" i="6"/>
  <c r="AE34"/>
  <c r="N34" i="4"/>
  <c r="M85" i="8"/>
  <c r="W59" i="4"/>
  <c r="O85" i="8" s="1"/>
  <c r="AF66" i="6"/>
  <c r="K31" i="8"/>
  <c r="AG11" i="6"/>
  <c r="W58" i="4"/>
  <c r="O84" i="8" s="1"/>
  <c r="AF30" i="6"/>
  <c r="AF25"/>
  <c r="M41" i="8"/>
  <c r="W35" i="4"/>
  <c r="O41" i="8" s="1"/>
  <c r="M80"/>
  <c r="W54" i="4"/>
  <c r="O80" i="8" s="1"/>
  <c r="W64" i="4"/>
  <c r="O90" i="8" s="1"/>
  <c r="O23" i="4"/>
  <c r="K29" i="8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s="1"/>
  <c r="W18" s="1"/>
  <c r="W11"/>
  <c r="O17" i="8" s="1"/>
  <c r="M35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M46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/>
  <c r="I20" i="8"/>
  <c r="AE14" i="3"/>
  <c r="I37" i="4"/>
  <c r="AF37" i="3" s="1"/>
  <c r="I39" i="4"/>
  <c r="AF39" i="3" s="1"/>
  <c r="AE32"/>
  <c r="AG76" i="7"/>
  <c r="AG64"/>
  <c r="M102" i="8"/>
  <c r="AF19" i="3"/>
  <c r="I102" i="8"/>
  <c r="AE56" i="3"/>
  <c r="I59" i="4"/>
  <c r="I85" i="8" s="1"/>
  <c r="AE73" i="3"/>
  <c r="I25" i="4"/>
  <c r="AF25" i="3" s="1"/>
  <c r="AE35"/>
  <c r="AE54"/>
  <c r="M84" i="8"/>
  <c r="I30" i="4"/>
  <c r="AF30" i="3" s="1"/>
  <c r="AE61"/>
  <c r="AG77" i="7"/>
  <c r="AE13" i="3"/>
  <c r="I28" i="4"/>
  <c r="I34" i="8" s="1"/>
  <c r="I72" i="4"/>
  <c r="AF72" i="3" s="1"/>
  <c r="I26" i="4"/>
  <c r="I32" i="8" s="1"/>
  <c r="I16"/>
  <c r="K42"/>
  <c r="AG36" i="6"/>
  <c r="AE75" i="3"/>
  <c r="AE10"/>
  <c r="I60" i="4"/>
  <c r="AF60" i="3" s="1"/>
  <c r="M103" i="8"/>
  <c r="I36" i="4"/>
  <c r="AF36" i="3" s="1"/>
  <c r="AG40" i="6"/>
  <c r="V56" i="4"/>
  <c r="W56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/>
  <c r="AE53"/>
  <c r="I80" i="4"/>
  <c r="I106" i="8" s="1"/>
  <c r="I27"/>
  <c r="AE22" i="3"/>
  <c r="I38" i="4"/>
  <c r="I44" i="8" s="1"/>
  <c r="I51" i="4"/>
  <c r="AF51" i="3" s="1"/>
  <c r="AG9" i="7"/>
  <c r="AE9" i="3"/>
  <c r="M90" i="8"/>
  <c r="I12" i="4"/>
  <c r="I18" i="8" s="1"/>
  <c r="V78" i="4"/>
  <c r="W78" s="1"/>
  <c r="AG78" i="7"/>
  <c r="I18" i="4"/>
  <c r="I24" i="8" s="1"/>
  <c r="AG40" i="7"/>
  <c r="I62" i="4"/>
  <c r="I88" i="8" s="1"/>
  <c r="AE74" i="3"/>
  <c r="I74" i="4"/>
  <c r="V75"/>
  <c r="W75" s="1"/>
  <c r="AG75" i="7"/>
  <c r="AE23" i="3"/>
  <c r="M94" i="8"/>
  <c r="O94"/>
  <c r="I77"/>
  <c r="I77" i="4"/>
  <c r="I103" i="8" s="1"/>
  <c r="AE69" i="3"/>
  <c r="M79" i="8"/>
  <c r="AE17" i="3"/>
  <c r="AE20"/>
  <c r="I50" i="4"/>
  <c r="AE50" i="3"/>
  <c r="I70" i="4"/>
  <c r="I96" i="8" s="1"/>
  <c r="I78" i="4"/>
  <c r="I104" i="8" s="1"/>
  <c r="I68" i="4"/>
  <c r="AF68" i="3" s="1"/>
  <c r="AF66"/>
  <c r="AE79"/>
  <c r="I63" i="4"/>
  <c r="AE63" i="3"/>
  <c r="AF40"/>
  <c r="I46" i="8"/>
  <c r="AE40" i="3"/>
  <c r="AE29"/>
  <c r="AG57" i="7"/>
  <c r="V57" i="4"/>
  <c r="W57" s="1"/>
  <c r="AE58" i="3"/>
  <c r="I58" i="4"/>
  <c r="M100" i="8"/>
  <c r="I30"/>
  <c r="AF24" i="3"/>
  <c r="AG68" i="7"/>
  <c r="AF31" i="3"/>
  <c r="AE21"/>
  <c r="I26" i="8"/>
  <c r="I33" i="4"/>
  <c r="AE33" i="3"/>
  <c r="I71" i="4"/>
  <c r="AE71" i="3"/>
  <c r="AG35" i="7"/>
  <c r="AE66" i="3"/>
  <c r="AF57"/>
  <c r="I83" i="8"/>
  <c r="M31"/>
  <c r="O31"/>
  <c r="AF53" i="3"/>
  <c r="AG79" i="6"/>
  <c r="M98" i="8"/>
  <c r="O98"/>
  <c r="AG51" i="7"/>
  <c r="V51" i="4"/>
  <c r="W51" s="1"/>
  <c r="I91" i="8"/>
  <c r="AF69" i="3"/>
  <c r="I87" i="8"/>
  <c r="AF61" i="3"/>
  <c r="O26" i="8"/>
  <c r="M26"/>
  <c r="V70" i="4"/>
  <c r="W70" s="1"/>
  <c r="AG70" i="7"/>
  <c r="AG20" i="6"/>
  <c r="K26" i="8"/>
  <c r="M17"/>
  <c r="V69" i="4"/>
  <c r="W69" s="1"/>
  <c r="AG69" i="7"/>
  <c r="O43" i="8"/>
  <c r="M43"/>
  <c r="M87"/>
  <c r="O87"/>
  <c r="I80"/>
  <c r="AF54" i="3"/>
  <c r="AF17"/>
  <c r="I23" i="8"/>
  <c r="AF13" i="3"/>
  <c r="I19" i="8"/>
  <c r="K19"/>
  <c r="AG13" i="6"/>
  <c r="AF23" i="3"/>
  <c r="I29" i="8"/>
  <c r="V80" i="4"/>
  <c r="W80" s="1"/>
  <c r="AG80" i="7"/>
  <c r="AF35" i="3"/>
  <c r="I41" i="8"/>
  <c r="AG71" i="6"/>
  <c r="K97" i="8"/>
  <c r="V30" i="4"/>
  <c r="W30" s="1"/>
  <c r="AG30" i="7"/>
  <c r="V12" i="4"/>
  <c r="W12" s="1"/>
  <c r="AG12" i="7"/>
  <c r="AF56" i="3"/>
  <c r="I82" i="8"/>
  <c r="AF79" i="3"/>
  <c r="I105" i="8"/>
  <c r="O15"/>
  <c r="M15"/>
  <c r="I33"/>
  <c r="AF27" i="3"/>
  <c r="V27" i="4"/>
  <c r="W27" s="1"/>
  <c r="AG27" i="7"/>
  <c r="AF62" i="3"/>
  <c r="AG52" i="7"/>
  <c r="V52" i="4"/>
  <c r="W52" s="1"/>
  <c r="AF15" i="3"/>
  <c r="I21" i="8"/>
  <c r="AG39" i="7"/>
  <c r="I38" i="8"/>
  <c r="AF32" i="3"/>
  <c r="AG10" i="6" l="1"/>
  <c r="AG16" i="7"/>
  <c r="AG14"/>
  <c r="V22" i="4"/>
  <c r="W22" s="1"/>
  <c r="K39" i="8"/>
  <c r="AF38" i="3"/>
  <c r="K33" i="8"/>
  <c r="I42"/>
  <c r="O14" i="4"/>
  <c r="AG56" i="6"/>
  <c r="K44" i="8"/>
  <c r="AG24" i="6"/>
  <c r="O69" i="4"/>
  <c r="AF69" i="6"/>
  <c r="AG18" i="7"/>
  <c r="AG39" i="6"/>
  <c r="K94" i="8"/>
  <c r="AG23" i="6"/>
  <c r="AG32" i="7"/>
  <c r="K23" i="8"/>
  <c r="O50" i="4"/>
  <c r="AF76" i="6"/>
  <c r="O76" i="4"/>
  <c r="AG73" i="6"/>
  <c r="W26" i="4"/>
  <c r="O32" i="8" s="1"/>
  <c r="O35" i="4"/>
  <c r="AF35" i="6"/>
  <c r="O9" i="4"/>
  <c r="AF9" i="6"/>
  <c r="K85" i="8"/>
  <c r="AG59" i="6"/>
  <c r="AF28"/>
  <c r="O28" i="4"/>
  <c r="K83" i="8"/>
  <c r="AG57" i="6"/>
  <c r="I45" i="8"/>
  <c r="AG74" i="6"/>
  <c r="AF22"/>
  <c r="O22" i="4"/>
  <c r="AF34" i="6"/>
  <c r="O34" i="4"/>
  <c r="O19"/>
  <c r="AF19" i="6"/>
  <c r="AF67"/>
  <c r="O67" i="4"/>
  <c r="AG32" i="6"/>
  <c r="O53" i="4"/>
  <c r="AF53" i="6"/>
  <c r="AF51"/>
  <c r="O51" i="4"/>
  <c r="O75"/>
  <c r="AF75" i="6"/>
  <c r="AG16"/>
  <c r="K22" i="8"/>
  <c r="V36" i="4"/>
  <c r="W36" s="1"/>
  <c r="O42" i="8" s="1"/>
  <c r="AF78" i="6"/>
  <c r="O78" i="4"/>
  <c r="AF54" i="6"/>
  <c r="O54" i="4"/>
  <c r="K24" i="8"/>
  <c r="AG18" i="6"/>
  <c r="AF70"/>
  <c r="O70" i="4"/>
  <c r="O62"/>
  <c r="AF62" i="6"/>
  <c r="AG77"/>
  <c r="K103" i="8"/>
  <c r="I43"/>
  <c r="I94"/>
  <c r="AF26" i="3"/>
  <c r="AF70"/>
  <c r="I86" i="8"/>
  <c r="AF67" i="3"/>
  <c r="AF78"/>
  <c r="I40" i="8"/>
  <c r="AF34" i="3"/>
  <c r="I98" i="8"/>
  <c r="AF59" i="3"/>
  <c r="I31" i="8"/>
  <c r="I22"/>
  <c r="I36"/>
  <c r="AF28" i="3"/>
  <c r="AF18"/>
  <c r="M82" i="8"/>
  <c r="O82"/>
  <c r="M104"/>
  <c r="O104"/>
  <c r="AF80" i="3"/>
  <c r="AF12"/>
  <c r="AF77"/>
  <c r="M28" i="8"/>
  <c r="O28"/>
  <c r="I97"/>
  <c r="AF71" i="3"/>
  <c r="O101" i="8"/>
  <c r="M101"/>
  <c r="I39"/>
  <c r="AF33" i="3"/>
  <c r="AF58"/>
  <c r="I84" i="8"/>
  <c r="AF50" i="3"/>
  <c r="I76" i="8"/>
  <c r="AF74" i="3"/>
  <c r="I100" i="8"/>
  <c r="M83"/>
  <c r="O83"/>
  <c r="I89"/>
  <c r="AF63" i="3"/>
  <c r="O95" i="8"/>
  <c r="M95"/>
  <c r="M77"/>
  <c r="O77"/>
  <c r="M22"/>
  <c r="O22"/>
  <c r="O38"/>
  <c r="M38"/>
  <c r="M96"/>
  <c r="O96"/>
  <c r="M20"/>
  <c r="O20"/>
  <c r="O24"/>
  <c r="M24"/>
  <c r="O45"/>
  <c r="M45"/>
  <c r="M36"/>
  <c r="O36"/>
  <c r="O78"/>
  <c r="M78"/>
  <c r="M33"/>
  <c r="O33"/>
  <c r="O106"/>
  <c r="M106"/>
  <c r="O18"/>
  <c r="M18"/>
  <c r="K20" l="1"/>
  <c r="AG14" i="6"/>
  <c r="K95" i="8"/>
  <c r="AG69" i="6"/>
  <c r="AG76"/>
  <c r="K102" i="8"/>
  <c r="M42"/>
  <c r="AG50" i="6"/>
  <c r="K76" i="8"/>
  <c r="AG67" i="6"/>
  <c r="K93" i="8"/>
  <c r="K34"/>
  <c r="AG28" i="6"/>
  <c r="AG9"/>
  <c r="K15" i="8"/>
  <c r="AG75" i="6"/>
  <c r="K101" i="8"/>
  <c r="AG53" i="6"/>
  <c r="K79" i="8"/>
  <c r="K28"/>
  <c r="AG22" i="6"/>
  <c r="AG34"/>
  <c r="K40" i="8"/>
  <c r="K77"/>
  <c r="AG51" i="6"/>
  <c r="K25" i="8"/>
  <c r="AG19" i="6"/>
  <c r="AG35"/>
  <c r="K41" i="8"/>
  <c r="AG54" i="6"/>
  <c r="K80" i="8"/>
  <c r="K104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<sst xmlns="http://schemas.openxmlformats.org/spreadsheetml/2006/main" count="666" uniqueCount="176">
  <si>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</si>
  <si>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</si>
  <si>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</si>
  <si>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</si>
  <si>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</si>
  <si>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</si>
  <si>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</si>
  <si>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</si>
  <si>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</si>
  <si>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</si>
  <si>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</si>
  <si>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</si>
  <si>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</si>
  <si>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</si>
  <si>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</si>
  <si>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</si>
  <si>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</si>
  <si>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</si>
  <si>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</si>
  <si>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</si>
  <si>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</si>
  <si>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</si>
  <si>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</si>
  <si>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</si>
  <si>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</si>
  <si>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</si>
  <si>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</si>
  <si>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</si>
  <si>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</si>
  <si>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</si>
  <si>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</si>
  <si>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</si>
  <si>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</si>
  <si>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</si>
  <si>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</si>
  <si>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</si>
  <si>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</si>
  <si>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</si>
  <si>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</si>
  <si>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</si>
  <si>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</si>
  <si>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</si>
  <si>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</si>
  <si>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</si>
  <si>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</si>
  <si>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</si>
  <si>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</si>
  <si>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</si>
  <si>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</si>
  <si>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</si>
  <si>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</si>
  <si>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</si>
  <si>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</si>
  <si>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</si>
  <si>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</si>
  <si>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</si>
  <si>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</si>
  <si>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</si>
  <si>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</si>
  <si>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</si>
  <si>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</si>
  <si>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</si>
  <si>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</si>
  <si>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</si>
  <si>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</si>
  <si>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</si>
  <si>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</si>
  <si>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</si>
  <si>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</si>
  <si>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</si>
  <si>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</si>
  <si>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</si>
  <si>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</si>
  <si>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</si>
  <si>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</si>
  <si>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</si>
  <si>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</si>
  <si>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</si>
  <si>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</si>
  <si>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</si>
  <si>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</si>
  <si>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</si>
  <si>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</si>
  <si>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</si>
  <si>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</si>
  <si>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</si>
  <si>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</si>
  <si>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</si>
  <si>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</si>
  <si>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</si>
  <si>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</si>
  <si>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</si>
  <si>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</si>
  <si>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</si>
  <si>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</si>
  <si>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</si>
  <si>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</si>
  <si>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</si>
  <si>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</si>
  <si>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</si>
  <si>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</si>
  <si>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</si>
  <si>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</si>
  <si>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</si>
  <si>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</si>
  <si>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</si>
  <si>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</si>
  <si>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</si>
  <si>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</si>
  <si>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</si>
  <si>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</si>
  <si>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</si>
  <si>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</si>
  <si>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</si>
  <si>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</si>
  <si>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</si>
  <si>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</si>
  <si>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</si>
  <si>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</si>
  <si>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</si>
  <si>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</si>
  <si>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</si>
  <si>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</si>
  <si>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</si>
  <si>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</si>
  <si>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</si>
  <si>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</si>
  <si>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</si>
  <si>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</si>
  <si>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</si>
  <si>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</si>
  <si>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</si>
  <si>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</si>
  <si>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</si>
  <si>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</si>
  <si>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</si>
  <si>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</si>
  <si>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</si>
  <si>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</si>
  <si>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</si>
  <si>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</si>
  <si>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</si>
  <si>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</si>
  <si>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</si>
  <si>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</si>
  <si>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</si>
  <si>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</si>
  <si>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</si>
  <si>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</si>
  <si>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</si>
  <si>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</si>
  <si>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</si>
  <si>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</si>
  <si>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>(Instructor/Professor Name)</t>
  </si>
  <si>
    <t xml:space="preserve">DESCRIPTIVE TITLE: </t>
  </si>
  <si>
    <t>ACZON, SHARMAINE R.</t>
  </si>
  <si>
    <t>CAYANOS, JUNEBERT S.</t>
  </si>
  <si>
    <t>BSIT</t>
  </si>
  <si>
    <t>QUIZ</t>
  </si>
  <si>
    <t>LAB 01</t>
  </si>
  <si>
    <t>LAB 02</t>
  </si>
  <si>
    <t>LAB 03</t>
  </si>
  <si>
    <t>LAB 04</t>
  </si>
  <si>
    <t>LAB 05</t>
  </si>
  <si>
    <t>QUIZ 1</t>
  </si>
  <si>
    <t>QUIZ 2</t>
  </si>
  <si>
    <t>QUIZ 3</t>
  </si>
  <si>
    <t>QUIZ 4</t>
  </si>
  <si>
    <t>ITS 332</t>
  </si>
  <si>
    <t>GRAPHICAL INFORMATION SYSTEM</t>
  </si>
  <si>
    <t>CITCS INTL 2B</t>
  </si>
  <si>
    <t xml:space="preserve">TTH 5:30PM-6:45PM </t>
  </si>
  <si>
    <t>MWF 5:30PM-6:45PM</t>
  </si>
  <si>
    <t>M307</t>
  </si>
  <si>
    <t>2015-2016</t>
  </si>
  <si>
    <t>UD</t>
  </si>
</sst>
</file>

<file path=xl/styles.xml><?xml version="1.0" encoding="utf-8"?>
<styleSheet xmlns="http://schemas.openxmlformats.org/spreadsheetml/2006/main">
  <numFmts count="4">
    <numFmt numFmtId="164" formatCode="d\-mmm\-yyyy"/>
    <numFmt numFmtId="165" formatCode="mmmm\ d\,\ yyyy"/>
    <numFmt numFmtId="166" formatCode="mm/dd/yy;@"/>
    <numFmt numFmtId="167" formatCode="###\-###0"/>
  </numFmts>
  <fonts count="7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1" fillId="0" borderId="19" xfId="2" applyFont="1" applyFill="1" applyBorder="1" applyAlignment="1" applyProtection="1">
      <alignment horizontal="center" shrinkToFit="1"/>
      <protection locked="0"/>
    </xf>
    <xf numFmtId="0" fontId="1" fillId="0" borderId="19" xfId="2" applyFont="1" applyFill="1" applyBorder="1" applyAlignment="1" applyProtection="1">
      <alignment horizontal="left" shrinkToFit="1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U2189"/>
  <sheetViews>
    <sheetView showGridLines="0" workbookViewId="0">
      <selection activeCell="G16" sqref="G16"/>
    </sheetView>
  </sheetViews>
  <sheetFormatPr defaultRowHeight="1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/>
    <row r="2" spans="2:18" ht="13.35" customHeight="1" thickTop="1">
      <c r="B2" s="210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  <c r="P2" s="172" t="s">
        <v>24</v>
      </c>
      <c r="Q2" s="172"/>
      <c r="R2" s="172"/>
    </row>
    <row r="3" spans="2:18" ht="13.35" customHeight="1"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5"/>
      <c r="P3" s="27" t="s">
        <v>25</v>
      </c>
      <c r="Q3" s="27" t="s">
        <v>26</v>
      </c>
      <c r="R3" s="27" t="s">
        <v>27</v>
      </c>
    </row>
    <row r="4" spans="2:18" ht="13.35" customHeight="1">
      <c r="B4" s="213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5"/>
      <c r="P4" s="27">
        <v>0</v>
      </c>
      <c r="Q4" s="27">
        <v>6.9999000000000002</v>
      </c>
      <c r="R4" s="28">
        <v>70</v>
      </c>
    </row>
    <row r="5" spans="2:18" ht="13.35" customHeight="1">
      <c r="B5" s="213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5"/>
      <c r="P5" s="27">
        <v>7</v>
      </c>
      <c r="Q5" s="27">
        <v>18.9999</v>
      </c>
      <c r="R5" s="28">
        <v>71</v>
      </c>
    </row>
    <row r="6" spans="2:18" ht="13.35" customHeight="1">
      <c r="B6" s="213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5"/>
      <c r="P6" s="27">
        <v>19</v>
      </c>
      <c r="Q6" s="27">
        <v>30.9999</v>
      </c>
      <c r="R6" s="28">
        <v>72</v>
      </c>
    </row>
    <row r="7" spans="2:18" ht="13.35" customHeight="1">
      <c r="B7" s="213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5"/>
      <c r="P7" s="27">
        <v>31</v>
      </c>
      <c r="Q7" s="27">
        <v>42.999899999999997</v>
      </c>
      <c r="R7" s="28">
        <v>73</v>
      </c>
    </row>
    <row r="8" spans="2:18" ht="13.35" customHeight="1">
      <c r="B8" s="213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5"/>
      <c r="P8" s="27">
        <v>43</v>
      </c>
      <c r="Q8" s="27">
        <v>49.999899999999997</v>
      </c>
      <c r="R8" s="28">
        <v>74</v>
      </c>
    </row>
    <row r="9" spans="2:18" ht="13.35" customHeight="1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7"/>
      <c r="M9" s="217"/>
      <c r="N9" s="218"/>
      <c r="P9" s="27">
        <v>50</v>
      </c>
      <c r="Q9" s="27">
        <v>51.499899999999997</v>
      </c>
      <c r="R9" s="28">
        <v>75</v>
      </c>
    </row>
    <row r="10" spans="2:18" ht="13.35" customHeight="1" thickBot="1">
      <c r="B10" s="29"/>
      <c r="C10" s="219" t="s">
        <v>13</v>
      </c>
      <c r="D10" s="220"/>
      <c r="E10" s="220"/>
      <c r="F10" s="220"/>
      <c r="G10" s="220"/>
      <c r="H10" s="220"/>
      <c r="I10" s="220"/>
      <c r="J10" s="220"/>
      <c r="K10" s="220"/>
      <c r="L10" s="220"/>
      <c r="M10" s="221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>
      <c r="B11" s="31"/>
      <c r="C11" s="204"/>
      <c r="D11" s="189"/>
      <c r="E11" s="189"/>
      <c r="F11" s="189"/>
      <c r="G11" s="189"/>
      <c r="H11" s="189"/>
      <c r="I11" s="189"/>
      <c r="J11" s="189"/>
      <c r="K11" s="189"/>
      <c r="L11" s="189"/>
      <c r="M11" s="205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>
      <c r="B12" s="31"/>
      <c r="C12" s="13"/>
      <c r="D12" s="190" t="s">
        <v>170</v>
      </c>
      <c r="E12" s="226"/>
      <c r="F12" s="1"/>
      <c r="G12" s="222" t="s">
        <v>168</v>
      </c>
      <c r="H12" s="225"/>
      <c r="I12" s="2"/>
      <c r="J12" s="222" t="s">
        <v>169</v>
      </c>
      <c r="K12" s="223"/>
      <c r="L12" s="224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>
      <c r="B13" s="31"/>
      <c r="C13" s="13"/>
      <c r="D13" s="176" t="s">
        <v>14</v>
      </c>
      <c r="E13" s="177"/>
      <c r="F13" s="1"/>
      <c r="G13" s="176" t="s">
        <v>15</v>
      </c>
      <c r="H13" s="176"/>
      <c r="I13" s="2"/>
      <c r="J13" s="176" t="s">
        <v>16</v>
      </c>
      <c r="K13" s="189"/>
      <c r="L13" s="189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>
      <c r="B14" s="31"/>
      <c r="C14" s="13"/>
      <c r="D14" s="222" t="s">
        <v>171</v>
      </c>
      <c r="E14" s="225"/>
      <c r="F14" s="4"/>
      <c r="G14" s="222" t="s">
        <v>172</v>
      </c>
      <c r="H14" s="225"/>
      <c r="I14" s="5"/>
      <c r="J14" s="167" t="s">
        <v>173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>
      <c r="B15" s="31"/>
      <c r="C15" s="13"/>
      <c r="D15" s="176" t="s">
        <v>17</v>
      </c>
      <c r="E15" s="188"/>
      <c r="F15" s="4"/>
      <c r="G15" s="176" t="s">
        <v>18</v>
      </c>
      <c r="H15" s="188"/>
      <c r="I15" s="5"/>
      <c r="J15" s="3" t="s">
        <v>19</v>
      </c>
      <c r="K15" s="227"/>
      <c r="L15" s="189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>
      <c r="B16" s="31"/>
      <c r="C16" s="13"/>
      <c r="D16" s="190" t="s">
        <v>174</v>
      </c>
      <c r="E16" s="191"/>
      <c r="F16" s="4"/>
      <c r="G16" s="168">
        <v>2</v>
      </c>
      <c r="H16" s="182"/>
      <c r="I16" s="182"/>
      <c r="J16" s="178" t="s">
        <v>153</v>
      </c>
      <c r="K16" s="179"/>
      <c r="L16" s="180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>
      <c r="B17" s="31"/>
      <c r="C17" s="13"/>
      <c r="D17" s="176" t="s">
        <v>20</v>
      </c>
      <c r="E17" s="200"/>
      <c r="F17" s="4"/>
      <c r="G17" s="3" t="s">
        <v>21</v>
      </c>
      <c r="H17" s="15"/>
      <c r="I17" s="5"/>
      <c r="J17" s="176" t="s">
        <v>22</v>
      </c>
      <c r="K17" s="189"/>
      <c r="L17" s="189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>
      <c r="B18" s="31"/>
      <c r="C18" s="12"/>
      <c r="D18" s="185"/>
      <c r="E18" s="185"/>
      <c r="F18" s="15"/>
      <c r="G18" s="186"/>
      <c r="H18" s="186"/>
      <c r="I18" s="186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>
      <c r="B19" s="31"/>
      <c r="C19" s="17"/>
      <c r="D19" s="197" t="s">
        <v>1</v>
      </c>
      <c r="E19" s="199"/>
      <c r="F19" s="7"/>
      <c r="G19" s="197" t="s">
        <v>2</v>
      </c>
      <c r="H19" s="198"/>
      <c r="I19" s="198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>
      <c r="B20" s="31"/>
      <c r="C20" s="19"/>
      <c r="D20" s="206">
        <v>40575</v>
      </c>
      <c r="E20" s="207"/>
      <c r="F20" s="8"/>
      <c r="G20" s="201" t="s">
        <v>5</v>
      </c>
      <c r="H20" s="202"/>
      <c r="I20" s="203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>
      <c r="B21" s="31"/>
      <c r="C21" s="19"/>
      <c r="D21" s="176" t="s">
        <v>3</v>
      </c>
      <c r="E21" s="177"/>
      <c r="F21" s="9"/>
      <c r="G21" s="201" t="s">
        <v>6</v>
      </c>
      <c r="H21" s="202"/>
      <c r="I21" s="203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>
      <c r="B22" s="31"/>
      <c r="C22" s="19"/>
      <c r="D22" s="183">
        <v>40603</v>
      </c>
      <c r="E22" s="184"/>
      <c r="F22" s="8"/>
      <c r="G22" s="208" t="s">
        <v>136</v>
      </c>
      <c r="H22" s="209"/>
      <c r="I22" s="209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>
      <c r="B23" s="31"/>
      <c r="C23" s="19"/>
      <c r="D23" s="176" t="s">
        <v>23</v>
      </c>
      <c r="E23" s="177"/>
      <c r="F23" s="9"/>
      <c r="G23" s="181"/>
      <c r="H23" s="181"/>
      <c r="I23" s="181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>
      <c r="B24" s="31"/>
      <c r="C24" s="19"/>
      <c r="D24" s="183">
        <v>40634</v>
      </c>
      <c r="E24" s="187"/>
      <c r="F24" s="9"/>
      <c r="G24" s="197" t="s">
        <v>7</v>
      </c>
      <c r="H24" s="198"/>
      <c r="I24" s="198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>
      <c r="B25" s="31"/>
      <c r="C25" s="19"/>
      <c r="D25" s="176" t="s">
        <v>4</v>
      </c>
      <c r="E25" s="177"/>
      <c r="F25" s="8"/>
      <c r="G25" s="192" t="s">
        <v>11</v>
      </c>
      <c r="H25" s="193"/>
      <c r="I25" s="193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>
      <c r="B26" s="31"/>
      <c r="C26" s="19"/>
      <c r="D26" s="176"/>
      <c r="E26" s="189"/>
      <c r="F26" s="8"/>
      <c r="G26" s="194" t="s">
        <v>12</v>
      </c>
      <c r="H26" s="195"/>
      <c r="I26" s="196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>
      <c r="B27" s="31"/>
      <c r="C27" s="174" t="s">
        <v>152</v>
      </c>
      <c r="D27" s="175"/>
      <c r="E27" s="175"/>
      <c r="F27" s="21"/>
      <c r="G27" s="173"/>
      <c r="H27" s="173"/>
      <c r="I27" s="173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/>
    <row r="36" spans="2:18" s="25" customFormat="1"/>
    <row r="37" spans="2:18" s="25" customFormat="1"/>
    <row r="38" spans="2:18" s="25" customFormat="1"/>
    <row r="39" spans="2:18" s="25" customFormat="1"/>
    <row r="40" spans="2:18" s="25" customFormat="1"/>
    <row r="41" spans="2:18" s="25" customFormat="1"/>
    <row r="42" spans="2:18" s="25" customFormat="1"/>
    <row r="43" spans="2:18" s="25" customFormat="1"/>
    <row r="44" spans="2:18" s="25" customFormat="1"/>
    <row r="45" spans="2:18" s="25" customFormat="1"/>
    <row r="46" spans="2:18" s="25" customFormat="1"/>
    <row r="47" spans="2:18" s="25" customFormat="1"/>
    <row r="48" spans="2:18" s="25" customFormat="1"/>
    <row r="49" s="25" customFormat="1"/>
    <row r="50" s="25" customFormat="1"/>
    <row r="51" s="25" customFormat="1"/>
    <row r="52" s="25" customFormat="1"/>
    <row r="53" s="25" customFormat="1"/>
    <row r="54" s="25" customFormat="1"/>
    <row r="55" s="25" customFormat="1"/>
    <row r="56" s="25" customFormat="1"/>
    <row r="57" s="25" customFormat="1"/>
    <row r="58" s="25" customFormat="1"/>
    <row r="59" s="25" customFormat="1"/>
    <row r="60" s="25" customFormat="1"/>
    <row r="61" s="25" customFormat="1"/>
    <row r="62" s="25" customFormat="1"/>
    <row r="63" s="25" customFormat="1"/>
    <row r="64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  <row r="785" s="25" customFormat="1"/>
    <row r="786" s="25" customFormat="1"/>
    <row r="787" s="25" customFormat="1"/>
    <row r="788" s="25" customFormat="1"/>
    <row r="789" s="25" customFormat="1"/>
    <row r="790" s="25" customFormat="1"/>
    <row r="791" s="25" customFormat="1"/>
    <row r="792" s="25" customFormat="1"/>
    <row r="793" s="25" customFormat="1"/>
    <row r="794" s="25" customFormat="1"/>
    <row r="795" s="25" customFormat="1"/>
    <row r="796" s="25" customFormat="1"/>
    <row r="797" s="25" customFormat="1"/>
    <row r="798" s="25" customFormat="1"/>
    <row r="799" s="25" customFormat="1"/>
    <row r="800" s="25" customFormat="1"/>
    <row r="801" s="25" customFormat="1"/>
    <row r="802" s="25" customFormat="1"/>
    <row r="803" s="25" customFormat="1"/>
    <row r="804" s="25" customFormat="1"/>
    <row r="805" s="25" customFormat="1"/>
    <row r="806" s="25" customFormat="1"/>
    <row r="807" s="25" customFormat="1"/>
    <row r="808" s="25" customFormat="1"/>
    <row r="809" s="25" customFormat="1"/>
    <row r="810" s="25" customFormat="1"/>
    <row r="811" s="25" customFormat="1"/>
    <row r="812" s="25" customFormat="1"/>
    <row r="813" s="25" customFormat="1"/>
    <row r="814" s="25" customFormat="1"/>
    <row r="815" s="25" customFormat="1"/>
    <row r="816" s="25" customFormat="1"/>
    <row r="817" s="25" customFormat="1"/>
    <row r="818" s="25" customFormat="1"/>
    <row r="819" s="25" customFormat="1"/>
    <row r="820" s="25" customFormat="1"/>
    <row r="821" s="25" customFormat="1"/>
    <row r="822" s="25" customFormat="1"/>
    <row r="823" s="25" customFormat="1"/>
    <row r="824" s="25" customFormat="1"/>
    <row r="825" s="25" customFormat="1"/>
    <row r="826" s="25" customFormat="1"/>
    <row r="827" s="25" customFormat="1"/>
    <row r="828" s="25" customFormat="1"/>
    <row r="829" s="25" customFormat="1"/>
    <row r="830" s="25" customFormat="1"/>
    <row r="831" s="25" customFormat="1"/>
    <row r="832" s="25" customFormat="1"/>
    <row r="833" s="25" customFormat="1"/>
    <row r="834" s="25" customFormat="1"/>
    <row r="835" s="25" customFormat="1"/>
    <row r="836" s="25" customFormat="1"/>
    <row r="837" s="25" customFormat="1"/>
    <row r="838" s="25" customFormat="1"/>
    <row r="839" s="25" customFormat="1"/>
    <row r="840" s="25" customFormat="1"/>
    <row r="841" s="25" customFormat="1"/>
    <row r="842" s="25" customFormat="1"/>
    <row r="843" s="25" customFormat="1"/>
    <row r="844" s="25" customFormat="1"/>
    <row r="845" s="25" customFormat="1"/>
    <row r="846" s="25" customFormat="1"/>
    <row r="847" s="25" customFormat="1"/>
    <row r="848" s="25" customFormat="1"/>
    <row r="849" s="25" customFormat="1"/>
    <row r="850" s="25" customFormat="1"/>
    <row r="851" s="25" customFormat="1"/>
    <row r="852" s="25" customFormat="1"/>
    <row r="853" s="25" customFormat="1"/>
    <row r="854" s="25" customFormat="1"/>
    <row r="855" s="25" customFormat="1"/>
    <row r="856" s="25" customFormat="1"/>
    <row r="857" s="25" customFormat="1"/>
    <row r="858" s="25" customFormat="1"/>
    <row r="859" s="25" customFormat="1"/>
    <row r="860" s="25" customFormat="1"/>
    <row r="861" s="25" customFormat="1"/>
    <row r="862" s="25" customFormat="1"/>
    <row r="863" s="25" customFormat="1"/>
    <row r="864" s="25" customFormat="1"/>
    <row r="865" s="25" customFormat="1"/>
    <row r="866" s="25" customFormat="1"/>
    <row r="867" s="25" customFormat="1"/>
    <row r="868" s="25" customFormat="1"/>
    <row r="869" s="25" customFormat="1"/>
    <row r="870" s="25" customFormat="1"/>
    <row r="871" s="25" customFormat="1"/>
    <row r="872" s="25" customFormat="1"/>
    <row r="873" s="25" customFormat="1"/>
    <row r="874" s="25" customFormat="1"/>
    <row r="875" s="25" customFormat="1"/>
    <row r="876" s="25" customFormat="1"/>
    <row r="877" s="25" customFormat="1"/>
    <row r="878" s="25" customFormat="1"/>
    <row r="879" s="25" customFormat="1"/>
    <row r="880" s="25" customFormat="1"/>
    <row r="881" s="25" customFormat="1"/>
    <row r="882" s="25" customFormat="1"/>
    <row r="883" s="25" customFormat="1"/>
    <row r="884" s="25" customFormat="1"/>
    <row r="885" s="25" customFormat="1"/>
    <row r="886" s="25" customFormat="1"/>
    <row r="887" s="25" customFormat="1"/>
    <row r="888" s="25" customFormat="1"/>
    <row r="889" s="25" customFormat="1"/>
    <row r="890" s="25" customFormat="1"/>
    <row r="891" s="25" customFormat="1"/>
    <row r="892" s="25" customFormat="1"/>
    <row r="893" s="25" customFormat="1"/>
    <row r="894" s="25" customFormat="1"/>
    <row r="895" s="25" customFormat="1"/>
    <row r="896" s="25" customFormat="1"/>
    <row r="897" s="25" customFormat="1"/>
    <row r="898" s="25" customFormat="1"/>
    <row r="899" s="25" customFormat="1"/>
    <row r="900" s="25" customFormat="1"/>
    <row r="901" s="25" customFormat="1"/>
    <row r="902" s="25" customFormat="1"/>
    <row r="903" s="25" customFormat="1"/>
    <row r="904" s="25" customFormat="1"/>
    <row r="905" s="25" customFormat="1"/>
    <row r="906" s="25" customFormat="1"/>
    <row r="907" s="25" customFormat="1"/>
    <row r="908" s="25" customFormat="1"/>
    <row r="909" s="25" customFormat="1"/>
    <row r="910" s="25" customFormat="1"/>
    <row r="911" s="25" customFormat="1"/>
    <row r="912" s="25" customFormat="1"/>
    <row r="913" s="25" customFormat="1"/>
    <row r="914" s="25" customFormat="1"/>
    <row r="915" s="25" customFormat="1"/>
    <row r="916" s="25" customFormat="1"/>
    <row r="917" s="25" customFormat="1"/>
    <row r="918" s="25" customFormat="1"/>
    <row r="919" s="25" customFormat="1"/>
    <row r="920" s="25" customFormat="1"/>
    <row r="921" s="25" customFormat="1"/>
    <row r="922" s="25" customFormat="1"/>
    <row r="923" s="25" customFormat="1"/>
    <row r="924" s="25" customFormat="1"/>
    <row r="925" s="25" customFormat="1"/>
    <row r="926" s="25" customFormat="1"/>
    <row r="927" s="25" customFormat="1"/>
    <row r="928" s="25" customFormat="1"/>
    <row r="929" s="25" customFormat="1"/>
    <row r="930" s="25" customFormat="1"/>
    <row r="931" s="25" customFormat="1"/>
    <row r="932" s="25" customFormat="1"/>
    <row r="933" s="25" customFormat="1"/>
    <row r="934" s="25" customFormat="1"/>
    <row r="935" s="25" customFormat="1"/>
    <row r="936" s="25" customFormat="1"/>
    <row r="937" s="25" customFormat="1"/>
    <row r="938" s="25" customFormat="1"/>
    <row r="939" s="25" customFormat="1"/>
    <row r="940" s="25" customFormat="1"/>
    <row r="941" s="25" customFormat="1"/>
    <row r="942" s="25" customFormat="1"/>
    <row r="943" s="25" customFormat="1"/>
    <row r="944" s="25" customFormat="1"/>
    <row r="945" s="25" customFormat="1"/>
    <row r="946" s="25" customFormat="1"/>
    <row r="947" s="25" customFormat="1"/>
    <row r="948" s="25" customFormat="1"/>
    <row r="949" s="25" customFormat="1"/>
    <row r="950" s="25" customFormat="1"/>
    <row r="951" s="25" customFormat="1"/>
    <row r="952" s="25" customFormat="1"/>
    <row r="953" s="25" customFormat="1"/>
    <row r="954" s="25" customFormat="1"/>
    <row r="955" s="25" customFormat="1"/>
    <row r="956" s="25" customFormat="1"/>
    <row r="957" s="25" customFormat="1"/>
    <row r="958" s="25" customFormat="1"/>
    <row r="959" s="25" customFormat="1"/>
    <row r="960" s="25" customFormat="1"/>
    <row r="961" s="25" customFormat="1"/>
    <row r="962" s="25" customFormat="1"/>
    <row r="963" s="25" customFormat="1"/>
    <row r="964" s="25" customFormat="1"/>
    <row r="965" s="25" customFormat="1"/>
    <row r="966" s="25" customFormat="1"/>
    <row r="967" s="25" customFormat="1"/>
    <row r="968" s="25" customFormat="1"/>
    <row r="969" s="25" customFormat="1"/>
    <row r="970" s="25" customFormat="1"/>
    <row r="971" s="25" customFormat="1"/>
    <row r="972" s="25" customFormat="1"/>
    <row r="973" s="25" customFormat="1"/>
    <row r="974" s="25" customFormat="1"/>
    <row r="975" s="25" customFormat="1"/>
    <row r="976" s="25" customFormat="1"/>
    <row r="977" s="25" customFormat="1"/>
    <row r="978" s="25" customFormat="1"/>
    <row r="979" s="25" customFormat="1"/>
    <row r="980" s="25" customFormat="1"/>
    <row r="981" s="25" customFormat="1"/>
    <row r="982" s="25" customFormat="1"/>
    <row r="983" s="25" customFormat="1"/>
    <row r="984" s="25" customFormat="1"/>
    <row r="985" s="25" customFormat="1"/>
    <row r="986" s="25" customFormat="1"/>
    <row r="987" s="25" customFormat="1"/>
    <row r="988" s="25" customFormat="1"/>
    <row r="989" s="25" customFormat="1"/>
    <row r="990" s="25" customFormat="1"/>
    <row r="991" s="25" customFormat="1"/>
    <row r="992" s="25" customFormat="1"/>
    <row r="993" s="25" customFormat="1"/>
    <row r="994" s="25" customFormat="1"/>
    <row r="995" s="25" customFormat="1"/>
    <row r="996" s="25" customFormat="1"/>
    <row r="997" s="25" customFormat="1"/>
    <row r="998" s="25" customFormat="1"/>
    <row r="999" s="25" customFormat="1"/>
    <row r="1000" s="25" customFormat="1"/>
    <row r="1001" s="25" customFormat="1"/>
    <row r="1002" s="25" customFormat="1"/>
    <row r="1003" s="25" customFormat="1"/>
    <row r="1004" s="25" customFormat="1"/>
    <row r="1005" s="25" customFormat="1"/>
    <row r="1006" s="25" customFormat="1"/>
    <row r="1007" s="25" customFormat="1"/>
    <row r="1008" s="25" customFormat="1"/>
    <row r="1009" s="25" customFormat="1"/>
    <row r="1010" s="25" customFormat="1"/>
    <row r="1011" s="25" customFormat="1"/>
    <row r="1012" s="25" customFormat="1"/>
    <row r="1013" s="25" customFormat="1"/>
    <row r="1014" s="25" customFormat="1"/>
    <row r="1015" s="25" customFormat="1"/>
    <row r="1016" s="25" customFormat="1"/>
    <row r="1017" s="25" customFormat="1"/>
    <row r="1018" s="25" customFormat="1"/>
    <row r="1019" s="25" customFormat="1"/>
    <row r="1020" s="25" customFormat="1"/>
    <row r="1021" s="25" customFormat="1"/>
    <row r="1022" s="25" customFormat="1"/>
    <row r="1023" s="25" customFormat="1"/>
    <row r="1024" s="25" customFormat="1"/>
    <row r="1025" s="25" customFormat="1"/>
    <row r="1026" s="25" customFormat="1"/>
    <row r="1027" s="25" customFormat="1"/>
    <row r="1028" s="25" customFormat="1"/>
    <row r="1029" s="25" customFormat="1"/>
    <row r="1030" s="25" customFormat="1"/>
    <row r="1031" s="25" customFormat="1"/>
    <row r="1032" s="25" customFormat="1"/>
    <row r="1033" s="25" customFormat="1"/>
    <row r="1034" s="25" customFormat="1"/>
    <row r="1035" s="25" customFormat="1"/>
    <row r="1036" s="25" customFormat="1"/>
    <row r="1037" s="25" customFormat="1"/>
    <row r="1038" s="25" customFormat="1"/>
    <row r="1039" s="25" customFormat="1"/>
    <row r="1040" s="25" customFormat="1"/>
    <row r="1041" s="25" customFormat="1"/>
    <row r="1042" s="25" customFormat="1"/>
    <row r="1043" s="25" customFormat="1"/>
    <row r="1044" s="25" customFormat="1"/>
    <row r="1045" s="25" customFormat="1"/>
    <row r="1046" s="25" customFormat="1"/>
    <row r="1047" s="25" customFormat="1"/>
    <row r="1048" s="25" customFormat="1"/>
    <row r="1049" s="25" customFormat="1"/>
    <row r="1050" s="25" customFormat="1"/>
    <row r="1051" s="25" customFormat="1"/>
    <row r="1052" s="25" customFormat="1"/>
    <row r="1053" s="25" customFormat="1"/>
    <row r="1054" s="25" customFormat="1"/>
    <row r="1055" s="25" customFormat="1"/>
    <row r="1056" s="25" customFormat="1"/>
    <row r="1057" s="25" customFormat="1"/>
    <row r="1058" s="25" customFormat="1"/>
    <row r="1059" s="25" customFormat="1"/>
    <row r="1060" s="25" customFormat="1"/>
    <row r="1061" s="25" customFormat="1"/>
    <row r="1062" s="25" customFormat="1"/>
    <row r="1063" s="25" customFormat="1"/>
    <row r="1064" s="25" customFormat="1"/>
    <row r="1065" s="25" customFormat="1"/>
    <row r="1066" s="25" customFormat="1"/>
    <row r="1067" s="25" customFormat="1"/>
    <row r="1068" s="25" customFormat="1"/>
    <row r="1069" s="25" customFormat="1"/>
    <row r="1070" s="25" customFormat="1"/>
    <row r="1071" s="25" customFormat="1"/>
    <row r="1072" s="25" customFormat="1"/>
    <row r="1073" s="25" customFormat="1"/>
    <row r="1074" s="25" customFormat="1"/>
    <row r="1075" s="25" customFormat="1"/>
    <row r="1076" s="25" customFormat="1"/>
    <row r="1077" s="25" customFormat="1"/>
    <row r="1078" s="25" customFormat="1"/>
    <row r="1079" s="25" customFormat="1"/>
    <row r="1080" s="25" customFormat="1"/>
    <row r="1081" s="25" customFormat="1"/>
    <row r="1082" s="25" customFormat="1"/>
    <row r="1083" s="25" customFormat="1"/>
    <row r="1084" s="25" customFormat="1"/>
    <row r="1085" s="25" customFormat="1"/>
    <row r="1086" s="25" customFormat="1"/>
    <row r="1087" s="25" customFormat="1"/>
    <row r="1088" s="25" customFormat="1"/>
    <row r="1089" s="25" customFormat="1"/>
    <row r="1090" s="25" customFormat="1"/>
    <row r="1091" s="25" customFormat="1"/>
    <row r="1092" s="25" customFormat="1"/>
    <row r="1093" s="25" customFormat="1"/>
    <row r="1094" s="25" customFormat="1"/>
    <row r="1095" s="25" customFormat="1"/>
    <row r="1096" s="25" customFormat="1"/>
    <row r="1097" s="25" customFormat="1"/>
    <row r="1098" s="25" customFormat="1"/>
    <row r="1099" s="25" customFormat="1"/>
    <row r="1100" s="25" customFormat="1"/>
    <row r="1101" s="25" customFormat="1"/>
    <row r="1102" s="25" customFormat="1"/>
    <row r="1103" s="25" customFormat="1"/>
    <row r="1104" s="25" customFormat="1"/>
    <row r="1105" s="25" customFormat="1"/>
    <row r="1106" s="25" customFormat="1"/>
    <row r="1107" s="25" customFormat="1"/>
    <row r="1108" s="25" customFormat="1"/>
    <row r="1109" s="25" customFormat="1"/>
    <row r="1110" s="25" customFormat="1"/>
    <row r="1111" s="25" customFormat="1"/>
    <row r="1112" s="25" customFormat="1"/>
    <row r="1113" s="25" customFormat="1"/>
    <row r="1114" s="25" customFormat="1"/>
    <row r="1115" s="25" customFormat="1"/>
    <row r="1116" s="25" customFormat="1"/>
    <row r="1117" s="25" customFormat="1"/>
    <row r="1118" s="25" customFormat="1"/>
    <row r="1119" s="25" customFormat="1"/>
    <row r="1120" s="25" customFormat="1"/>
    <row r="1121" s="25" customFormat="1"/>
    <row r="1122" s="25" customFormat="1"/>
    <row r="1123" s="25" customFormat="1"/>
    <row r="1124" s="25" customFormat="1"/>
    <row r="1125" s="25" customFormat="1"/>
    <row r="1126" s="25" customFormat="1"/>
    <row r="1127" s="25" customFormat="1"/>
    <row r="1128" s="25" customFormat="1"/>
    <row r="1129" s="25" customFormat="1"/>
    <row r="1130" s="25" customFormat="1"/>
    <row r="1131" s="25" customFormat="1"/>
    <row r="1132" s="25" customFormat="1"/>
    <row r="1133" s="25" customFormat="1"/>
    <row r="1134" s="25" customFormat="1"/>
    <row r="1135" s="25" customFormat="1"/>
    <row r="1136" s="25" customFormat="1"/>
    <row r="1137" s="25" customFormat="1"/>
    <row r="1138" s="25" customFormat="1"/>
    <row r="1139" s="25" customFormat="1"/>
    <row r="1140" s="25" customFormat="1"/>
    <row r="1141" s="25" customFormat="1"/>
    <row r="1142" s="25" customFormat="1"/>
    <row r="1143" s="25" customFormat="1"/>
    <row r="1144" s="25" customFormat="1"/>
    <row r="1145" s="25" customFormat="1"/>
    <row r="1146" s="25" customFormat="1"/>
    <row r="1147" s="25" customFormat="1"/>
    <row r="1148" s="25" customFormat="1"/>
    <row r="1149" s="25" customFormat="1"/>
    <row r="1150" s="25" customFormat="1"/>
    <row r="1151" s="25" customFormat="1"/>
    <row r="1152" s="25" customFormat="1"/>
    <row r="1153" s="25" customFormat="1"/>
    <row r="1154" s="25" customFormat="1"/>
    <row r="1155" s="25" customFormat="1"/>
    <row r="1156" s="25" customFormat="1"/>
    <row r="1157" s="25" customFormat="1"/>
    <row r="1158" s="25" customFormat="1"/>
    <row r="1159" s="25" customFormat="1"/>
    <row r="1160" s="25" customFormat="1"/>
    <row r="1161" s="25" customFormat="1"/>
    <row r="1162" s="25" customFormat="1"/>
    <row r="1163" s="25" customFormat="1"/>
    <row r="1164" s="25" customFormat="1"/>
    <row r="1165" s="25" customFormat="1"/>
    <row r="1166" s="25" customFormat="1"/>
    <row r="1167" s="25" customFormat="1"/>
    <row r="1168" s="25" customFormat="1"/>
    <row r="1169" s="25" customFormat="1"/>
    <row r="1170" s="25" customFormat="1"/>
    <row r="1171" s="25" customFormat="1"/>
    <row r="1172" s="25" customFormat="1"/>
    <row r="1173" s="25" customFormat="1"/>
    <row r="1174" s="25" customFormat="1"/>
    <row r="1175" s="25" customFormat="1"/>
    <row r="1176" s="25" customFormat="1"/>
    <row r="1177" s="25" customFormat="1"/>
    <row r="1178" s="25" customFormat="1"/>
    <row r="1179" s="25" customFormat="1"/>
    <row r="1180" s="25" customFormat="1"/>
    <row r="1181" s="25" customFormat="1"/>
    <row r="1182" s="25" customFormat="1"/>
    <row r="1183" s="25" customFormat="1"/>
    <row r="1184" s="25" customFormat="1"/>
    <row r="1185" s="25" customFormat="1"/>
    <row r="1186" s="25" customFormat="1"/>
    <row r="1187" s="25" customFormat="1"/>
    <row r="1188" s="25" customFormat="1"/>
    <row r="1189" s="25" customFormat="1"/>
    <row r="1190" s="25" customFormat="1"/>
    <row r="1191" s="25" customFormat="1"/>
    <row r="1192" s="25" customFormat="1"/>
    <row r="1193" s="25" customFormat="1"/>
    <row r="1194" s="25" customFormat="1"/>
    <row r="1195" s="25" customFormat="1"/>
    <row r="1196" s="25" customFormat="1"/>
    <row r="1197" s="25" customFormat="1"/>
    <row r="1198" s="25" customFormat="1"/>
    <row r="1199" s="25" customFormat="1"/>
    <row r="1200" s="25" customFormat="1"/>
    <row r="1201" s="25" customFormat="1"/>
    <row r="1202" s="25" customFormat="1"/>
    <row r="1203" s="25" customFormat="1"/>
    <row r="1204" s="25" customFormat="1"/>
    <row r="1205" s="25" customFormat="1"/>
    <row r="1206" s="25" customFormat="1"/>
    <row r="1207" s="25" customFormat="1"/>
    <row r="1208" s="25" customFormat="1"/>
    <row r="1209" s="25" customFormat="1"/>
    <row r="1210" s="25" customFormat="1"/>
    <row r="1211" s="25" customFormat="1"/>
    <row r="1212" s="25" customFormat="1"/>
    <row r="1213" s="25" customFormat="1"/>
    <row r="1214" s="25" customFormat="1"/>
    <row r="1215" s="25" customFormat="1"/>
    <row r="1216" s="25" customFormat="1"/>
    <row r="1217" s="25" customFormat="1"/>
    <row r="1218" s="25" customFormat="1"/>
    <row r="1219" s="25" customFormat="1"/>
    <row r="1220" s="25" customFormat="1"/>
    <row r="1221" s="25" customFormat="1"/>
    <row r="1222" s="25" customFormat="1"/>
    <row r="1223" s="25" customFormat="1"/>
    <row r="1224" s="25" customFormat="1"/>
    <row r="1225" s="25" customFormat="1"/>
    <row r="1226" s="25" customFormat="1"/>
    <row r="1227" s="25" customFormat="1"/>
    <row r="1228" s="25" customFormat="1"/>
    <row r="1229" s="25" customFormat="1"/>
    <row r="1230" s="25" customFormat="1"/>
    <row r="1231" s="25" customFormat="1"/>
    <row r="1232" s="25" customFormat="1"/>
    <row r="1233" s="25" customFormat="1"/>
    <row r="1234" s="25" customFormat="1"/>
    <row r="1235" s="25" customFormat="1"/>
    <row r="1236" s="25" customFormat="1"/>
    <row r="1237" s="25" customFormat="1"/>
    <row r="1238" s="25" customFormat="1"/>
    <row r="1239" s="25" customFormat="1"/>
    <row r="1240" s="25" customFormat="1"/>
    <row r="1241" s="25" customFormat="1"/>
    <row r="1242" s="25" customFormat="1"/>
    <row r="1243" s="25" customFormat="1"/>
    <row r="1244" s="25" customFormat="1"/>
    <row r="1245" s="25" customFormat="1"/>
    <row r="1246" s="25" customFormat="1"/>
    <row r="1247" s="25" customFormat="1"/>
    <row r="1248" s="25" customFormat="1"/>
    <row r="1249" s="25" customFormat="1"/>
    <row r="1250" s="25" customFormat="1"/>
    <row r="1251" s="25" customFormat="1"/>
    <row r="1252" s="25" customFormat="1"/>
    <row r="1253" s="25" customFormat="1"/>
    <row r="1254" s="25" customFormat="1"/>
    <row r="1255" s="25" customFormat="1"/>
    <row r="1256" s="25" customFormat="1"/>
    <row r="1257" s="25" customFormat="1"/>
    <row r="1258" s="25" customFormat="1"/>
    <row r="1259" s="25" customFormat="1"/>
    <row r="1260" s="25" customFormat="1"/>
    <row r="1261" s="25" customFormat="1"/>
    <row r="1262" s="25" customFormat="1"/>
    <row r="1263" s="25" customFormat="1"/>
    <row r="1264" s="25" customFormat="1"/>
    <row r="1265" s="25" customFormat="1"/>
    <row r="1266" s="25" customFormat="1"/>
    <row r="1267" s="25" customFormat="1"/>
    <row r="1268" s="25" customFormat="1"/>
    <row r="1269" s="25" customFormat="1"/>
    <row r="1270" s="25" customFormat="1"/>
    <row r="1271" s="25" customFormat="1"/>
    <row r="1272" s="25" customFormat="1"/>
    <row r="1273" s="25" customFormat="1"/>
    <row r="1274" s="25" customFormat="1"/>
    <row r="1275" s="25" customFormat="1"/>
    <row r="1276" s="25" customFormat="1"/>
    <row r="1277" s="25" customFormat="1"/>
    <row r="1278" s="25" customFormat="1"/>
    <row r="1279" s="25" customFormat="1"/>
    <row r="1280" s="25" customFormat="1"/>
    <row r="1281" s="25" customFormat="1"/>
    <row r="1282" s="25" customFormat="1"/>
    <row r="1283" s="25" customFormat="1"/>
    <row r="1284" s="25" customFormat="1"/>
    <row r="1285" s="25" customFormat="1"/>
    <row r="1286" s="25" customFormat="1"/>
    <row r="1287" s="25" customFormat="1"/>
    <row r="1288" s="25" customFormat="1"/>
    <row r="1289" s="25" customFormat="1"/>
    <row r="1290" s="25" customFormat="1"/>
    <row r="1291" s="25" customFormat="1"/>
    <row r="1292" s="25" customFormat="1"/>
    <row r="1293" s="25" customFormat="1"/>
    <row r="1294" s="25" customFormat="1"/>
    <row r="1295" s="25" customFormat="1"/>
    <row r="1296" s="25" customFormat="1"/>
    <row r="1297" s="25" customFormat="1"/>
    <row r="1298" s="25" customFormat="1"/>
    <row r="1299" s="25" customFormat="1"/>
    <row r="1300" s="25" customFormat="1"/>
    <row r="1301" s="25" customFormat="1"/>
    <row r="1302" s="25" customFormat="1"/>
    <row r="1303" s="25" customFormat="1"/>
    <row r="1304" s="25" customFormat="1"/>
    <row r="1305" s="25" customFormat="1"/>
    <row r="1306" s="25" customFormat="1"/>
    <row r="1307" s="25" customFormat="1"/>
    <row r="1308" s="25" customFormat="1"/>
    <row r="1309" s="25" customFormat="1"/>
    <row r="1310" s="25" customFormat="1"/>
    <row r="1311" s="25" customFormat="1"/>
    <row r="1312" s="25" customFormat="1"/>
    <row r="1313" s="25" customFormat="1"/>
    <row r="1314" s="25" customFormat="1"/>
    <row r="1315" s="25" customFormat="1"/>
    <row r="1316" s="25" customFormat="1"/>
    <row r="1317" s="25" customFormat="1"/>
    <row r="1318" s="25" customFormat="1"/>
    <row r="1319" s="25" customFormat="1"/>
    <row r="1320" s="25" customFormat="1"/>
    <row r="1321" s="25" customFormat="1"/>
    <row r="1322" s="25" customFormat="1"/>
    <row r="1323" s="25" customFormat="1"/>
    <row r="1324" s="25" customFormat="1"/>
    <row r="1325" s="25" customFormat="1"/>
    <row r="1326" s="25" customFormat="1"/>
    <row r="1327" s="25" customFormat="1"/>
    <row r="1328" s="25" customFormat="1"/>
    <row r="1329" s="25" customFormat="1"/>
    <row r="1330" s="25" customFormat="1"/>
    <row r="1331" s="25" customFormat="1"/>
    <row r="1332" s="25" customFormat="1"/>
    <row r="1333" s="25" customFormat="1"/>
    <row r="1334" s="25" customFormat="1"/>
    <row r="1335" s="25" customFormat="1"/>
    <row r="1336" s="25" customFormat="1"/>
    <row r="1337" s="25" customFormat="1"/>
    <row r="1338" s="25" customFormat="1"/>
    <row r="1339" s="25" customFormat="1"/>
    <row r="1340" s="25" customFormat="1"/>
    <row r="1341" s="25" customFormat="1"/>
    <row r="1342" s="25" customFormat="1"/>
    <row r="1343" s="25" customFormat="1"/>
    <row r="1344" s="25" customFormat="1"/>
    <row r="1345" s="25" customFormat="1"/>
    <row r="1346" s="25" customFormat="1"/>
    <row r="1347" s="25" customFormat="1"/>
    <row r="1348" s="25" customFormat="1"/>
    <row r="1349" s="25" customFormat="1"/>
    <row r="1350" s="25" customFormat="1"/>
    <row r="1351" s="25" customFormat="1"/>
    <row r="1352" s="25" customFormat="1"/>
    <row r="1353" s="25" customFormat="1"/>
    <row r="1354" s="25" customFormat="1"/>
    <row r="1355" s="25" customFormat="1"/>
    <row r="1356" s="25" customFormat="1"/>
    <row r="1357" s="25" customFormat="1"/>
    <row r="1358" s="25" customFormat="1"/>
    <row r="1359" s="25" customFormat="1"/>
    <row r="1360" s="25" customFormat="1"/>
    <row r="1361" s="25" customFormat="1"/>
    <row r="1362" s="25" customFormat="1"/>
    <row r="1363" s="25" customFormat="1"/>
    <row r="1364" s="25" customFormat="1"/>
    <row r="1365" s="25" customFormat="1"/>
    <row r="1366" s="25" customFormat="1"/>
    <row r="1367" s="25" customFormat="1"/>
    <row r="1368" s="25" customFormat="1"/>
    <row r="1369" s="25" customFormat="1"/>
    <row r="1370" s="25" customFormat="1"/>
    <row r="1371" s="25" customFormat="1"/>
    <row r="1372" s="25" customFormat="1"/>
    <row r="1373" s="25" customFormat="1"/>
    <row r="1374" s="25" customFormat="1"/>
    <row r="1375" s="25" customFormat="1"/>
    <row r="1376" s="25" customFormat="1"/>
    <row r="1377" s="25" customFormat="1"/>
    <row r="1378" s="25" customFormat="1"/>
    <row r="1379" s="25" customFormat="1"/>
    <row r="1380" s="25" customFormat="1"/>
    <row r="1381" s="25" customFormat="1"/>
    <row r="1382" s="25" customFormat="1"/>
    <row r="1383" s="25" customFormat="1"/>
    <row r="1384" s="25" customFormat="1"/>
    <row r="1385" s="25" customFormat="1"/>
    <row r="1386" s="25" customFormat="1"/>
    <row r="1387" s="25" customFormat="1"/>
    <row r="1388" s="25" customFormat="1"/>
    <row r="1389" s="25" customFormat="1"/>
    <row r="1390" s="25" customFormat="1"/>
    <row r="1391" s="25" customFormat="1"/>
    <row r="1392" s="25" customFormat="1"/>
    <row r="1393" s="25" customFormat="1"/>
    <row r="1394" s="25" customFormat="1"/>
    <row r="1395" s="25" customFormat="1"/>
    <row r="1396" s="25" customFormat="1"/>
    <row r="1397" s="25" customFormat="1"/>
    <row r="1398" s="25" customFormat="1"/>
    <row r="1399" s="25" customFormat="1"/>
    <row r="1400" s="25" customFormat="1"/>
    <row r="1401" s="25" customFormat="1"/>
    <row r="1402" s="25" customFormat="1"/>
    <row r="1403" s="25" customFormat="1"/>
    <row r="1404" s="25" customFormat="1"/>
    <row r="1405" s="25" customFormat="1"/>
    <row r="1406" s="25" customFormat="1"/>
    <row r="1407" s="25" customFormat="1"/>
    <row r="1408" s="25" customFormat="1"/>
    <row r="1409" s="25" customFormat="1"/>
    <row r="1410" s="25" customFormat="1"/>
    <row r="1411" s="25" customFormat="1"/>
    <row r="1412" s="25" customFormat="1"/>
    <row r="1413" s="25" customFormat="1"/>
    <row r="1414" s="25" customFormat="1"/>
    <row r="1415" s="25" customFormat="1"/>
    <row r="1416" s="25" customFormat="1"/>
    <row r="1417" s="25" customFormat="1"/>
    <row r="1418" s="25" customFormat="1"/>
    <row r="1419" s="25" customFormat="1"/>
    <row r="1420" s="25" customFormat="1"/>
    <row r="1421" s="25" customFormat="1"/>
    <row r="1422" s="25" customFormat="1"/>
    <row r="1423" s="25" customFormat="1"/>
    <row r="1424" s="25" customFormat="1"/>
    <row r="1425" s="25" customFormat="1"/>
    <row r="1426" s="25" customFormat="1"/>
    <row r="1427" s="25" customFormat="1"/>
    <row r="1428" s="25" customFormat="1"/>
    <row r="1429" s="25" customFormat="1"/>
    <row r="1430" s="25" customFormat="1"/>
    <row r="1431" s="25" customFormat="1"/>
    <row r="1432" s="25" customFormat="1"/>
    <row r="1433" s="25" customFormat="1"/>
    <row r="1434" s="25" customFormat="1"/>
    <row r="1435" s="25" customFormat="1"/>
    <row r="1436" s="25" customFormat="1"/>
    <row r="1437" s="25" customFormat="1"/>
    <row r="1438" s="25" customFormat="1"/>
    <row r="1439" s="25" customFormat="1"/>
    <row r="1440" s="25" customFormat="1"/>
    <row r="1441" s="25" customFormat="1"/>
    <row r="1442" s="25" customFormat="1"/>
    <row r="1443" s="25" customFormat="1"/>
    <row r="1444" s="25" customFormat="1"/>
    <row r="1445" s="25" customFormat="1"/>
    <row r="1446" s="25" customFormat="1"/>
    <row r="1447" s="25" customFormat="1"/>
    <row r="1448" s="25" customFormat="1"/>
    <row r="1449" s="25" customFormat="1"/>
    <row r="1450" s="25" customFormat="1"/>
    <row r="1451" s="25" customFormat="1"/>
    <row r="1452" s="25" customFormat="1"/>
    <row r="1453" s="25" customFormat="1"/>
    <row r="1454" s="25" customFormat="1"/>
    <row r="1455" s="25" customFormat="1"/>
    <row r="1456" s="25" customFormat="1"/>
    <row r="1457" s="25" customFormat="1"/>
    <row r="1458" s="25" customFormat="1"/>
    <row r="1459" s="25" customFormat="1"/>
    <row r="1460" s="25" customFormat="1"/>
    <row r="1461" s="25" customFormat="1"/>
    <row r="1462" s="25" customFormat="1"/>
    <row r="1463" s="25" customFormat="1"/>
    <row r="1464" s="25" customFormat="1"/>
    <row r="1465" s="25" customFormat="1"/>
    <row r="1466" s="25" customFormat="1"/>
    <row r="1467" s="25" customFormat="1"/>
    <row r="1468" s="25" customFormat="1"/>
    <row r="1469" s="25" customFormat="1"/>
    <row r="1470" s="25" customFormat="1"/>
    <row r="1471" s="25" customFormat="1"/>
    <row r="1472" s="25" customFormat="1"/>
    <row r="1473" s="25" customFormat="1"/>
    <row r="1474" s="25" customFormat="1"/>
    <row r="1475" s="25" customFormat="1"/>
    <row r="1476" s="25" customFormat="1"/>
    <row r="1477" s="25" customFormat="1"/>
    <row r="1478" s="25" customFormat="1"/>
    <row r="1479" s="25" customFormat="1"/>
    <row r="1480" s="25" customFormat="1"/>
    <row r="1481" s="25" customFormat="1"/>
    <row r="1482" s="25" customFormat="1"/>
    <row r="1483" s="25" customFormat="1"/>
    <row r="1484" s="25" customFormat="1"/>
    <row r="1485" s="25" customFormat="1"/>
    <row r="1486" s="25" customFormat="1"/>
    <row r="1487" s="25" customFormat="1"/>
    <row r="1488" s="25" customFormat="1"/>
    <row r="1489" s="25" customFormat="1"/>
    <row r="1490" s="25" customFormat="1"/>
    <row r="1491" s="25" customFormat="1"/>
    <row r="1492" s="25" customFormat="1"/>
    <row r="1493" s="25" customFormat="1"/>
    <row r="1494" s="25" customFormat="1"/>
    <row r="1495" s="25" customFormat="1"/>
    <row r="1496" s="25" customFormat="1"/>
    <row r="1497" s="25" customFormat="1"/>
    <row r="1498" s="25" customFormat="1"/>
    <row r="1499" s="25" customFormat="1"/>
    <row r="1500" s="25" customFormat="1"/>
    <row r="1501" s="25" customFormat="1"/>
    <row r="1502" s="25" customFormat="1"/>
    <row r="1503" s="25" customFormat="1"/>
    <row r="1504" s="25" customFormat="1"/>
    <row r="1505" s="25" customFormat="1"/>
    <row r="1506" s="25" customFormat="1"/>
    <row r="1507" s="25" customFormat="1"/>
    <row r="1508" s="25" customFormat="1"/>
    <row r="1509" s="25" customFormat="1"/>
    <row r="1510" s="25" customFormat="1"/>
    <row r="1511" s="25" customFormat="1"/>
    <row r="1512" s="25" customFormat="1"/>
    <row r="1513" s="25" customFormat="1"/>
    <row r="1514" s="25" customFormat="1"/>
    <row r="1515" s="25" customFormat="1"/>
    <row r="1516" s="25" customFormat="1"/>
    <row r="1517" s="25" customFormat="1"/>
    <row r="1518" s="25" customFormat="1"/>
    <row r="1519" s="25" customFormat="1"/>
    <row r="1520" s="25" customFormat="1"/>
    <row r="1521" s="25" customFormat="1"/>
    <row r="1522" s="25" customFormat="1"/>
    <row r="1523" s="25" customFormat="1"/>
    <row r="1524" s="25" customFormat="1"/>
    <row r="1525" s="25" customFormat="1"/>
    <row r="1526" s="25" customFormat="1"/>
    <row r="1527" s="25" customFormat="1"/>
    <row r="1528" s="25" customFormat="1"/>
    <row r="1529" s="25" customFormat="1"/>
    <row r="1530" s="25" customFormat="1"/>
    <row r="1531" s="25" customFormat="1"/>
    <row r="1532" s="25" customFormat="1"/>
    <row r="1533" s="25" customFormat="1"/>
    <row r="1534" s="25" customFormat="1"/>
    <row r="1535" s="25" customFormat="1"/>
    <row r="1536" s="25" customFormat="1"/>
    <row r="1537" s="25" customFormat="1"/>
    <row r="1538" s="25" customFormat="1"/>
    <row r="1539" s="25" customFormat="1"/>
    <row r="1540" s="25" customFormat="1"/>
    <row r="1541" s="25" customFormat="1"/>
    <row r="1542" s="25" customFormat="1"/>
    <row r="1543" s="25" customFormat="1"/>
    <row r="1544" s="25" customFormat="1"/>
    <row r="1545" s="25" customFormat="1"/>
    <row r="1546" s="25" customFormat="1"/>
    <row r="1547" s="25" customFormat="1"/>
    <row r="1548" s="25" customFormat="1"/>
    <row r="1549" s="25" customFormat="1"/>
    <row r="1550" s="25" customFormat="1"/>
    <row r="1551" s="25" customFormat="1"/>
    <row r="1552" s="25" customFormat="1"/>
    <row r="1553" s="25" customFormat="1"/>
    <row r="1554" s="25" customFormat="1"/>
    <row r="1555" s="25" customFormat="1"/>
    <row r="1556" s="25" customFormat="1"/>
    <row r="1557" s="25" customFormat="1"/>
    <row r="1558" s="25" customFormat="1"/>
    <row r="1559" s="25" customFormat="1"/>
    <row r="1560" s="25" customFormat="1"/>
    <row r="1561" s="25" customFormat="1"/>
    <row r="1562" s="25" customFormat="1"/>
    <row r="1563" s="25" customFormat="1"/>
    <row r="1564" s="25" customFormat="1"/>
    <row r="1565" s="25" customFormat="1"/>
    <row r="1566" s="25" customFormat="1"/>
    <row r="1567" s="25" customFormat="1"/>
    <row r="1568" s="25" customFormat="1"/>
    <row r="1569" s="25" customFormat="1"/>
    <row r="1570" s="25" customFormat="1"/>
    <row r="1571" s="25" customFormat="1"/>
    <row r="1572" s="25" customFormat="1"/>
    <row r="1573" s="25" customFormat="1"/>
    <row r="1574" s="25" customFormat="1"/>
    <row r="1575" s="25" customFormat="1"/>
    <row r="1576" s="25" customFormat="1"/>
    <row r="1577" s="25" customFormat="1"/>
    <row r="1578" s="25" customFormat="1"/>
    <row r="1579" s="25" customFormat="1"/>
    <row r="1580" s="25" customFormat="1"/>
    <row r="1581" s="25" customFormat="1"/>
    <row r="1582" s="25" customFormat="1"/>
    <row r="1583" s="25" customFormat="1"/>
    <row r="1584" s="25" customFormat="1"/>
    <row r="1585" s="25" customFormat="1"/>
    <row r="1586" s="25" customFormat="1"/>
    <row r="1587" s="25" customFormat="1"/>
    <row r="1588" s="25" customFormat="1"/>
    <row r="1589" s="25" customFormat="1"/>
    <row r="1590" s="25" customFormat="1"/>
    <row r="1591" s="25" customFormat="1"/>
    <row r="1592" s="25" customFormat="1"/>
    <row r="1593" s="25" customFormat="1"/>
    <row r="1594" s="25" customFormat="1"/>
    <row r="1595" s="25" customFormat="1"/>
    <row r="1596" s="25" customFormat="1"/>
    <row r="1597" s="25" customFormat="1"/>
    <row r="1598" s="25" customFormat="1"/>
    <row r="1599" s="25" customFormat="1"/>
    <row r="1600" s="25" customFormat="1"/>
    <row r="1601" s="25" customFormat="1"/>
    <row r="1602" s="25" customFormat="1"/>
    <row r="1603" s="25" customFormat="1"/>
    <row r="1604" s="25" customFormat="1"/>
    <row r="1605" s="25" customFormat="1"/>
    <row r="1606" s="25" customFormat="1"/>
    <row r="1607" s="25" customFormat="1"/>
    <row r="1608" s="25" customFormat="1"/>
    <row r="1609" s="25" customFormat="1"/>
    <row r="1610" s="25" customFormat="1"/>
    <row r="1611" s="25" customFormat="1"/>
    <row r="1612" s="25" customFormat="1"/>
    <row r="1613" s="25" customFormat="1"/>
    <row r="1614" s="25" customFormat="1"/>
    <row r="1615" s="25" customFormat="1"/>
    <row r="1616" s="25" customFormat="1"/>
    <row r="1617" s="25" customFormat="1"/>
    <row r="1618" s="25" customFormat="1"/>
    <row r="1619" s="25" customFormat="1"/>
    <row r="1620" s="25" customFormat="1"/>
    <row r="1621" s="25" customFormat="1"/>
    <row r="1622" s="25" customFormat="1"/>
    <row r="1623" s="25" customFormat="1"/>
    <row r="1624" s="25" customFormat="1"/>
    <row r="1625" s="25" customFormat="1"/>
    <row r="1626" s="25" customFormat="1"/>
    <row r="1627" s="25" customFormat="1"/>
    <row r="1628" s="25" customFormat="1"/>
    <row r="1629" s="25" customFormat="1"/>
    <row r="1630" s="25" customFormat="1"/>
    <row r="1631" s="25" customFormat="1"/>
    <row r="1632" s="25" customFormat="1"/>
    <row r="1633" s="25" customFormat="1"/>
    <row r="1634" s="25" customFormat="1"/>
    <row r="1635" s="25" customFormat="1"/>
    <row r="1636" s="25" customFormat="1"/>
    <row r="1637" s="25" customFormat="1"/>
    <row r="1638" s="25" customFormat="1"/>
    <row r="1639" s="25" customFormat="1"/>
    <row r="1640" s="25" customFormat="1"/>
    <row r="1641" s="25" customFormat="1"/>
    <row r="1642" s="25" customFormat="1"/>
    <row r="1643" s="25" customFormat="1"/>
    <row r="1644" s="25" customFormat="1"/>
    <row r="1645" s="25" customFormat="1"/>
    <row r="1646" s="25" customFormat="1"/>
    <row r="1647" s="25" customFormat="1"/>
    <row r="1648" s="25" customFormat="1"/>
    <row r="1649" s="25" customFormat="1"/>
    <row r="1650" s="25" customFormat="1"/>
    <row r="1651" s="25" customFormat="1"/>
    <row r="1652" s="25" customFormat="1"/>
    <row r="1653" s="25" customFormat="1"/>
    <row r="1654" s="25" customFormat="1"/>
    <row r="1655" s="25" customFormat="1"/>
    <row r="1656" s="25" customFormat="1"/>
    <row r="1657" s="25" customFormat="1"/>
    <row r="1658" s="25" customFormat="1"/>
    <row r="1659" s="25" customFormat="1"/>
    <row r="1660" s="25" customFormat="1"/>
    <row r="1661" s="25" customFormat="1"/>
    <row r="1662" s="25" customFormat="1"/>
    <row r="1663" s="25" customFormat="1"/>
    <row r="1664" s="25" customFormat="1"/>
    <row r="1665" s="25" customFormat="1"/>
    <row r="1666" s="25" customFormat="1"/>
    <row r="1667" s="25" customFormat="1"/>
    <row r="1668" s="25" customFormat="1"/>
    <row r="1669" s="25" customFormat="1"/>
    <row r="1670" s="25" customFormat="1"/>
    <row r="1671" s="25" customFormat="1"/>
    <row r="1672" s="25" customFormat="1"/>
    <row r="1673" s="25" customFormat="1"/>
    <row r="1674" s="25" customFormat="1"/>
    <row r="1675" s="25" customFormat="1"/>
    <row r="1676" s="25" customFormat="1"/>
    <row r="1677" s="25" customFormat="1"/>
    <row r="1678" s="25" customFormat="1"/>
    <row r="1679" s="25" customFormat="1"/>
    <row r="1680" s="25" customFormat="1"/>
    <row r="1681" s="25" customFormat="1"/>
    <row r="1682" s="25" customFormat="1"/>
    <row r="1683" s="25" customFormat="1"/>
    <row r="1684" s="25" customFormat="1"/>
    <row r="1685" s="25" customFormat="1"/>
    <row r="1686" s="25" customFormat="1"/>
    <row r="1687" s="25" customFormat="1"/>
    <row r="1688" s="25" customFormat="1"/>
    <row r="1689" s="25" customFormat="1"/>
    <row r="1690" s="25" customFormat="1"/>
    <row r="1691" s="25" customFormat="1"/>
    <row r="1692" s="25" customFormat="1"/>
    <row r="1693" s="25" customFormat="1"/>
    <row r="1694" s="25" customFormat="1"/>
    <row r="1695" s="25" customFormat="1"/>
    <row r="1696" s="25" customFormat="1"/>
    <row r="1697" s="25" customFormat="1"/>
    <row r="1698" s="25" customFormat="1"/>
    <row r="1699" s="25" customFormat="1"/>
    <row r="1700" s="25" customFormat="1"/>
    <row r="1701" s="25" customFormat="1"/>
    <row r="1702" s="25" customFormat="1"/>
    <row r="1703" s="25" customFormat="1"/>
    <row r="1704" s="25" customFormat="1"/>
    <row r="1705" s="25" customFormat="1"/>
    <row r="1706" s="25" customFormat="1"/>
    <row r="1707" s="25" customFormat="1"/>
    <row r="1708" s="25" customFormat="1"/>
    <row r="1709" s="25" customFormat="1"/>
    <row r="1710" s="25" customFormat="1"/>
    <row r="1711" s="25" customFormat="1"/>
    <row r="1712" s="25" customFormat="1"/>
    <row r="1713" s="25" customFormat="1"/>
    <row r="1714" s="25" customFormat="1"/>
    <row r="1715" s="25" customFormat="1"/>
    <row r="1716" s="25" customFormat="1"/>
    <row r="1717" s="25" customFormat="1"/>
    <row r="1718" s="25" customFormat="1"/>
    <row r="1719" s="25" customFormat="1"/>
    <row r="1720" s="25" customFormat="1"/>
    <row r="1721" s="25" customFormat="1"/>
    <row r="1722" s="25" customFormat="1"/>
    <row r="1723" s="25" customFormat="1"/>
    <row r="1724" s="25" customFormat="1"/>
    <row r="1725" s="25" customFormat="1"/>
    <row r="1726" s="25" customFormat="1"/>
    <row r="1727" s="25" customFormat="1"/>
    <row r="1728" s="25" customFormat="1"/>
    <row r="1729" s="25" customFormat="1"/>
    <row r="1730" s="25" customFormat="1"/>
    <row r="1731" s="25" customFormat="1"/>
    <row r="1732" s="25" customFormat="1"/>
    <row r="1733" s="25" customFormat="1"/>
    <row r="1734" s="25" customFormat="1"/>
    <row r="1735" s="25" customFormat="1"/>
    <row r="1736" s="25" customFormat="1"/>
    <row r="1737" s="25" customFormat="1"/>
    <row r="1738" s="25" customFormat="1"/>
    <row r="1739" s="25" customFormat="1"/>
    <row r="1740" s="25" customFormat="1"/>
    <row r="1741" s="25" customFormat="1"/>
    <row r="1742" s="25" customFormat="1"/>
    <row r="1743" s="25" customFormat="1"/>
    <row r="1744" s="25" customFormat="1"/>
    <row r="1745" s="25" customFormat="1"/>
    <row r="1746" s="25" customFormat="1"/>
    <row r="1747" s="25" customFormat="1"/>
    <row r="1748" s="25" customFormat="1"/>
    <row r="1749" s="25" customFormat="1"/>
    <row r="1750" s="25" customFormat="1"/>
    <row r="1751" s="25" customFormat="1"/>
    <row r="1752" s="25" customFormat="1"/>
    <row r="1753" s="25" customFormat="1"/>
    <row r="1754" s="25" customFormat="1"/>
    <row r="1755" s="25" customFormat="1"/>
    <row r="1756" s="25" customFormat="1"/>
    <row r="1757" s="25" customFormat="1"/>
    <row r="1758" s="25" customFormat="1"/>
    <row r="1759" s="25" customFormat="1"/>
    <row r="1760" s="25" customFormat="1"/>
    <row r="1761" s="25" customFormat="1"/>
    <row r="1762" s="25" customFormat="1"/>
    <row r="1763" s="25" customFormat="1"/>
    <row r="1764" s="25" customFormat="1"/>
    <row r="1765" s="25" customFormat="1"/>
    <row r="1766" s="25" customFormat="1"/>
    <row r="1767" s="25" customFormat="1"/>
    <row r="1768" s="25" customFormat="1"/>
    <row r="1769" s="25" customFormat="1"/>
    <row r="1770" s="25" customFormat="1"/>
    <row r="1771" s="25" customFormat="1"/>
    <row r="1772" s="25" customFormat="1"/>
    <row r="1773" s="25" customFormat="1"/>
    <row r="1774" s="25" customFormat="1"/>
    <row r="1775" s="25" customFormat="1"/>
    <row r="1776" s="25" customFormat="1"/>
    <row r="1777" s="25" customFormat="1"/>
    <row r="1778" s="25" customFormat="1"/>
    <row r="1779" s="25" customFormat="1"/>
    <row r="1780" s="25" customFormat="1"/>
    <row r="1781" s="25" customFormat="1"/>
    <row r="1782" s="25" customFormat="1"/>
    <row r="1783" s="25" customFormat="1"/>
    <row r="1784" s="25" customFormat="1"/>
    <row r="1785" s="25" customFormat="1"/>
    <row r="1786" s="25" customFormat="1"/>
    <row r="1787" s="25" customFormat="1"/>
    <row r="1788" s="25" customFormat="1"/>
    <row r="1789" s="25" customFormat="1"/>
    <row r="1790" s="25" customFormat="1"/>
    <row r="1791" s="25" customFormat="1"/>
    <row r="1792" s="25" customFormat="1"/>
    <row r="1793" s="25" customFormat="1"/>
    <row r="1794" s="25" customFormat="1"/>
    <row r="1795" s="25" customFormat="1"/>
    <row r="1796" s="25" customFormat="1"/>
    <row r="1797" s="25" customFormat="1"/>
    <row r="1798" s="25" customFormat="1"/>
    <row r="1799" s="25" customFormat="1"/>
    <row r="1800" s="25" customFormat="1"/>
    <row r="1801" s="25" customFormat="1"/>
    <row r="1802" s="25" customFormat="1"/>
    <row r="1803" s="25" customFormat="1"/>
    <row r="1804" s="25" customFormat="1"/>
    <row r="1805" s="25" customFormat="1"/>
    <row r="1806" s="25" customFormat="1"/>
    <row r="1807" s="25" customFormat="1"/>
    <row r="1808" s="25" customFormat="1"/>
    <row r="1809" s="25" customFormat="1"/>
    <row r="1810" s="25" customFormat="1"/>
    <row r="1811" s="25" customFormat="1"/>
    <row r="1812" s="25" customFormat="1"/>
    <row r="1813" s="25" customFormat="1"/>
    <row r="1814" s="25" customFormat="1"/>
    <row r="1815" s="25" customFormat="1"/>
    <row r="1816" s="25" customFormat="1"/>
    <row r="1817" s="25" customFormat="1"/>
    <row r="1818" s="25" customFormat="1"/>
    <row r="1819" s="25" customFormat="1"/>
    <row r="1820" s="25" customFormat="1"/>
    <row r="1821" s="25" customFormat="1"/>
    <row r="1822" s="25" customFormat="1"/>
    <row r="1823" s="25" customFormat="1"/>
    <row r="1824" s="25" customFormat="1"/>
    <row r="1825" s="25" customFormat="1"/>
    <row r="1826" s="25" customFormat="1"/>
    <row r="1827" s="25" customFormat="1"/>
    <row r="1828" s="25" customFormat="1"/>
    <row r="1829" s="25" customFormat="1"/>
    <row r="1830" s="25" customFormat="1"/>
    <row r="1831" s="25" customFormat="1"/>
    <row r="1832" s="25" customFormat="1"/>
    <row r="1833" s="25" customFormat="1"/>
    <row r="1834" s="25" customFormat="1"/>
    <row r="1835" s="25" customFormat="1"/>
    <row r="1836" s="25" customFormat="1"/>
    <row r="1837" s="25" customFormat="1"/>
    <row r="1838" s="25" customFormat="1"/>
    <row r="1839" s="25" customFormat="1"/>
    <row r="1840" s="25" customFormat="1"/>
    <row r="1841" s="25" customFormat="1"/>
    <row r="1842" s="25" customFormat="1"/>
    <row r="1843" s="25" customFormat="1"/>
    <row r="1844" s="25" customFormat="1"/>
    <row r="1845" s="25" customFormat="1"/>
    <row r="1846" s="25" customFormat="1"/>
    <row r="1847" s="25" customFormat="1"/>
    <row r="1848" s="25" customFormat="1"/>
    <row r="1849" s="25" customFormat="1"/>
    <row r="1850" s="25" customFormat="1"/>
    <row r="1851" s="25" customFormat="1"/>
    <row r="1852" s="25" customFormat="1"/>
    <row r="1853" s="25" customFormat="1"/>
    <row r="1854" s="25" customFormat="1"/>
    <row r="1855" s="25" customFormat="1"/>
    <row r="1856" s="25" customFormat="1"/>
    <row r="1857" s="25" customFormat="1"/>
    <row r="1858" s="25" customFormat="1"/>
    <row r="1859" s="25" customFormat="1"/>
    <row r="1860" s="25" customFormat="1"/>
    <row r="1861" s="25" customFormat="1"/>
    <row r="1862" s="25" customFormat="1"/>
    <row r="1863" s="25" customFormat="1"/>
    <row r="1864" s="25" customFormat="1"/>
    <row r="1865" s="25" customFormat="1"/>
    <row r="1866" s="25" customFormat="1"/>
    <row r="1867" s="25" customFormat="1"/>
    <row r="1868" s="25" customFormat="1"/>
    <row r="1869" s="25" customFormat="1"/>
    <row r="1870" s="25" customFormat="1"/>
    <row r="1871" s="25" customFormat="1"/>
    <row r="1872" s="25" customFormat="1"/>
    <row r="1873" s="25" customFormat="1"/>
    <row r="1874" s="25" customFormat="1"/>
    <row r="1875" s="25" customFormat="1"/>
    <row r="1876" s="25" customFormat="1"/>
    <row r="1877" s="25" customFormat="1"/>
    <row r="1878" s="25" customFormat="1"/>
    <row r="1879" s="25" customFormat="1"/>
    <row r="1880" s="25" customFormat="1"/>
    <row r="1881" s="25" customFormat="1"/>
    <row r="1882" s="25" customFormat="1"/>
    <row r="1883" s="25" customFormat="1"/>
    <row r="1884" s="25" customFormat="1"/>
    <row r="1885" s="25" customFormat="1"/>
    <row r="1886" s="25" customFormat="1"/>
    <row r="1887" s="25" customFormat="1"/>
    <row r="1888" s="25" customFormat="1"/>
    <row r="1889" s="25" customFormat="1"/>
    <row r="1890" s="25" customFormat="1"/>
    <row r="1891" s="25" customFormat="1"/>
    <row r="1892" s="25" customFormat="1"/>
    <row r="1893" s="25" customFormat="1"/>
    <row r="1894" s="25" customFormat="1"/>
    <row r="1895" s="25" customFormat="1"/>
    <row r="1896" s="25" customFormat="1"/>
    <row r="1897" s="25" customFormat="1"/>
    <row r="1898" s="25" customFormat="1"/>
    <row r="1899" s="25" customFormat="1"/>
    <row r="1900" s="25" customFormat="1"/>
    <row r="1901" s="25" customFormat="1"/>
    <row r="1902" s="25" customFormat="1"/>
    <row r="1903" s="25" customFormat="1"/>
    <row r="1904" s="25" customFormat="1"/>
    <row r="1905" s="25" customFormat="1"/>
    <row r="1906" s="25" customFormat="1"/>
    <row r="1907" s="25" customFormat="1"/>
    <row r="1908" s="25" customFormat="1"/>
    <row r="1909" s="25" customFormat="1"/>
    <row r="1910" s="25" customFormat="1"/>
    <row r="1911" s="25" customFormat="1"/>
    <row r="1912" s="25" customFormat="1"/>
    <row r="1913" s="25" customFormat="1"/>
    <row r="1914" s="25" customFormat="1"/>
    <row r="1915" s="25" customFormat="1"/>
    <row r="1916" s="25" customFormat="1"/>
    <row r="1917" s="25" customFormat="1"/>
    <row r="1918" s="25" customFormat="1"/>
    <row r="1919" s="25" customFormat="1"/>
    <row r="1920" s="25" customFormat="1"/>
    <row r="1921" s="25" customFormat="1"/>
    <row r="1922" s="25" customFormat="1"/>
    <row r="1923" s="25" customFormat="1"/>
    <row r="1924" s="25" customFormat="1"/>
    <row r="1925" s="25" customFormat="1"/>
    <row r="1926" s="25" customFormat="1"/>
    <row r="1927" s="25" customFormat="1"/>
    <row r="1928" s="25" customFormat="1"/>
    <row r="1929" s="25" customFormat="1"/>
    <row r="1930" s="25" customFormat="1"/>
    <row r="1931" s="25" customFormat="1"/>
    <row r="1932" s="25" customFormat="1"/>
    <row r="1933" s="25" customFormat="1"/>
    <row r="1934" s="25" customFormat="1"/>
    <row r="1935" s="25" customFormat="1"/>
    <row r="1936" s="25" customFormat="1"/>
    <row r="1937" s="25" customFormat="1"/>
    <row r="1938" s="25" customFormat="1"/>
    <row r="1939" s="25" customFormat="1"/>
    <row r="1940" s="25" customFormat="1"/>
    <row r="1941" s="25" customFormat="1"/>
    <row r="1942" s="25" customFormat="1"/>
    <row r="1943" s="25" customFormat="1"/>
    <row r="1944" s="25" customFormat="1"/>
    <row r="1945" s="25" customFormat="1"/>
    <row r="1946" s="25" customFormat="1"/>
    <row r="1947" s="25" customFormat="1"/>
    <row r="1948" s="25" customFormat="1"/>
    <row r="1949" s="25" customFormat="1"/>
    <row r="1950" s="25" customFormat="1"/>
    <row r="1951" s="25" customFormat="1"/>
    <row r="1952" s="25" customFormat="1"/>
    <row r="1953" s="25" customFormat="1"/>
    <row r="1954" s="25" customFormat="1"/>
    <row r="1955" s="25" customFormat="1"/>
    <row r="1956" s="25" customFormat="1"/>
    <row r="1957" s="25" customFormat="1"/>
    <row r="1958" s="25" customFormat="1"/>
    <row r="1959" s="25" customFormat="1"/>
    <row r="1960" s="25" customFormat="1"/>
    <row r="1961" s="25" customFormat="1"/>
    <row r="1962" s="25" customFormat="1"/>
    <row r="1963" s="25" customFormat="1"/>
    <row r="1964" s="25" customFormat="1"/>
    <row r="1965" s="25" customFormat="1"/>
    <row r="1966" s="25" customFormat="1"/>
    <row r="1967" s="25" customFormat="1"/>
    <row r="1968" s="25" customFormat="1"/>
    <row r="1969" s="25" customFormat="1"/>
    <row r="1970" s="25" customFormat="1"/>
    <row r="1971" s="25" customFormat="1"/>
    <row r="1972" s="25" customFormat="1"/>
    <row r="1973" s="25" customFormat="1"/>
    <row r="1974" s="25" customFormat="1"/>
    <row r="1975" s="25" customFormat="1"/>
    <row r="1976" s="25" customFormat="1"/>
    <row r="1977" s="25" customFormat="1"/>
    <row r="1978" s="25" customFormat="1"/>
    <row r="1979" s="25" customFormat="1"/>
    <row r="1980" s="25" customFormat="1"/>
    <row r="1981" s="25" customFormat="1"/>
    <row r="1982" s="25" customFormat="1"/>
    <row r="1983" s="25" customFormat="1"/>
    <row r="1984" s="25" customFormat="1"/>
    <row r="1985" s="25" customFormat="1"/>
    <row r="1986" s="25" customFormat="1"/>
    <row r="1987" s="25" customFormat="1"/>
    <row r="1988" s="25" customFormat="1"/>
    <row r="1989" s="25" customFormat="1"/>
    <row r="1990" s="25" customFormat="1"/>
    <row r="1991" s="25" customFormat="1"/>
    <row r="1992" s="25" customFormat="1"/>
    <row r="1993" s="25" customFormat="1"/>
    <row r="1994" s="25" customFormat="1"/>
    <row r="1995" s="25" customFormat="1"/>
    <row r="1996" s="25" customFormat="1"/>
    <row r="1997" s="25" customFormat="1"/>
    <row r="1998" s="25" customFormat="1"/>
    <row r="1999" s="25" customFormat="1"/>
    <row r="2000" s="25" customFormat="1"/>
    <row r="2001" s="25" customFormat="1"/>
    <row r="2002" s="25" customFormat="1"/>
    <row r="2003" s="25" customFormat="1"/>
    <row r="2004" s="25" customFormat="1"/>
    <row r="2005" s="25" customFormat="1"/>
    <row r="2006" s="25" customFormat="1"/>
    <row r="2007" s="25" customFormat="1"/>
    <row r="2008" s="25" customFormat="1"/>
    <row r="2009" s="25" customFormat="1"/>
    <row r="2010" s="25" customFormat="1"/>
    <row r="2011" s="25" customFormat="1"/>
    <row r="2012" s="25" customFormat="1"/>
    <row r="2013" s="25" customFormat="1"/>
    <row r="2014" s="25" customFormat="1"/>
    <row r="2015" s="25" customFormat="1"/>
    <row r="2016" s="25" customFormat="1"/>
    <row r="2017" s="25" customFormat="1"/>
    <row r="2018" s="25" customFormat="1"/>
    <row r="2019" s="25" customFormat="1"/>
    <row r="2020" s="25" customFormat="1"/>
    <row r="2021" s="25" customFormat="1"/>
    <row r="2022" s="25" customFormat="1"/>
    <row r="2023" s="25" customFormat="1"/>
    <row r="2024" s="25" customFormat="1"/>
    <row r="2025" s="25" customFormat="1"/>
    <row r="2026" s="25" customFormat="1"/>
    <row r="2027" s="25" customFormat="1"/>
    <row r="2028" s="25" customFormat="1"/>
    <row r="2029" s="25" customFormat="1"/>
    <row r="2030" s="25" customFormat="1"/>
    <row r="2031" s="25" customFormat="1"/>
    <row r="2032" s="25" customFormat="1"/>
    <row r="2033" s="25" customFormat="1"/>
    <row r="2034" s="25" customFormat="1"/>
    <row r="2035" s="25" customFormat="1"/>
    <row r="2036" s="25" customFormat="1"/>
    <row r="2037" s="25" customFormat="1"/>
    <row r="2038" s="25" customFormat="1"/>
    <row r="2039" s="25" customFormat="1"/>
    <row r="2040" s="25" customFormat="1"/>
    <row r="2041" s="25" customFormat="1"/>
    <row r="2042" s="25" customFormat="1"/>
    <row r="2043" s="25" customFormat="1"/>
    <row r="2044" s="25" customFormat="1"/>
    <row r="2045" s="25" customFormat="1"/>
    <row r="2046" s="25" customFormat="1"/>
    <row r="2047" s="25" customFormat="1"/>
    <row r="2048" s="25" customFormat="1"/>
    <row r="2049" s="25" customFormat="1"/>
    <row r="2050" s="25" customFormat="1"/>
    <row r="2051" s="25" customFormat="1"/>
    <row r="2052" s="25" customFormat="1"/>
    <row r="2053" s="25" customFormat="1"/>
    <row r="2054" s="25" customFormat="1"/>
    <row r="2055" s="25" customFormat="1"/>
    <row r="2056" s="25" customFormat="1"/>
    <row r="2057" s="25" customFormat="1"/>
    <row r="2058" s="25" customFormat="1"/>
    <row r="2059" s="25" customFormat="1"/>
    <row r="2060" s="25" customFormat="1"/>
    <row r="2061" s="25" customFormat="1"/>
    <row r="2062" s="25" customFormat="1"/>
    <row r="2063" s="25" customFormat="1"/>
    <row r="2064" s="25" customFormat="1"/>
    <row r="2065" s="25" customFormat="1"/>
    <row r="2066" s="25" customFormat="1"/>
    <row r="2067" s="25" customFormat="1"/>
    <row r="2068" s="25" customFormat="1"/>
    <row r="2069" s="25" customFormat="1"/>
    <row r="2070" s="25" customFormat="1"/>
    <row r="2071" s="25" customFormat="1"/>
    <row r="2072" s="25" customFormat="1"/>
    <row r="2073" s="25" customFormat="1"/>
    <row r="2074" s="25" customFormat="1"/>
    <row r="2075" s="25" customFormat="1"/>
    <row r="2076" s="25" customFormat="1"/>
    <row r="2077" s="25" customFormat="1"/>
    <row r="2078" s="25" customFormat="1"/>
    <row r="2079" s="25" customFormat="1"/>
    <row r="2080" s="25" customFormat="1"/>
    <row r="2081" s="25" customFormat="1"/>
    <row r="2082" s="25" customFormat="1"/>
    <row r="2083" s="25" customFormat="1"/>
    <row r="2084" s="25" customFormat="1"/>
    <row r="2085" s="25" customFormat="1"/>
    <row r="2086" s="25" customFormat="1"/>
    <row r="2087" s="25" customFormat="1"/>
    <row r="2088" s="25" customFormat="1"/>
    <row r="2089" s="25" customFormat="1"/>
    <row r="2090" s="25" customFormat="1"/>
    <row r="2091" s="25" customFormat="1"/>
    <row r="2092" s="25" customFormat="1"/>
    <row r="2093" s="25" customFormat="1"/>
    <row r="2094" s="25" customFormat="1"/>
    <row r="2095" s="25" customFormat="1"/>
    <row r="2096" s="25" customFormat="1"/>
    <row r="2097" s="25" customFormat="1"/>
    <row r="2098" s="25" customFormat="1"/>
    <row r="2099" s="25" customFormat="1"/>
    <row r="2100" s="25" customFormat="1"/>
    <row r="2101" s="25" customFormat="1"/>
    <row r="2102" s="25" customFormat="1"/>
    <row r="2103" s="25" customFormat="1"/>
    <row r="2104" s="25" customFormat="1"/>
    <row r="2105" s="25" customFormat="1"/>
    <row r="2106" s="25" customFormat="1"/>
    <row r="2107" s="25" customFormat="1"/>
    <row r="2108" s="25" customFormat="1"/>
    <row r="2109" s="25" customFormat="1"/>
    <row r="2110" s="25" customFormat="1"/>
    <row r="2111" s="25" customFormat="1"/>
    <row r="2112" s="25" customFormat="1"/>
    <row r="2113" s="25" customFormat="1"/>
    <row r="2114" s="25" customFormat="1"/>
    <row r="2115" s="25" customFormat="1"/>
    <row r="2116" s="25" customFormat="1"/>
    <row r="2117" s="25" customFormat="1"/>
    <row r="2118" s="25" customFormat="1"/>
    <row r="2119" s="25" customFormat="1"/>
    <row r="2120" s="25" customFormat="1"/>
    <row r="2121" s="25" customFormat="1"/>
    <row r="2122" s="25" customFormat="1"/>
    <row r="2123" s="25" customFormat="1"/>
    <row r="2124" s="25" customFormat="1"/>
    <row r="2125" s="25" customFormat="1"/>
    <row r="2126" s="25" customFormat="1"/>
    <row r="2127" s="25" customFormat="1"/>
    <row r="2128" s="25" customFormat="1"/>
    <row r="2129" s="25" customFormat="1"/>
    <row r="2130" s="25" customFormat="1"/>
    <row r="2131" s="25" customFormat="1"/>
    <row r="2132" s="25" customFormat="1"/>
    <row r="2133" s="25" customFormat="1"/>
    <row r="2134" s="25" customFormat="1"/>
    <row r="2135" s="25" customFormat="1"/>
    <row r="2136" s="25" customFormat="1"/>
    <row r="2137" s="25" customFormat="1"/>
    <row r="2138" s="25" customFormat="1"/>
    <row r="2139" s="25" customFormat="1"/>
    <row r="2140" s="25" customFormat="1"/>
    <row r="2141" s="25" customFormat="1"/>
    <row r="2142" s="25" customFormat="1"/>
    <row r="2143" s="25" customFormat="1"/>
    <row r="2144" s="25" customFormat="1"/>
    <row r="2145" s="25" customFormat="1"/>
    <row r="2146" s="25" customFormat="1"/>
    <row r="2147" s="25" customFormat="1"/>
    <row r="2148" s="25" customFormat="1"/>
    <row r="2149" s="25" customFormat="1"/>
    <row r="2150" s="25" customFormat="1"/>
    <row r="2151" s="25" customFormat="1"/>
    <row r="2152" s="25" customFormat="1"/>
    <row r="2153" s="25" customFormat="1"/>
    <row r="2154" s="25" customFormat="1"/>
    <row r="2155" s="25" customFormat="1"/>
    <row r="2156" s="25" customFormat="1"/>
    <row r="2157" s="25" customFormat="1"/>
    <row r="2158" s="25" customFormat="1"/>
    <row r="2159" s="25" customFormat="1"/>
    <row r="2160" s="25" customFormat="1"/>
    <row r="2161" s="25" customFormat="1"/>
    <row r="2162" s="25" customFormat="1"/>
    <row r="2163" s="25" customFormat="1"/>
    <row r="2164" s="25" customFormat="1"/>
    <row r="2165" s="25" customFormat="1"/>
    <row r="2166" s="25" customFormat="1"/>
    <row r="2167" s="25" customFormat="1"/>
    <row r="2168" s="25" customFormat="1"/>
    <row r="2169" s="25" customFormat="1"/>
    <row r="2170" s="25" customFormat="1"/>
    <row r="2171" s="25" customFormat="1"/>
    <row r="2172" s="25" customFormat="1"/>
    <row r="2173" s="25" customFormat="1"/>
    <row r="2174" s="25" customFormat="1"/>
    <row r="2175" s="25" customFormat="1"/>
    <row r="2176" s="25" customFormat="1"/>
    <row r="2177" s="25" customFormat="1"/>
    <row r="2178" s="25" customFormat="1"/>
    <row r="2179" s="25" customFormat="1"/>
    <row r="2180" s="25" customFormat="1"/>
    <row r="2181" s="25" customFormat="1"/>
    <row r="2182" s="25" customFormat="1"/>
    <row r="2183" s="25" customFormat="1"/>
    <row r="2184" s="25" customFormat="1"/>
    <row r="2185" s="25" customFormat="1"/>
    <row r="2186" s="25" customFormat="1"/>
    <row r="2187" s="25" customFormat="1"/>
    <row r="2188" s="25" customFormat="1"/>
    <row r="2189" s="25" customFormat="1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99"/>
  <sheetViews>
    <sheetView showGridLines="0" topLeftCell="C1" workbookViewId="0">
      <selection activeCell="E4" sqref="E4"/>
    </sheetView>
  </sheetViews>
  <sheetFormatPr defaultRowHeight="1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>
      <c r="A2" s="50" t="s">
        <v>34</v>
      </c>
      <c r="B2" s="169" t="s">
        <v>155</v>
      </c>
      <c r="C2" s="170" t="s">
        <v>106</v>
      </c>
      <c r="D2" s="171" t="s">
        <v>157</v>
      </c>
      <c r="E2" s="47">
        <v>1202320</v>
      </c>
    </row>
    <row r="3" spans="1:5" ht="12.75" customHeight="1">
      <c r="A3" s="50" t="s">
        <v>35</v>
      </c>
      <c r="B3" s="169" t="s">
        <v>156</v>
      </c>
      <c r="C3" s="170" t="s">
        <v>114</v>
      </c>
      <c r="D3" s="171" t="s">
        <v>157</v>
      </c>
      <c r="E3" s="47">
        <v>12012196</v>
      </c>
    </row>
    <row r="4" spans="1:5" ht="12.75" customHeight="1">
      <c r="A4" s="50" t="s">
        <v>36</v>
      </c>
      <c r="B4" s="46"/>
      <c r="C4" s="47"/>
      <c r="D4" s="51"/>
      <c r="E4" s="47"/>
    </row>
    <row r="5" spans="1:5" ht="12.75" customHeight="1">
      <c r="A5" s="50" t="s">
        <v>37</v>
      </c>
      <c r="B5" s="46"/>
      <c r="C5" s="47"/>
      <c r="D5" s="51"/>
      <c r="E5" s="47"/>
    </row>
    <row r="6" spans="1:5" ht="12.75" customHeight="1">
      <c r="A6" s="50" t="s">
        <v>38</v>
      </c>
      <c r="B6" s="46"/>
      <c r="C6" s="47"/>
      <c r="D6" s="51"/>
      <c r="E6" s="47"/>
    </row>
    <row r="7" spans="1:5" ht="12.75" customHeight="1">
      <c r="A7" s="50" t="s">
        <v>39</v>
      </c>
      <c r="B7" s="46"/>
      <c r="C7" s="47"/>
      <c r="D7" s="51"/>
      <c r="E7" s="47"/>
    </row>
    <row r="8" spans="1:5" ht="12.75" customHeight="1">
      <c r="A8" s="50" t="s">
        <v>40</v>
      </c>
      <c r="B8" s="46"/>
      <c r="C8" s="47"/>
      <c r="D8" s="51"/>
      <c r="E8" s="47"/>
    </row>
    <row r="9" spans="1:5" ht="12.75" customHeight="1">
      <c r="A9" s="50" t="s">
        <v>41</v>
      </c>
      <c r="B9" s="46"/>
      <c r="C9" s="47"/>
      <c r="D9" s="51"/>
      <c r="E9" s="47"/>
    </row>
    <row r="10" spans="1:5" ht="12.75" customHeight="1">
      <c r="A10" s="50" t="s">
        <v>42</v>
      </c>
      <c r="B10" s="46"/>
      <c r="C10" s="47"/>
      <c r="D10" s="51"/>
      <c r="E10" s="47"/>
    </row>
    <row r="11" spans="1:5" ht="12.75" customHeight="1">
      <c r="A11" s="50" t="s">
        <v>43</v>
      </c>
      <c r="B11" s="48"/>
      <c r="C11" s="47"/>
      <c r="D11" s="51"/>
      <c r="E11" s="47"/>
    </row>
    <row r="12" spans="1:5" ht="12.75" customHeight="1">
      <c r="A12" s="50" t="s">
        <v>44</v>
      </c>
      <c r="B12" s="46"/>
      <c r="C12" s="47"/>
      <c r="D12" s="51"/>
      <c r="E12" s="47"/>
    </row>
    <row r="13" spans="1:5" ht="12.75" customHeight="1">
      <c r="A13" s="50" t="s">
        <v>45</v>
      </c>
      <c r="B13" s="46"/>
      <c r="C13" s="47"/>
      <c r="D13" s="51"/>
      <c r="E13" s="47"/>
    </row>
    <row r="14" spans="1:5" ht="12.75" customHeight="1">
      <c r="A14" s="50" t="s">
        <v>46</v>
      </c>
      <c r="B14" s="46"/>
      <c r="C14" s="47"/>
      <c r="D14" s="51"/>
      <c r="E14" s="47"/>
    </row>
    <row r="15" spans="1:5" ht="12.75" customHeight="1">
      <c r="A15" s="50" t="s">
        <v>47</v>
      </c>
      <c r="B15" s="46"/>
      <c r="C15" s="47"/>
      <c r="D15" s="51"/>
      <c r="E15" s="47"/>
    </row>
    <row r="16" spans="1:5" ht="12.75" customHeight="1">
      <c r="A16" s="50" t="s">
        <v>48</v>
      </c>
      <c r="B16" s="46"/>
      <c r="C16" s="47"/>
      <c r="D16" s="51"/>
      <c r="E16" s="47"/>
    </row>
    <row r="17" spans="1:5" ht="12.75" customHeight="1">
      <c r="A17" s="50" t="s">
        <v>49</v>
      </c>
      <c r="B17" s="46"/>
      <c r="C17" s="47"/>
      <c r="D17" s="51"/>
      <c r="E17" s="47"/>
    </row>
    <row r="18" spans="1:5" ht="12.75" customHeight="1">
      <c r="A18" s="50" t="s">
        <v>50</v>
      </c>
      <c r="B18" s="46"/>
      <c r="C18" s="47"/>
      <c r="D18" s="51"/>
      <c r="E18" s="47"/>
    </row>
    <row r="19" spans="1:5" ht="12.75" customHeight="1">
      <c r="A19" s="50" t="s">
        <v>51</v>
      </c>
      <c r="B19" s="46"/>
      <c r="C19" s="47"/>
      <c r="D19" s="51"/>
      <c r="E19" s="47"/>
    </row>
    <row r="20" spans="1:5" ht="12.75" customHeight="1">
      <c r="A20" s="50" t="s">
        <v>52</v>
      </c>
      <c r="B20" s="46"/>
      <c r="C20" s="47"/>
      <c r="D20" s="51"/>
      <c r="E20" s="47"/>
    </row>
    <row r="21" spans="1:5" ht="12.75" customHeight="1">
      <c r="A21" s="50" t="s">
        <v>53</v>
      </c>
      <c r="B21" s="46"/>
      <c r="C21" s="47"/>
      <c r="D21" s="51"/>
      <c r="E21" s="47"/>
    </row>
    <row r="22" spans="1:5" ht="12.75" customHeight="1">
      <c r="A22" s="50" t="s">
        <v>54</v>
      </c>
      <c r="B22" s="46"/>
      <c r="C22" s="47"/>
      <c r="D22" s="51"/>
      <c r="E22" s="47"/>
    </row>
    <row r="23" spans="1:5" ht="12.75" customHeight="1">
      <c r="A23" s="50" t="s">
        <v>55</v>
      </c>
      <c r="B23" s="46"/>
      <c r="C23" s="47"/>
      <c r="D23" s="51"/>
      <c r="E23" s="47"/>
    </row>
    <row r="24" spans="1:5" ht="12.75" customHeight="1">
      <c r="A24" s="50" t="s">
        <v>56</v>
      </c>
      <c r="B24" s="46"/>
      <c r="C24" s="47"/>
      <c r="D24" s="51"/>
      <c r="E24" s="47"/>
    </row>
    <row r="25" spans="1:5" ht="12.75" customHeight="1">
      <c r="A25" s="50" t="s">
        <v>57</v>
      </c>
      <c r="B25" s="46"/>
      <c r="C25" s="47"/>
      <c r="D25" s="51"/>
      <c r="E25" s="47"/>
    </row>
    <row r="26" spans="1:5" ht="12.75" customHeight="1">
      <c r="A26" s="50" t="s">
        <v>58</v>
      </c>
      <c r="B26" s="46"/>
      <c r="C26" s="47"/>
      <c r="D26" s="51"/>
      <c r="E26" s="47"/>
    </row>
    <row r="27" spans="1:5" ht="12.75" customHeight="1">
      <c r="A27" s="50" t="s">
        <v>59</v>
      </c>
      <c r="B27" s="46"/>
      <c r="C27" s="47"/>
      <c r="D27" s="51"/>
      <c r="E27" s="47"/>
    </row>
    <row r="28" spans="1:5" ht="12.75" customHeight="1">
      <c r="A28" s="50" t="s">
        <v>60</v>
      </c>
      <c r="B28" s="46"/>
      <c r="C28" s="47"/>
      <c r="D28" s="51"/>
      <c r="E28" s="47"/>
    </row>
    <row r="29" spans="1:5" ht="12.75" customHeight="1">
      <c r="A29" s="50" t="s">
        <v>61</v>
      </c>
      <c r="B29" s="46"/>
      <c r="C29" s="47"/>
      <c r="D29" s="51"/>
      <c r="E29" s="47"/>
    </row>
    <row r="30" spans="1:5" ht="12.75" customHeight="1">
      <c r="A30" s="50" t="s">
        <v>62</v>
      </c>
      <c r="B30" s="46"/>
      <c r="C30" s="47"/>
      <c r="D30" s="51"/>
      <c r="E30" s="47"/>
    </row>
    <row r="31" spans="1:5" ht="12.75" customHeight="1">
      <c r="A31" s="50" t="s">
        <v>63</v>
      </c>
      <c r="B31" s="46"/>
      <c r="C31" s="47"/>
      <c r="D31" s="51"/>
      <c r="E31" s="47"/>
    </row>
    <row r="32" spans="1:5" ht="12.75" customHeight="1">
      <c r="A32" s="50" t="s">
        <v>64</v>
      </c>
      <c r="B32" s="46"/>
      <c r="C32" s="47"/>
      <c r="D32" s="51"/>
      <c r="E32" s="47"/>
    </row>
    <row r="33" spans="1:5" ht="12.75" customHeight="1">
      <c r="A33" s="50" t="s">
        <v>65</v>
      </c>
      <c r="B33" s="46"/>
      <c r="C33" s="47"/>
      <c r="D33" s="51"/>
      <c r="E33" s="47"/>
    </row>
    <row r="34" spans="1:5" ht="12.75" customHeight="1">
      <c r="A34" s="50" t="s">
        <v>66</v>
      </c>
      <c r="B34" s="46"/>
      <c r="C34" s="47"/>
      <c r="D34" s="51"/>
      <c r="E34" s="47"/>
    </row>
    <row r="35" spans="1:5" ht="12.75" customHeight="1">
      <c r="A35" s="50" t="s">
        <v>67</v>
      </c>
      <c r="B35" s="46"/>
      <c r="C35" s="47"/>
      <c r="D35" s="51"/>
      <c r="E35" s="47"/>
    </row>
    <row r="36" spans="1:5" ht="12.75" customHeight="1">
      <c r="A36" s="50" t="s">
        <v>68</v>
      </c>
      <c r="B36" s="46"/>
      <c r="C36" s="47"/>
      <c r="D36" s="51"/>
      <c r="E36" s="47"/>
    </row>
    <row r="37" spans="1:5" ht="12.75" customHeight="1">
      <c r="A37" s="50" t="s">
        <v>69</v>
      </c>
      <c r="B37" s="46"/>
      <c r="C37" s="47"/>
      <c r="D37" s="51"/>
      <c r="E37" s="47"/>
    </row>
    <row r="38" spans="1:5" ht="12.75" customHeight="1">
      <c r="A38" s="50" t="s">
        <v>70</v>
      </c>
      <c r="B38" s="46"/>
      <c r="C38" s="47"/>
      <c r="D38" s="51"/>
      <c r="E38" s="47"/>
    </row>
    <row r="39" spans="1:5" ht="12.75" customHeight="1">
      <c r="A39" s="50" t="s">
        <v>71</v>
      </c>
      <c r="B39" s="46"/>
      <c r="C39" s="47"/>
      <c r="D39" s="51"/>
      <c r="E39" s="47"/>
    </row>
    <row r="40" spans="1:5" ht="12.75" customHeight="1">
      <c r="A40" s="50" t="s">
        <v>72</v>
      </c>
      <c r="B40" s="46"/>
      <c r="C40" s="47"/>
      <c r="D40" s="51"/>
      <c r="E40" s="47"/>
    </row>
    <row r="41" spans="1:5" ht="12.75" customHeight="1">
      <c r="A41" s="50" t="s">
        <v>73</v>
      </c>
      <c r="B41" s="46"/>
      <c r="C41" s="47"/>
      <c r="D41" s="51"/>
      <c r="E41" s="47"/>
    </row>
    <row r="42" spans="1:5" ht="12.75" customHeight="1">
      <c r="A42" s="50" t="s">
        <v>74</v>
      </c>
      <c r="B42" s="46"/>
      <c r="C42" s="47"/>
      <c r="D42" s="51"/>
      <c r="E42" s="47"/>
    </row>
    <row r="43" spans="1:5" ht="12.75" customHeight="1">
      <c r="A43" s="50" t="s">
        <v>75</v>
      </c>
      <c r="B43" s="46"/>
      <c r="C43" s="47"/>
      <c r="D43" s="51"/>
      <c r="E43" s="47"/>
    </row>
    <row r="44" spans="1:5" ht="12.75" customHeight="1">
      <c r="A44" s="50" t="s">
        <v>76</v>
      </c>
      <c r="B44" s="46"/>
      <c r="C44" s="47"/>
      <c r="D44" s="51"/>
      <c r="E44" s="47"/>
    </row>
    <row r="45" spans="1:5" ht="12.75" customHeight="1">
      <c r="A45" s="50" t="s">
        <v>77</v>
      </c>
      <c r="B45" s="46"/>
      <c r="C45" s="47"/>
      <c r="D45" s="51"/>
      <c r="E45" s="47"/>
    </row>
    <row r="46" spans="1:5" ht="12.75" customHeight="1">
      <c r="A46" s="50" t="s">
        <v>78</v>
      </c>
      <c r="B46" s="46"/>
      <c r="C46" s="47"/>
      <c r="D46" s="51"/>
      <c r="E46" s="47"/>
    </row>
    <row r="47" spans="1:5" ht="12.75" customHeight="1">
      <c r="A47" s="50" t="s">
        <v>79</v>
      </c>
      <c r="B47" s="46"/>
      <c r="C47" s="47"/>
      <c r="D47" s="51"/>
      <c r="E47" s="47"/>
    </row>
    <row r="48" spans="1:5" ht="12.75" customHeight="1">
      <c r="A48" s="50" t="s">
        <v>80</v>
      </c>
      <c r="B48" s="46"/>
      <c r="C48" s="47"/>
      <c r="D48" s="51"/>
      <c r="E48" s="47"/>
    </row>
    <row r="49" spans="1:5" ht="12.75" customHeight="1">
      <c r="A49" s="50" t="s">
        <v>81</v>
      </c>
      <c r="B49" s="46"/>
      <c r="C49" s="47"/>
      <c r="D49" s="51"/>
      <c r="E49" s="47"/>
    </row>
    <row r="50" spans="1:5" ht="12.75" customHeight="1">
      <c r="A50" s="50" t="s">
        <v>82</v>
      </c>
      <c r="B50" s="46"/>
      <c r="C50" s="47"/>
      <c r="D50" s="51"/>
      <c r="E50" s="47"/>
    </row>
    <row r="51" spans="1:5" ht="12.75" customHeight="1">
      <c r="A51" s="50" t="s">
        <v>83</v>
      </c>
      <c r="B51" s="46"/>
      <c r="C51" s="47"/>
      <c r="D51" s="51"/>
      <c r="E51" s="47"/>
    </row>
    <row r="52" spans="1:5" ht="12.75" customHeight="1">
      <c r="A52" s="50" t="s">
        <v>84</v>
      </c>
      <c r="B52" s="46"/>
      <c r="C52" s="47"/>
      <c r="D52" s="51"/>
      <c r="E52" s="47"/>
    </row>
    <row r="53" spans="1:5" ht="12.75" customHeight="1">
      <c r="A53" s="50" t="s">
        <v>85</v>
      </c>
      <c r="B53" s="46"/>
      <c r="C53" s="47"/>
      <c r="D53" s="51"/>
      <c r="E53" s="47"/>
    </row>
    <row r="54" spans="1:5" ht="12.75" customHeight="1">
      <c r="A54" s="50" t="s">
        <v>86</v>
      </c>
      <c r="B54" s="46"/>
      <c r="C54" s="47"/>
      <c r="D54" s="51"/>
      <c r="E54" s="47"/>
    </row>
    <row r="55" spans="1:5" ht="12.75" customHeight="1">
      <c r="A55" s="50" t="s">
        <v>87</v>
      </c>
      <c r="B55" s="46"/>
      <c r="C55" s="47"/>
      <c r="D55" s="51"/>
      <c r="E55" s="47"/>
    </row>
    <row r="56" spans="1:5" ht="12.75" customHeight="1">
      <c r="A56" s="50" t="s">
        <v>88</v>
      </c>
      <c r="B56" s="46"/>
      <c r="C56" s="47"/>
      <c r="D56" s="51"/>
      <c r="E56" s="47"/>
    </row>
    <row r="57" spans="1:5" ht="12.75" customHeight="1">
      <c r="A57" s="50" t="s">
        <v>89</v>
      </c>
      <c r="B57" s="46"/>
      <c r="C57" s="47"/>
      <c r="D57" s="51"/>
      <c r="E57" s="47"/>
    </row>
    <row r="58" spans="1:5" ht="12.75" customHeight="1">
      <c r="A58" s="50" t="s">
        <v>90</v>
      </c>
      <c r="B58" s="46"/>
      <c r="C58" s="47"/>
      <c r="D58" s="51"/>
      <c r="E58" s="47"/>
    </row>
    <row r="59" spans="1:5" ht="12.75" customHeight="1">
      <c r="A59" s="50" t="s">
        <v>91</v>
      </c>
      <c r="B59" s="46"/>
      <c r="C59" s="47"/>
      <c r="D59" s="51"/>
      <c r="E59" s="47"/>
    </row>
    <row r="60" spans="1:5" ht="12.75" customHeight="1">
      <c r="A60" s="50" t="s">
        <v>92</v>
      </c>
      <c r="B60" s="46"/>
      <c r="C60" s="47"/>
      <c r="D60" s="51"/>
      <c r="E60" s="47"/>
    </row>
    <row r="61" spans="1:5" ht="12.75" customHeight="1">
      <c r="A61" s="50" t="s">
        <v>93</v>
      </c>
      <c r="B61" s="46"/>
      <c r="C61" s="47"/>
      <c r="D61" s="51"/>
      <c r="E61" s="47"/>
    </row>
    <row r="62" spans="1:5" ht="12.75" customHeight="1">
      <c r="A62" s="50" t="s">
        <v>94</v>
      </c>
      <c r="B62" s="46"/>
      <c r="C62" s="47"/>
      <c r="D62" s="51"/>
      <c r="E62" s="47"/>
    </row>
    <row r="63" spans="1:5" ht="12.75" customHeight="1">
      <c r="A63" s="50" t="s">
        <v>95</v>
      </c>
      <c r="B63" s="46"/>
      <c r="C63" s="47"/>
      <c r="D63" s="51"/>
      <c r="E63" s="47"/>
    </row>
    <row r="64" spans="1:5" ht="12.75" customHeight="1">
      <c r="A64" s="50" t="s">
        <v>96</v>
      </c>
      <c r="B64" s="46"/>
      <c r="C64" s="47"/>
      <c r="D64" s="51"/>
      <c r="E64" s="47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Y135"/>
  <sheetViews>
    <sheetView showGridLines="0" view="pageLayout" topLeftCell="A22" workbookViewId="0">
      <selection activeCell="V11" sqref="V11"/>
    </sheetView>
  </sheetViews>
  <sheetFormatPr defaultColWidth="8.85546875" defaultRowHeight="12.75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>
      <c r="A1" s="230" t="str">
        <f>CONCATENATE('INITIAL INPUT'!D12,"  ",'INITIAL INPUT'!G12)</f>
        <v>CITCS INTL 2B  ITS 332</v>
      </c>
      <c r="B1" s="231"/>
      <c r="C1" s="231"/>
      <c r="D1" s="232"/>
      <c r="E1" s="236" t="s">
        <v>129</v>
      </c>
      <c r="F1" s="237"/>
      <c r="G1" s="237"/>
      <c r="H1" s="237"/>
      <c r="I1" s="238"/>
      <c r="J1" s="236" t="s">
        <v>130</v>
      </c>
      <c r="K1" s="237"/>
      <c r="L1" s="237"/>
      <c r="M1" s="237"/>
      <c r="N1" s="237"/>
      <c r="O1" s="238"/>
      <c r="P1" s="236" t="s">
        <v>131</v>
      </c>
      <c r="Q1" s="237"/>
      <c r="R1" s="237"/>
      <c r="S1" s="237"/>
      <c r="T1" s="237"/>
      <c r="U1" s="237"/>
      <c r="V1" s="238"/>
      <c r="W1" s="72"/>
    </row>
    <row r="2" spans="1:24" s="74" customFormat="1" ht="15" customHeight="1">
      <c r="A2" s="233"/>
      <c r="B2" s="234"/>
      <c r="C2" s="234"/>
      <c r="D2" s="235"/>
      <c r="E2" s="281" t="str">
        <f>IF('INITIAL INPUT'!G20="","",'INITIAL INPUT'!G20)</f>
        <v>Class Standing</v>
      </c>
      <c r="F2" s="274" t="str">
        <f>IF('INITIAL INPUT'!G21="","",'INITIAL INPUT'!G21)</f>
        <v>Laboratory</v>
      </c>
      <c r="G2" s="269" t="s">
        <v>98</v>
      </c>
      <c r="H2" s="249" t="s">
        <v>99</v>
      </c>
      <c r="I2" s="278" t="str">
        <f>IF('INITIAL INPUT'!J23="","GRADE (%)","INVALID GRADE")</f>
        <v>GRADE (%)</v>
      </c>
      <c r="J2" s="281" t="str">
        <f>E2</f>
        <v>Class Standing</v>
      </c>
      <c r="K2" s="274" t="str">
        <f>F2</f>
        <v>Laboratory</v>
      </c>
      <c r="L2" s="269" t="str">
        <f>G2</f>
        <v>EXAM</v>
      </c>
      <c r="M2" s="270" t="s">
        <v>132</v>
      </c>
      <c r="N2" s="249" t="s">
        <v>99</v>
      </c>
      <c r="O2" s="278" t="str">
        <f>IF('INITIAL INPUT'!K23="","GRADE (%)","INVALID GRADE")</f>
        <v>GRADE (%)</v>
      </c>
      <c r="P2" s="281" t="str">
        <f>E2</f>
        <v>Class Standing</v>
      </c>
      <c r="Q2" s="274" t="str">
        <f>F2</f>
        <v>Laboratory</v>
      </c>
      <c r="R2" s="269" t="s">
        <v>98</v>
      </c>
      <c r="S2" s="270" t="s">
        <v>132</v>
      </c>
      <c r="T2" s="249" t="s">
        <v>99</v>
      </c>
      <c r="U2" s="278" t="str">
        <f>IF('INITIAL INPUT'!L23="","GRADE (%)","INVALID GRADE")</f>
        <v>GRADE (%)</v>
      </c>
      <c r="V2" s="284" t="str">
        <f>IF(U2="INVALID GRADE","INVALID FINAL GRADE","FINAL GRADE (%)")</f>
        <v>FINAL GRADE (%)</v>
      </c>
      <c r="W2" s="296" t="s">
        <v>133</v>
      </c>
    </row>
    <row r="3" spans="1:24" s="74" customFormat="1" ht="12.75" customHeight="1">
      <c r="A3" s="239" t="str">
        <f>'INITIAL INPUT'!J12</f>
        <v>GRAPHICAL INFORMATION SYSTEM</v>
      </c>
      <c r="B3" s="240"/>
      <c r="C3" s="240"/>
      <c r="D3" s="241"/>
      <c r="E3" s="282"/>
      <c r="F3" s="275"/>
      <c r="G3" s="247"/>
      <c r="H3" s="277"/>
      <c r="I3" s="279"/>
      <c r="J3" s="282"/>
      <c r="K3" s="275"/>
      <c r="L3" s="247"/>
      <c r="M3" s="270"/>
      <c r="N3" s="277"/>
      <c r="O3" s="279"/>
      <c r="P3" s="282"/>
      <c r="Q3" s="275"/>
      <c r="R3" s="247"/>
      <c r="S3" s="270"/>
      <c r="T3" s="277"/>
      <c r="U3" s="279"/>
      <c r="V3" s="285"/>
      <c r="W3" s="297"/>
    </row>
    <row r="4" spans="1:24" s="74" customFormat="1" ht="12.75" customHeight="1">
      <c r="A4" s="242" t="str">
        <f>CONCATENATE('INITIAL INPUT'!D14,"  ",'INITIAL INPUT'!G14)</f>
        <v>TTH 5:30PM-6:45PM   MWF 5:30PM-6:45PM</v>
      </c>
      <c r="B4" s="243"/>
      <c r="C4" s="244"/>
      <c r="D4" s="103" t="str">
        <f>'INITIAL INPUT'!J14</f>
        <v>M307</v>
      </c>
      <c r="E4" s="282"/>
      <c r="F4" s="275"/>
      <c r="G4" s="247"/>
      <c r="H4" s="277"/>
      <c r="I4" s="279"/>
      <c r="J4" s="282"/>
      <c r="K4" s="275"/>
      <c r="L4" s="247"/>
      <c r="M4" s="270"/>
      <c r="N4" s="277"/>
      <c r="O4" s="279"/>
      <c r="P4" s="282"/>
      <c r="Q4" s="275"/>
      <c r="R4" s="247"/>
      <c r="S4" s="270"/>
      <c r="T4" s="277"/>
      <c r="U4" s="279"/>
      <c r="V4" s="285"/>
      <c r="W4" s="297"/>
    </row>
    <row r="5" spans="1:24" s="74" customFormat="1" ht="12.6" customHeight="1">
      <c r="A5" s="242" t="str">
        <f>CONCATENATE('INITIAL INPUT'!G16," Trimester ","SY ",'INITIAL INPUT'!D16)</f>
        <v>2 Trimester SY 2015-2016</v>
      </c>
      <c r="B5" s="243"/>
      <c r="C5" s="244"/>
      <c r="D5" s="245"/>
      <c r="E5" s="282"/>
      <c r="F5" s="275"/>
      <c r="G5" s="287">
        <f>'INITIAL INPUT'!D20</f>
        <v>40575</v>
      </c>
      <c r="H5" s="277"/>
      <c r="I5" s="279"/>
      <c r="J5" s="282"/>
      <c r="K5" s="275"/>
      <c r="L5" s="287">
        <f>'INITIAL INPUT'!D22</f>
        <v>40603</v>
      </c>
      <c r="M5" s="270"/>
      <c r="N5" s="277"/>
      <c r="O5" s="279"/>
      <c r="P5" s="282"/>
      <c r="Q5" s="275"/>
      <c r="R5" s="287">
        <f>'INITIAL INPUT'!D24</f>
        <v>40634</v>
      </c>
      <c r="S5" s="270"/>
      <c r="T5" s="277"/>
      <c r="U5" s="279"/>
      <c r="V5" s="285"/>
      <c r="W5" s="297"/>
    </row>
    <row r="6" spans="1:24" s="74" customFormat="1" ht="12.75" customHeight="1">
      <c r="A6" s="255" t="str">
        <f>CONCATENATE("Inst/Prof:", 'INITIAL INPUT'!J16)</f>
        <v>Inst/Prof:(Instructor/Professor Name)</v>
      </c>
      <c r="B6" s="256"/>
      <c r="C6" s="256"/>
      <c r="D6" s="288"/>
      <c r="E6" s="282"/>
      <c r="F6" s="275"/>
      <c r="G6" s="275"/>
      <c r="H6" s="277"/>
      <c r="I6" s="279"/>
      <c r="J6" s="282"/>
      <c r="K6" s="275"/>
      <c r="L6" s="275"/>
      <c r="M6" s="270"/>
      <c r="N6" s="277"/>
      <c r="O6" s="279"/>
      <c r="P6" s="282"/>
      <c r="Q6" s="275"/>
      <c r="R6" s="275"/>
      <c r="S6" s="270"/>
      <c r="T6" s="277"/>
      <c r="U6" s="279"/>
      <c r="V6" s="285"/>
      <c r="W6" s="297"/>
    </row>
    <row r="7" spans="1:24" ht="13.15" customHeight="1">
      <c r="A7" s="258" t="s">
        <v>124</v>
      </c>
      <c r="B7" s="259"/>
      <c r="C7" s="262" t="s">
        <v>125</v>
      </c>
      <c r="D7" s="228" t="s">
        <v>134</v>
      </c>
      <c r="E7" s="283"/>
      <c r="F7" s="276"/>
      <c r="G7" s="276"/>
      <c r="H7" s="277"/>
      <c r="I7" s="279"/>
      <c r="J7" s="283"/>
      <c r="K7" s="276"/>
      <c r="L7" s="276"/>
      <c r="M7" s="271"/>
      <c r="N7" s="277"/>
      <c r="O7" s="279"/>
      <c r="P7" s="283"/>
      <c r="Q7" s="276"/>
      <c r="R7" s="276"/>
      <c r="S7" s="271"/>
      <c r="T7" s="277"/>
      <c r="U7" s="279"/>
      <c r="V7" s="285"/>
      <c r="W7" s="297"/>
    </row>
    <row r="8" spans="1:24" ht="12.75" customHeight="1">
      <c r="A8" s="260"/>
      <c r="B8" s="261"/>
      <c r="C8" s="263"/>
      <c r="D8" s="229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51"/>
      <c r="I8" s="280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2"/>
      <c r="N8" s="251"/>
      <c r="O8" s="280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2"/>
      <c r="T8" s="251"/>
      <c r="U8" s="280"/>
      <c r="V8" s="286"/>
      <c r="W8" s="298"/>
    </row>
    <row r="9" spans="1:24" s="89" customFormat="1" ht="12" customHeight="1">
      <c r="A9" s="78" t="s">
        <v>34</v>
      </c>
      <c r="B9" s="79" t="str">
        <f>IF(NAMES!B2="","",NAMES!B2)</f>
        <v>ACZON, SHARMAINE R.</v>
      </c>
      <c r="C9" s="104" t="str">
        <f>IF(NAMES!C2="","",NAMES!C2)</f>
        <v>F</v>
      </c>
      <c r="D9" s="81" t="str">
        <f>IF(NAMES!D2="","",NAMES!D2)</f>
        <v>BSIT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 t="s">
        <v>175</v>
      </c>
      <c r="W9" s="166" t="str">
        <f>IF(V9="","",IF(V9="OD","OD",IF(V9="UD","UD",IF(V9="INC","NFE",IF(V9&gt;74,"PASSED","FAILED")))))</f>
        <v>UD</v>
      </c>
      <c r="X9" s="88"/>
    </row>
    <row r="10" spans="1:24" s="89" customFormat="1" ht="12" customHeight="1">
      <c r="A10" s="90" t="s">
        <v>35</v>
      </c>
      <c r="B10" s="79" t="str">
        <f>IF(NAMES!B3="","",NAMES!B3)</f>
        <v>CAYANOS, JUNEBERT S.</v>
      </c>
      <c r="C10" s="104" t="str">
        <f>IF(NAMES!C3="","",NAMES!C3)</f>
        <v>M</v>
      </c>
      <c r="D10" s="81" t="str">
        <f>IF(NAMES!D3="","",NAMES!D3)</f>
        <v>BSIT</v>
      </c>
      <c r="E10" s="82">
        <f>IF(PRELIM!P10="","",$E$8*PRELIM!P10)</f>
        <v>33</v>
      </c>
      <c r="F10" s="83">
        <f>IF(PRELIM!AB10="","",$F$8*PRELIM!AB10)</f>
        <v>29.700000000000003</v>
      </c>
      <c r="G10" s="83">
        <f>IF(PRELIM!AD10="","",$G$8*PRELIM!AD10)</f>
        <v>15.111111111111112</v>
      </c>
      <c r="H10" s="84">
        <f t="shared" si="0"/>
        <v>77.811111111111117</v>
      </c>
      <c r="I10" s="85">
        <f>IF(H10="","",VLOOKUP(H10,'INITIAL INPUT'!$P$4:$R$34,3))</f>
        <v>89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">
        <v>175</v>
      </c>
      <c r="W10" s="166" t="str">
        <f t="shared" ref="W10:W40" si="3">IF(V10="","",IF(V10="OD","OD",IF(V10="UD","UD",IF(V10="INC","NFE",IF(V10&gt;74,"PASSED","FAILED")))))</f>
        <v>UD</v>
      </c>
      <c r="X10" s="88"/>
    </row>
    <row r="11" spans="1:24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ref="V11:V40" si="4">U11</f>
        <v/>
      </c>
      <c r="W11" s="166" t="str">
        <f t="shared" si="3"/>
        <v/>
      </c>
      <c r="X11" s="91"/>
    </row>
    <row r="12" spans="1:24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4"/>
        <v/>
      </c>
      <c r="W12" s="166" t="str">
        <f t="shared" si="3"/>
        <v/>
      </c>
      <c r="X12" s="91"/>
    </row>
    <row r="13" spans="1:24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4"/>
        <v/>
      </c>
      <c r="W13" s="166" t="str">
        <f t="shared" si="3"/>
        <v/>
      </c>
      <c r="X13" s="91"/>
    </row>
    <row r="14" spans="1:24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4"/>
        <v/>
      </c>
      <c r="W14" s="166" t="str">
        <f t="shared" si="3"/>
        <v/>
      </c>
      <c r="X14" s="91"/>
    </row>
    <row r="15" spans="1:24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4"/>
        <v/>
      </c>
      <c r="W15" s="166" t="str">
        <f t="shared" si="3"/>
        <v/>
      </c>
      <c r="X15" s="91"/>
    </row>
    <row r="16" spans="1:24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4"/>
        <v/>
      </c>
      <c r="W16" s="166" t="str">
        <f t="shared" si="3"/>
        <v/>
      </c>
      <c r="X16" s="91"/>
    </row>
    <row r="17" spans="1:25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4"/>
        <v/>
      </c>
      <c r="W17" s="166" t="str">
        <f t="shared" si="3"/>
        <v/>
      </c>
      <c r="X17" s="91"/>
    </row>
    <row r="18" spans="1:25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4"/>
        <v/>
      </c>
      <c r="W18" s="166" t="str">
        <f t="shared" si="3"/>
        <v/>
      </c>
      <c r="X18" s="91"/>
    </row>
    <row r="19" spans="1:25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4"/>
        <v/>
      </c>
      <c r="W19" s="166" t="str">
        <f t="shared" si="3"/>
        <v/>
      </c>
      <c r="X19" s="91"/>
    </row>
    <row r="20" spans="1:25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4"/>
        <v/>
      </c>
      <c r="W20" s="166" t="str">
        <f t="shared" si="3"/>
        <v/>
      </c>
      <c r="X20" s="91"/>
    </row>
    <row r="21" spans="1:25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4"/>
        <v/>
      </c>
      <c r="W21" s="166" t="str">
        <f t="shared" si="3"/>
        <v/>
      </c>
      <c r="X21" s="91"/>
    </row>
    <row r="22" spans="1:25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4"/>
        <v/>
      </c>
      <c r="W22" s="166" t="str">
        <f t="shared" si="3"/>
        <v/>
      </c>
      <c r="X22" s="91"/>
    </row>
    <row r="23" spans="1:25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4"/>
        <v/>
      </c>
      <c r="W23" s="166" t="str">
        <f t="shared" si="3"/>
        <v/>
      </c>
      <c r="X23" s="91"/>
    </row>
    <row r="24" spans="1:25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4"/>
        <v/>
      </c>
      <c r="W24" s="166" t="str">
        <f t="shared" si="3"/>
        <v/>
      </c>
      <c r="X24" s="91"/>
    </row>
    <row r="25" spans="1:25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4"/>
        <v/>
      </c>
      <c r="W25" s="166" t="str">
        <f t="shared" si="3"/>
        <v/>
      </c>
      <c r="X25" s="91"/>
    </row>
    <row r="26" spans="1:25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4"/>
        <v/>
      </c>
      <c r="W26" s="166" t="str">
        <f t="shared" si="3"/>
        <v/>
      </c>
      <c r="X26" s="299"/>
      <c r="Y26" s="289" t="s">
        <v>127</v>
      </c>
    </row>
    <row r="27" spans="1:25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4"/>
        <v/>
      </c>
      <c r="W27" s="166" t="str">
        <f t="shared" si="3"/>
        <v/>
      </c>
      <c r="X27" s="300"/>
      <c r="Y27" s="290"/>
    </row>
    <row r="28" spans="1:25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4"/>
        <v/>
      </c>
      <c r="W28" s="166" t="str">
        <f t="shared" si="3"/>
        <v/>
      </c>
      <c r="X28" s="300"/>
      <c r="Y28" s="290"/>
    </row>
    <row r="29" spans="1:25" ht="12.75" customHeight="1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4"/>
        <v/>
      </c>
      <c r="W29" s="166" t="str">
        <f t="shared" si="3"/>
        <v/>
      </c>
      <c r="X29" s="300"/>
      <c r="Y29" s="290"/>
    </row>
    <row r="30" spans="1:25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4"/>
        <v/>
      </c>
      <c r="W30" s="166" t="str">
        <f t="shared" si="3"/>
        <v/>
      </c>
      <c r="X30" s="300"/>
      <c r="Y30" s="290"/>
    </row>
    <row r="31" spans="1:25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4"/>
        <v/>
      </c>
      <c r="W31" s="166" t="str">
        <f t="shared" si="3"/>
        <v/>
      </c>
      <c r="X31" s="300"/>
      <c r="Y31" s="290"/>
    </row>
    <row r="32" spans="1:2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4"/>
        <v/>
      </c>
      <c r="W32" s="166" t="str">
        <f t="shared" si="3"/>
        <v/>
      </c>
      <c r="X32" s="300"/>
      <c r="Y32" s="290"/>
    </row>
    <row r="33" spans="1:2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4"/>
        <v/>
      </c>
      <c r="W33" s="166" t="str">
        <f t="shared" si="3"/>
        <v/>
      </c>
      <c r="X33" s="300"/>
      <c r="Y33" s="290"/>
    </row>
    <row r="34" spans="1:2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4"/>
        <v/>
      </c>
      <c r="W34" s="166" t="str">
        <f t="shared" si="3"/>
        <v/>
      </c>
      <c r="X34" s="300"/>
      <c r="Y34" s="290"/>
    </row>
    <row r="35" spans="1:2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4"/>
        <v/>
      </c>
      <c r="W35" s="166" t="str">
        <f t="shared" si="3"/>
        <v/>
      </c>
      <c r="X35" s="300"/>
      <c r="Y35" s="290"/>
    </row>
    <row r="36" spans="1:2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4"/>
        <v/>
      </c>
      <c r="W36" s="166" t="str">
        <f t="shared" si="3"/>
        <v/>
      </c>
      <c r="X36" s="300"/>
      <c r="Y36" s="290"/>
    </row>
    <row r="37" spans="1:2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4"/>
        <v/>
      </c>
      <c r="W37" s="166" t="str">
        <f t="shared" si="3"/>
        <v/>
      </c>
      <c r="X37" s="300"/>
      <c r="Y37" s="290"/>
    </row>
    <row r="38" spans="1:2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4"/>
        <v/>
      </c>
      <c r="W38" s="166" t="str">
        <f t="shared" si="3"/>
        <v/>
      </c>
      <c r="X38" s="300"/>
      <c r="Y38" s="290"/>
    </row>
    <row r="39" spans="1:2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4"/>
        <v/>
      </c>
      <c r="W39" s="166" t="str">
        <f t="shared" si="3"/>
        <v/>
      </c>
      <c r="X39" s="300"/>
      <c r="Y39" s="290"/>
    </row>
    <row r="40" spans="1:2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4"/>
        <v/>
      </c>
      <c r="W40" s="166" t="str">
        <f t="shared" si="3"/>
        <v/>
      </c>
      <c r="X40" s="300"/>
      <c r="Y40" s="290"/>
    </row>
    <row r="41" spans="1: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>
      <c r="A42" s="230" t="str">
        <f>A1</f>
        <v>CITCS INTL 2B  ITS 332</v>
      </c>
      <c r="B42" s="231"/>
      <c r="C42" s="231"/>
      <c r="D42" s="232"/>
      <c r="E42" s="236" t="s">
        <v>129</v>
      </c>
      <c r="F42" s="237"/>
      <c r="G42" s="237"/>
      <c r="H42" s="237"/>
      <c r="I42" s="238"/>
      <c r="J42" s="236" t="s">
        <v>130</v>
      </c>
      <c r="K42" s="237"/>
      <c r="L42" s="237"/>
      <c r="M42" s="237"/>
      <c r="N42" s="237"/>
      <c r="O42" s="238"/>
      <c r="P42" s="236" t="s">
        <v>131</v>
      </c>
      <c r="Q42" s="237"/>
      <c r="R42" s="237"/>
      <c r="S42" s="237"/>
      <c r="T42" s="237"/>
      <c r="U42" s="237"/>
      <c r="V42" s="273"/>
      <c r="W42" s="72"/>
      <c r="X42" s="91"/>
    </row>
    <row r="43" spans="1:25" s="74" customFormat="1" ht="15" customHeight="1">
      <c r="A43" s="233"/>
      <c r="B43" s="234"/>
      <c r="C43" s="234"/>
      <c r="D43" s="235"/>
      <c r="E43" s="264" t="str">
        <f>IF(PART1=0,"",PART1)</f>
        <v>Class Standing</v>
      </c>
      <c r="F43" s="267" t="str">
        <f>IF(PART2=0,"",PART2)</f>
        <v>Laboratory</v>
      </c>
      <c r="G43" s="269" t="s">
        <v>98</v>
      </c>
      <c r="H43" s="249" t="str">
        <f>H2</f>
        <v>SCORE</v>
      </c>
      <c r="I43" s="252" t="str">
        <f>I2</f>
        <v>GRADE (%)</v>
      </c>
      <c r="J43" s="264" t="str">
        <f>IF(PART1=0,"",PART1)</f>
        <v>Class Standing</v>
      </c>
      <c r="K43" s="267" t="str">
        <f>IF(PART2=0,"",PART2)</f>
        <v>Laboratory</v>
      </c>
      <c r="L43" s="269" t="s">
        <v>98</v>
      </c>
      <c r="M43" s="270" t="str">
        <f>M2</f>
        <v>RAW SCORE</v>
      </c>
      <c r="N43" s="249" t="str">
        <f>N2</f>
        <v>SCORE</v>
      </c>
      <c r="O43" s="252" t="str">
        <f>O2</f>
        <v>GRADE (%)</v>
      </c>
      <c r="P43" s="264" t="str">
        <f>IF(PART1=0,"",PART1)</f>
        <v>Class Standing</v>
      </c>
      <c r="Q43" s="267" t="str">
        <f>IF(PART2=0,"",PART2)</f>
        <v>Laboratory</v>
      </c>
      <c r="R43" s="269" t="s">
        <v>98</v>
      </c>
      <c r="S43" s="270" t="str">
        <f>S2</f>
        <v>RAW SCORE</v>
      </c>
      <c r="T43" s="249" t="str">
        <f>T2</f>
        <v>SCORE</v>
      </c>
      <c r="U43" s="291" t="str">
        <f>U2</f>
        <v>GRADE (%)</v>
      </c>
      <c r="V43" s="294" t="str">
        <f>V2</f>
        <v>FINAL GRADE (%)</v>
      </c>
      <c r="W43" s="296" t="s">
        <v>133</v>
      </c>
    </row>
    <row r="44" spans="1:25" s="74" customFormat="1" ht="15" customHeight="1">
      <c r="A44" s="239" t="str">
        <f>A3</f>
        <v>GRAPHICAL INFORMATION SYSTEM</v>
      </c>
      <c r="B44" s="240"/>
      <c r="C44" s="240"/>
      <c r="D44" s="241"/>
      <c r="E44" s="265"/>
      <c r="F44" s="268"/>
      <c r="G44" s="247"/>
      <c r="H44" s="250"/>
      <c r="I44" s="253"/>
      <c r="J44" s="265"/>
      <c r="K44" s="268"/>
      <c r="L44" s="247"/>
      <c r="M44" s="270"/>
      <c r="N44" s="250"/>
      <c r="O44" s="253"/>
      <c r="P44" s="265"/>
      <c r="Q44" s="268"/>
      <c r="R44" s="247"/>
      <c r="S44" s="270"/>
      <c r="T44" s="250"/>
      <c r="U44" s="292"/>
      <c r="V44" s="294"/>
      <c r="W44" s="297"/>
    </row>
    <row r="45" spans="1:25" s="74" customFormat="1" ht="12.75" customHeight="1">
      <c r="A45" s="242" t="str">
        <f>A4</f>
        <v>TTH 5:30PM-6:45PM   MWF 5:30PM-6:45PM</v>
      </c>
      <c r="B45" s="243"/>
      <c r="C45" s="244"/>
      <c r="D45" s="75" t="str">
        <f>D4</f>
        <v>M307</v>
      </c>
      <c r="E45" s="265"/>
      <c r="F45" s="268"/>
      <c r="G45" s="247"/>
      <c r="H45" s="250"/>
      <c r="I45" s="253"/>
      <c r="J45" s="265"/>
      <c r="K45" s="268"/>
      <c r="L45" s="247"/>
      <c r="M45" s="270"/>
      <c r="N45" s="250"/>
      <c r="O45" s="253"/>
      <c r="P45" s="265"/>
      <c r="Q45" s="268"/>
      <c r="R45" s="247"/>
      <c r="S45" s="270"/>
      <c r="T45" s="250"/>
      <c r="U45" s="292"/>
      <c r="V45" s="294"/>
      <c r="W45" s="297"/>
    </row>
    <row r="46" spans="1:25" s="74" customFormat="1" ht="12.6" customHeight="1">
      <c r="A46" s="242" t="str">
        <f>A5</f>
        <v>2 Trimester SY 2015-2016</v>
      </c>
      <c r="B46" s="243"/>
      <c r="C46" s="244"/>
      <c r="D46" s="245"/>
      <c r="E46" s="265"/>
      <c r="F46" s="268"/>
      <c r="G46" s="246">
        <f>G5</f>
        <v>40575</v>
      </c>
      <c r="H46" s="250"/>
      <c r="I46" s="253"/>
      <c r="J46" s="265"/>
      <c r="K46" s="268"/>
      <c r="L46" s="246">
        <f>L5</f>
        <v>40603</v>
      </c>
      <c r="M46" s="270"/>
      <c r="N46" s="250"/>
      <c r="O46" s="253"/>
      <c r="P46" s="265"/>
      <c r="Q46" s="268"/>
      <c r="R46" s="246">
        <f>R5</f>
        <v>40634</v>
      </c>
      <c r="S46" s="270"/>
      <c r="T46" s="250"/>
      <c r="U46" s="292"/>
      <c r="V46" s="294"/>
      <c r="W46" s="297"/>
    </row>
    <row r="47" spans="1:25" s="74" customFormat="1" ht="12.75" customHeight="1">
      <c r="A47" s="255" t="str">
        <f>A6</f>
        <v>Inst/Prof:(Instructor/Professor Name)</v>
      </c>
      <c r="B47" s="256"/>
      <c r="C47" s="247"/>
      <c r="D47" s="257"/>
      <c r="E47" s="265"/>
      <c r="F47" s="268"/>
      <c r="G47" s="247"/>
      <c r="H47" s="250"/>
      <c r="I47" s="253"/>
      <c r="J47" s="265"/>
      <c r="K47" s="268"/>
      <c r="L47" s="247"/>
      <c r="M47" s="270"/>
      <c r="N47" s="250"/>
      <c r="O47" s="253"/>
      <c r="P47" s="265"/>
      <c r="Q47" s="268"/>
      <c r="R47" s="247"/>
      <c r="S47" s="270"/>
      <c r="T47" s="250"/>
      <c r="U47" s="292"/>
      <c r="V47" s="294"/>
      <c r="W47" s="297"/>
    </row>
    <row r="48" spans="1:25" ht="13.15" customHeight="1">
      <c r="A48" s="258" t="str">
        <f>A7</f>
        <v>CLASS LIST</v>
      </c>
      <c r="B48" s="259"/>
      <c r="C48" s="262" t="str">
        <f>C7</f>
        <v>SEX</v>
      </c>
      <c r="D48" s="228" t="str">
        <f>D7</f>
        <v>Course</v>
      </c>
      <c r="E48" s="265"/>
      <c r="F48" s="268"/>
      <c r="G48" s="247"/>
      <c r="H48" s="250"/>
      <c r="I48" s="253"/>
      <c r="J48" s="265"/>
      <c r="K48" s="268"/>
      <c r="L48" s="247"/>
      <c r="M48" s="271"/>
      <c r="N48" s="250"/>
      <c r="O48" s="253"/>
      <c r="P48" s="265"/>
      <c r="Q48" s="268"/>
      <c r="R48" s="247"/>
      <c r="S48" s="271"/>
      <c r="T48" s="250"/>
      <c r="U48" s="292"/>
      <c r="V48" s="294"/>
      <c r="W48" s="297"/>
      <c r="X48" s="91"/>
    </row>
    <row r="49" spans="1:24">
      <c r="A49" s="260"/>
      <c r="B49" s="261"/>
      <c r="C49" s="263"/>
      <c r="D49" s="229"/>
      <c r="E49" s="266"/>
      <c r="F49" s="248"/>
      <c r="G49" s="248"/>
      <c r="H49" s="251"/>
      <c r="I49" s="254"/>
      <c r="J49" s="266"/>
      <c r="K49" s="248"/>
      <c r="L49" s="248"/>
      <c r="M49" s="272"/>
      <c r="N49" s="251"/>
      <c r="O49" s="254"/>
      <c r="P49" s="266"/>
      <c r="Q49" s="248"/>
      <c r="R49" s="248"/>
      <c r="S49" s="272"/>
      <c r="T49" s="251"/>
      <c r="U49" s="293"/>
      <c r="V49" s="295"/>
      <c r="W49" s="298"/>
      <c r="X49" s="91"/>
    </row>
    <row r="50" spans="1:24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9"/>
      <c r="Y66" s="289" t="s">
        <v>127</v>
      </c>
    </row>
    <row r="67" spans="1: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300"/>
      <c r="Y67" s="290"/>
    </row>
    <row r="68" spans="1: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300"/>
      <c r="Y68" s="290"/>
    </row>
    <row r="69" spans="1:25" ht="12.75" customHeight="1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300"/>
      <c r="Y69" s="290"/>
    </row>
    <row r="70" spans="1: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300"/>
      <c r="Y70" s="290"/>
    </row>
    <row r="71" spans="1: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300"/>
      <c r="Y71" s="290"/>
    </row>
    <row r="72" spans="1: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300"/>
      <c r="Y72" s="290"/>
    </row>
    <row r="73" spans="1: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300"/>
      <c r="Y73" s="290"/>
    </row>
    <row r="74" spans="1: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300"/>
      <c r="Y74" s="290"/>
    </row>
    <row r="75" spans="1: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300"/>
      <c r="Y75" s="290"/>
    </row>
    <row r="76" spans="1: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300"/>
      <c r="Y76" s="290"/>
    </row>
    <row r="77" spans="1: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300"/>
      <c r="Y77" s="290"/>
    </row>
    <row r="78" spans="1: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300"/>
      <c r="Y78" s="290"/>
    </row>
    <row r="79" spans="1: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300"/>
      <c r="Y79" s="290"/>
    </row>
    <row r="80" spans="1: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300"/>
      <c r="Y80" s="290"/>
    </row>
    <row r="81" spans="1:24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19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K135"/>
  <sheetViews>
    <sheetView showGridLines="0" view="pageLayout" topLeftCell="D40" workbookViewId="0">
      <selection activeCell="AC11" sqref="AC11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>
      <c r="A1" s="353" t="str">
        <f>CRS!A1</f>
        <v>CITCS INTL 2B  ITS 332</v>
      </c>
      <c r="B1" s="354"/>
      <c r="C1" s="354"/>
      <c r="D1" s="354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12" t="str">
        <f>IF('INITIAL INPUT'!G21="","",'INITIAL INPUT'!G21)</f>
        <v>Laboratory</v>
      </c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4"/>
      <c r="AC2" s="321" t="s">
        <v>98</v>
      </c>
      <c r="AD2" s="322"/>
      <c r="AE2" s="364" t="s">
        <v>99</v>
      </c>
      <c r="AF2" s="366" t="s">
        <v>100</v>
      </c>
      <c r="AG2" s="62"/>
      <c r="AH2" s="62"/>
      <c r="AI2" s="62"/>
      <c r="AJ2" s="62"/>
      <c r="AK2" s="62"/>
    </row>
    <row r="3" spans="1:37" ht="12.75" customHeight="1">
      <c r="A3" s="342" t="str">
        <f>CRS!A3</f>
        <v>GRAPHICAL INFORMATION SYSTEM</v>
      </c>
      <c r="B3" s="343"/>
      <c r="C3" s="343"/>
      <c r="D3" s="343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32" t="s">
        <v>110</v>
      </c>
      <c r="P3" s="309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32" t="s">
        <v>110</v>
      </c>
      <c r="AB3" s="309" t="s">
        <v>111</v>
      </c>
      <c r="AC3" s="323"/>
      <c r="AD3" s="324"/>
      <c r="AE3" s="364"/>
      <c r="AF3" s="366"/>
      <c r="AG3" s="62"/>
      <c r="AH3" s="62"/>
      <c r="AI3" s="62"/>
      <c r="AJ3" s="62"/>
      <c r="AK3" s="62"/>
    </row>
    <row r="4" spans="1:37" ht="12.75" customHeight="1">
      <c r="A4" s="337" t="str">
        <f>CRS!A4</f>
        <v>TTH 5:30PM-6:45PM   MWF 5:30PM-6:45PM</v>
      </c>
      <c r="B4" s="338"/>
      <c r="C4" s="339"/>
      <c r="D4" s="71" t="str">
        <f>CRS!D4</f>
        <v>M307</v>
      </c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33"/>
      <c r="P4" s="310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33"/>
      <c r="AB4" s="310"/>
      <c r="AC4" s="68" t="s">
        <v>122</v>
      </c>
      <c r="AD4" s="69" t="s">
        <v>123</v>
      </c>
      <c r="AE4" s="364"/>
      <c r="AF4" s="366"/>
      <c r="AG4" s="62"/>
      <c r="AH4" s="62"/>
      <c r="AI4" s="62"/>
      <c r="AJ4" s="62"/>
      <c r="AK4" s="62"/>
    </row>
    <row r="5" spans="1:37" ht="12.6" customHeight="1">
      <c r="A5" s="337" t="str">
        <f>CRS!A5</f>
        <v>2 Trimester SY 2015-2016</v>
      </c>
      <c r="B5" s="338"/>
      <c r="C5" s="339"/>
      <c r="D5" s="339"/>
      <c r="E5" s="108">
        <v>20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33"/>
      <c r="P5" s="310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3"/>
      <c r="AB5" s="310"/>
      <c r="AC5" s="110">
        <v>90</v>
      </c>
      <c r="AD5" s="325"/>
      <c r="AE5" s="364"/>
      <c r="AF5" s="366"/>
      <c r="AG5" s="62"/>
      <c r="AH5" s="62"/>
      <c r="AI5" s="62"/>
      <c r="AJ5" s="62"/>
      <c r="AK5" s="62"/>
    </row>
    <row r="6" spans="1:37" ht="12.75" customHeight="1">
      <c r="A6" s="344" t="str">
        <f>CRS!A6</f>
        <v>Inst/Prof:(Instructor/Professor Name)</v>
      </c>
      <c r="B6" s="313"/>
      <c r="C6" s="314"/>
      <c r="D6" s="314"/>
      <c r="E6" s="316" t="s">
        <v>158</v>
      </c>
      <c r="F6" s="316" t="s">
        <v>158</v>
      </c>
      <c r="G6" s="316" t="s">
        <v>158</v>
      </c>
      <c r="H6" s="316"/>
      <c r="I6" s="316"/>
      <c r="J6" s="316"/>
      <c r="K6" s="316"/>
      <c r="L6" s="316"/>
      <c r="M6" s="316"/>
      <c r="N6" s="316"/>
      <c r="O6" s="334">
        <f>IF(SUM(E5:N5)=0,"",SUM(E5:N5))</f>
        <v>60</v>
      </c>
      <c r="P6" s="310"/>
      <c r="Q6" s="316" t="s">
        <v>159</v>
      </c>
      <c r="R6" s="316" t="s">
        <v>160</v>
      </c>
      <c r="S6" s="316" t="s">
        <v>161</v>
      </c>
      <c r="T6" s="316" t="s">
        <v>162</v>
      </c>
      <c r="U6" s="316" t="s">
        <v>163</v>
      </c>
      <c r="V6" s="316"/>
      <c r="W6" s="316"/>
      <c r="X6" s="316"/>
      <c r="Y6" s="316"/>
      <c r="Z6" s="316"/>
      <c r="AA6" s="361">
        <f>IF(SUM(Q5:Z5)=0,"",SUM(Q5:Z5))</f>
        <v>100</v>
      </c>
      <c r="AB6" s="310"/>
      <c r="AC6" s="368">
        <f>'INITIAL INPUT'!D20</f>
        <v>40575</v>
      </c>
      <c r="AD6" s="326"/>
      <c r="AE6" s="364"/>
      <c r="AF6" s="366"/>
      <c r="AG6" s="62"/>
      <c r="AH6" s="62"/>
      <c r="AI6" s="62"/>
      <c r="AJ6" s="62"/>
      <c r="AK6" s="62"/>
    </row>
    <row r="7" spans="1:37" ht="13.35" customHeight="1">
      <c r="A7" s="344" t="s">
        <v>124</v>
      </c>
      <c r="B7" s="312"/>
      <c r="C7" s="351" t="s">
        <v>125</v>
      </c>
      <c r="D7" s="340" t="s">
        <v>126</v>
      </c>
      <c r="E7" s="317"/>
      <c r="F7" s="319"/>
      <c r="G7" s="319"/>
      <c r="H7" s="319"/>
      <c r="I7" s="319"/>
      <c r="J7" s="319"/>
      <c r="K7" s="319"/>
      <c r="L7" s="319"/>
      <c r="M7" s="319"/>
      <c r="N7" s="319"/>
      <c r="O7" s="335"/>
      <c r="P7" s="310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62"/>
      <c r="AB7" s="310"/>
      <c r="AC7" s="369"/>
      <c r="AD7" s="326"/>
      <c r="AE7" s="364"/>
      <c r="AF7" s="366"/>
      <c r="AG7" s="55"/>
      <c r="AH7" s="55"/>
      <c r="AI7" s="55"/>
      <c r="AJ7" s="55"/>
      <c r="AK7" s="55"/>
    </row>
    <row r="8" spans="1:37" ht="14.1" customHeight="1">
      <c r="A8" s="345"/>
      <c r="B8" s="346"/>
      <c r="C8" s="352"/>
      <c r="D8" s="341"/>
      <c r="E8" s="318"/>
      <c r="F8" s="320"/>
      <c r="G8" s="320"/>
      <c r="H8" s="320"/>
      <c r="I8" s="320"/>
      <c r="J8" s="320"/>
      <c r="K8" s="320"/>
      <c r="L8" s="320"/>
      <c r="M8" s="320"/>
      <c r="N8" s="320"/>
      <c r="O8" s="336"/>
      <c r="P8" s="311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63"/>
      <c r="AB8" s="311"/>
      <c r="AC8" s="370"/>
      <c r="AD8" s="327"/>
      <c r="AE8" s="365"/>
      <c r="AF8" s="367"/>
      <c r="AG8" s="55"/>
      <c r="AH8" s="55"/>
      <c r="AI8" s="55"/>
      <c r="AJ8" s="55"/>
      <c r="AK8" s="55"/>
    </row>
    <row r="9" spans="1:37" ht="12.75" customHeight="1">
      <c r="A9" s="58" t="s">
        <v>34</v>
      </c>
      <c r="B9" s="59" t="str">
        <f>CRS!B9</f>
        <v>ACZON, SHARMAINE R.</v>
      </c>
      <c r="C9" s="65" t="str">
        <f>CRS!C9</f>
        <v>F</v>
      </c>
      <c r="D9" s="70" t="str">
        <f>CRS!D9</f>
        <v>BSIT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>
      <c r="A10" s="56" t="s">
        <v>35</v>
      </c>
      <c r="B10" s="59" t="str">
        <f>CRS!B10</f>
        <v>CAYANOS, JUNEBERT S.</v>
      </c>
      <c r="C10" s="65" t="str">
        <f>CRS!C10</f>
        <v>M</v>
      </c>
      <c r="D10" s="70" t="str">
        <f>CRS!D10</f>
        <v>BSIT</v>
      </c>
      <c r="E10" s="109">
        <v>20</v>
      </c>
      <c r="F10" s="109">
        <v>20</v>
      </c>
      <c r="G10" s="109">
        <v>20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100</v>
      </c>
      <c r="Q10" s="109">
        <v>20</v>
      </c>
      <c r="R10" s="109">
        <v>20</v>
      </c>
      <c r="S10" s="109">
        <v>20</v>
      </c>
      <c r="T10" s="109">
        <v>20</v>
      </c>
      <c r="U10" s="109">
        <v>10</v>
      </c>
      <c r="V10" s="109"/>
      <c r="W10" s="109"/>
      <c r="X10" s="109"/>
      <c r="Y10" s="109"/>
      <c r="Z10" s="109"/>
      <c r="AA10" s="60">
        <f t="shared" ref="AA10:AA40" si="2">IF(SUM(Q10:Z10)=0,"",SUM(Q10:Z10))</f>
        <v>90</v>
      </c>
      <c r="AB10" s="67">
        <f t="shared" ref="AB10:AB40" si="3">IF(AA10="","",AA10/$AA$6*100)</f>
        <v>90</v>
      </c>
      <c r="AC10" s="111">
        <v>40</v>
      </c>
      <c r="AD10" s="67">
        <f t="shared" ref="AD10:AD40" si="4">IF(AC10="","",AC10/$AC$5*100)</f>
        <v>44.444444444444443</v>
      </c>
      <c r="AE10" s="66">
        <f>CRS!H10</f>
        <v>77.811111111111117</v>
      </c>
      <c r="AF10" s="64">
        <f>CRS!I10</f>
        <v>89</v>
      </c>
      <c r="AG10" s="61"/>
      <c r="AH10" s="61"/>
      <c r="AI10" s="61"/>
      <c r="AJ10" s="61"/>
      <c r="AK10" s="61"/>
    </row>
    <row r="11" spans="1:37" ht="12.75" customHeight="1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3"/>
      <c r="AH26" s="301" t="s">
        <v>127</v>
      </c>
    </row>
    <row r="27" spans="1:34" ht="12.75" customHeight="1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4"/>
      <c r="AH27" s="302"/>
    </row>
    <row r="28" spans="1:34" ht="12.75" customHeight="1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4"/>
      <c r="AH28" s="302"/>
    </row>
    <row r="29" spans="1:34" ht="12.75" customHeight="1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4"/>
      <c r="AH29" s="302"/>
    </row>
    <row r="30" spans="1:34" ht="12.75" customHeight="1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4"/>
      <c r="AH30" s="302"/>
    </row>
    <row r="31" spans="1:34" ht="12.75" customHeight="1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4"/>
      <c r="AH31" s="302"/>
    </row>
    <row r="32" spans="1:34" ht="12.75" customHeight="1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4"/>
      <c r="AH32" s="302"/>
    </row>
    <row r="33" spans="1:37" ht="12.75" customHeight="1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4"/>
      <c r="AH33" s="302"/>
      <c r="AI33" s="55"/>
      <c r="AJ33" s="55"/>
      <c r="AK33" s="55"/>
    </row>
    <row r="34" spans="1:37" ht="12.75" customHeight="1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4"/>
      <c r="AH34" s="302"/>
      <c r="AI34" s="55"/>
      <c r="AJ34" s="55"/>
      <c r="AK34" s="55"/>
    </row>
    <row r="35" spans="1:37" ht="12.75" customHeight="1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4"/>
      <c r="AH35" s="302"/>
      <c r="AI35" s="55"/>
      <c r="AJ35" s="55"/>
      <c r="AK35" s="55"/>
    </row>
    <row r="36" spans="1:37" ht="12.75" customHeight="1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4"/>
      <c r="AH36" s="302"/>
      <c r="AI36" s="55"/>
      <c r="AJ36" s="55"/>
      <c r="AK36" s="55"/>
    </row>
    <row r="37" spans="1:37" ht="12.75" customHeight="1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4"/>
      <c r="AH37" s="302"/>
      <c r="AI37" s="55"/>
      <c r="AJ37" s="55"/>
      <c r="AK37" s="55"/>
    </row>
    <row r="38" spans="1:37" ht="12.75" customHeight="1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4"/>
      <c r="AH38" s="302"/>
      <c r="AI38" s="55"/>
      <c r="AJ38" s="55"/>
      <c r="AK38" s="55"/>
    </row>
    <row r="39" spans="1:37" ht="12.75" customHeight="1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4"/>
      <c r="AH39" s="302"/>
      <c r="AI39" s="55"/>
      <c r="AJ39" s="55"/>
      <c r="AK39" s="55"/>
    </row>
    <row r="40" spans="1:37" ht="12.75" customHeight="1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4"/>
      <c r="AH40" s="302"/>
      <c r="AI40" s="55"/>
      <c r="AJ40" s="55"/>
      <c r="AK40" s="55"/>
    </row>
    <row r="41" spans="1:37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>
      <c r="A42" s="357" t="str">
        <f>A1</f>
        <v>CITCS INTL 2B  ITS 332</v>
      </c>
      <c r="B42" s="358"/>
      <c r="C42" s="358"/>
      <c r="D42" s="358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>
      <c r="A43" s="359"/>
      <c r="B43" s="360"/>
      <c r="C43" s="360"/>
      <c r="D43" s="360"/>
      <c r="E43" s="312" t="str">
        <f>E2</f>
        <v>Class Standing</v>
      </c>
      <c r="F43" s="312"/>
      <c r="G43" s="312"/>
      <c r="H43" s="312"/>
      <c r="I43" s="312"/>
      <c r="J43" s="312"/>
      <c r="K43" s="313"/>
      <c r="L43" s="313"/>
      <c r="M43" s="313"/>
      <c r="N43" s="313"/>
      <c r="O43" s="313"/>
      <c r="P43" s="314"/>
      <c r="Q43" s="312" t="str">
        <f>Q2</f>
        <v>Laboratory</v>
      </c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4"/>
      <c r="AC43" s="321" t="s">
        <v>98</v>
      </c>
      <c r="AD43" s="322"/>
      <c r="AE43" s="364" t="s">
        <v>99</v>
      </c>
      <c r="AF43" s="366" t="s">
        <v>100</v>
      </c>
      <c r="AG43" s="62"/>
      <c r="AH43" s="62"/>
      <c r="AI43" s="62"/>
      <c r="AJ43" s="62"/>
      <c r="AK43" s="62"/>
    </row>
    <row r="44" spans="1:37" ht="12.75" customHeight="1">
      <c r="A44" s="342" t="str">
        <f>A3</f>
        <v>GRAPHICAL INFORMATION SYSTEM</v>
      </c>
      <c r="B44" s="343"/>
      <c r="C44" s="343"/>
      <c r="D44" s="343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32" t="s">
        <v>110</v>
      </c>
      <c r="P44" s="309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32" t="s">
        <v>110</v>
      </c>
      <c r="AB44" s="309" t="s">
        <v>111</v>
      </c>
      <c r="AC44" s="323"/>
      <c r="AD44" s="324"/>
      <c r="AE44" s="364"/>
      <c r="AF44" s="366"/>
      <c r="AG44" s="62"/>
      <c r="AH44" s="62"/>
      <c r="AI44" s="62"/>
      <c r="AJ44" s="62"/>
      <c r="AK44" s="62"/>
    </row>
    <row r="45" spans="1:37" ht="12.75" customHeight="1">
      <c r="A45" s="337" t="str">
        <f>A4</f>
        <v>TTH 5:30PM-6:45PM   MWF 5:30PM-6:45PM</v>
      </c>
      <c r="B45" s="338"/>
      <c r="C45" s="339"/>
      <c r="D45" s="71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32"/>
      <c r="P45" s="309"/>
      <c r="Q45" s="314"/>
      <c r="R45" s="314"/>
      <c r="S45" s="314"/>
      <c r="T45" s="314"/>
      <c r="U45" s="315"/>
      <c r="V45" s="315"/>
      <c r="W45" s="314"/>
      <c r="X45" s="314"/>
      <c r="Y45" s="314"/>
      <c r="Z45" s="314"/>
      <c r="AA45" s="333"/>
      <c r="AB45" s="310"/>
      <c r="AC45" s="68" t="s">
        <v>122</v>
      </c>
      <c r="AD45" s="69" t="s">
        <v>123</v>
      </c>
      <c r="AE45" s="364"/>
      <c r="AF45" s="366"/>
      <c r="AG45" s="62"/>
      <c r="AH45" s="62"/>
      <c r="AI45" s="62"/>
      <c r="AJ45" s="62"/>
      <c r="AK45" s="62"/>
    </row>
    <row r="46" spans="1:37" ht="12.75" customHeight="1">
      <c r="A46" s="337" t="str">
        <f>A5</f>
        <v>2 Trimester SY 2015-2016</v>
      </c>
      <c r="B46" s="338"/>
      <c r="C46" s="339"/>
      <c r="D46" s="339"/>
      <c r="E46" s="57">
        <f t="shared" ref="E46:N46" si="5">IF(E5="","",E5)</f>
        <v>20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2"/>
      <c r="P46" s="309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3"/>
      <c r="AB46" s="310"/>
      <c r="AC46" s="57">
        <f>IF(AC5="","",AC5)</f>
        <v>90</v>
      </c>
      <c r="AD46" s="325"/>
      <c r="AE46" s="364"/>
      <c r="AF46" s="366"/>
      <c r="AG46" s="62"/>
      <c r="AH46" s="62"/>
      <c r="AI46" s="62"/>
      <c r="AJ46" s="62"/>
      <c r="AK46" s="62"/>
    </row>
    <row r="47" spans="1:37" ht="12.75" customHeight="1">
      <c r="A47" s="344" t="str">
        <f>A6</f>
        <v>Inst/Prof:(Instructor/Professor Name)</v>
      </c>
      <c r="B47" s="313"/>
      <c r="C47" s="314"/>
      <c r="D47" s="314"/>
      <c r="E47" s="305" t="str">
        <f>IF(E6="","",E6)</f>
        <v>QUIZ</v>
      </c>
      <c r="F47" s="305" t="str">
        <f t="shared" ref="F47:N47" si="7">IF(F6="","",F6)</f>
        <v>QUIZ</v>
      </c>
      <c r="G47" s="305" t="str">
        <f t="shared" si="7"/>
        <v>QUIZ</v>
      </c>
      <c r="H47" s="305" t="str">
        <f t="shared" si="7"/>
        <v/>
      </c>
      <c r="I47" s="305" t="str">
        <f t="shared" si="7"/>
        <v/>
      </c>
      <c r="J47" s="305" t="str">
        <f t="shared" si="7"/>
        <v/>
      </c>
      <c r="K47" s="305" t="str">
        <f t="shared" si="7"/>
        <v/>
      </c>
      <c r="L47" s="305" t="str">
        <f t="shared" si="7"/>
        <v/>
      </c>
      <c r="M47" s="305" t="str">
        <f t="shared" si="7"/>
        <v/>
      </c>
      <c r="N47" s="305" t="str">
        <f t="shared" si="7"/>
        <v/>
      </c>
      <c r="O47" s="307">
        <f>O6</f>
        <v>60</v>
      </c>
      <c r="P47" s="309"/>
      <c r="Q47" s="305" t="str">
        <f t="shared" ref="Q47:Z47" si="8">IF(Q6="","",Q6)</f>
        <v>LAB 01</v>
      </c>
      <c r="R47" s="305" t="str">
        <f t="shared" si="8"/>
        <v>LAB 02</v>
      </c>
      <c r="S47" s="305" t="str">
        <f t="shared" si="8"/>
        <v>LAB 03</v>
      </c>
      <c r="T47" s="305" t="str">
        <f t="shared" si="8"/>
        <v>LAB 04</v>
      </c>
      <c r="U47" s="305" t="str">
        <f t="shared" si="8"/>
        <v>LAB 05</v>
      </c>
      <c r="V47" s="305" t="str">
        <f t="shared" si="8"/>
        <v/>
      </c>
      <c r="W47" s="305" t="str">
        <f t="shared" si="8"/>
        <v/>
      </c>
      <c r="X47" s="305" t="str">
        <f t="shared" si="8"/>
        <v/>
      </c>
      <c r="Y47" s="305" t="str">
        <f t="shared" si="8"/>
        <v/>
      </c>
      <c r="Z47" s="305" t="str">
        <f t="shared" si="8"/>
        <v/>
      </c>
      <c r="AA47" s="307">
        <f>AA6</f>
        <v>100</v>
      </c>
      <c r="AB47" s="310"/>
      <c r="AC47" s="374">
        <f>AC6</f>
        <v>40575</v>
      </c>
      <c r="AD47" s="326"/>
      <c r="AE47" s="364"/>
      <c r="AF47" s="366"/>
      <c r="AG47" s="62"/>
      <c r="AH47" s="62"/>
      <c r="AI47" s="62"/>
      <c r="AJ47" s="62"/>
      <c r="AK47" s="62"/>
    </row>
    <row r="48" spans="1:37" ht="13.35" customHeight="1">
      <c r="A48" s="347" t="s">
        <v>124</v>
      </c>
      <c r="B48" s="348"/>
      <c r="C48" s="351" t="s">
        <v>125</v>
      </c>
      <c r="D48" s="340" t="s">
        <v>128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7"/>
      <c r="P48" s="309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7"/>
      <c r="AB48" s="310"/>
      <c r="AC48" s="375"/>
      <c r="AD48" s="326"/>
      <c r="AE48" s="364"/>
      <c r="AF48" s="366"/>
      <c r="AG48" s="55"/>
      <c r="AH48" s="55"/>
      <c r="AI48" s="55"/>
      <c r="AJ48" s="55"/>
      <c r="AK48" s="55"/>
    </row>
    <row r="49" spans="1:32">
      <c r="A49" s="349"/>
      <c r="B49" s="350"/>
      <c r="C49" s="352"/>
      <c r="D49" s="341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8"/>
      <c r="P49" s="377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8"/>
      <c r="AB49" s="311"/>
      <c r="AC49" s="376"/>
      <c r="AD49" s="327"/>
      <c r="AE49" s="365"/>
      <c r="AF49" s="367"/>
    </row>
    <row r="50" spans="1:32" ht="12.75" customHeight="1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3"/>
      <c r="AH66" s="301" t="s">
        <v>127</v>
      </c>
    </row>
    <row r="67" spans="1:34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4"/>
      <c r="AH67" s="302"/>
    </row>
    <row r="68" spans="1:34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4"/>
      <c r="AH68" s="302"/>
    </row>
    <row r="69" spans="1:34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4"/>
      <c r="AH69" s="302"/>
    </row>
    <row r="70" spans="1:34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4"/>
      <c r="AH70" s="302"/>
    </row>
    <row r="71" spans="1:34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4"/>
      <c r="AH71" s="302"/>
    </row>
    <row r="72" spans="1:34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4"/>
      <c r="AH72" s="302"/>
    </row>
    <row r="73" spans="1:34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4"/>
      <c r="AH73" s="302"/>
    </row>
    <row r="74" spans="1:34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4"/>
      <c r="AH74" s="302"/>
    </row>
    <row r="75" spans="1:34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4"/>
      <c r="AH75" s="302"/>
    </row>
    <row r="76" spans="1:34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4"/>
      <c r="AH76" s="302"/>
    </row>
    <row r="77" spans="1:34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4"/>
      <c r="AH77" s="302"/>
    </row>
    <row r="78" spans="1:34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4"/>
      <c r="AH78" s="302"/>
    </row>
    <row r="79" spans="1:34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4"/>
      <c r="AH79" s="302"/>
    </row>
    <row r="80" spans="1:34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4"/>
      <c r="AH80" s="302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zoomScale="40" zoomScaleSheetLayoutView="40" workbookViewId="0">
      <selection activeCell="AC5" sqref="AC5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53" t="str">
        <f>CRS!A1</f>
        <v>CITCS INTL 2B  ITS 332</v>
      </c>
      <c r="B1" s="354"/>
      <c r="C1" s="354"/>
      <c r="D1" s="354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12" t="str">
        <f>IF('INITIAL INPUT'!G21="","",'INITIAL INPUT'!G21)</f>
        <v>Laboratory</v>
      </c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4"/>
      <c r="AC2" s="321" t="s">
        <v>98</v>
      </c>
      <c r="AD2" s="322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>
      <c r="A3" s="342" t="str">
        <f>CRS!A3</f>
        <v>GRAPHICAL INFORMATION SYSTEM</v>
      </c>
      <c r="B3" s="343"/>
      <c r="C3" s="343"/>
      <c r="D3" s="343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32" t="s">
        <v>110</v>
      </c>
      <c r="P3" s="309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32" t="s">
        <v>110</v>
      </c>
      <c r="AB3" s="309" t="s">
        <v>111</v>
      </c>
      <c r="AC3" s="323"/>
      <c r="AD3" s="324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>
      <c r="A4" s="337" t="str">
        <f>CRS!A4</f>
        <v>TTH 5:30PM-6:45PM   MWF 5:30PM-6:45PM</v>
      </c>
      <c r="B4" s="338"/>
      <c r="C4" s="339"/>
      <c r="D4" s="71" t="str">
        <f>CRS!D4</f>
        <v>M307</v>
      </c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33"/>
      <c r="P4" s="310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33"/>
      <c r="AB4" s="310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" customHeight="1">
      <c r="A5" s="337" t="str">
        <f>CRS!A5</f>
        <v>2 Trimester SY 2015-2016</v>
      </c>
      <c r="B5" s="338"/>
      <c r="C5" s="339"/>
      <c r="D5" s="339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33"/>
      <c r="P5" s="310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3"/>
      <c r="AB5" s="310"/>
      <c r="AC5" s="110">
        <v>100</v>
      </c>
      <c r="AD5" s="325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>
      <c r="A6" s="344" t="str">
        <f>CRS!A6</f>
        <v>Inst/Prof:(Instructor/Professor Name)</v>
      </c>
      <c r="B6" s="313"/>
      <c r="C6" s="314"/>
      <c r="D6" s="314"/>
      <c r="E6" s="316" t="s">
        <v>164</v>
      </c>
      <c r="F6" s="316" t="s">
        <v>165</v>
      </c>
      <c r="G6" s="316" t="s">
        <v>166</v>
      </c>
      <c r="H6" s="316" t="s">
        <v>167</v>
      </c>
      <c r="I6" s="316"/>
      <c r="J6" s="316"/>
      <c r="K6" s="316"/>
      <c r="L6" s="316"/>
      <c r="M6" s="316"/>
      <c r="N6" s="316"/>
      <c r="O6" s="334">
        <f>IF(SUM(E5:N5)=0,"",SUM(E5:N5))</f>
        <v>80</v>
      </c>
      <c r="P6" s="310"/>
      <c r="Q6" s="316" t="s">
        <v>159</v>
      </c>
      <c r="R6" s="316" t="s">
        <v>160</v>
      </c>
      <c r="S6" s="316" t="s">
        <v>161</v>
      </c>
      <c r="T6" s="316" t="s">
        <v>162</v>
      </c>
      <c r="U6" s="316" t="s">
        <v>163</v>
      </c>
      <c r="V6" s="316"/>
      <c r="W6" s="316"/>
      <c r="X6" s="316"/>
      <c r="Y6" s="316"/>
      <c r="Z6" s="316"/>
      <c r="AA6" s="361">
        <f>IF(SUM(Q5:Z5)=0,"",SUM(Q5:Z5))</f>
        <v>100</v>
      </c>
      <c r="AB6" s="310"/>
      <c r="AC6" s="368">
        <f>'INITIAL INPUT'!D22</f>
        <v>40603</v>
      </c>
      <c r="AD6" s="326"/>
      <c r="AE6" s="378"/>
      <c r="AF6" s="364"/>
      <c r="AG6" s="366"/>
      <c r="AH6" s="62"/>
      <c r="AI6" s="62"/>
      <c r="AJ6" s="62"/>
      <c r="AK6" s="62"/>
      <c r="AL6" s="62"/>
    </row>
    <row r="7" spans="1:38" ht="13.35" customHeight="1">
      <c r="A7" s="344" t="s">
        <v>124</v>
      </c>
      <c r="B7" s="312"/>
      <c r="C7" s="351" t="s">
        <v>125</v>
      </c>
      <c r="D7" s="340" t="s">
        <v>126</v>
      </c>
      <c r="E7" s="317"/>
      <c r="F7" s="317"/>
      <c r="G7" s="317"/>
      <c r="H7" s="317"/>
      <c r="I7" s="319"/>
      <c r="J7" s="319"/>
      <c r="K7" s="319"/>
      <c r="L7" s="319"/>
      <c r="M7" s="319"/>
      <c r="N7" s="319"/>
      <c r="O7" s="335"/>
      <c r="P7" s="310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62"/>
      <c r="AB7" s="310"/>
      <c r="AC7" s="369"/>
      <c r="AD7" s="326"/>
      <c r="AE7" s="378"/>
      <c r="AF7" s="364"/>
      <c r="AG7" s="366"/>
      <c r="AH7" s="55"/>
      <c r="AI7" s="55"/>
      <c r="AJ7" s="55"/>
      <c r="AK7" s="55"/>
      <c r="AL7" s="55"/>
    </row>
    <row r="8" spans="1:38" ht="14.1" customHeight="1">
      <c r="A8" s="345"/>
      <c r="B8" s="346"/>
      <c r="C8" s="352"/>
      <c r="D8" s="341"/>
      <c r="E8" s="318"/>
      <c r="F8" s="318"/>
      <c r="G8" s="318"/>
      <c r="H8" s="318"/>
      <c r="I8" s="320"/>
      <c r="J8" s="320"/>
      <c r="K8" s="320"/>
      <c r="L8" s="320"/>
      <c r="M8" s="320"/>
      <c r="N8" s="320"/>
      <c r="O8" s="336"/>
      <c r="P8" s="311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63"/>
      <c r="AB8" s="311"/>
      <c r="AC8" s="370"/>
      <c r="AD8" s="327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>ACZON, SHARMAINE R.</v>
      </c>
      <c r="C9" s="65" t="str">
        <f>CRS!C9</f>
        <v>F</v>
      </c>
      <c r="D9" s="70" t="str">
        <f>CRS!D9</f>
        <v>BSIT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>CAYANOS, JUNEBERT S.</v>
      </c>
      <c r="C10" s="65" t="str">
        <f>CRS!C10</f>
        <v>M</v>
      </c>
      <c r="D10" s="70" t="str">
        <f>CRS!D10</f>
        <v>BSIT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3"/>
      <c r="AI26" s="301" t="s">
        <v>127</v>
      </c>
    </row>
    <row r="27" spans="1:35" ht="12.75" customHeight="1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4"/>
      <c r="AI27" s="302"/>
    </row>
    <row r="28" spans="1:35" ht="12.75" customHeight="1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4"/>
      <c r="AI28" s="302"/>
    </row>
    <row r="29" spans="1:35" ht="12.75" customHeight="1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4"/>
      <c r="AI29" s="302"/>
    </row>
    <row r="30" spans="1:35" ht="12.75" customHeight="1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4"/>
      <c r="AI30" s="302"/>
    </row>
    <row r="31" spans="1:35" ht="12.75" customHeight="1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4"/>
      <c r="AI31" s="302"/>
    </row>
    <row r="32" spans="1:35" ht="12.75" customHeight="1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4"/>
      <c r="AI32" s="302"/>
    </row>
    <row r="33" spans="1:38" ht="12.75" customHeight="1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4"/>
      <c r="AI33" s="302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4"/>
      <c r="AI34" s="302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4"/>
      <c r="AI35" s="302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4"/>
      <c r="AI36" s="302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4"/>
      <c r="AI37" s="302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4"/>
      <c r="AI38" s="302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4"/>
      <c r="AI39" s="302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4"/>
      <c r="AI40" s="302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57" t="str">
        <f>A1</f>
        <v>CITCS INTL 2B  ITS 332</v>
      </c>
      <c r="B42" s="358"/>
      <c r="C42" s="358"/>
      <c r="D42" s="358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>
      <c r="A43" s="359"/>
      <c r="B43" s="360"/>
      <c r="C43" s="360"/>
      <c r="D43" s="360"/>
      <c r="E43" s="312" t="str">
        <f>E2</f>
        <v>Class Standing</v>
      </c>
      <c r="F43" s="312"/>
      <c r="G43" s="312"/>
      <c r="H43" s="312"/>
      <c r="I43" s="312"/>
      <c r="J43" s="312"/>
      <c r="K43" s="313"/>
      <c r="L43" s="313"/>
      <c r="M43" s="313"/>
      <c r="N43" s="313"/>
      <c r="O43" s="313"/>
      <c r="P43" s="314"/>
      <c r="Q43" s="312" t="str">
        <f>Q2</f>
        <v>Laboratory</v>
      </c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4"/>
      <c r="AC43" s="321" t="s">
        <v>98</v>
      </c>
      <c r="AD43" s="322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>
      <c r="A44" s="342" t="str">
        <f>A3</f>
        <v>GRAPHICAL INFORMATION SYSTEM</v>
      </c>
      <c r="B44" s="343"/>
      <c r="C44" s="343"/>
      <c r="D44" s="343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32" t="s">
        <v>110</v>
      </c>
      <c r="P44" s="309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32" t="s">
        <v>110</v>
      </c>
      <c r="AB44" s="309" t="s">
        <v>111</v>
      </c>
      <c r="AC44" s="323"/>
      <c r="AD44" s="324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>
      <c r="A45" s="337" t="str">
        <f>A4</f>
        <v>TTH 5:30PM-6:45PM   MWF 5:30PM-6:45PM</v>
      </c>
      <c r="B45" s="338"/>
      <c r="C45" s="339"/>
      <c r="D45" s="71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32"/>
      <c r="P45" s="309"/>
      <c r="Q45" s="314"/>
      <c r="R45" s="314"/>
      <c r="S45" s="314"/>
      <c r="T45" s="314"/>
      <c r="U45" s="315"/>
      <c r="V45" s="315"/>
      <c r="W45" s="314"/>
      <c r="X45" s="314"/>
      <c r="Y45" s="314"/>
      <c r="Z45" s="314"/>
      <c r="AA45" s="333"/>
      <c r="AB45" s="310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>
      <c r="A46" s="337" t="str">
        <f>A5</f>
        <v>2 Trimester SY 2015-2016</v>
      </c>
      <c r="B46" s="338"/>
      <c r="C46" s="339"/>
      <c r="D46" s="339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2"/>
      <c r="P46" s="309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3"/>
      <c r="AB46" s="310"/>
      <c r="AC46" s="57">
        <f>IF(AC5="","",AC5)</f>
        <v>100</v>
      </c>
      <c r="AD46" s="325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>
      <c r="A47" s="344" t="str">
        <f>A6</f>
        <v>Inst/Prof:(Instructor/Professor Name)</v>
      </c>
      <c r="B47" s="313"/>
      <c r="C47" s="314"/>
      <c r="D47" s="314"/>
      <c r="E47" s="305" t="str">
        <f>IF(E6="","",E6)</f>
        <v>QUIZ 1</v>
      </c>
      <c r="F47" s="305" t="str">
        <f t="shared" si="5"/>
        <v>QUIZ 2</v>
      </c>
      <c r="G47" s="305" t="str">
        <f t="shared" si="5"/>
        <v>QUIZ 3</v>
      </c>
      <c r="H47" s="305" t="str">
        <f t="shared" si="5"/>
        <v>QUIZ 4</v>
      </c>
      <c r="I47" s="305" t="str">
        <f t="shared" si="5"/>
        <v/>
      </c>
      <c r="J47" s="305" t="str">
        <f t="shared" si="5"/>
        <v/>
      </c>
      <c r="K47" s="305" t="str">
        <f t="shared" si="5"/>
        <v/>
      </c>
      <c r="L47" s="305" t="str">
        <f t="shared" si="5"/>
        <v/>
      </c>
      <c r="M47" s="305" t="str">
        <f t="shared" si="5"/>
        <v/>
      </c>
      <c r="N47" s="305" t="str">
        <f t="shared" si="5"/>
        <v/>
      </c>
      <c r="O47" s="307">
        <f>O6</f>
        <v>80</v>
      </c>
      <c r="P47" s="309"/>
      <c r="Q47" s="305" t="str">
        <f t="shared" ref="Q47:Z47" si="7">IF(Q6="","",Q6)</f>
        <v>LAB 01</v>
      </c>
      <c r="R47" s="305" t="str">
        <f t="shared" si="7"/>
        <v>LAB 02</v>
      </c>
      <c r="S47" s="305" t="str">
        <f t="shared" si="7"/>
        <v>LAB 03</v>
      </c>
      <c r="T47" s="305" t="str">
        <f t="shared" si="7"/>
        <v>LAB 04</v>
      </c>
      <c r="U47" s="305" t="str">
        <f t="shared" si="7"/>
        <v>LAB 05</v>
      </c>
      <c r="V47" s="305" t="str">
        <f t="shared" si="7"/>
        <v/>
      </c>
      <c r="W47" s="305" t="str">
        <f t="shared" si="7"/>
        <v/>
      </c>
      <c r="X47" s="305" t="str">
        <f t="shared" si="7"/>
        <v/>
      </c>
      <c r="Y47" s="305" t="str">
        <f t="shared" si="7"/>
        <v/>
      </c>
      <c r="Z47" s="305" t="str">
        <f t="shared" si="7"/>
        <v/>
      </c>
      <c r="AA47" s="307">
        <f>AA6</f>
        <v>100</v>
      </c>
      <c r="AB47" s="310"/>
      <c r="AC47" s="374">
        <f>AC6</f>
        <v>40603</v>
      </c>
      <c r="AD47" s="326"/>
      <c r="AE47" s="378"/>
      <c r="AF47" s="364"/>
      <c r="AG47" s="366"/>
      <c r="AH47" s="62"/>
      <c r="AI47" s="62"/>
      <c r="AJ47" s="62"/>
      <c r="AK47" s="62"/>
      <c r="AL47" s="62"/>
    </row>
    <row r="48" spans="1:38" ht="13.35" customHeight="1">
      <c r="A48" s="347" t="s">
        <v>124</v>
      </c>
      <c r="B48" s="348"/>
      <c r="C48" s="351" t="s">
        <v>125</v>
      </c>
      <c r="D48" s="340" t="s">
        <v>128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7"/>
      <c r="P48" s="309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7"/>
      <c r="AB48" s="310"/>
      <c r="AC48" s="375"/>
      <c r="AD48" s="326"/>
      <c r="AE48" s="378"/>
      <c r="AF48" s="364"/>
      <c r="AG48" s="366"/>
      <c r="AH48" s="55"/>
      <c r="AI48" s="55"/>
      <c r="AJ48" s="55"/>
      <c r="AK48" s="55"/>
      <c r="AL48" s="55"/>
    </row>
    <row r="49" spans="1:33">
      <c r="A49" s="349"/>
      <c r="B49" s="350"/>
      <c r="C49" s="352"/>
      <c r="D49" s="341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8"/>
      <c r="P49" s="377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8"/>
      <c r="AB49" s="311"/>
      <c r="AC49" s="376"/>
      <c r="AD49" s="327"/>
      <c r="AE49" s="379"/>
      <c r="AF49" s="365"/>
      <c r="AG49" s="367"/>
    </row>
    <row r="50" spans="1:33" ht="12.75" customHeight="1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3"/>
      <c r="AI66" s="301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4"/>
      <c r="AI67" s="302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4"/>
      <c r="AI68" s="302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4"/>
      <c r="AI69" s="302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4"/>
      <c r="AI70" s="302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4"/>
      <c r="AI71" s="302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4"/>
      <c r="AI72" s="302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4"/>
      <c r="AI73" s="302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4"/>
      <c r="AI74" s="302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4"/>
      <c r="AI75" s="302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4"/>
      <c r="AI76" s="302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4"/>
      <c r="AI77" s="302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4"/>
      <c r="AI78" s="302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4"/>
      <c r="AI79" s="302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4"/>
      <c r="AI80" s="302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  <rowBreaks count="1" manualBreakCount="1">
    <brk id="41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topLeftCell="C15" zoomScale="60" workbookViewId="0">
      <selection activeCell="AC9" sqref="AC9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53" t="str">
        <f>CRS!A1</f>
        <v>CITCS INTL 2B  ITS 332</v>
      </c>
      <c r="B1" s="354"/>
      <c r="C1" s="354"/>
      <c r="D1" s="354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12" t="str">
        <f>IF('INITIAL INPUT'!G21="","",'INITIAL INPUT'!G21)</f>
        <v>Laboratory</v>
      </c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4"/>
      <c r="AC2" s="321" t="s">
        <v>98</v>
      </c>
      <c r="AD2" s="322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>
      <c r="A3" s="342" t="str">
        <f>CRS!A3</f>
        <v>GRAPHICAL INFORMATION SYSTEM</v>
      </c>
      <c r="B3" s="343"/>
      <c r="C3" s="343"/>
      <c r="D3" s="343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32" t="s">
        <v>110</v>
      </c>
      <c r="P3" s="309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32" t="s">
        <v>110</v>
      </c>
      <c r="AB3" s="309" t="s">
        <v>111</v>
      </c>
      <c r="AC3" s="323"/>
      <c r="AD3" s="324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>
      <c r="A4" s="337" t="str">
        <f>CRS!A4</f>
        <v>TTH 5:30PM-6:45PM   MWF 5:30PM-6:45PM</v>
      </c>
      <c r="B4" s="338"/>
      <c r="C4" s="339"/>
      <c r="D4" s="71" t="str">
        <f>CRS!D4</f>
        <v>M307</v>
      </c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33"/>
      <c r="P4" s="310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33"/>
      <c r="AB4" s="310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" customHeight="1">
      <c r="A5" s="337" t="str">
        <f>CRS!A5</f>
        <v>2 Trimester SY 2015-2016</v>
      </c>
      <c r="B5" s="338"/>
      <c r="C5" s="339"/>
      <c r="D5" s="339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33"/>
      <c r="P5" s="310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3"/>
      <c r="AB5" s="310"/>
      <c r="AC5" s="110">
        <v>100</v>
      </c>
      <c r="AD5" s="325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>
      <c r="A6" s="344" t="str">
        <f>CRS!A6</f>
        <v>Inst/Prof:(Instructor/Professor Name)</v>
      </c>
      <c r="B6" s="313"/>
      <c r="C6" s="314"/>
      <c r="D6" s="314"/>
      <c r="E6" s="316" t="s">
        <v>158</v>
      </c>
      <c r="F6" s="316" t="s">
        <v>158</v>
      </c>
      <c r="G6" s="316" t="s">
        <v>158</v>
      </c>
      <c r="H6" s="316" t="s">
        <v>158</v>
      </c>
      <c r="I6" s="316" t="s">
        <v>158</v>
      </c>
      <c r="J6" s="316"/>
      <c r="K6" s="316"/>
      <c r="L6" s="316"/>
      <c r="M6" s="316"/>
      <c r="N6" s="316"/>
      <c r="O6" s="334">
        <f>IF(SUM(E5:N5)=0,"",SUM(E5:N5))</f>
        <v>100</v>
      </c>
      <c r="P6" s="310"/>
      <c r="Q6" s="316" t="s">
        <v>159</v>
      </c>
      <c r="R6" s="316" t="s">
        <v>160</v>
      </c>
      <c r="S6" s="316" t="s">
        <v>161</v>
      </c>
      <c r="T6" s="316" t="s">
        <v>162</v>
      </c>
      <c r="U6" s="316" t="s">
        <v>163</v>
      </c>
      <c r="V6" s="316"/>
      <c r="W6" s="316"/>
      <c r="X6" s="316"/>
      <c r="Y6" s="316"/>
      <c r="Z6" s="316"/>
      <c r="AA6" s="361">
        <f>IF(SUM(Q5:Z5)=0,"",SUM(Q5:Z5))</f>
        <v>100</v>
      </c>
      <c r="AB6" s="310"/>
      <c r="AC6" s="368">
        <f>'INITIAL INPUT'!D24</f>
        <v>40634</v>
      </c>
      <c r="AD6" s="326"/>
      <c r="AE6" s="378"/>
      <c r="AF6" s="364"/>
      <c r="AG6" s="366"/>
      <c r="AH6" s="62"/>
      <c r="AI6" s="62"/>
      <c r="AJ6" s="62"/>
      <c r="AK6" s="62"/>
      <c r="AL6" s="62"/>
    </row>
    <row r="7" spans="1:38" ht="13.35" customHeight="1">
      <c r="A7" s="344" t="s">
        <v>124</v>
      </c>
      <c r="B7" s="312"/>
      <c r="C7" s="351" t="s">
        <v>125</v>
      </c>
      <c r="D7" s="340" t="s">
        <v>126</v>
      </c>
      <c r="E7" s="317"/>
      <c r="F7" s="317"/>
      <c r="G7" s="317"/>
      <c r="H7" s="317"/>
      <c r="I7" s="317"/>
      <c r="J7" s="319"/>
      <c r="K7" s="319"/>
      <c r="L7" s="319"/>
      <c r="M7" s="319"/>
      <c r="N7" s="319"/>
      <c r="O7" s="335"/>
      <c r="P7" s="310"/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62"/>
      <c r="AB7" s="310"/>
      <c r="AC7" s="369"/>
      <c r="AD7" s="326"/>
      <c r="AE7" s="378"/>
      <c r="AF7" s="364"/>
      <c r="AG7" s="366"/>
      <c r="AH7" s="55"/>
      <c r="AI7" s="55"/>
      <c r="AJ7" s="55"/>
      <c r="AK7" s="55"/>
      <c r="AL7" s="55"/>
    </row>
    <row r="8" spans="1:38" ht="14.1" customHeight="1">
      <c r="A8" s="345"/>
      <c r="B8" s="346"/>
      <c r="C8" s="352"/>
      <c r="D8" s="341"/>
      <c r="E8" s="318"/>
      <c r="F8" s="318"/>
      <c r="G8" s="318"/>
      <c r="H8" s="318"/>
      <c r="I8" s="318"/>
      <c r="J8" s="320"/>
      <c r="K8" s="320"/>
      <c r="L8" s="320"/>
      <c r="M8" s="320"/>
      <c r="N8" s="320"/>
      <c r="O8" s="336"/>
      <c r="P8" s="311"/>
      <c r="Q8" s="318"/>
      <c r="R8" s="318"/>
      <c r="S8" s="318"/>
      <c r="T8" s="318"/>
      <c r="U8" s="318"/>
      <c r="V8" s="318"/>
      <c r="W8" s="318"/>
      <c r="X8" s="318"/>
      <c r="Y8" s="318"/>
      <c r="Z8" s="318"/>
      <c r="AA8" s="363"/>
      <c r="AB8" s="311"/>
      <c r="AC8" s="370"/>
      <c r="AD8" s="327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>ACZON, SHARMAINE R.</v>
      </c>
      <c r="C9" s="65" t="str">
        <f>CRS!C9</f>
        <v>F</v>
      </c>
      <c r="D9" s="70" t="str">
        <f>CRS!D9</f>
        <v>BSIT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>CAYANOS, JUNEBERT S.</v>
      </c>
      <c r="C10" s="65" t="str">
        <f>CRS!C10</f>
        <v>M</v>
      </c>
      <c r="D10" s="70" t="str">
        <f>CRS!D10</f>
        <v>BSIT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3"/>
      <c r="AI26" s="301" t="s">
        <v>127</v>
      </c>
    </row>
    <row r="27" spans="1:35" ht="12.75" customHeight="1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4"/>
      <c r="AI27" s="302"/>
    </row>
    <row r="28" spans="1:35" ht="12.75" customHeight="1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4"/>
      <c r="AI28" s="302"/>
    </row>
    <row r="29" spans="1:35" ht="12.75" customHeight="1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4"/>
      <c r="AI29" s="302"/>
    </row>
    <row r="30" spans="1:35" ht="12.75" customHeight="1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4"/>
      <c r="AI30" s="302"/>
    </row>
    <row r="31" spans="1:35" ht="12.75" customHeight="1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4"/>
      <c r="AI31" s="302"/>
    </row>
    <row r="32" spans="1:35" ht="12.75" customHeight="1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4"/>
      <c r="AI32" s="302"/>
    </row>
    <row r="33" spans="1:38" ht="12.75" customHeight="1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4"/>
      <c r="AI33" s="302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4"/>
      <c r="AI34" s="302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4"/>
      <c r="AI35" s="302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4"/>
      <c r="AI36" s="302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4"/>
      <c r="AI37" s="302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4"/>
      <c r="AI38" s="302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4"/>
      <c r="AI39" s="302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4"/>
      <c r="AI40" s="302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57" t="str">
        <f>A1</f>
        <v>CITCS INTL 2B  ITS 332</v>
      </c>
      <c r="B42" s="358"/>
      <c r="C42" s="358"/>
      <c r="D42" s="358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>
      <c r="A43" s="359"/>
      <c r="B43" s="360"/>
      <c r="C43" s="360"/>
      <c r="D43" s="360"/>
      <c r="E43" s="312" t="str">
        <f>E2</f>
        <v>Class Standing</v>
      </c>
      <c r="F43" s="312"/>
      <c r="G43" s="312"/>
      <c r="H43" s="312"/>
      <c r="I43" s="312"/>
      <c r="J43" s="312"/>
      <c r="K43" s="313"/>
      <c r="L43" s="313"/>
      <c r="M43" s="313"/>
      <c r="N43" s="313"/>
      <c r="O43" s="313"/>
      <c r="P43" s="314"/>
      <c r="Q43" s="312" t="str">
        <f>Q2</f>
        <v>Laboratory</v>
      </c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4"/>
      <c r="AC43" s="321" t="s">
        <v>98</v>
      </c>
      <c r="AD43" s="322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>
      <c r="A44" s="342" t="str">
        <f>A3</f>
        <v>GRAPHICAL INFORMATION SYSTEM</v>
      </c>
      <c r="B44" s="343"/>
      <c r="C44" s="343"/>
      <c r="D44" s="343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32" t="s">
        <v>110</v>
      </c>
      <c r="P44" s="309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32" t="s">
        <v>110</v>
      </c>
      <c r="AB44" s="309" t="s">
        <v>111</v>
      </c>
      <c r="AC44" s="323"/>
      <c r="AD44" s="324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>
      <c r="A45" s="337" t="str">
        <f>A4</f>
        <v>TTH 5:30PM-6:45PM   MWF 5:30PM-6:45PM</v>
      </c>
      <c r="B45" s="338"/>
      <c r="C45" s="339"/>
      <c r="D45" s="71" t="str">
        <f>D4</f>
        <v>M307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32"/>
      <c r="P45" s="309"/>
      <c r="Q45" s="314"/>
      <c r="R45" s="314"/>
      <c r="S45" s="314"/>
      <c r="T45" s="314"/>
      <c r="U45" s="315"/>
      <c r="V45" s="315"/>
      <c r="W45" s="314"/>
      <c r="X45" s="314"/>
      <c r="Y45" s="314"/>
      <c r="Z45" s="314"/>
      <c r="AA45" s="333"/>
      <c r="AB45" s="310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>
      <c r="A46" s="337" t="str">
        <f>A5</f>
        <v>2 Trimester SY 2015-2016</v>
      </c>
      <c r="B46" s="338"/>
      <c r="C46" s="339"/>
      <c r="D46" s="339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2"/>
      <c r="P46" s="309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3"/>
      <c r="AB46" s="310"/>
      <c r="AC46" s="57">
        <f>IF(AC5="","",AC5)</f>
        <v>100</v>
      </c>
      <c r="AD46" s="325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>
      <c r="A47" s="344" t="str">
        <f>A6</f>
        <v>Inst/Prof:(Instructor/Professor Name)</v>
      </c>
      <c r="B47" s="313"/>
      <c r="C47" s="314"/>
      <c r="D47" s="314"/>
      <c r="E47" s="305" t="str">
        <f>IF(E6="","",E6)</f>
        <v>QUIZ</v>
      </c>
      <c r="F47" s="305" t="str">
        <f t="shared" si="5"/>
        <v>QUIZ</v>
      </c>
      <c r="G47" s="305" t="str">
        <f t="shared" si="5"/>
        <v>QUIZ</v>
      </c>
      <c r="H47" s="305" t="str">
        <f t="shared" si="5"/>
        <v>QUIZ</v>
      </c>
      <c r="I47" s="305" t="str">
        <f t="shared" si="5"/>
        <v>QUIZ</v>
      </c>
      <c r="J47" s="305" t="str">
        <f t="shared" si="5"/>
        <v/>
      </c>
      <c r="K47" s="305" t="str">
        <f t="shared" si="5"/>
        <v/>
      </c>
      <c r="L47" s="305" t="str">
        <f t="shared" si="5"/>
        <v/>
      </c>
      <c r="M47" s="305" t="str">
        <f t="shared" si="5"/>
        <v/>
      </c>
      <c r="N47" s="305" t="str">
        <f t="shared" si="5"/>
        <v/>
      </c>
      <c r="O47" s="307">
        <f>O6</f>
        <v>100</v>
      </c>
      <c r="P47" s="309"/>
      <c r="Q47" s="305" t="str">
        <f t="shared" ref="Q47:Z47" si="7">IF(Q6="","",Q6)</f>
        <v>LAB 01</v>
      </c>
      <c r="R47" s="305" t="str">
        <f t="shared" si="7"/>
        <v>LAB 02</v>
      </c>
      <c r="S47" s="305" t="str">
        <f t="shared" si="7"/>
        <v>LAB 03</v>
      </c>
      <c r="T47" s="305" t="str">
        <f t="shared" si="7"/>
        <v>LAB 04</v>
      </c>
      <c r="U47" s="305" t="str">
        <f t="shared" si="7"/>
        <v>LAB 05</v>
      </c>
      <c r="V47" s="305" t="str">
        <f t="shared" si="7"/>
        <v/>
      </c>
      <c r="W47" s="305" t="str">
        <f t="shared" si="7"/>
        <v/>
      </c>
      <c r="X47" s="305" t="str">
        <f t="shared" si="7"/>
        <v/>
      </c>
      <c r="Y47" s="305" t="str">
        <f t="shared" si="7"/>
        <v/>
      </c>
      <c r="Z47" s="305" t="str">
        <f t="shared" si="7"/>
        <v/>
      </c>
      <c r="AA47" s="307">
        <f>AA6</f>
        <v>100</v>
      </c>
      <c r="AB47" s="310"/>
      <c r="AC47" s="374">
        <f>AC6</f>
        <v>40634</v>
      </c>
      <c r="AD47" s="326"/>
      <c r="AE47" s="378"/>
      <c r="AF47" s="364"/>
      <c r="AG47" s="366"/>
      <c r="AH47" s="62"/>
      <c r="AI47" s="62"/>
      <c r="AJ47" s="62"/>
      <c r="AK47" s="62"/>
      <c r="AL47" s="62"/>
    </row>
    <row r="48" spans="1:38" ht="13.35" customHeight="1">
      <c r="A48" s="347" t="s">
        <v>124</v>
      </c>
      <c r="B48" s="348"/>
      <c r="C48" s="351" t="s">
        <v>125</v>
      </c>
      <c r="D48" s="340" t="s">
        <v>128</v>
      </c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7"/>
      <c r="P48" s="309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307"/>
      <c r="AB48" s="310"/>
      <c r="AC48" s="375"/>
      <c r="AD48" s="326"/>
      <c r="AE48" s="378"/>
      <c r="AF48" s="364"/>
      <c r="AG48" s="366"/>
      <c r="AH48" s="55"/>
      <c r="AI48" s="55"/>
      <c r="AJ48" s="55"/>
      <c r="AK48" s="55"/>
      <c r="AL48" s="55"/>
    </row>
    <row r="49" spans="1:33">
      <c r="A49" s="349"/>
      <c r="B49" s="350"/>
      <c r="C49" s="352"/>
      <c r="D49" s="341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8"/>
      <c r="P49" s="377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8"/>
      <c r="AB49" s="311"/>
      <c r="AC49" s="376"/>
      <c r="AD49" s="327"/>
      <c r="AE49" s="379"/>
      <c r="AF49" s="365"/>
      <c r="AG49" s="367"/>
    </row>
    <row r="50" spans="1:33" ht="12.75" customHeight="1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3"/>
      <c r="AI66" s="301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4"/>
      <c r="AI67" s="302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4"/>
      <c r="AI68" s="302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4"/>
      <c r="AI69" s="302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4"/>
      <c r="AI70" s="302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4"/>
      <c r="AI71" s="302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4"/>
      <c r="AI72" s="302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4"/>
      <c r="AI73" s="302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4"/>
      <c r="AI74" s="302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4"/>
      <c r="AI75" s="302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4"/>
      <c r="AI76" s="302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4"/>
      <c r="AI77" s="302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4"/>
      <c r="AI78" s="302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4"/>
      <c r="AI79" s="302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4"/>
      <c r="AI80" s="302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  <rowBreaks count="1" manualBreakCount="1">
    <brk id="41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A3:AH135"/>
  <sheetViews>
    <sheetView showGridLines="0" tabSelected="1" showOutlineSymbols="0" view="pageBreakPreview" topLeftCell="A59" zoomScale="60" workbookViewId="0">
      <selection activeCell="A47" sqref="A47"/>
    </sheetView>
  </sheetViews>
  <sheetFormatPr defaultColWidth="8.85546875" defaultRowHeight="12.75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/>
    <row r="4" spans="1:34" ht="31.5">
      <c r="E4" s="116" t="s">
        <v>138</v>
      </c>
      <c r="I4" s="116"/>
      <c r="L4" s="117"/>
    </row>
    <row r="5" spans="1:34" ht="14.25">
      <c r="E5" s="118" t="s">
        <v>139</v>
      </c>
      <c r="I5" s="118"/>
      <c r="L5" s="119"/>
    </row>
    <row r="7" spans="1:34">
      <c r="A7" s="120" t="str">
        <f>IF(OR(E15&lt;&gt;"M",E15&lt;&gt;"m"),"female","male")</f>
        <v>female</v>
      </c>
    </row>
    <row r="8" spans="1:34" ht="15.75">
      <c r="A8" s="120" t="str">
        <f>IF(AND(E15="M",E15="m"),"female","male")</f>
        <v>male</v>
      </c>
      <c r="E8" s="121" t="s">
        <v>140</v>
      </c>
      <c r="I8" s="121"/>
      <c r="L8" s="122"/>
    </row>
    <row r="9" spans="1:34">
      <c r="E9" s="123"/>
      <c r="I9" s="123"/>
      <c r="L9" s="124"/>
    </row>
    <row r="10" spans="1:34">
      <c r="A10" s="125"/>
      <c r="I10" s="123"/>
      <c r="L10" s="124"/>
    </row>
    <row r="11" spans="1:34" ht="15.75">
      <c r="A11" s="162" t="str">
        <f>'INITIAL INPUT'!D12</f>
        <v>CITCS INTL 2B</v>
      </c>
      <c r="C11" s="384" t="str">
        <f>'INITIAL INPUT'!G12</f>
        <v>ITS 332</v>
      </c>
      <c r="D11" s="385"/>
      <c r="E11" s="385"/>
      <c r="F11" s="163"/>
      <c r="G11" s="386" t="str">
        <f>CRS!A4</f>
        <v>TTH 5:30PM-6:45PM   MWF 5:30PM-6:45PM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2 Trimester</v>
      </c>
      <c r="P11" s="385"/>
    </row>
    <row r="12" spans="1:34" s="127" customFormat="1" ht="15" customHeight="1">
      <c r="A12" s="126" t="s">
        <v>14</v>
      </c>
      <c r="C12" s="389" t="s">
        <v>15</v>
      </c>
      <c r="D12" s="302"/>
      <c r="E12" s="302"/>
      <c r="F12" s="163"/>
      <c r="G12" s="390" t="s">
        <v>141</v>
      </c>
      <c r="H12" s="302"/>
      <c r="I12" s="302"/>
      <c r="J12" s="302"/>
      <c r="K12" s="302"/>
      <c r="L12" s="302"/>
      <c r="M12" s="302"/>
      <c r="N12" s="106"/>
      <c r="O12" s="391" t="str">
        <f>CONCATENATE("SY ",'INITIAL INPUT'!D16)</f>
        <v>SY 2015-2016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>
      <c r="A15" s="138">
        <f>IF(NAMES!E2="","",NAMES!E2)</f>
        <v>1202320</v>
      </c>
      <c r="C15" s="139" t="str">
        <f>IF(NAMES!B2="","",NAMES!B2)</f>
        <v>ACZON, SHARMAINE R.</v>
      </c>
      <c r="D15" s="140"/>
      <c r="E15" s="141" t="str">
        <f>IF(NAMES!C2="","",NAMES!C2)</f>
        <v>F</v>
      </c>
      <c r="F15" s="142"/>
      <c r="G15" s="143" t="str">
        <f>IF(NAMES!D2="","",NAMES!D2)</f>
        <v>BSIT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>UD</v>
      </c>
      <c r="N15" s="147"/>
      <c r="O15" s="380" t="str">
        <f>IF(CRS!W9="","",CRS!W9)</f>
        <v>UD</v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>
      <c r="A16" s="138">
        <f>IF(NAMES!E3="","",NAMES!E3)</f>
        <v>12012196</v>
      </c>
      <c r="C16" s="139" t="str">
        <f>IF(NAMES!B3="","",NAMES!B3)</f>
        <v>CAYANOS, JUNEBERT S.</v>
      </c>
      <c r="D16" s="140"/>
      <c r="E16" s="141" t="str">
        <f>IF(NAMES!C3="","",NAMES!C3)</f>
        <v>M</v>
      </c>
      <c r="F16" s="142"/>
      <c r="G16" s="143" t="str">
        <f>IF(NAMES!D3="","",NAMES!D3)</f>
        <v>BSIT</v>
      </c>
      <c r="H16" s="133"/>
      <c r="I16" s="144">
        <f>IF(CRS!I10="","",CRS!I10)</f>
        <v>89</v>
      </c>
      <c r="J16" s="145"/>
      <c r="K16" s="144" t="str">
        <f>IF(CRS!O10="","",CRS!O10)</f>
        <v/>
      </c>
      <c r="L16" s="146"/>
      <c r="M16" s="144" t="str">
        <f>IF(CRS!V10="","",CRS!V10)</f>
        <v>UD</v>
      </c>
      <c r="N16" s="147"/>
      <c r="O16" s="380" t="str">
        <f>IF(CRS!W10="","",CRS!W10)</f>
        <v>UD</v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>
      <c r="A47" s="149" t="s">
        <v>154</v>
      </c>
      <c r="D47" s="150" t="str">
        <f>'INITIAL INPUT'!J12</f>
        <v>GRAPHICAL INFORMATION SYSTEM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>
      <c r="B53" s="128"/>
      <c r="C53" s="114"/>
      <c r="D53" s="128"/>
      <c r="H53" s="128"/>
      <c r="I53" s="129"/>
      <c r="J53" s="157" t="str">
        <f>'INITIAL INPUT'!J16:L16</f>
        <v>(Instructor/Professor Name)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>
      <c r="E56" s="134"/>
      <c r="I56" s="161"/>
      <c r="K56" s="161"/>
      <c r="M56" s="161"/>
      <c r="N56" s="161"/>
      <c r="P56" s="105"/>
    </row>
    <row r="57" spans="1:34" s="113" customFormat="1">
      <c r="E57" s="134"/>
      <c r="I57" s="161"/>
      <c r="K57" s="161"/>
      <c r="M57" s="161"/>
      <c r="N57" s="161"/>
      <c r="P57" s="105"/>
    </row>
    <row r="58" spans="1:34" s="113" customFormat="1">
      <c r="E58" s="134"/>
      <c r="I58" s="161"/>
      <c r="K58" s="161"/>
      <c r="M58" s="161"/>
      <c r="N58" s="161"/>
      <c r="P58" s="105"/>
    </row>
    <row r="64" spans="1:34" ht="13.5" customHeight="1"/>
    <row r="65" spans="1:34" ht="31.5">
      <c r="E65" s="116" t="s">
        <v>138</v>
      </c>
      <c r="I65" s="116"/>
      <c r="L65" s="117"/>
    </row>
    <row r="66" spans="1:34" ht="14.25">
      <c r="E66" s="118" t="s">
        <v>139</v>
      </c>
      <c r="I66" s="118"/>
      <c r="L66" s="119"/>
    </row>
    <row r="69" spans="1:34" ht="15.75">
      <c r="E69" s="121" t="s">
        <v>140</v>
      </c>
      <c r="I69" s="121"/>
      <c r="L69" s="122"/>
    </row>
    <row r="70" spans="1:34">
      <c r="E70" s="123"/>
      <c r="I70" s="123"/>
      <c r="L70" s="124"/>
    </row>
    <row r="71" spans="1:34">
      <c r="A71" s="125"/>
      <c r="I71" s="123"/>
      <c r="L71" s="124"/>
    </row>
    <row r="72" spans="1:34" ht="15.75">
      <c r="A72" s="162" t="str">
        <f>A11</f>
        <v>CITCS INTL 2B</v>
      </c>
      <c r="C72" s="384" t="str">
        <f>C11</f>
        <v>ITS 332</v>
      </c>
      <c r="D72" s="385"/>
      <c r="E72" s="385"/>
      <c r="F72" s="163"/>
      <c r="G72" s="386" t="str">
        <f>G11</f>
        <v>TTH 5:30PM-6:45PM   MWF 5:30PM-6:45PM</v>
      </c>
      <c r="H72" s="387"/>
      <c r="I72" s="387"/>
      <c r="J72" s="387"/>
      <c r="K72" s="387"/>
      <c r="L72" s="387"/>
      <c r="M72" s="387"/>
      <c r="N72" s="164"/>
      <c r="O72" s="388" t="str">
        <f>O11</f>
        <v>2 Trimester</v>
      </c>
      <c r="P72" s="385"/>
    </row>
    <row r="73" spans="1:34" s="127" customFormat="1" ht="15" customHeight="1">
      <c r="A73" s="126" t="s">
        <v>14</v>
      </c>
      <c r="C73" s="389" t="s">
        <v>15</v>
      </c>
      <c r="D73" s="302"/>
      <c r="E73" s="302"/>
      <c r="F73" s="163"/>
      <c r="G73" s="390" t="s">
        <v>141</v>
      </c>
      <c r="H73" s="302"/>
      <c r="I73" s="302"/>
      <c r="J73" s="302"/>
      <c r="K73" s="302"/>
      <c r="L73" s="302"/>
      <c r="M73" s="302"/>
      <c r="N73" s="106"/>
      <c r="O73" s="391" t="str">
        <f>O12</f>
        <v>SY 2015-2016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>
      <c r="A108" s="149" t="s">
        <v>154</v>
      </c>
      <c r="D108" s="150" t="str">
        <f>D47</f>
        <v>GRAPHICAL INFORMATION SYSTEM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>
      <c r="B114" s="128"/>
      <c r="C114" s="114"/>
      <c r="D114" s="128"/>
      <c r="H114" s="128"/>
      <c r="I114" s="129"/>
      <c r="J114" s="157" t="str">
        <f>J53</f>
        <v>(Instructor/Professor Name)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>
      <c r="E117" s="134"/>
      <c r="I117" s="161"/>
      <c r="K117" s="161"/>
      <c r="M117" s="161"/>
      <c r="N117" s="161"/>
      <c r="P117" s="105"/>
    </row>
    <row r="118" spans="2:34" s="113" customFormat="1">
      <c r="E118" s="134"/>
      <c r="I118" s="161"/>
      <c r="K118" s="161"/>
      <c r="M118" s="161"/>
      <c r="N118" s="161"/>
      <c r="P118" s="105"/>
    </row>
    <row r="119" spans="2:34" s="113" customFormat="1">
      <c r="E119" s="134"/>
      <c r="I119" s="161"/>
      <c r="K119" s="161"/>
      <c r="M119" s="161"/>
      <c r="N119" s="161"/>
      <c r="P119" s="105"/>
    </row>
    <row r="120" spans="2:34" s="113" customFormat="1">
      <c r="E120" s="134"/>
      <c r="I120" s="161"/>
      <c r="K120" s="161"/>
      <c r="M120" s="161"/>
      <c r="N120" s="161"/>
      <c r="P120" s="105"/>
    </row>
    <row r="121" spans="2:34" s="113" customFormat="1">
      <c r="E121" s="134"/>
      <c r="I121" s="161"/>
      <c r="K121" s="161"/>
      <c r="M121" s="161"/>
      <c r="N121" s="161"/>
      <c r="P121" s="105"/>
    </row>
    <row r="122" spans="2:34" s="113" customFormat="1">
      <c r="E122" s="134"/>
      <c r="I122" s="161"/>
      <c r="K122" s="161"/>
      <c r="M122" s="161"/>
      <c r="N122" s="161"/>
      <c r="P122" s="105"/>
    </row>
    <row r="123" spans="2:34" s="113" customFormat="1">
      <c r="E123" s="134"/>
      <c r="I123" s="161"/>
      <c r="K123" s="161"/>
      <c r="M123" s="161"/>
      <c r="N123" s="161"/>
      <c r="P123" s="105"/>
    </row>
    <row r="124" spans="2:34" s="113" customFormat="1">
      <c r="E124" s="134"/>
      <c r="I124" s="161"/>
      <c r="K124" s="161"/>
      <c r="M124" s="161"/>
      <c r="N124" s="161"/>
      <c r="P124" s="105"/>
    </row>
    <row r="125" spans="2:34" s="113" customFormat="1">
      <c r="E125" s="134"/>
      <c r="I125" s="161"/>
      <c r="K125" s="161"/>
      <c r="M125" s="161"/>
      <c r="N125" s="161"/>
      <c r="P125" s="105"/>
    </row>
    <row r="126" spans="2:34" s="113" customFormat="1">
      <c r="E126" s="134"/>
      <c r="I126" s="161"/>
      <c r="K126" s="161"/>
      <c r="M126" s="161"/>
      <c r="N126" s="161"/>
      <c r="P126" s="105"/>
    </row>
    <row r="127" spans="2:34" s="113" customFormat="1">
      <c r="E127" s="134"/>
      <c r="I127" s="161"/>
      <c r="K127" s="161"/>
      <c r="M127" s="161"/>
      <c r="N127" s="161"/>
      <c r="P127" s="105"/>
    </row>
    <row r="128" spans="2:34" s="113" customFormat="1">
      <c r="E128" s="134"/>
      <c r="I128" s="161"/>
      <c r="K128" s="161"/>
      <c r="M128" s="161"/>
      <c r="N128" s="161"/>
      <c r="P128" s="105"/>
    </row>
    <row r="129" spans="5:16" s="113" customFormat="1">
      <c r="E129" s="134"/>
      <c r="I129" s="161"/>
      <c r="K129" s="161"/>
      <c r="M129" s="161"/>
      <c r="N129" s="161"/>
      <c r="P129" s="105"/>
    </row>
    <row r="130" spans="5:16" s="113" customFormat="1">
      <c r="E130" s="134"/>
      <c r="I130" s="161"/>
      <c r="K130" s="161"/>
      <c r="M130" s="161"/>
      <c r="N130" s="161"/>
      <c r="P130" s="105"/>
    </row>
    <row r="131" spans="5:16" s="113" customFormat="1">
      <c r="E131" s="134"/>
      <c r="I131" s="161"/>
      <c r="K131" s="161"/>
      <c r="M131" s="161"/>
      <c r="N131" s="161"/>
      <c r="P131" s="105"/>
    </row>
    <row r="132" spans="5:16" s="113" customFormat="1">
      <c r="E132" s="134"/>
      <c r="I132" s="161"/>
      <c r="K132" s="161"/>
      <c r="M132" s="161"/>
      <c r="N132" s="161"/>
      <c r="P132" s="105"/>
    </row>
    <row r="133" spans="5:16" s="113" customFormat="1">
      <c r="E133" s="134"/>
      <c r="I133" s="161"/>
      <c r="K133" s="161"/>
      <c r="M133" s="161"/>
      <c r="N133" s="161"/>
      <c r="P133" s="105"/>
    </row>
    <row r="134" spans="5:16" s="113" customFormat="1">
      <c r="E134" s="134"/>
      <c r="I134" s="161"/>
      <c r="K134" s="161"/>
      <c r="M134" s="161"/>
      <c r="N134" s="161"/>
      <c r="P134" s="105"/>
    </row>
    <row r="135" spans="5:16" s="113" customFormat="1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19" scale="96" orientation="portrait" r:id="rId1"/>
  <headerFooter alignWithMargins="0">
    <oddFooter>&amp;L&amp;"Century Gothic,Regular"&amp;8UC-VPAA-HE-RGRJAN.2015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USER</cp:lastModifiedBy>
  <cp:lastPrinted>2016-04-28T06:09:18Z</cp:lastPrinted>
  <dcterms:created xsi:type="dcterms:W3CDTF">2012-02-22T03:18:44Z</dcterms:created>
  <dcterms:modified xsi:type="dcterms:W3CDTF">2016-04-28T06:09:21Z</dcterms:modified>
</cp:coreProperties>
</file>