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6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4" i="4"/>
  <c r="B33" i="4"/>
  <c r="B33" i="3" s="1"/>
  <c r="B32" i="4"/>
  <c r="B32" i="6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B51" i="3" s="1"/>
  <c r="AA50" i="3"/>
  <c r="AA40" i="3"/>
  <c r="AB40" i="3" s="1"/>
  <c r="F40" i="4" s="1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A29" i="3"/>
  <c r="AB29" i="3" s="1"/>
  <c r="F29" i="4" s="1"/>
  <c r="AA28" i="3"/>
  <c r="AA27" i="3"/>
  <c r="AA26" i="3"/>
  <c r="AB26" i="3" s="1"/>
  <c r="F26" i="4" s="1"/>
  <c r="AA25" i="3"/>
  <c r="AA24" i="3"/>
  <c r="AB24" i="3" s="1"/>
  <c r="F24" i="4" s="1"/>
  <c r="AA23" i="3"/>
  <c r="AA22" i="3"/>
  <c r="AA21" i="3"/>
  <c r="AB21" i="3" s="1"/>
  <c r="F21" i="4" s="1"/>
  <c r="AA20" i="3"/>
  <c r="AA19" i="3"/>
  <c r="AA18" i="3"/>
  <c r="AA17" i="3"/>
  <c r="AA16" i="3"/>
  <c r="AB16" i="3" s="1"/>
  <c r="F16" i="4" s="1"/>
  <c r="AA15" i="3"/>
  <c r="AA14" i="3"/>
  <c r="AA13" i="3"/>
  <c r="AB13" i="3" s="1"/>
  <c r="F13" i="4" s="1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P54" i="3" s="1"/>
  <c r="E54" i="4" s="1"/>
  <c r="O53" i="3"/>
  <c r="O52" i="3"/>
  <c r="O51" i="3"/>
  <c r="O50" i="3"/>
  <c r="O40" i="3"/>
  <c r="O39" i="3"/>
  <c r="O38" i="3"/>
  <c r="O37" i="3"/>
  <c r="O36" i="3"/>
  <c r="P36" i="3" s="1"/>
  <c r="E36" i="4" s="1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P17" i="3" s="1"/>
  <c r="E17" i="4" s="1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8" i="6"/>
  <c r="C19" i="6"/>
  <c r="C21" i="6"/>
  <c r="C25" i="6"/>
  <c r="C26" i="6"/>
  <c r="C28" i="6"/>
  <c r="C34" i="6"/>
  <c r="C36" i="6"/>
  <c r="C37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B19" i="7"/>
  <c r="D19" i="7"/>
  <c r="B20" i="7"/>
  <c r="D20" i="7"/>
  <c r="B22" i="7"/>
  <c r="C23" i="7"/>
  <c r="C25" i="7"/>
  <c r="C26" i="7"/>
  <c r="C28" i="7"/>
  <c r="B31" i="7"/>
  <c r="B33" i="7"/>
  <c r="D35" i="7"/>
  <c r="D36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D11" i="6"/>
  <c r="B12" i="6"/>
  <c r="D12" i="6"/>
  <c r="B15" i="6"/>
  <c r="B16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3" i="6"/>
  <c r="B34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3" i="7"/>
  <c r="C18" i="7"/>
  <c r="C20" i="7"/>
  <c r="C21" i="7"/>
  <c r="B23" i="7"/>
  <c r="D24" i="7"/>
  <c r="D25" i="7"/>
  <c r="B26" i="7"/>
  <c r="B28" i="7"/>
  <c r="D30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5" i="3"/>
  <c r="F15" i="4" s="1"/>
  <c r="AB17" i="3"/>
  <c r="F17" i="4" s="1"/>
  <c r="AB23" i="3"/>
  <c r="F23" i="4" s="1"/>
  <c r="AB35" i="3"/>
  <c r="F35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30" i="3"/>
  <c r="F30" i="4" s="1"/>
  <c r="AB36" i="3"/>
  <c r="F36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13" i="3"/>
  <c r="E13" i="4" s="1"/>
  <c r="P21" i="3"/>
  <c r="E21" i="4" s="1"/>
  <c r="P29" i="3"/>
  <c r="E29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55" i="3" l="1"/>
  <c r="E55" i="4" s="1"/>
  <c r="P9" i="3"/>
  <c r="E9" i="4" s="1"/>
  <c r="P11" i="3"/>
  <c r="E11" i="4" s="1"/>
  <c r="P15" i="3"/>
  <c r="E15" i="4" s="1"/>
  <c r="H15" i="4" s="1"/>
  <c r="I15" i="4" s="1"/>
  <c r="P19" i="3"/>
  <c r="E19" i="4" s="1"/>
  <c r="P23" i="3"/>
  <c r="E23" i="4" s="1"/>
  <c r="P27" i="3"/>
  <c r="E27" i="4" s="1"/>
  <c r="P31" i="3"/>
  <c r="E31" i="4" s="1"/>
  <c r="H31" i="4" s="1"/>
  <c r="AE31" i="3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H56" i="4" s="1"/>
  <c r="I56" i="4" s="1"/>
  <c r="P30" i="3"/>
  <c r="E30" i="4" s="1"/>
  <c r="P12" i="3"/>
  <c r="E12" i="4" s="1"/>
  <c r="P16" i="3"/>
  <c r="E16" i="4" s="1"/>
  <c r="P24" i="3"/>
  <c r="E24" i="4" s="1"/>
  <c r="H24" i="4" s="1"/>
  <c r="I24" i="4" s="1"/>
  <c r="P28" i="3"/>
  <c r="E28" i="4" s="1"/>
  <c r="H28" i="4" s="1"/>
  <c r="AE28" i="3" s="1"/>
  <c r="P32" i="3"/>
  <c r="E32" i="4" s="1"/>
  <c r="P53" i="3"/>
  <c r="E53" i="4" s="1"/>
  <c r="H53" i="4" s="1"/>
  <c r="I53" i="4" s="1"/>
  <c r="I79" i="8" s="1"/>
  <c r="P37" i="3"/>
  <c r="E37" i="4" s="1"/>
  <c r="H37" i="4" s="1"/>
  <c r="AE37" i="3" s="1"/>
  <c r="P40" i="3"/>
  <c r="E40" i="4" s="1"/>
  <c r="H40" i="4" s="1"/>
  <c r="I40" i="4" s="1"/>
  <c r="P25" i="3"/>
  <c r="E25" i="4" s="1"/>
  <c r="P33" i="3"/>
  <c r="E33" i="4" s="1"/>
  <c r="P50" i="3"/>
  <c r="E50" i="4" s="1"/>
  <c r="H50" i="4" s="1"/>
  <c r="P10" i="3"/>
  <c r="E10" i="4" s="1"/>
  <c r="P14" i="3"/>
  <c r="E14" i="4" s="1"/>
  <c r="P18" i="3"/>
  <c r="E18" i="4" s="1"/>
  <c r="P26" i="3"/>
  <c r="E26" i="4" s="1"/>
  <c r="H26" i="4" s="1"/>
  <c r="AE26" i="3" s="1"/>
  <c r="P34" i="3"/>
  <c r="E34" i="4" s="1"/>
  <c r="P38" i="3"/>
  <c r="E38" i="4" s="1"/>
  <c r="P51" i="3"/>
  <c r="E51" i="4" s="1"/>
  <c r="AB37" i="3"/>
  <c r="F37" i="4" s="1"/>
  <c r="AB50" i="3"/>
  <c r="F50" i="4" s="1"/>
  <c r="AB55" i="3"/>
  <c r="F55" i="4" s="1"/>
  <c r="H55" i="4" s="1"/>
  <c r="I55" i="4" s="1"/>
  <c r="I81" i="8" s="1"/>
  <c r="AB32" i="3"/>
  <c r="F32" i="4" s="1"/>
  <c r="AB22" i="3"/>
  <c r="F22" i="4" s="1"/>
  <c r="AB56" i="3"/>
  <c r="F56" i="4" s="1"/>
  <c r="AB25" i="3"/>
  <c r="F25" i="4" s="1"/>
  <c r="AB11" i="3"/>
  <c r="F11" i="4" s="1"/>
  <c r="H11" i="4" s="1"/>
  <c r="I11" i="4" s="1"/>
  <c r="I17" i="8" s="1"/>
  <c r="AB28" i="3"/>
  <c r="F28" i="4" s="1"/>
  <c r="AB39" i="3"/>
  <c r="F39" i="4" s="1"/>
  <c r="AB12" i="3"/>
  <c r="F12" i="4" s="1"/>
  <c r="AB20" i="3"/>
  <c r="F20" i="4" s="1"/>
  <c r="H20" i="4" s="1"/>
  <c r="I20" i="4" s="1"/>
  <c r="AF20" i="3" s="1"/>
  <c r="AB53" i="3"/>
  <c r="F53" i="4" s="1"/>
  <c r="AB10" i="3"/>
  <c r="F10" i="4" s="1"/>
  <c r="AB18" i="3"/>
  <c r="F18" i="4" s="1"/>
  <c r="AB34" i="3"/>
  <c r="F34" i="4" s="1"/>
  <c r="AB38" i="3"/>
  <c r="F38" i="4" s="1"/>
  <c r="AB19" i="3"/>
  <c r="F19" i="4" s="1"/>
  <c r="AB27" i="3"/>
  <c r="F27" i="4" s="1"/>
  <c r="AB31" i="3"/>
  <c r="F31" i="4" s="1"/>
  <c r="AB52" i="3"/>
  <c r="F52" i="4" s="1"/>
  <c r="B29" i="7"/>
  <c r="C34" i="7"/>
  <c r="C12" i="7"/>
  <c r="B35" i="6"/>
  <c r="B17" i="6"/>
  <c r="B10" i="6"/>
  <c r="B51" i="7"/>
  <c r="B32" i="7"/>
  <c r="D21" i="7"/>
  <c r="B13" i="7"/>
  <c r="B32" i="3"/>
  <c r="B35" i="3"/>
  <c r="C12" i="3"/>
  <c r="C30" i="7"/>
  <c r="B17" i="7"/>
  <c r="D56" i="6"/>
  <c r="C30" i="6"/>
  <c r="B55" i="7"/>
  <c r="B13" i="6"/>
  <c r="D37" i="7"/>
  <c r="B55" i="6"/>
  <c r="C20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21" i="6"/>
  <c r="AF62" i="7"/>
  <c r="AG33" i="7"/>
  <c r="U17" i="4"/>
  <c r="V17" i="4" s="1"/>
  <c r="AF71" i="7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U56" i="4"/>
  <c r="V50" i="4"/>
  <c r="U77" i="4"/>
  <c r="V77" i="4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29" i="4"/>
  <c r="I29" i="4" s="1"/>
  <c r="I35" i="8" s="1"/>
  <c r="H60" i="4"/>
  <c r="AE60" i="3" s="1"/>
  <c r="AG31" i="7"/>
  <c r="AF37" i="7"/>
  <c r="U64" i="4"/>
  <c r="V64" i="4" s="1"/>
  <c r="U57" i="4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32" i="4"/>
  <c r="I32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72" i="4"/>
  <c r="W72" i="4" s="1"/>
  <c r="AG72" i="7"/>
  <c r="K89" i="8"/>
  <c r="V25" i="4"/>
  <c r="W25" i="4" s="1"/>
  <c r="AG71" i="7"/>
  <c r="V71" i="4"/>
  <c r="AF72" i="7"/>
  <c r="U69" i="4"/>
  <c r="AG15" i="7"/>
  <c r="V29" i="4"/>
  <c r="AG34" i="7"/>
  <c r="V11" i="4"/>
  <c r="U70" i="4"/>
  <c r="AF34" i="7"/>
  <c r="O27" i="4"/>
  <c r="AG62" i="7"/>
  <c r="AG29" i="6"/>
  <c r="O16" i="8"/>
  <c r="M16" i="8"/>
  <c r="M37" i="8"/>
  <c r="O37" i="8"/>
  <c r="M89" i="8"/>
  <c r="AF63" i="7"/>
  <c r="K87" i="8"/>
  <c r="AG61" i="6"/>
  <c r="V61" i="4"/>
  <c r="W61" i="4" s="1"/>
  <c r="AG10" i="7"/>
  <c r="U80" i="4"/>
  <c r="M40" i="8"/>
  <c r="O40" i="8"/>
  <c r="U12" i="4"/>
  <c r="AF13" i="6"/>
  <c r="M39" i="8"/>
  <c r="AF60" i="7"/>
  <c r="AF66" i="7"/>
  <c r="M91" i="8"/>
  <c r="AG24" i="7"/>
  <c r="AF10" i="7"/>
  <c r="AF30" i="7"/>
  <c r="U30" i="4"/>
  <c r="O30" i="8"/>
  <c r="M30" i="8"/>
  <c r="AG66" i="7"/>
  <c r="AF27" i="7"/>
  <c r="U27" i="4"/>
  <c r="V20" i="4" l="1"/>
  <c r="W20" i="4" s="1"/>
  <c r="V26" i="4"/>
  <c r="AG79" i="7"/>
  <c r="H34" i="4"/>
  <c r="AE34" i="3" s="1"/>
  <c r="O76" i="4"/>
  <c r="AG76" i="6" s="1"/>
  <c r="M105" i="8"/>
  <c r="AF69" i="6"/>
  <c r="AG37" i="7"/>
  <c r="AF79" i="7"/>
  <c r="AG69" i="6"/>
  <c r="AG63" i="7"/>
  <c r="AF26" i="7"/>
  <c r="O39" i="4"/>
  <c r="K45" i="8" s="1"/>
  <c r="AF37" i="6"/>
  <c r="I31" i="4"/>
  <c r="I37" i="8" s="1"/>
  <c r="AF13" i="7"/>
  <c r="U51" i="4"/>
  <c r="AG55" i="6"/>
  <c r="AG26" i="6"/>
  <c r="U22" i="4"/>
  <c r="V22" i="4" s="1"/>
  <c r="W22" i="4" s="1"/>
  <c r="AG19" i="7"/>
  <c r="U32" i="4"/>
  <c r="V32" i="4" s="1"/>
  <c r="W32" i="4" s="1"/>
  <c r="U67" i="4"/>
  <c r="V67" i="4" s="1"/>
  <c r="W67" i="4" s="1"/>
  <c r="O93" i="8" s="1"/>
  <c r="AF55" i="6"/>
  <c r="O24" i="4"/>
  <c r="K30" i="8" s="1"/>
  <c r="U52" i="4"/>
  <c r="AG52" i="7" s="1"/>
  <c r="AG60" i="7"/>
  <c r="I90" i="8"/>
  <c r="AF25" i="7"/>
  <c r="AF52" i="3"/>
  <c r="O56" i="4"/>
  <c r="K82" i="8" s="1"/>
  <c r="U39" i="4"/>
  <c r="AG39" i="7" s="1"/>
  <c r="K37" i="8"/>
  <c r="AG37" i="6"/>
  <c r="O20" i="4"/>
  <c r="AG20" i="6" s="1"/>
  <c r="M29" i="8"/>
  <c r="AF31" i="6"/>
  <c r="M19" i="8"/>
  <c r="AE27" i="3"/>
  <c r="AG39" i="6"/>
  <c r="AG23" i="7"/>
  <c r="AG13" i="7"/>
  <c r="AG52" i="6"/>
  <c r="AG28" i="7"/>
  <c r="M34" i="8"/>
  <c r="AF19" i="7"/>
  <c r="AE11" i="3"/>
  <c r="AF11" i="3"/>
  <c r="U14" i="4"/>
  <c r="AG14" i="7" s="1"/>
  <c r="I19" i="4"/>
  <c r="I25" i="8" s="1"/>
  <c r="AF23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AG22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14" i="4"/>
  <c r="W14" i="4" s="1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G23" i="6" l="1"/>
  <c r="M93" i="8"/>
  <c r="V39" i="4"/>
  <c r="W39" i="4" s="1"/>
  <c r="O45" i="8" s="1"/>
  <c r="I91" i="8"/>
  <c r="I34" i="4"/>
  <c r="V52" i="4"/>
  <c r="W52" i="4" s="1"/>
  <c r="K42" i="8"/>
  <c r="AG14" i="6"/>
  <c r="AG67" i="7"/>
  <c r="V18" i="4"/>
  <c r="W18" i="4" s="1"/>
  <c r="O24" i="8" s="1"/>
  <c r="AG24" i="6"/>
  <c r="K105" i="8"/>
  <c r="AF62" i="3"/>
  <c r="K23" i="8"/>
  <c r="K94" i="8"/>
  <c r="O50" i="4"/>
  <c r="AG50" i="6" s="1"/>
  <c r="AG56" i="6"/>
  <c r="K26" i="8"/>
  <c r="AG40" i="6"/>
  <c r="AF38" i="3"/>
  <c r="I42" i="8"/>
  <c r="I77" i="8"/>
  <c r="AG16" i="7"/>
  <c r="AF19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M24" i="8"/>
  <c r="M36" i="8"/>
  <c r="O36" i="8"/>
  <c r="O78" i="8"/>
  <c r="M78" i="8"/>
  <c r="M33" i="8"/>
  <c r="O33" i="8"/>
  <c r="O106" i="8"/>
  <c r="M106" i="8"/>
  <c r="O18" i="8"/>
  <c r="M18" i="8"/>
  <c r="M45" i="8" l="1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<sst xmlns="http://schemas.openxmlformats.org/spreadsheetml/2006/main" count="800" uniqueCount="257">
  <si>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</si>
  <si>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</si>
  <si>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</si>
  <si>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</si>
  <si>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</si>
  <si>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</si>
  <si>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</si>
  <si>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</si>
  <si>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</si>
  <si>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</si>
  <si>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</si>
  <si>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</si>
  <si>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</si>
  <si>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</si>
  <si>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</si>
  <si>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</si>
  <si>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</si>
  <si>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</si>
  <si>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</si>
  <si>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</si>
  <si>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</si>
  <si>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</si>
  <si>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</si>
  <si>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</si>
  <si>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</si>
  <si>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</si>
  <si>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</si>
  <si>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</si>
  <si>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</si>
  <si>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</si>
  <si>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</si>
  <si>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</si>
  <si>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</si>
  <si>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</si>
  <si>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</si>
  <si>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</si>
  <si>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</si>
  <si>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</si>
  <si>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</si>
  <si>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</si>
  <si>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</si>
  <si>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</si>
  <si>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</si>
  <si>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</si>
  <si>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</si>
  <si>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</si>
  <si>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</si>
  <si>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</si>
  <si>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</si>
  <si>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</si>
  <si>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</si>
  <si>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</si>
  <si>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</si>
  <si>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</si>
  <si>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</si>
  <si>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</si>
  <si>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</si>
  <si>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</si>
  <si>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</si>
  <si>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</si>
  <si>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</si>
  <si>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</si>
  <si>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</si>
  <si>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</si>
  <si>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</si>
  <si>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</si>
  <si>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</si>
  <si>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</si>
  <si>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</si>
  <si>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</si>
  <si>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</si>
  <si>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</si>
  <si>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</si>
  <si>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</si>
  <si>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</si>
  <si>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</si>
  <si>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</si>
  <si>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</si>
  <si>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</si>
  <si>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</si>
  <si>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</si>
  <si>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</si>
  <si>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</si>
  <si>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</si>
  <si>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</si>
  <si>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</si>
  <si>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</si>
  <si>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</si>
  <si>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</si>
  <si>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</si>
  <si>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</si>
  <si>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</si>
  <si>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</si>
  <si>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</si>
  <si>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</si>
  <si>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</si>
  <si>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</si>
  <si>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</si>
  <si>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</si>
  <si>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</si>
  <si>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</si>
  <si>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</si>
  <si>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</si>
  <si>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</si>
  <si>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</si>
  <si>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</si>
  <si>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</si>
  <si>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</si>
  <si>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</si>
  <si>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</si>
  <si>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</si>
  <si>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</si>
  <si>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</si>
  <si>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</si>
  <si>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</si>
  <si>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</si>
  <si>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</si>
  <si>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</si>
  <si>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</si>
  <si>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</si>
  <si>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</si>
  <si>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</si>
  <si>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</si>
  <si>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</si>
  <si>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</si>
  <si>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</si>
  <si>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</si>
  <si>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</si>
  <si>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</si>
  <si>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</si>
  <si>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</si>
  <si>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</si>
  <si>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</si>
  <si>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</si>
  <si>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</si>
  <si>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</si>
  <si>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</si>
  <si>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</si>
  <si>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</si>
  <si>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</si>
  <si>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</si>
  <si>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</si>
  <si>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</si>
  <si>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</si>
  <si>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</si>
  <si>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</si>
  <si>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</si>
  <si>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</si>
  <si>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</si>
  <si>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</si>
  <si>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</si>
  <si>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</si>
  <si>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</si>
  <si>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</si>
  <si>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</si>
  <si>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</si>
  <si>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</si>
  <si>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CITCS 2A</t>
  </si>
  <si>
    <t>2016-2017</t>
  </si>
  <si>
    <t>TTH 10:00AM-11:15AM</t>
  </si>
  <si>
    <t xml:space="preserve"> MWF 3:00PM-4:15PM</t>
  </si>
  <si>
    <t>M306</t>
  </si>
  <si>
    <t xml:space="preserve">ABDUL, JEMARIE M. </t>
  </si>
  <si>
    <t>BSCS-DIGITAL ARTS TRACK-2</t>
  </si>
  <si>
    <t>15-1357-958</t>
  </si>
  <si>
    <t xml:space="preserve">ABELLO, PAULA RUTH C. </t>
  </si>
  <si>
    <t>BSCS-DIGITAL ARTS TRACK-1</t>
  </si>
  <si>
    <t>15-4471-128</t>
  </si>
  <si>
    <t xml:space="preserve">ABRIGO, MIKIEGRACE </t>
  </si>
  <si>
    <t>BSIT-NET SEC TRACK-1</t>
  </si>
  <si>
    <t>15-1098-521</t>
  </si>
  <si>
    <t xml:space="preserve">AL-QURAIHI, OMAR A. </t>
  </si>
  <si>
    <t>BSIT-NET SEC TRACK-2</t>
  </si>
  <si>
    <t>14-5112-867</t>
  </si>
  <si>
    <t xml:space="preserve">BACAYAN, PHILIP III B. </t>
  </si>
  <si>
    <t>15-4414-542</t>
  </si>
  <si>
    <t xml:space="preserve">BALIDOY, CHRISTIAN A. </t>
  </si>
  <si>
    <t>BSCS-MOBILE TECH TRACK-1</t>
  </si>
  <si>
    <t>15-3660-958</t>
  </si>
  <si>
    <t xml:space="preserve">BASIL, KEVIN EARL P. </t>
  </si>
  <si>
    <t>14-0920-530</t>
  </si>
  <si>
    <t xml:space="preserve">BOLINGET, EUGENE CLEEVE S. </t>
  </si>
  <si>
    <t>BSIT-WEB TRACK-1</t>
  </si>
  <si>
    <t>16-3700-661</t>
  </si>
  <si>
    <t xml:space="preserve">CACHERO, GIAN PAUL L. </t>
  </si>
  <si>
    <t>14-4262-944</t>
  </si>
  <si>
    <t xml:space="preserve">CALPO, EUGENE J M. </t>
  </si>
  <si>
    <t>16-3797-665</t>
  </si>
  <si>
    <t xml:space="preserve">CAWAS, MARY HARLOUISE M. </t>
  </si>
  <si>
    <t>15-1265-808</t>
  </si>
  <si>
    <t xml:space="preserve">COMISSING, MANUELLANI T. </t>
  </si>
  <si>
    <t>15-0562-104</t>
  </si>
  <si>
    <t xml:space="preserve">DE GUZMAN, DARYL JAKE N. </t>
  </si>
  <si>
    <t>15-4135-620</t>
  </si>
  <si>
    <t xml:space="preserve">DE GUZMAN, STEPHANIE ROSE N. </t>
  </si>
  <si>
    <t>BSIT-ERP TRACK-1</t>
  </si>
  <si>
    <t>15-4133-681</t>
  </si>
  <si>
    <t xml:space="preserve">DOMINGUEZ, LADY ROSE D. </t>
  </si>
  <si>
    <t>BSIT-WEB TRACK-2</t>
  </si>
  <si>
    <t>15-1001-971</t>
  </si>
  <si>
    <t xml:space="preserve">DULATRE, GABRIELLE D. </t>
  </si>
  <si>
    <t>14-0309-328</t>
  </si>
  <si>
    <t xml:space="preserve">ELSAFADI, OTHMAN F. </t>
  </si>
  <si>
    <t>15-2684-434</t>
  </si>
  <si>
    <t xml:space="preserve">ESPAÑOLA, NECOLE P. </t>
  </si>
  <si>
    <t>15-0341-500</t>
  </si>
  <si>
    <t xml:space="preserve">GALVEZ, JAYPHIL A. </t>
  </si>
  <si>
    <t>14-4032-791</t>
  </si>
  <si>
    <t xml:space="preserve">GOMEZ, DARRYL JOSHUA J. </t>
  </si>
  <si>
    <t>14-2525-865</t>
  </si>
  <si>
    <t xml:space="preserve">HASSANE, HASSABALLAH MOUSSA </t>
  </si>
  <si>
    <t>15-3419-424</t>
  </si>
  <si>
    <t xml:space="preserve">LEGASPI, BRYAN ALVIN C. </t>
  </si>
  <si>
    <t>15-3718-936</t>
  </si>
  <si>
    <t xml:space="preserve">LEONOR, ANIKA T. </t>
  </si>
  <si>
    <t>16-3740-933</t>
  </si>
  <si>
    <t xml:space="preserve">MALAGGAY, MARICRIS G. </t>
  </si>
  <si>
    <t>15-2312-454</t>
  </si>
  <si>
    <t xml:space="preserve">MALICDAN, FRANZ D. </t>
  </si>
  <si>
    <t>15-0855-978</t>
  </si>
  <si>
    <t xml:space="preserve">MEJIA, RAYMOND S. </t>
  </si>
  <si>
    <t>BSCS-MOBILE TECH TRACK-2</t>
  </si>
  <si>
    <t>15-3541-329</t>
  </si>
  <si>
    <t xml:space="preserve">MIRASOL, PHILIP JR. M. </t>
  </si>
  <si>
    <t>16-4123-188</t>
  </si>
  <si>
    <t xml:space="preserve">MOHAMEN, MOHAMMED A. </t>
  </si>
  <si>
    <t>14-4118-313</t>
  </si>
  <si>
    <t xml:space="preserve">PANGILINAN, JAE DARRYL R. </t>
  </si>
  <si>
    <t>15-0019-175</t>
  </si>
  <si>
    <t xml:space="preserve">PASCUAL, ERIC S. </t>
  </si>
  <si>
    <t>15-0378-775</t>
  </si>
  <si>
    <t xml:space="preserve">PILAWEN, JORDAN C. </t>
  </si>
  <si>
    <t>15-4210-989</t>
  </si>
  <si>
    <t xml:space="preserve">PITAS, JOHN CLINTON B. </t>
  </si>
  <si>
    <t>15-1340-824</t>
  </si>
  <si>
    <t xml:space="preserve">RODRIGO, RAVEN CARLOS T. </t>
  </si>
  <si>
    <t>16-4767-509</t>
  </si>
  <si>
    <t xml:space="preserve">SAC JR., PAMPILO Z. </t>
  </si>
  <si>
    <t>12009008</t>
  </si>
  <si>
    <t xml:space="preserve">SAMPAGA, GRACHELLE MARIZ N. </t>
  </si>
  <si>
    <t>14-4946-778</t>
  </si>
  <si>
    <t xml:space="preserve">TECSON, QUENNY JANE B. </t>
  </si>
  <si>
    <t>16-4777-853</t>
  </si>
  <si>
    <t xml:space="preserve">TOBIAS, EDRIANNE REY C. </t>
  </si>
  <si>
    <t>15-0501-377</t>
  </si>
  <si>
    <t xml:space="preserve">TOLEDO, MEUIS IRISH S. </t>
  </si>
  <si>
    <t>15-4465-341</t>
  </si>
  <si>
    <t xml:space="preserve">VALBUENA, ADRIAN JAIRUS P. </t>
  </si>
  <si>
    <t>15-4139-104</t>
  </si>
  <si>
    <t>RPT</t>
  </si>
  <si>
    <t>HTML CSS</t>
  </si>
  <si>
    <t>MAW</t>
  </si>
  <si>
    <t>Exer01</t>
  </si>
  <si>
    <t>Exer02</t>
  </si>
  <si>
    <t>Exer03</t>
  </si>
  <si>
    <t>SW CH01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</si>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</sst>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159</v>
      </c>
      <c r="E14" s="192"/>
      <c r="F14" s="4"/>
      <c r="G14" s="189" t="s">
        <v>160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158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D42" sqref="D42:D55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106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35">
      <c r="A6" s="50" t="s">
        <v>38</v>
      </c>
      <c r="B6" s="46" t="s">
        <v>174</v>
      </c>
      <c r="C6" s="47" t="s">
        <v>114</v>
      </c>
      <c r="D6" s="51" t="s">
        <v>169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114</v>
      </c>
      <c r="D8" s="51" t="s">
        <v>163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182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169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182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106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182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106</v>
      </c>
      <c r="D15" s="51" t="s">
        <v>195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106</v>
      </c>
      <c r="D16" s="51" t="s">
        <v>198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114</v>
      </c>
      <c r="D17" s="51" t="s">
        <v>182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177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114</v>
      </c>
      <c r="D19" s="51" t="s">
        <v>172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182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198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169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177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106</v>
      </c>
      <c r="D24" s="51" t="s">
        <v>182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106</v>
      </c>
      <c r="D25" s="51" t="s">
        <v>163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182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221</v>
      </c>
      <c r="E27" s="47" t="s">
        <v>222</v>
      </c>
    </row>
    <row r="28" spans="1:5" ht="12.75" customHeight="1" x14ac:dyDescent="0.35">
      <c r="A28" s="50" t="s">
        <v>60</v>
      </c>
      <c r="B28" s="46" t="s">
        <v>223</v>
      </c>
      <c r="C28" s="47" t="s">
        <v>114</v>
      </c>
      <c r="D28" s="51" t="s">
        <v>182</v>
      </c>
      <c r="E28" s="47" t="s">
        <v>224</v>
      </c>
    </row>
    <row r="29" spans="1:5" ht="12.75" customHeight="1" x14ac:dyDescent="0.35">
      <c r="A29" s="50" t="s">
        <v>61</v>
      </c>
      <c r="B29" s="46" t="s">
        <v>225</v>
      </c>
      <c r="C29" s="47" t="s">
        <v>114</v>
      </c>
      <c r="D29" s="51" t="s">
        <v>169</v>
      </c>
      <c r="E29" s="47" t="s">
        <v>226</v>
      </c>
    </row>
    <row r="30" spans="1:5" ht="12.75" customHeight="1" x14ac:dyDescent="0.35">
      <c r="A30" s="50" t="s">
        <v>62</v>
      </c>
      <c r="B30" s="46" t="s">
        <v>227</v>
      </c>
      <c r="C30" s="47" t="s">
        <v>114</v>
      </c>
      <c r="D30" s="51" t="s">
        <v>163</v>
      </c>
      <c r="E30" s="47" t="s">
        <v>228</v>
      </c>
    </row>
    <row r="31" spans="1:5" ht="12.75" customHeight="1" x14ac:dyDescent="0.35">
      <c r="A31" s="50" t="s">
        <v>63</v>
      </c>
      <c r="B31" s="46" t="s">
        <v>229</v>
      </c>
      <c r="C31" s="47" t="s">
        <v>114</v>
      </c>
      <c r="D31" s="51" t="s">
        <v>163</v>
      </c>
      <c r="E31" s="47" t="s">
        <v>230</v>
      </c>
    </row>
    <row r="32" spans="1:5" ht="12.75" customHeight="1" x14ac:dyDescent="0.35">
      <c r="A32" s="50" t="s">
        <v>64</v>
      </c>
      <c r="B32" s="46" t="s">
        <v>231</v>
      </c>
      <c r="C32" s="47" t="s">
        <v>114</v>
      </c>
      <c r="D32" s="51" t="s">
        <v>169</v>
      </c>
      <c r="E32" s="47" t="s">
        <v>232</v>
      </c>
    </row>
    <row r="33" spans="1:5" ht="12.75" customHeight="1" x14ac:dyDescent="0.35">
      <c r="A33" s="50" t="s">
        <v>65</v>
      </c>
      <c r="B33" s="46" t="s">
        <v>233</v>
      </c>
      <c r="C33" s="47" t="s">
        <v>114</v>
      </c>
      <c r="D33" s="51" t="s">
        <v>198</v>
      </c>
      <c r="E33" s="47" t="s">
        <v>234</v>
      </c>
    </row>
    <row r="34" spans="1:5" ht="12.75" customHeight="1" x14ac:dyDescent="0.35">
      <c r="A34" s="50" t="s">
        <v>66</v>
      </c>
      <c r="B34" s="46" t="s">
        <v>235</v>
      </c>
      <c r="C34" s="47" t="s">
        <v>114</v>
      </c>
      <c r="D34" s="51" t="s">
        <v>163</v>
      </c>
      <c r="E34" s="47" t="s">
        <v>236</v>
      </c>
    </row>
    <row r="35" spans="1:5" ht="12.75" customHeight="1" x14ac:dyDescent="0.35">
      <c r="A35" s="50" t="s">
        <v>67</v>
      </c>
      <c r="B35" s="46" t="s">
        <v>237</v>
      </c>
      <c r="C35" s="47" t="s">
        <v>114</v>
      </c>
      <c r="D35" s="51" t="s">
        <v>198</v>
      </c>
      <c r="E35" s="47" t="s">
        <v>238</v>
      </c>
    </row>
    <row r="36" spans="1:5" ht="12.75" customHeight="1" x14ac:dyDescent="0.35">
      <c r="A36" s="50" t="s">
        <v>68</v>
      </c>
      <c r="B36" s="46" t="s">
        <v>239</v>
      </c>
      <c r="C36" s="47" t="s">
        <v>106</v>
      </c>
      <c r="D36" s="51" t="s">
        <v>172</v>
      </c>
      <c r="E36" s="47" t="s">
        <v>240</v>
      </c>
    </row>
    <row r="37" spans="1:5" ht="12.75" customHeight="1" x14ac:dyDescent="0.35">
      <c r="A37" s="50" t="s">
        <v>69</v>
      </c>
      <c r="B37" s="46" t="s">
        <v>241</v>
      </c>
      <c r="C37" s="47" t="s">
        <v>106</v>
      </c>
      <c r="D37" s="51" t="s">
        <v>169</v>
      </c>
      <c r="E37" s="47" t="s">
        <v>242</v>
      </c>
    </row>
    <row r="38" spans="1:5" ht="12.75" customHeight="1" x14ac:dyDescent="0.35">
      <c r="A38" s="50" t="s">
        <v>70</v>
      </c>
      <c r="B38" s="46" t="s">
        <v>243</v>
      </c>
      <c r="C38" s="47" t="s">
        <v>114</v>
      </c>
      <c r="D38" s="51" t="s">
        <v>163</v>
      </c>
      <c r="E38" s="47" t="s">
        <v>244</v>
      </c>
    </row>
    <row r="39" spans="1:5" ht="12.75" customHeight="1" x14ac:dyDescent="0.35">
      <c r="A39" s="50" t="s">
        <v>71</v>
      </c>
      <c r="B39" s="46" t="s">
        <v>245</v>
      </c>
      <c r="C39" s="47" t="s">
        <v>106</v>
      </c>
      <c r="D39" s="51" t="s">
        <v>169</v>
      </c>
      <c r="E39" s="47" t="s">
        <v>246</v>
      </c>
    </row>
    <row r="40" spans="1:5" ht="12.75" customHeight="1" x14ac:dyDescent="0.35">
      <c r="A40" s="50" t="s">
        <v>72</v>
      </c>
      <c r="B40" s="46" t="s">
        <v>247</v>
      </c>
      <c r="C40" s="47" t="s">
        <v>114</v>
      </c>
      <c r="D40" s="51" t="s">
        <v>182</v>
      </c>
      <c r="E40" s="47" t="s">
        <v>248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2A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10:00AM-11:15AM   MWF 3:00PM-4:15PM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ABDUL, JEMARIE M. </v>
      </c>
      <c r="C9" s="104" t="str">
        <f>IF(NAMES!C2="","",NAMES!C2)</f>
        <v>F</v>
      </c>
      <c r="D9" s="81" t="str">
        <f>IF(NAMES!D2="","",NAMES!D2)</f>
        <v>BSCS-DIGITAL ARTS TRACK-2</v>
      </c>
      <c r="E9" s="82">
        <f>IF(PRELIM!P9="","",$E$8*PRELIM!P9)</f>
        <v>21.862500000000001</v>
      </c>
      <c r="F9" s="83">
        <f>IF(PRELIM!AB9="","",$F$8*PRELIM!AB9)</f>
        <v>16.246153846153849</v>
      </c>
      <c r="G9" s="83">
        <f>IF(PRELIM!AD9="","",$G$8*PRELIM!AD9)</f>
        <v>21.76</v>
      </c>
      <c r="H9" s="84">
        <f t="shared" ref="H9:H40" si="0">IF(SUM(E9:G9)=0,"",SUM(E9:G9))</f>
        <v>59.868653846153848</v>
      </c>
      <c r="I9" s="85">
        <f>IF(H9="","",VLOOKUP(H9,'INITIAL INPUT'!$P$4:$R$34,3))</f>
        <v>80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ABELLO, PAULA RUTH C. </v>
      </c>
      <c r="C10" s="104" t="str">
        <f>IF(NAMES!C3="","",NAMES!C3)</f>
        <v>F</v>
      </c>
      <c r="D10" s="81" t="str">
        <f>IF(NAMES!D3="","",NAMES!D3)</f>
        <v>BSCS-DIGITAL ARTS TRACK-1</v>
      </c>
      <c r="E10" s="82">
        <f>IF(PRELIM!P10="","",$E$8*PRELIM!P10)</f>
        <v>20.625</v>
      </c>
      <c r="F10" s="83">
        <f>IF(PRELIM!AB10="","",$F$8*PRELIM!AB10)</f>
        <v>27.923076923076923</v>
      </c>
      <c r="G10" s="83">
        <f>IF(PRELIM!AD10="","",$G$8*PRELIM!AD10)</f>
        <v>16.32</v>
      </c>
      <c r="H10" s="84">
        <f t="shared" si="0"/>
        <v>64.868076923076927</v>
      </c>
      <c r="I10" s="85">
        <f>IF(H10="","",VLOOKUP(H10,'INITIAL INPUT'!$P$4:$R$34,3))</f>
        <v>82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ABRIGO, MIKIEGRACE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22.6875</v>
      </c>
      <c r="F11" s="83">
        <f>IF(PRELIM!AB11="","",$F$8*PRELIM!AB11)</f>
        <v>32.746153846153845</v>
      </c>
      <c r="G11" s="83">
        <f>IF(PRELIM!AD11="","",$G$8*PRELIM!AD11)</f>
        <v>14.96</v>
      </c>
      <c r="H11" s="84">
        <f t="shared" si="0"/>
        <v>70.393653846153853</v>
      </c>
      <c r="I11" s="85">
        <f>IF(H11="","",VLOOKUP(H11,'INITIAL INPUT'!$P$4:$R$34,3))</f>
        <v>85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AL-QURAIHI, OMAR A.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9.9</v>
      </c>
      <c r="F12" s="83">
        <f>IF(PRELIM!AB12="","",$F$8*PRELIM!AB12)</f>
        <v>18.150000000000002</v>
      </c>
      <c r="G12" s="83">
        <f>IF(PRELIM!AD12="","",$G$8*PRELIM!AD12)</f>
        <v>8.84</v>
      </c>
      <c r="H12" s="84">
        <f t="shared" si="0"/>
        <v>36.89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BACAYAN, PHILIP III B. </v>
      </c>
      <c r="C13" s="104" t="str">
        <f>IF(NAMES!C6="","",NAMES!C6)</f>
        <v>M</v>
      </c>
      <c r="D13" s="81" t="str">
        <f>IF(NAMES!D6="","",NAMES!D6)</f>
        <v>BSIT-NET SEC TRACK-1</v>
      </c>
      <c r="E13" s="82" t="str">
        <f>IF(PRELIM!P13="","",$E$8*PRELIM!P13)</f>
        <v/>
      </c>
      <c r="F13" s="83">
        <f>IF(PRELIM!AB13="","",$F$8*PRELIM!AB13)</f>
        <v>27.923076923076923</v>
      </c>
      <c r="G13" s="83">
        <f>IF(PRELIM!AD13="","",$G$8*PRELIM!AD13)</f>
        <v>16.32</v>
      </c>
      <c r="H13" s="84">
        <f t="shared" si="0"/>
        <v>44.243076923076927</v>
      </c>
      <c r="I13" s="85">
        <f>IF(H13="","",VLOOKUP(H13,'INITIAL INPUT'!$P$4:$R$34,3))</f>
        <v>74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BALIDOY, CHRISTIAN A. </v>
      </c>
      <c r="C14" s="104" t="str">
        <f>IF(NAMES!C7="","",NAMES!C7)</f>
        <v>M</v>
      </c>
      <c r="D14" s="81" t="str">
        <f>IF(NAMES!D7="","",NAMES!D7)</f>
        <v>BSCS-MOBILE TECH TRACK-1</v>
      </c>
      <c r="E14" s="82">
        <f>IF(PRELIM!P14="","",$E$8*PRELIM!P14)</f>
        <v>30.9375</v>
      </c>
      <c r="F14" s="83">
        <f>IF(PRELIM!AB14="","",$F$8*PRELIM!AB14)</f>
        <v>7.6153846153846159</v>
      </c>
      <c r="G14" s="83">
        <f>IF(PRELIM!AD14="","",$G$8*PRELIM!AD14)</f>
        <v>29.240000000000002</v>
      </c>
      <c r="H14" s="84">
        <f t="shared" si="0"/>
        <v>67.792884615384622</v>
      </c>
      <c r="I14" s="85">
        <f>IF(H14="","",VLOOKUP(H14,'INITIAL INPUT'!$P$4:$R$34,3))</f>
        <v>84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BASIL, KEVIN EARL P. </v>
      </c>
      <c r="C15" s="104" t="str">
        <f>IF(NAMES!C8="","",NAMES!C8)</f>
        <v>M</v>
      </c>
      <c r="D15" s="81" t="str">
        <f>IF(NAMES!D8="","",NAMES!D8)</f>
        <v>BSCS-DIGITAL ARTS TRACK-2</v>
      </c>
      <c r="E15" s="82">
        <f>IF(PRELIM!P15="","",$E$8*PRELIM!P15)</f>
        <v>12.375</v>
      </c>
      <c r="F15" s="83">
        <f>IF(PRELIM!AB15="","",$F$8*PRELIM!AB15)</f>
        <v>32.365384615384613</v>
      </c>
      <c r="G15" s="83">
        <f>IF(PRELIM!AD15="","",$G$8*PRELIM!AD15)</f>
        <v>15.64</v>
      </c>
      <c r="H15" s="84">
        <f t="shared" si="0"/>
        <v>60.380384615384614</v>
      </c>
      <c r="I15" s="85">
        <f>IF(H15="","",VLOOKUP(H15,'INITIAL INPUT'!$P$4:$R$34,3))</f>
        <v>80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BOLINGET, EUGENE CLEEVE S.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28.05</v>
      </c>
      <c r="F16" s="83">
        <f>IF(PRELIM!AB16="","",$F$8*PRELIM!AB16)</f>
        <v>6.726923076923077</v>
      </c>
      <c r="G16" s="83">
        <f>IF(PRELIM!AD16="","",$G$8*PRELIM!AD16)</f>
        <v>21.080000000000002</v>
      </c>
      <c r="H16" s="84">
        <f t="shared" si="0"/>
        <v>55.856923076923081</v>
      </c>
      <c r="I16" s="85">
        <f>IF(H16="","",VLOOKUP(H16,'INITIAL INPUT'!$P$4:$R$34,3))</f>
        <v>78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>
        <f>IF(PRELIM!AB17="","",$F$8*PRELIM!AB17)</f>
        <v>5.0769230769230775</v>
      </c>
      <c r="G17" s="83">
        <f>IF(PRELIM!AD17="","",$G$8*PRELIM!AD17)</f>
        <v>24.48</v>
      </c>
      <c r="H17" s="84">
        <f t="shared" si="0"/>
        <v>29.556923076923077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CALPO, EUGENE J M.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28.05</v>
      </c>
      <c r="F18" s="83">
        <f>IF(PRELIM!AB18="","",$F$8*PRELIM!AB18)</f>
        <v>31.730769230769234</v>
      </c>
      <c r="G18" s="83">
        <f>IF(PRELIM!AD18="","",$G$8*PRELIM!AD18)</f>
        <v>25.840000000000003</v>
      </c>
      <c r="H18" s="84">
        <f t="shared" si="0"/>
        <v>85.620769230769241</v>
      </c>
      <c r="I18" s="85">
        <f>IF(H18="","",VLOOKUP(H18,'INITIAL INPUT'!$P$4:$R$34,3))</f>
        <v>93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CAWAS, MARY HARLOUISE M.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22.6875</v>
      </c>
      <c r="F19" s="83">
        <f>IF(PRELIM!AB19="","",$F$8*PRELIM!AB19)</f>
        <v>28.55769230769231</v>
      </c>
      <c r="G19" s="83">
        <f>IF(PRELIM!AD19="","",$G$8*PRELIM!AD19)</f>
        <v>14.280000000000001</v>
      </c>
      <c r="H19" s="84">
        <f t="shared" si="0"/>
        <v>65.525192307692308</v>
      </c>
      <c r="I19" s="85">
        <f>IF(H19="","",VLOOKUP(H19,'INITIAL INPUT'!$P$4:$R$34,3))</f>
        <v>83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COMISSING, MANUELLANI T. </v>
      </c>
      <c r="C20" s="104" t="str">
        <f>IF(NAMES!C13="","",NAMES!C13)</f>
        <v>F</v>
      </c>
      <c r="D20" s="81" t="str">
        <f>IF(NAMES!D13="","",NAMES!D13)</f>
        <v>BSCS-DIGITAL ARTS TRACK-2</v>
      </c>
      <c r="E20" s="82" t="str">
        <f>IF(PRELIM!P20="","",$E$8*PRELIM!P20)</f>
        <v/>
      </c>
      <c r="F20" s="83">
        <f>IF(PRELIM!AB20="","",$F$8*PRELIM!AB20)</f>
        <v>33</v>
      </c>
      <c r="G20" s="83">
        <f>IF(PRELIM!AD20="","",$G$8*PRELIM!AD20)</f>
        <v>19.72</v>
      </c>
      <c r="H20" s="84">
        <f t="shared" si="0"/>
        <v>52.72</v>
      </c>
      <c r="I20" s="85">
        <f>IF(H20="","",VLOOKUP(H20,'INITIAL INPUT'!$P$4:$R$34,3))</f>
        <v>76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25.575000000000003</v>
      </c>
      <c r="F21" s="83">
        <f>IF(PRELIM!AB21="","",$F$8*PRELIM!AB21)</f>
        <v>19.038461538461537</v>
      </c>
      <c r="G21" s="83">
        <f>IF(PRELIM!AD21="","",$G$8*PRELIM!AD21)</f>
        <v>17.68</v>
      </c>
      <c r="H21" s="84">
        <f t="shared" si="0"/>
        <v>62.293461538461536</v>
      </c>
      <c r="I21" s="85">
        <f>IF(H21="","",VLOOKUP(H21,'INITIAL INPUT'!$P$4:$R$34,3))</f>
        <v>81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GUZMAN, STEPHANIE ROSE N. </v>
      </c>
      <c r="C22" s="104" t="str">
        <f>IF(NAMES!C15="","",NAMES!C15)</f>
        <v>F</v>
      </c>
      <c r="D22" s="81" t="str">
        <f>IF(NAMES!D15="","",NAMES!D15)</f>
        <v>BSIT-ERP TRACK-1</v>
      </c>
      <c r="E22" s="82">
        <f>IF(PRELIM!P22="","",$E$8*PRELIM!P22)</f>
        <v>25.575000000000003</v>
      </c>
      <c r="F22" s="83">
        <f>IF(PRELIM!AB22="","",$F$8*PRELIM!AB22)</f>
        <v>32.365384615384613</v>
      </c>
      <c r="G22" s="83">
        <f>IF(PRELIM!AD22="","",$G$8*PRELIM!AD22)</f>
        <v>19.72</v>
      </c>
      <c r="H22" s="84">
        <f t="shared" si="0"/>
        <v>77.660384615384615</v>
      </c>
      <c r="I22" s="85">
        <f>IF(H22="","",VLOOKUP(H22,'INITIAL INPUT'!$P$4:$R$34,3))</f>
        <v>89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DOMINGUEZ, LADY ROSE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22.6875</v>
      </c>
      <c r="F23" s="83">
        <f>IF(PRELIM!AB23="","",$F$8*PRELIM!AB23)</f>
        <v>9.2653846153846153</v>
      </c>
      <c r="G23" s="83">
        <f>IF(PRELIM!AD23="","",$G$8*PRELIM!AD23)</f>
        <v>14.280000000000001</v>
      </c>
      <c r="H23" s="84">
        <f t="shared" si="0"/>
        <v>46.23288461538462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DULATRE, GABRIELLE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15.262500000000001</v>
      </c>
      <c r="F24" s="83">
        <f>IF(PRELIM!AB24="","",$F$8*PRELIM!AB24)</f>
        <v>10.915384615384614</v>
      </c>
      <c r="G24" s="83">
        <f>IF(PRELIM!AD24="","",$G$8*PRELIM!AD24)</f>
        <v>17.68</v>
      </c>
      <c r="H24" s="84">
        <f t="shared" si="0"/>
        <v>43.857884615384613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ELSAFADI, OTHMAN F. </v>
      </c>
      <c r="C25" s="104" t="str">
        <f>IF(NAMES!C18="","",NAMES!C18)</f>
        <v>M</v>
      </c>
      <c r="D25" s="81" t="str">
        <f>IF(NAMES!D18="","",NAMES!D18)</f>
        <v>BSCS-MOBILE TECH TRACK-1</v>
      </c>
      <c r="E25" s="82">
        <f>IF(PRELIM!P25="","",$E$8*PRELIM!P25)</f>
        <v>9.9</v>
      </c>
      <c r="F25" s="83">
        <f>IF(PRELIM!AB25="","",$F$8*PRELIM!AB25)</f>
        <v>24.115384615384613</v>
      </c>
      <c r="G25" s="83">
        <f>IF(PRELIM!AD25="","",$G$8*PRELIM!AD25)</f>
        <v>14.280000000000001</v>
      </c>
      <c r="H25" s="84">
        <f t="shared" si="0"/>
        <v>48.295384615384613</v>
      </c>
      <c r="I25" s="85">
        <f>IF(H25="","",VLOOKUP(H25,'INITIAL INPUT'!$P$4:$R$34,3))</f>
        <v>74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ESPAÑOLA, NECOLE P.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8.25</v>
      </c>
      <c r="F26" s="83">
        <f>IF(PRELIM!AB26="","",$F$8*PRELIM!AB26)</f>
        <v>5.0769230769230775</v>
      </c>
      <c r="G26" s="83">
        <f>IF(PRELIM!AD26="","",$G$8*PRELIM!AD26)</f>
        <v>16.32</v>
      </c>
      <c r="H26" s="84">
        <f t="shared" si="0"/>
        <v>29.646923076923077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GALVEZ, JAYPHIL A.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8.25</v>
      </c>
      <c r="F27" s="83">
        <f>IF(PRELIM!AB27="","",$F$8*PRELIM!AB27)</f>
        <v>31.730769230769234</v>
      </c>
      <c r="G27" s="83">
        <f>IF(PRELIM!AD27="","",$G$8*PRELIM!AD27)</f>
        <v>22.44</v>
      </c>
      <c r="H27" s="84">
        <f t="shared" si="0"/>
        <v>62.420769230769238</v>
      </c>
      <c r="I27" s="85">
        <f>IF(H27="","",VLOOKUP(H27,'INITIAL INPUT'!$P$4:$R$34,3))</f>
        <v>81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21.862500000000001</v>
      </c>
      <c r="F28" s="83">
        <f>IF(PRELIM!AB28="","",$F$8*PRELIM!AB28)</f>
        <v>31.730769230769234</v>
      </c>
      <c r="G28" s="83">
        <f>IF(PRELIM!AD28="","",$G$8*PRELIM!AD28)</f>
        <v>24.48</v>
      </c>
      <c r="H28" s="84">
        <f t="shared" si="0"/>
        <v>78.073269230769242</v>
      </c>
      <c r="I28" s="85">
        <f>IF(H28="","",VLOOKUP(H28,'INITIAL INPUT'!$P$4:$R$34,3))</f>
        <v>89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HASSANE, HASSABALLAH MOUSSA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4.125</v>
      </c>
      <c r="F29" s="83">
        <f>IF(PRELIM!AB29="","",$F$8*PRELIM!AB29)</f>
        <v>7.3615384615384629</v>
      </c>
      <c r="G29" s="83">
        <f>IF(PRELIM!AD29="","",$G$8*PRELIM!AD29)</f>
        <v>17.68</v>
      </c>
      <c r="H29" s="84">
        <f t="shared" si="0"/>
        <v>29.166538461538462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LEGASPI, BRYAN ALVIN C. </v>
      </c>
      <c r="C30" s="104" t="str">
        <f>IF(NAMES!C23="","",NAMES!C23)</f>
        <v>M</v>
      </c>
      <c r="D30" s="81" t="str">
        <f>IF(NAMES!D23="","",NAMES!D23)</f>
        <v>BSCS-MOBILE TECH TRACK-1</v>
      </c>
      <c r="E30" s="82">
        <f>IF(PRELIM!P30="","",$E$8*PRELIM!P30)</f>
        <v>30.9375</v>
      </c>
      <c r="F30" s="83">
        <f>IF(PRELIM!AB30="","",$F$8*PRELIM!AB30)</f>
        <v>6.9807692307692308</v>
      </c>
      <c r="G30" s="83">
        <f>IF(PRELIM!AD30="","",$G$8*PRELIM!AD30)</f>
        <v>25.16</v>
      </c>
      <c r="H30" s="84">
        <f t="shared" si="0"/>
        <v>63.078269230769237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LEONOR, ANIKA T.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26.8125</v>
      </c>
      <c r="F31" s="83">
        <f>IF(PRELIM!AB31="","",$F$8*PRELIM!AB31)</f>
        <v>18.784615384615385</v>
      </c>
      <c r="G31" s="83">
        <f>IF(PRELIM!AD31="","",$G$8*PRELIM!AD31)</f>
        <v>14.96</v>
      </c>
      <c r="H31" s="84">
        <f t="shared" si="0"/>
        <v>60.557115384615386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MALAGGAY, MARICRIS G. </v>
      </c>
      <c r="C32" s="104" t="str">
        <f>IF(NAMES!C25="","",NAMES!C25)</f>
        <v>F</v>
      </c>
      <c r="D32" s="81" t="str">
        <f>IF(NAMES!D25="","",NAMES!D25)</f>
        <v>BSCS-DIGITAL ARTS TRACK-2</v>
      </c>
      <c r="E32" s="82">
        <f>IF(PRELIM!P32="","",$E$8*PRELIM!P32)</f>
        <v>8.25</v>
      </c>
      <c r="F32" s="83">
        <f>IF(PRELIM!AB32="","",$F$8*PRELIM!AB32)</f>
        <v>20.434615384615388</v>
      </c>
      <c r="G32" s="83">
        <f>IF(PRELIM!AD32="","",$G$8*PRELIM!AD32)</f>
        <v>20.400000000000002</v>
      </c>
      <c r="H32" s="84">
        <f t="shared" si="0"/>
        <v>49.08461538461539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MALICDAN, FRANZ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8.25</v>
      </c>
      <c r="F33" s="83">
        <f>IF(PRELIM!AB33="","",$F$8*PRELIM!AB33)</f>
        <v>29.19230769230769</v>
      </c>
      <c r="G33" s="83">
        <f>IF(PRELIM!AD33="","",$G$8*PRELIM!AD33)</f>
        <v>14.96</v>
      </c>
      <c r="H33" s="84">
        <f t="shared" si="0"/>
        <v>52.402307692307694</v>
      </c>
      <c r="I33" s="85">
        <f>IF(H33="","",VLOOKUP(H33,'INITIAL INPUT'!$P$4:$R$34,3))</f>
        <v>76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MEJIA, RAYMOND S. </v>
      </c>
      <c r="C34" s="104" t="str">
        <f>IF(NAMES!C27="","",NAMES!C27)</f>
        <v>M</v>
      </c>
      <c r="D34" s="81" t="str">
        <f>IF(NAMES!D27="","",NAMES!D27)</f>
        <v>BSCS-MOBILE TECH TRACK-2</v>
      </c>
      <c r="E34" s="82">
        <f>IF(PRELIM!P34="","",$E$8*PRELIM!P34)</f>
        <v>30.9375</v>
      </c>
      <c r="F34" s="83">
        <f>IF(PRELIM!AB34="","",$F$8*PRELIM!AB34)</f>
        <v>33</v>
      </c>
      <c r="G34" s="83">
        <f>IF(PRELIM!AD34="","",$G$8*PRELIM!AD34)</f>
        <v>29.92</v>
      </c>
      <c r="H34" s="84">
        <f t="shared" si="0"/>
        <v>93.857500000000002</v>
      </c>
      <c r="I34" s="85">
        <f>IF(H34="","",VLOOKUP(H34,'INITIAL INPUT'!$P$4:$R$34,3))</f>
        <v>97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MIRASOL, PHILIP JR. M.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26.8125</v>
      </c>
      <c r="F35" s="83">
        <f>IF(PRELIM!AB35="","",$F$8*PRELIM!AB35)</f>
        <v>14.723076923076926</v>
      </c>
      <c r="G35" s="83">
        <f>IF(PRELIM!AD35="","",$G$8*PRELIM!AD35)</f>
        <v>11.56</v>
      </c>
      <c r="H35" s="84">
        <f t="shared" si="0"/>
        <v>53.095576923076926</v>
      </c>
      <c r="I35" s="85">
        <f>IF(H35="","",VLOOKUP(H35,'INITIAL INPUT'!$P$4:$R$34,3))</f>
        <v>77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MOHAMEN, MOHAMMED A. </v>
      </c>
      <c r="C36" s="104" t="str">
        <f>IF(NAMES!C29="","",NAMES!C29)</f>
        <v>M</v>
      </c>
      <c r="D36" s="81" t="str">
        <f>IF(NAMES!D29="","",NAMES!D29)</f>
        <v>BSIT-NET SEC TRACK-1</v>
      </c>
      <c r="E36" s="82">
        <f>IF(PRELIM!P36="","",$E$8*PRELIM!P36)</f>
        <v>4.125</v>
      </c>
      <c r="F36" s="83">
        <f>IF(PRELIM!AB36="","",$F$8*PRELIM!AB36)</f>
        <v>13.326923076923078</v>
      </c>
      <c r="G36" s="83">
        <f>IF(PRELIM!AD36="","",$G$8*PRELIM!AD36)</f>
        <v>8.84</v>
      </c>
      <c r="H36" s="84">
        <f t="shared" si="0"/>
        <v>26.29192307692308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PANGILINAN, JAE DARRYL R. </v>
      </c>
      <c r="C37" s="104" t="str">
        <f>IF(NAMES!C30="","",NAMES!C30)</f>
        <v>M</v>
      </c>
      <c r="D37" s="81" t="str">
        <f>IF(NAMES!D30="","",NAMES!D30)</f>
        <v>BSCS-DIGITAL ARTS TRACK-2</v>
      </c>
      <c r="E37" s="82">
        <f>IF(PRELIM!P37="","",$E$8*PRELIM!P37)</f>
        <v>30.525000000000002</v>
      </c>
      <c r="F37" s="83">
        <f>IF(PRELIM!AB37="","",$F$8*PRELIM!AB37)</f>
        <v>9.0115384615384624</v>
      </c>
      <c r="G37" s="83">
        <f>IF(PRELIM!AD37="","",$G$8*PRELIM!AD37)</f>
        <v>21.080000000000002</v>
      </c>
      <c r="H37" s="84">
        <f t="shared" si="0"/>
        <v>60.616538461538468</v>
      </c>
      <c r="I37" s="85">
        <f>IF(H37="","",VLOOKUP(H37,'INITIAL INPUT'!$P$4:$R$34,3))</f>
        <v>80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PASCUAL, ERIC S. </v>
      </c>
      <c r="C38" s="104" t="str">
        <f>IF(NAMES!C31="","",NAMES!C31)</f>
        <v>M</v>
      </c>
      <c r="D38" s="81" t="str">
        <f>IF(NAMES!D31="","",NAMES!D31)</f>
        <v>BSCS-DIGITAL ARTS TRACK-2</v>
      </c>
      <c r="E38" s="82">
        <f>IF(PRELIM!P38="","",$E$8*PRELIM!P38)</f>
        <v>30.525000000000002</v>
      </c>
      <c r="F38" s="83">
        <f>IF(PRELIM!AB38="","",$F$8*PRELIM!AB38)</f>
        <v>32.365384615384613</v>
      </c>
      <c r="G38" s="83">
        <f>IF(PRELIM!AD38="","",$G$8*PRELIM!AD38)</f>
        <v>23.12</v>
      </c>
      <c r="H38" s="84">
        <f t="shared" si="0"/>
        <v>86.010384615384623</v>
      </c>
      <c r="I38" s="85">
        <f>IF(H38="","",VLOOKUP(H38,'INITIAL INPUT'!$P$4:$R$34,3))</f>
        <v>93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8.25</v>
      </c>
      <c r="F39" s="83">
        <f>IF(PRELIM!AB39="","",$F$8*PRELIM!AB39)</f>
        <v>17.515384615384619</v>
      </c>
      <c r="G39" s="83">
        <f>IF(PRELIM!AD39="","",$G$8*PRELIM!AD39)</f>
        <v>19.040000000000003</v>
      </c>
      <c r="H39" s="84">
        <f t="shared" si="0"/>
        <v>44.805384615384625</v>
      </c>
      <c r="I39" s="85">
        <f>IF(H39="","",VLOOKUP(H39,'INITIAL INPUT'!$P$4:$R$34,3))</f>
        <v>74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PITAS, JOHN CLINTON B.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20.625</v>
      </c>
      <c r="F40" s="83">
        <f>IF(PRELIM!AB40="","",$F$8*PRELIM!AB40)</f>
        <v>6.3461538461538476</v>
      </c>
      <c r="G40" s="83">
        <f>IF(PRELIM!AD40="","",$G$8*PRELIM!AD40)</f>
        <v>20.400000000000002</v>
      </c>
      <c r="H40" s="84">
        <f t="shared" si="0"/>
        <v>47.371153846153845</v>
      </c>
      <c r="I40" s="85">
        <f>IF(H40="","",VLOOKUP(H40,'INITIAL INPUT'!$P$4:$R$34,3))</f>
        <v>74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2A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10:00AM-11:15AM   MWF 3:00PM-4:15PM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RODRIGO, RAVEN CARLOS T.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26.8125</v>
      </c>
      <c r="F50" s="83">
        <f>IF(PRELIM!AB50="","",$F$8*PRELIM!AB50)</f>
        <v>28.05</v>
      </c>
      <c r="G50" s="83">
        <f>IF(PRELIM!AD50="","",$G$8*PRELIM!AD50)</f>
        <v>20.400000000000002</v>
      </c>
      <c r="H50" s="84">
        <f t="shared" ref="H50:H80" si="6">IF(SUM(E50:G50)=0,"",SUM(E50:G50))</f>
        <v>75.262500000000003</v>
      </c>
      <c r="I50" s="85">
        <f>IF(H50="","",VLOOKUP(H50,'INITIAL INPUT'!$P$4:$R$34,3))</f>
        <v>88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SAC JR., PAMPILO Z.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28.05</v>
      </c>
      <c r="F51" s="83">
        <f>IF(PRELIM!AB51="","",$F$8*PRELIM!AB51)</f>
        <v>5.0769230769230775</v>
      </c>
      <c r="G51" s="83">
        <f>IF(PRELIM!AD51="","",$G$8*PRELIM!AD51)</f>
        <v>17</v>
      </c>
      <c r="H51" s="84">
        <f t="shared" si="6"/>
        <v>50.126923076923077</v>
      </c>
      <c r="I51" s="85">
        <f>IF(H51="","",VLOOKUP(H51,'INITIAL INPUT'!$P$4:$R$34,3))</f>
        <v>75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SAMPAGA, GRACHELLE MARIZ N. </v>
      </c>
      <c r="C52" s="104" t="str">
        <f>IF(NAMES!C36="","",NAMES!C36)</f>
        <v>F</v>
      </c>
      <c r="D52" s="81" t="str">
        <f>IF(NAMES!D36="","",NAMES!D36)</f>
        <v>BSIT-NET SEC TRACK-2</v>
      </c>
      <c r="E52" s="82">
        <f>IF(PRELIM!P52="","",$E$8*PRELIM!P52)</f>
        <v>21.862500000000001</v>
      </c>
      <c r="F52" s="83">
        <f>IF(PRELIM!AB52="","",$F$8*PRELIM!AB52)</f>
        <v>31.096153846153847</v>
      </c>
      <c r="G52" s="83">
        <f>IF(PRELIM!AD52="","",$G$8*PRELIM!AD52)</f>
        <v>14.280000000000001</v>
      </c>
      <c r="H52" s="84">
        <f t="shared" si="6"/>
        <v>67.238653846153852</v>
      </c>
      <c r="I52" s="85">
        <f>IF(H52="","",VLOOKUP(H52,'INITIAL INPUT'!$P$4:$R$34,3))</f>
        <v>84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TECSON, QUENNY JANE B. </v>
      </c>
      <c r="C53" s="104" t="str">
        <f>IF(NAMES!C37="","",NAMES!C37)</f>
        <v>F</v>
      </c>
      <c r="D53" s="81" t="str">
        <f>IF(NAMES!D37="","",NAMES!D37)</f>
        <v>BSIT-NET SEC TRACK-1</v>
      </c>
      <c r="E53" s="82">
        <f>IF(PRELIM!P53="","",$E$8*PRELIM!P53)</f>
        <v>25.575000000000003</v>
      </c>
      <c r="F53" s="83">
        <f>IF(PRELIM!AB53="","",$F$8*PRELIM!AB53)</f>
        <v>17.896153846153844</v>
      </c>
      <c r="G53" s="83">
        <f>IF(PRELIM!AD53="","",$G$8*PRELIM!AD53)</f>
        <v>14.96</v>
      </c>
      <c r="H53" s="84">
        <f t="shared" si="6"/>
        <v>58.431153846153848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TOBIAS, EDRIANNE REY C. </v>
      </c>
      <c r="C54" s="104" t="str">
        <f>IF(NAMES!C38="","",NAMES!C38)</f>
        <v>M</v>
      </c>
      <c r="D54" s="81" t="str">
        <f>IF(NAMES!D38="","",NAMES!D38)</f>
        <v>BSCS-DIGITAL ARTS TRACK-2</v>
      </c>
      <c r="E54" s="82">
        <f>IF(PRELIM!P54="","",$E$8*PRELIM!P54)</f>
        <v>30.525000000000002</v>
      </c>
      <c r="F54" s="83">
        <f>IF(PRELIM!AB54="","",$F$8*PRELIM!AB54)</f>
        <v>10.78846153846154</v>
      </c>
      <c r="G54" s="83">
        <f>IF(PRELIM!AD54="","",$G$8*PRELIM!AD54)</f>
        <v>11.56</v>
      </c>
      <c r="H54" s="84">
        <f t="shared" si="6"/>
        <v>52.873461538461541</v>
      </c>
      <c r="I54" s="85">
        <f>IF(H54="","",VLOOKUP(H54,'INITIAL INPUT'!$P$4:$R$34,3))</f>
        <v>76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TOLEDO, MEUIS IRISH S.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15.262500000000001</v>
      </c>
      <c r="F55" s="83">
        <f>IF(PRELIM!AB55="","",$F$8*PRELIM!AB55)</f>
        <v>14.723076923076926</v>
      </c>
      <c r="G55" s="83">
        <f>IF(PRELIM!AD55="","",$G$8*PRELIM!AD55)</f>
        <v>15.64</v>
      </c>
      <c r="H55" s="84">
        <f t="shared" si="6"/>
        <v>45.625576923076927</v>
      </c>
      <c r="I55" s="85">
        <f>IF(H55="","",VLOOKUP(H55,'INITIAL INPUT'!$P$4:$R$34,3))</f>
        <v>74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VALBUENA, ADRIAN JAIRUS P.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8.25</v>
      </c>
      <c r="F56" s="83">
        <f>IF(PRELIM!AB56="","",$F$8*PRELIM!AB56)</f>
        <v>18.150000000000002</v>
      </c>
      <c r="G56" s="83">
        <f>IF(PRELIM!AD56="","",$G$8*PRELIM!AD56)</f>
        <v>16.32</v>
      </c>
      <c r="H56" s="84">
        <f t="shared" si="6"/>
        <v>42.72</v>
      </c>
      <c r="I56" s="85">
        <f>IF(H56="","",VLOOKUP(H56,'INITIAL INPUT'!$P$4:$R$34,3))</f>
        <v>73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3" zoomScaleNormal="100" zoomScalePageLayoutView="120" workbookViewId="0">
      <selection activeCell="J51" sqref="J5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2A  ITE3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255</v>
      </c>
      <c r="F6" s="305" t="s">
        <v>249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250</v>
      </c>
      <c r="R6" s="305" t="s">
        <v>251</v>
      </c>
      <c r="S6" s="305" t="s">
        <v>252</v>
      </c>
      <c r="T6" s="305" t="s">
        <v>253</v>
      </c>
      <c r="U6" s="305" t="s">
        <v>254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>
        <v>20</v>
      </c>
      <c r="F9" s="109">
        <v>33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53</v>
      </c>
      <c r="P9" s="67">
        <f>IF(O9="","",O9/$O$6*100)</f>
        <v>66.25</v>
      </c>
      <c r="Q9" s="109">
        <v>75</v>
      </c>
      <c r="R9" s="109"/>
      <c r="S9" s="109">
        <v>15</v>
      </c>
      <c r="T9" s="109">
        <v>20</v>
      </c>
      <c r="U9" s="109">
        <v>18</v>
      </c>
      <c r="V9" s="109"/>
      <c r="W9" s="109"/>
      <c r="X9" s="109"/>
      <c r="Y9" s="109"/>
      <c r="Z9" s="109"/>
      <c r="AA9" s="60">
        <f>IF(SUM(Q9:Z9)=0,"",SUM(Q9:Z9))</f>
        <v>128</v>
      </c>
      <c r="AB9" s="67">
        <f>IF(AA9="","",AA9/$AA$6*100)</f>
        <v>49.230769230769234</v>
      </c>
      <c r="AC9" s="111">
        <v>64</v>
      </c>
      <c r="AD9" s="67">
        <f>IF(AC9="","",AC9/$AC$5*100)</f>
        <v>64</v>
      </c>
      <c r="AE9" s="66">
        <f>CRS!H9</f>
        <v>59.868653846153848</v>
      </c>
      <c r="AF9" s="64">
        <f>CRS!I9</f>
        <v>80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>
        <v>20</v>
      </c>
      <c r="F10" s="109">
        <v>30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62.5</v>
      </c>
      <c r="Q10" s="109">
        <v>100</v>
      </c>
      <c r="R10" s="109">
        <v>75</v>
      </c>
      <c r="S10" s="109">
        <v>15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220</v>
      </c>
      <c r="AB10" s="67">
        <f t="shared" ref="AB10:AB40" si="3">IF(AA10="","",AA10/$AA$6*100)</f>
        <v>84.615384615384613</v>
      </c>
      <c r="AC10" s="111">
        <v>48</v>
      </c>
      <c r="AD10" s="67">
        <f t="shared" ref="AD10:AD40" si="4">IF(AC10="","",AC10/$AC$5*100)</f>
        <v>48</v>
      </c>
      <c r="AE10" s="66">
        <f>CRS!H10</f>
        <v>64.868076923076927</v>
      </c>
      <c r="AF10" s="64">
        <f>CRS!I10</f>
        <v>82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>
        <v>35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55</v>
      </c>
      <c r="P11" s="67">
        <f t="shared" si="1"/>
        <v>68.75</v>
      </c>
      <c r="Q11" s="109">
        <v>100</v>
      </c>
      <c r="R11" s="109">
        <v>100</v>
      </c>
      <c r="S11" s="109">
        <v>18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258</v>
      </c>
      <c r="AB11" s="67">
        <f t="shared" si="3"/>
        <v>99.230769230769226</v>
      </c>
      <c r="AC11" s="111">
        <v>44</v>
      </c>
      <c r="AD11" s="67">
        <f t="shared" si="4"/>
        <v>44</v>
      </c>
      <c r="AE11" s="66">
        <f>CRS!H11</f>
        <v>70.393653846153853</v>
      </c>
      <c r="AF11" s="64">
        <f>CRS!I11</f>
        <v>85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24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24</v>
      </c>
      <c r="P12" s="67">
        <f t="shared" si="1"/>
        <v>30</v>
      </c>
      <c r="Q12" s="109">
        <v>58</v>
      </c>
      <c r="R12" s="109">
        <v>50</v>
      </c>
      <c r="S12" s="109">
        <v>15</v>
      </c>
      <c r="T12" s="109">
        <v>20</v>
      </c>
      <c r="U12" s="109">
        <v>0</v>
      </c>
      <c r="V12" s="109"/>
      <c r="W12" s="109"/>
      <c r="X12" s="109"/>
      <c r="Y12" s="109"/>
      <c r="Z12" s="109"/>
      <c r="AA12" s="60">
        <f t="shared" si="2"/>
        <v>143</v>
      </c>
      <c r="AB12" s="67">
        <f t="shared" si="3"/>
        <v>55.000000000000007</v>
      </c>
      <c r="AC12" s="111">
        <v>26</v>
      </c>
      <c r="AD12" s="67">
        <f t="shared" si="4"/>
        <v>26</v>
      </c>
      <c r="AE12" s="66">
        <f>CRS!H12</f>
        <v>36.89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100</v>
      </c>
      <c r="R13" s="109">
        <v>100</v>
      </c>
      <c r="S13" s="109">
        <v>0</v>
      </c>
      <c r="T13" s="109">
        <v>20</v>
      </c>
      <c r="U13" s="109">
        <v>0</v>
      </c>
      <c r="V13" s="109"/>
      <c r="W13" s="109"/>
      <c r="X13" s="109"/>
      <c r="Y13" s="109"/>
      <c r="Z13" s="109"/>
      <c r="AA13" s="60">
        <f t="shared" si="2"/>
        <v>220</v>
      </c>
      <c r="AB13" s="67">
        <f t="shared" si="3"/>
        <v>84.615384615384613</v>
      </c>
      <c r="AC13" s="111">
        <v>48</v>
      </c>
      <c r="AD13" s="67">
        <f t="shared" si="4"/>
        <v>48</v>
      </c>
      <c r="AE13" s="66">
        <f>CRS!H13</f>
        <v>44.243076923076927</v>
      </c>
      <c r="AF13" s="64">
        <f>CRS!I13</f>
        <v>74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>
        <v>20</v>
      </c>
      <c r="F14" s="109">
        <v>55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75</v>
      </c>
      <c r="P14" s="67">
        <f t="shared" si="1"/>
        <v>93.75</v>
      </c>
      <c r="Q14" s="109"/>
      <c r="R14" s="109"/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23.076923076923077</v>
      </c>
      <c r="AC14" s="111">
        <v>86</v>
      </c>
      <c r="AD14" s="67">
        <f t="shared" si="4"/>
        <v>86</v>
      </c>
      <c r="AE14" s="66">
        <f>CRS!H14</f>
        <v>67.792884615384622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>
        <v>0</v>
      </c>
      <c r="F15" s="109">
        <v>30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30</v>
      </c>
      <c r="P15" s="67">
        <f t="shared" si="1"/>
        <v>37.5</v>
      </c>
      <c r="Q15" s="109">
        <v>100</v>
      </c>
      <c r="R15" s="109">
        <v>100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255</v>
      </c>
      <c r="AB15" s="67">
        <f t="shared" si="3"/>
        <v>98.076923076923066</v>
      </c>
      <c r="AC15" s="111">
        <v>46</v>
      </c>
      <c r="AD15" s="67">
        <f t="shared" si="4"/>
        <v>46</v>
      </c>
      <c r="AE15" s="66">
        <f>CRS!H15</f>
        <v>60.380384615384614</v>
      </c>
      <c r="AF15" s="64">
        <f>CRS!I15</f>
        <v>80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48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68</v>
      </c>
      <c r="P16" s="67">
        <f t="shared" si="1"/>
        <v>85</v>
      </c>
      <c r="Q16" s="109"/>
      <c r="R16" s="109"/>
      <c r="S16" s="109">
        <v>15</v>
      </c>
      <c r="T16" s="109">
        <v>20</v>
      </c>
      <c r="U16" s="109">
        <v>18</v>
      </c>
      <c r="V16" s="109"/>
      <c r="W16" s="109"/>
      <c r="X16" s="109"/>
      <c r="Y16" s="109"/>
      <c r="Z16" s="109"/>
      <c r="AA16" s="60">
        <f t="shared" si="2"/>
        <v>53</v>
      </c>
      <c r="AB16" s="67">
        <f t="shared" si="3"/>
        <v>20.384615384615383</v>
      </c>
      <c r="AC16" s="111">
        <v>62</v>
      </c>
      <c r="AD16" s="67">
        <f t="shared" si="4"/>
        <v>62</v>
      </c>
      <c r="AE16" s="66">
        <f>CRS!H16</f>
        <v>55.856923076923081</v>
      </c>
      <c r="AF16" s="64">
        <f>CRS!I16</f>
        <v>78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>
        <v>0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 t="s">
        <v>256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15.384615384615385</v>
      </c>
      <c r="AC17" s="111">
        <v>72</v>
      </c>
      <c r="AD17" s="67">
        <f t="shared" si="4"/>
        <v>72</v>
      </c>
      <c r="AE17" s="66">
        <f>CRS!H17</f>
        <v>29.556923076923077</v>
      </c>
      <c r="AF17" s="64">
        <f>CRS!I17</f>
        <v>72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48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68</v>
      </c>
      <c r="P18" s="67">
        <f t="shared" si="1"/>
        <v>85</v>
      </c>
      <c r="Q18" s="109">
        <v>100</v>
      </c>
      <c r="R18" s="109">
        <v>100</v>
      </c>
      <c r="S18" s="109">
        <v>15</v>
      </c>
      <c r="T18" s="109">
        <v>20</v>
      </c>
      <c r="U18" s="109">
        <v>15</v>
      </c>
      <c r="V18" s="109"/>
      <c r="W18" s="109"/>
      <c r="X18" s="109"/>
      <c r="Y18" s="109"/>
      <c r="Z18" s="109"/>
      <c r="AA18" s="60">
        <f t="shared" si="2"/>
        <v>250</v>
      </c>
      <c r="AB18" s="67">
        <f t="shared" si="3"/>
        <v>96.15384615384616</v>
      </c>
      <c r="AC18" s="111">
        <v>76</v>
      </c>
      <c r="AD18" s="67">
        <f t="shared" si="4"/>
        <v>76</v>
      </c>
      <c r="AE18" s="66">
        <f>CRS!H18</f>
        <v>85.620769230769241</v>
      </c>
      <c r="AF18" s="64">
        <f>CRS!I18</f>
        <v>93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>
        <v>20</v>
      </c>
      <c r="F19" s="109">
        <v>35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55</v>
      </c>
      <c r="P19" s="67">
        <f t="shared" si="1"/>
        <v>68.75</v>
      </c>
      <c r="Q19" s="109">
        <v>100</v>
      </c>
      <c r="R19" s="109">
        <v>75</v>
      </c>
      <c r="S19" s="109">
        <v>20</v>
      </c>
      <c r="T19" s="109">
        <v>10</v>
      </c>
      <c r="U19" s="109">
        <v>20</v>
      </c>
      <c r="V19" s="109"/>
      <c r="W19" s="109"/>
      <c r="X19" s="109"/>
      <c r="Y19" s="109"/>
      <c r="Z19" s="109"/>
      <c r="AA19" s="60">
        <f t="shared" si="2"/>
        <v>225</v>
      </c>
      <c r="AB19" s="67">
        <f t="shared" si="3"/>
        <v>86.538461538461547</v>
      </c>
      <c r="AC19" s="111">
        <v>42</v>
      </c>
      <c r="AD19" s="67">
        <f t="shared" si="4"/>
        <v>42</v>
      </c>
      <c r="AE19" s="66">
        <f>CRS!H19</f>
        <v>65.525192307692308</v>
      </c>
      <c r="AF19" s="64">
        <f>CRS!I19</f>
        <v>83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>
        <v>0</v>
      </c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66">
        <f>CRS!H20</f>
        <v>52.72</v>
      </c>
      <c r="AF20" s="64">
        <f>CRS!I20</f>
        <v>76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>
        <v>20</v>
      </c>
      <c r="F21" s="109">
        <v>42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62</v>
      </c>
      <c r="P21" s="67">
        <f t="shared" si="1"/>
        <v>77.5</v>
      </c>
      <c r="Q21" s="109">
        <v>100</v>
      </c>
      <c r="R21" s="109"/>
      <c r="S21" s="109">
        <v>15</v>
      </c>
      <c r="T21" s="109">
        <v>20</v>
      </c>
      <c r="U21" s="109">
        <v>15</v>
      </c>
      <c r="V21" s="109"/>
      <c r="W21" s="109"/>
      <c r="X21" s="109"/>
      <c r="Y21" s="109"/>
      <c r="Z21" s="109"/>
      <c r="AA21" s="60">
        <f t="shared" si="2"/>
        <v>150</v>
      </c>
      <c r="AB21" s="67">
        <f t="shared" si="3"/>
        <v>57.692307692307686</v>
      </c>
      <c r="AC21" s="111">
        <v>52</v>
      </c>
      <c r="AD21" s="67">
        <f t="shared" si="4"/>
        <v>52</v>
      </c>
      <c r="AE21" s="66">
        <f>CRS!H21</f>
        <v>62.293461538461536</v>
      </c>
      <c r="AF21" s="64">
        <f>CRS!I21</f>
        <v>81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>
        <v>20</v>
      </c>
      <c r="F22" s="109">
        <v>42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62</v>
      </c>
      <c r="P22" s="67">
        <f t="shared" si="1"/>
        <v>77.5</v>
      </c>
      <c r="Q22" s="109">
        <v>100</v>
      </c>
      <c r="R22" s="109">
        <v>100</v>
      </c>
      <c r="S22" s="109">
        <v>20</v>
      </c>
      <c r="T22" s="109">
        <v>20</v>
      </c>
      <c r="U22" s="109">
        <v>15</v>
      </c>
      <c r="V22" s="109"/>
      <c r="W22" s="109"/>
      <c r="X22" s="109"/>
      <c r="Y22" s="109"/>
      <c r="Z22" s="109"/>
      <c r="AA22" s="60">
        <f t="shared" si="2"/>
        <v>255</v>
      </c>
      <c r="AB22" s="67">
        <f t="shared" si="3"/>
        <v>98.076923076923066</v>
      </c>
      <c r="AC22" s="111">
        <v>58</v>
      </c>
      <c r="AD22" s="67">
        <f t="shared" si="4"/>
        <v>57.999999999999993</v>
      </c>
      <c r="AE22" s="66">
        <f>CRS!H22</f>
        <v>77.660384615384615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>
        <v>20</v>
      </c>
      <c r="F23" s="109">
        <v>35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55</v>
      </c>
      <c r="P23" s="67">
        <f t="shared" si="1"/>
        <v>68.75</v>
      </c>
      <c r="Q23" s="109">
        <v>33</v>
      </c>
      <c r="R23" s="109"/>
      <c r="S23" s="109" t="s">
        <v>256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73</v>
      </c>
      <c r="AB23" s="67">
        <f t="shared" si="3"/>
        <v>28.076923076923077</v>
      </c>
      <c r="AC23" s="111">
        <v>42</v>
      </c>
      <c r="AD23" s="67">
        <f t="shared" si="4"/>
        <v>42</v>
      </c>
      <c r="AE23" s="66">
        <f>CRS!H23</f>
        <v>46.23288461538462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17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37</v>
      </c>
      <c r="P24" s="67">
        <f t="shared" si="1"/>
        <v>46.25</v>
      </c>
      <c r="Q24" s="109">
        <v>16</v>
      </c>
      <c r="R24" s="109">
        <v>50</v>
      </c>
      <c r="S24" s="109" t="s">
        <v>256</v>
      </c>
      <c r="T24" s="109">
        <v>10</v>
      </c>
      <c r="U24" s="109">
        <v>10</v>
      </c>
      <c r="V24" s="109"/>
      <c r="W24" s="109"/>
      <c r="X24" s="109"/>
      <c r="Y24" s="109"/>
      <c r="Z24" s="109"/>
      <c r="AA24" s="60">
        <f t="shared" si="2"/>
        <v>86</v>
      </c>
      <c r="AB24" s="67">
        <f t="shared" si="3"/>
        <v>33.076923076923073</v>
      </c>
      <c r="AC24" s="111">
        <v>52</v>
      </c>
      <c r="AD24" s="67">
        <f t="shared" si="4"/>
        <v>52</v>
      </c>
      <c r="AE24" s="66">
        <f>CRS!H24</f>
        <v>43.857884615384613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>
        <v>0</v>
      </c>
      <c r="F25" s="109">
        <v>24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24</v>
      </c>
      <c r="P25" s="67">
        <f t="shared" si="1"/>
        <v>30</v>
      </c>
      <c r="Q25" s="109">
        <v>75</v>
      </c>
      <c r="R25" s="109">
        <v>75</v>
      </c>
      <c r="S25" s="109">
        <v>10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73.076923076923066</v>
      </c>
      <c r="AC25" s="111">
        <v>42</v>
      </c>
      <c r="AD25" s="67">
        <f t="shared" si="4"/>
        <v>42</v>
      </c>
      <c r="AE25" s="66">
        <f>CRS!H25</f>
        <v>48.295384615384613</v>
      </c>
      <c r="AF25" s="64">
        <f>CRS!I25</f>
        <v>74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25</v>
      </c>
      <c r="Q26" s="109"/>
      <c r="R26" s="109"/>
      <c r="S26" s="109">
        <v>10</v>
      </c>
      <c r="T26" s="109">
        <v>10</v>
      </c>
      <c r="U26" s="109">
        <v>20</v>
      </c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15.384615384615385</v>
      </c>
      <c r="AC26" s="111">
        <v>48</v>
      </c>
      <c r="AD26" s="67">
        <f t="shared" si="4"/>
        <v>48</v>
      </c>
      <c r="AE26" s="66">
        <f>CRS!H26</f>
        <v>29.646923076923077</v>
      </c>
      <c r="AF26" s="64">
        <f>CRS!I26</f>
        <v>72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20</v>
      </c>
      <c r="P27" s="67">
        <f t="shared" si="1"/>
        <v>25</v>
      </c>
      <c r="Q27" s="109">
        <v>100</v>
      </c>
      <c r="R27" s="109">
        <v>100</v>
      </c>
      <c r="S27" s="109">
        <v>15</v>
      </c>
      <c r="T27" s="109">
        <v>20</v>
      </c>
      <c r="U27" s="109">
        <v>15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66</v>
      </c>
      <c r="AD27" s="67">
        <f t="shared" si="4"/>
        <v>66</v>
      </c>
      <c r="AE27" s="66">
        <f>CRS!H27</f>
        <v>62.420769230769238</v>
      </c>
      <c r="AF27" s="64">
        <f>CRS!I27</f>
        <v>81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33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53</v>
      </c>
      <c r="P28" s="67">
        <f t="shared" si="1"/>
        <v>66.25</v>
      </c>
      <c r="Q28" s="109">
        <v>100</v>
      </c>
      <c r="R28" s="109">
        <v>100</v>
      </c>
      <c r="S28" s="109">
        <v>15</v>
      </c>
      <c r="T28" s="109">
        <v>20</v>
      </c>
      <c r="U28" s="109">
        <v>15</v>
      </c>
      <c r="V28" s="109"/>
      <c r="W28" s="109"/>
      <c r="X28" s="109"/>
      <c r="Y28" s="109"/>
      <c r="Z28" s="109"/>
      <c r="AA28" s="60">
        <f t="shared" si="2"/>
        <v>250</v>
      </c>
      <c r="AB28" s="67">
        <f t="shared" si="3"/>
        <v>96.15384615384616</v>
      </c>
      <c r="AC28" s="111">
        <v>72</v>
      </c>
      <c r="AD28" s="67">
        <f t="shared" si="4"/>
        <v>72</v>
      </c>
      <c r="AE28" s="66">
        <f>CRS!H28</f>
        <v>78.073269230769242</v>
      </c>
      <c r="AF28" s="64">
        <f>CRS!I28</f>
        <v>89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>
        <v>0</v>
      </c>
      <c r="F29" s="109">
        <v>10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10</v>
      </c>
      <c r="P29" s="67">
        <f t="shared" si="1"/>
        <v>12.5</v>
      </c>
      <c r="Q29" s="109">
        <v>33</v>
      </c>
      <c r="R29" s="109"/>
      <c r="S29" s="109" t="s">
        <v>256</v>
      </c>
      <c r="T29" s="109">
        <v>20</v>
      </c>
      <c r="U29" s="109">
        <v>5</v>
      </c>
      <c r="V29" s="109"/>
      <c r="W29" s="109"/>
      <c r="X29" s="109"/>
      <c r="Y29" s="109"/>
      <c r="Z29" s="109"/>
      <c r="AA29" s="60">
        <f t="shared" si="2"/>
        <v>58</v>
      </c>
      <c r="AB29" s="67">
        <f t="shared" si="3"/>
        <v>22.30769230769231</v>
      </c>
      <c r="AC29" s="111">
        <v>52</v>
      </c>
      <c r="AD29" s="67">
        <f t="shared" si="4"/>
        <v>52</v>
      </c>
      <c r="AE29" s="66">
        <f>CRS!H29</f>
        <v>29.166538461538462</v>
      </c>
      <c r="AF29" s="64">
        <f>CRS!I29</f>
        <v>72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>
        <v>20</v>
      </c>
      <c r="F30" s="109">
        <v>55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75</v>
      </c>
      <c r="P30" s="67">
        <f t="shared" si="1"/>
        <v>93.75</v>
      </c>
      <c r="Q30" s="109"/>
      <c r="R30" s="109"/>
      <c r="S30" s="109">
        <v>15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21.153846153846153</v>
      </c>
      <c r="AC30" s="111">
        <v>74</v>
      </c>
      <c r="AD30" s="67">
        <f t="shared" si="4"/>
        <v>74</v>
      </c>
      <c r="AE30" s="66">
        <f>CRS!H30</f>
        <v>63.078269230769237</v>
      </c>
      <c r="AF30" s="64">
        <f>CRS!I30</f>
        <v>82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>
        <v>20</v>
      </c>
      <c r="F31" s="109">
        <v>45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65</v>
      </c>
      <c r="P31" s="67">
        <f t="shared" si="1"/>
        <v>81.25</v>
      </c>
      <c r="Q31" s="109">
        <v>78</v>
      </c>
      <c r="R31" s="109">
        <v>25</v>
      </c>
      <c r="S31" s="109">
        <v>15</v>
      </c>
      <c r="T31" s="109">
        <v>10</v>
      </c>
      <c r="U31" s="109">
        <v>20</v>
      </c>
      <c r="V31" s="109"/>
      <c r="W31" s="109"/>
      <c r="X31" s="109"/>
      <c r="Y31" s="109"/>
      <c r="Z31" s="109"/>
      <c r="AA31" s="60">
        <f t="shared" si="2"/>
        <v>148</v>
      </c>
      <c r="AB31" s="67">
        <f t="shared" si="3"/>
        <v>56.92307692307692</v>
      </c>
      <c r="AC31" s="111">
        <v>44</v>
      </c>
      <c r="AD31" s="67">
        <f t="shared" si="4"/>
        <v>44</v>
      </c>
      <c r="AE31" s="66">
        <f>CRS!H31</f>
        <v>60.557115384615386</v>
      </c>
      <c r="AF31" s="64">
        <f>CRS!I31</f>
        <v>80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25</v>
      </c>
      <c r="Q32" s="109">
        <v>91</v>
      </c>
      <c r="R32" s="109">
        <v>25</v>
      </c>
      <c r="S32" s="109">
        <v>15</v>
      </c>
      <c r="T32" s="109">
        <v>10</v>
      </c>
      <c r="U32" s="109">
        <v>20</v>
      </c>
      <c r="V32" s="109"/>
      <c r="W32" s="109"/>
      <c r="X32" s="109"/>
      <c r="Y32" s="109"/>
      <c r="Z32" s="109"/>
      <c r="AA32" s="60">
        <f t="shared" si="2"/>
        <v>161</v>
      </c>
      <c r="AB32" s="67">
        <f t="shared" si="3"/>
        <v>61.923076923076927</v>
      </c>
      <c r="AC32" s="111">
        <v>60</v>
      </c>
      <c r="AD32" s="67">
        <f t="shared" si="4"/>
        <v>60</v>
      </c>
      <c r="AE32" s="66">
        <f>CRS!H32</f>
        <v>49.08461538461539</v>
      </c>
      <c r="AF32" s="64">
        <f>CRS!I32</f>
        <v>74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20</v>
      </c>
      <c r="P33" s="67">
        <f t="shared" si="1"/>
        <v>25</v>
      </c>
      <c r="Q33" s="109">
        <v>100</v>
      </c>
      <c r="R33" s="109">
        <v>100</v>
      </c>
      <c r="S33" s="109" t="s">
        <v>256</v>
      </c>
      <c r="T33" s="109">
        <v>10</v>
      </c>
      <c r="U33" s="109">
        <v>20</v>
      </c>
      <c r="V33" s="109"/>
      <c r="W33" s="109"/>
      <c r="X33" s="109"/>
      <c r="Y33" s="109"/>
      <c r="Z33" s="109"/>
      <c r="AA33" s="60">
        <f t="shared" si="2"/>
        <v>230</v>
      </c>
      <c r="AB33" s="67">
        <f t="shared" si="3"/>
        <v>88.461538461538453</v>
      </c>
      <c r="AC33" s="111">
        <v>44</v>
      </c>
      <c r="AD33" s="67">
        <f t="shared" si="4"/>
        <v>44</v>
      </c>
      <c r="AE33" s="66">
        <f>CRS!H33</f>
        <v>52.402307692307694</v>
      </c>
      <c r="AF33" s="64">
        <f>CRS!I33</f>
        <v>76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>
        <v>20</v>
      </c>
      <c r="F34" s="109">
        <v>55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93.75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88</v>
      </c>
      <c r="AD34" s="67">
        <f t="shared" si="4"/>
        <v>88</v>
      </c>
      <c r="AE34" s="66">
        <f>CRS!H34</f>
        <v>93.857500000000002</v>
      </c>
      <c r="AF34" s="64">
        <f>CRS!I34</f>
        <v>97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>
        <v>20</v>
      </c>
      <c r="F35" s="109">
        <v>45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65</v>
      </c>
      <c r="P35" s="67">
        <f t="shared" si="1"/>
        <v>81.25</v>
      </c>
      <c r="Q35" s="109">
        <v>56</v>
      </c>
      <c r="R35" s="109"/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116</v>
      </c>
      <c r="AB35" s="67">
        <f t="shared" si="3"/>
        <v>44.61538461538462</v>
      </c>
      <c r="AC35" s="111">
        <v>34</v>
      </c>
      <c r="AD35" s="67">
        <f t="shared" si="4"/>
        <v>34</v>
      </c>
      <c r="AE35" s="66">
        <f>CRS!H35</f>
        <v>53.095576923076926</v>
      </c>
      <c r="AF35" s="64">
        <f>CRS!I35</f>
        <v>77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>
        <v>0</v>
      </c>
      <c r="F36" s="109">
        <v>10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10</v>
      </c>
      <c r="P36" s="67">
        <f t="shared" si="1"/>
        <v>12.5</v>
      </c>
      <c r="Q36" s="109">
        <v>75</v>
      </c>
      <c r="R36" s="109"/>
      <c r="S36" s="109">
        <v>10</v>
      </c>
      <c r="T36" s="109">
        <v>20</v>
      </c>
      <c r="U36" s="109">
        <v>0</v>
      </c>
      <c r="V36" s="109"/>
      <c r="W36" s="109"/>
      <c r="X36" s="109"/>
      <c r="Y36" s="109"/>
      <c r="Z36" s="109"/>
      <c r="AA36" s="60">
        <f t="shared" si="2"/>
        <v>105</v>
      </c>
      <c r="AB36" s="67">
        <f t="shared" si="3"/>
        <v>40.384615384615387</v>
      </c>
      <c r="AC36" s="111">
        <v>26</v>
      </c>
      <c r="AD36" s="67">
        <f t="shared" si="4"/>
        <v>26</v>
      </c>
      <c r="AE36" s="66">
        <f>CRS!H36</f>
        <v>26.29192307692308</v>
      </c>
      <c r="AF36" s="64">
        <f>CRS!I36</f>
        <v>72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>
        <v>20</v>
      </c>
      <c r="F37" s="109">
        <v>54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74</v>
      </c>
      <c r="P37" s="67">
        <f t="shared" si="1"/>
        <v>92.5</v>
      </c>
      <c r="Q37" s="109">
        <v>41</v>
      </c>
      <c r="R37" s="109"/>
      <c r="S37" s="109">
        <v>15</v>
      </c>
      <c r="T37" s="109">
        <v>10</v>
      </c>
      <c r="U37" s="109">
        <v>5</v>
      </c>
      <c r="V37" s="109"/>
      <c r="W37" s="109"/>
      <c r="X37" s="109"/>
      <c r="Y37" s="109"/>
      <c r="Z37" s="109"/>
      <c r="AA37" s="60">
        <f t="shared" si="2"/>
        <v>71</v>
      </c>
      <c r="AB37" s="67">
        <f t="shared" si="3"/>
        <v>27.307692307692307</v>
      </c>
      <c r="AC37" s="111">
        <v>62</v>
      </c>
      <c r="AD37" s="67">
        <f t="shared" si="4"/>
        <v>62</v>
      </c>
      <c r="AE37" s="66">
        <f>CRS!H37</f>
        <v>60.616538461538468</v>
      </c>
      <c r="AF37" s="64">
        <f>CRS!I37</f>
        <v>80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>
        <v>20</v>
      </c>
      <c r="F38" s="109">
        <v>54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92.5</v>
      </c>
      <c r="Q38" s="109">
        <v>100</v>
      </c>
      <c r="R38" s="109">
        <v>100</v>
      </c>
      <c r="S38" s="109">
        <v>15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255</v>
      </c>
      <c r="AB38" s="67">
        <f t="shared" si="3"/>
        <v>98.076923076923066</v>
      </c>
      <c r="AC38" s="111">
        <v>68</v>
      </c>
      <c r="AD38" s="67">
        <f t="shared" si="4"/>
        <v>68</v>
      </c>
      <c r="AE38" s="66">
        <f>CRS!H38</f>
        <v>86.010384615384623</v>
      </c>
      <c r="AF38" s="64">
        <f>CRS!I38</f>
        <v>93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>
        <v>20</v>
      </c>
      <c r="F39" s="109"/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20</v>
      </c>
      <c r="P39" s="67">
        <f t="shared" si="1"/>
        <v>25</v>
      </c>
      <c r="Q39" s="109">
        <v>83</v>
      </c>
      <c r="R39" s="109"/>
      <c r="S39" s="109">
        <v>15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138</v>
      </c>
      <c r="AB39" s="67">
        <f t="shared" si="3"/>
        <v>53.07692307692308</v>
      </c>
      <c r="AC39" s="111">
        <v>56</v>
      </c>
      <c r="AD39" s="67">
        <f t="shared" si="4"/>
        <v>56.000000000000007</v>
      </c>
      <c r="AE39" s="66">
        <f>CRS!H39</f>
        <v>44.805384615384625</v>
      </c>
      <c r="AF39" s="64">
        <f>CRS!I39</f>
        <v>74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30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50</v>
      </c>
      <c r="P40" s="67">
        <f t="shared" si="1"/>
        <v>62.5</v>
      </c>
      <c r="Q40" s="109"/>
      <c r="R40" s="109"/>
      <c r="S40" s="109">
        <v>15</v>
      </c>
      <c r="T40" s="109">
        <v>20</v>
      </c>
      <c r="U40" s="109">
        <v>15</v>
      </c>
      <c r="V40" s="109"/>
      <c r="W40" s="109"/>
      <c r="X40" s="109"/>
      <c r="Y40" s="109"/>
      <c r="Z40" s="109"/>
      <c r="AA40" s="60">
        <f t="shared" si="2"/>
        <v>50</v>
      </c>
      <c r="AB40" s="67">
        <f t="shared" si="3"/>
        <v>19.230769230769234</v>
      </c>
      <c r="AC40" s="111">
        <v>60</v>
      </c>
      <c r="AD40" s="67">
        <f t="shared" si="4"/>
        <v>60</v>
      </c>
      <c r="AE40" s="66">
        <f>CRS!H40</f>
        <v>47.371153846153845</v>
      </c>
      <c r="AF40" s="64">
        <f>CRS!I40</f>
        <v>74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2A  ITE3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80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45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65</v>
      </c>
      <c r="P50" s="67">
        <f t="shared" ref="P50:P80" si="10">IF(O50="","",O50/$O$6*100)</f>
        <v>81.25</v>
      </c>
      <c r="Q50" s="109">
        <v>91</v>
      </c>
      <c r="R50" s="109">
        <v>75</v>
      </c>
      <c r="S50" s="109">
        <v>15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221</v>
      </c>
      <c r="AB50" s="67">
        <f t="shared" ref="AB50:AB80" si="12">IF(AA50="","",AA50/$AA$6*100)</f>
        <v>85</v>
      </c>
      <c r="AC50" s="111">
        <v>60</v>
      </c>
      <c r="AD50" s="67">
        <f t="shared" ref="AD50:AD80" si="13">IF(AC50="","",AC50/$AC$5*100)</f>
        <v>60</v>
      </c>
      <c r="AE50" s="66">
        <f>CRS!H50</f>
        <v>75.262500000000003</v>
      </c>
      <c r="AF50" s="64">
        <f>CRS!I50</f>
        <v>88</v>
      </c>
    </row>
    <row r="51" spans="1:32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48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68</v>
      </c>
      <c r="P51" s="67">
        <f t="shared" si="10"/>
        <v>85</v>
      </c>
      <c r="Q51" s="109"/>
      <c r="R51" s="109"/>
      <c r="S51" s="109" t="s">
        <v>256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15.384615384615385</v>
      </c>
      <c r="AC51" s="111">
        <v>50</v>
      </c>
      <c r="AD51" s="67">
        <f t="shared" si="13"/>
        <v>50</v>
      </c>
      <c r="AE51" s="66">
        <f>CRS!H51</f>
        <v>50.126923076923077</v>
      </c>
      <c r="AF51" s="64">
        <f>CRS!I51</f>
        <v>75</v>
      </c>
    </row>
    <row r="52" spans="1:32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>
        <v>20</v>
      </c>
      <c r="F52" s="109">
        <v>33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53</v>
      </c>
      <c r="P52" s="67">
        <f t="shared" si="10"/>
        <v>66.25</v>
      </c>
      <c r="Q52" s="109">
        <v>100</v>
      </c>
      <c r="R52" s="109">
        <v>100</v>
      </c>
      <c r="S52" s="109">
        <v>15</v>
      </c>
      <c r="T52" s="109">
        <v>20</v>
      </c>
      <c r="U52" s="109">
        <v>10</v>
      </c>
      <c r="V52" s="109"/>
      <c r="W52" s="109"/>
      <c r="X52" s="109"/>
      <c r="Y52" s="109"/>
      <c r="Z52" s="109"/>
      <c r="AA52" s="60">
        <f t="shared" si="11"/>
        <v>245</v>
      </c>
      <c r="AB52" s="67">
        <f t="shared" si="12"/>
        <v>94.230769230769226</v>
      </c>
      <c r="AC52" s="111">
        <v>42</v>
      </c>
      <c r="AD52" s="67">
        <f t="shared" si="13"/>
        <v>42</v>
      </c>
      <c r="AE52" s="66">
        <f>CRS!H52</f>
        <v>67.238653846153852</v>
      </c>
      <c r="AF52" s="64">
        <f>CRS!I52</f>
        <v>84</v>
      </c>
    </row>
    <row r="53" spans="1:32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>
        <v>20</v>
      </c>
      <c r="F53" s="109">
        <v>42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9"/>
        <v>62</v>
      </c>
      <c r="P53" s="67">
        <f t="shared" si="10"/>
        <v>77.5</v>
      </c>
      <c r="Q53" s="109">
        <v>66</v>
      </c>
      <c r="R53" s="109">
        <v>25</v>
      </c>
      <c r="S53" s="109">
        <v>15</v>
      </c>
      <c r="T53" s="109">
        <v>20</v>
      </c>
      <c r="U53" s="109">
        <v>15</v>
      </c>
      <c r="V53" s="109"/>
      <c r="W53" s="109"/>
      <c r="X53" s="109"/>
      <c r="Y53" s="109"/>
      <c r="Z53" s="109"/>
      <c r="AA53" s="60">
        <f t="shared" si="11"/>
        <v>141</v>
      </c>
      <c r="AB53" s="67">
        <f t="shared" si="12"/>
        <v>54.230769230769226</v>
      </c>
      <c r="AC53" s="111">
        <v>44</v>
      </c>
      <c r="AD53" s="67">
        <f t="shared" si="13"/>
        <v>44</v>
      </c>
      <c r="AE53" s="66">
        <f>CRS!H53</f>
        <v>58.431153846153848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>
        <v>20</v>
      </c>
      <c r="F54" s="109">
        <v>54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74</v>
      </c>
      <c r="P54" s="67">
        <f t="shared" si="10"/>
        <v>92.5</v>
      </c>
      <c r="Q54" s="109">
        <v>50</v>
      </c>
      <c r="R54" s="109"/>
      <c r="S54" s="109">
        <v>10</v>
      </c>
      <c r="T54" s="109">
        <v>10</v>
      </c>
      <c r="U54" s="109">
        <v>15</v>
      </c>
      <c r="V54" s="109"/>
      <c r="W54" s="109"/>
      <c r="X54" s="109"/>
      <c r="Y54" s="109"/>
      <c r="Z54" s="109"/>
      <c r="AA54" s="60">
        <f t="shared" si="11"/>
        <v>85</v>
      </c>
      <c r="AB54" s="67">
        <f t="shared" si="12"/>
        <v>32.692307692307693</v>
      </c>
      <c r="AC54" s="111">
        <v>34</v>
      </c>
      <c r="AD54" s="67">
        <f t="shared" si="13"/>
        <v>34</v>
      </c>
      <c r="AE54" s="66">
        <f>CRS!H54</f>
        <v>52.873461538461541</v>
      </c>
      <c r="AF54" s="64">
        <f>CRS!I54</f>
        <v>76</v>
      </c>
    </row>
    <row r="55" spans="1:32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>
        <v>20</v>
      </c>
      <c r="F55" s="109">
        <v>17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9"/>
        <v>37</v>
      </c>
      <c r="P55" s="67">
        <f t="shared" si="10"/>
        <v>46.25</v>
      </c>
      <c r="Q55" s="109">
        <v>66</v>
      </c>
      <c r="R55" s="109"/>
      <c r="S55" s="109">
        <v>10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116</v>
      </c>
      <c r="AB55" s="67">
        <f t="shared" si="12"/>
        <v>44.61538461538462</v>
      </c>
      <c r="AC55" s="111">
        <v>46</v>
      </c>
      <c r="AD55" s="67">
        <f t="shared" si="13"/>
        <v>46</v>
      </c>
      <c r="AE55" s="66">
        <f>CRS!H55</f>
        <v>45.625576923076927</v>
      </c>
      <c r="AF55" s="64">
        <f>CRS!I55</f>
        <v>74</v>
      </c>
    </row>
    <row r="56" spans="1:32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>
        <v>20</v>
      </c>
      <c r="F56" s="109">
        <v>0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9"/>
        <v>20</v>
      </c>
      <c r="P56" s="67">
        <f t="shared" si="10"/>
        <v>25</v>
      </c>
      <c r="Q56" s="109">
        <v>83</v>
      </c>
      <c r="R56" s="109"/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143</v>
      </c>
      <c r="AB56" s="67">
        <f t="shared" si="12"/>
        <v>55.000000000000007</v>
      </c>
      <c r="AC56" s="111">
        <v>48</v>
      </c>
      <c r="AD56" s="67">
        <f t="shared" si="13"/>
        <v>48</v>
      </c>
      <c r="AE56" s="66">
        <f>CRS!H56</f>
        <v>42.72</v>
      </c>
      <c r="AF56" s="64">
        <f>CRS!I56</f>
        <v>73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ITE3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ITE3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2A  ITE3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10:00AM-11:15AM   MWF 3:00PM-4:15PM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ABDUL, JEMARIE M. </v>
      </c>
      <c r="C9" s="65" t="str">
        <f>CRS!C9</f>
        <v>F</v>
      </c>
      <c r="D9" s="70" t="str">
        <f>CRS!D9</f>
        <v>BSCS-DIGITAL ARTS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ABELLO, PAULA RUTH C. </v>
      </c>
      <c r="C10" s="65" t="str">
        <f>CRS!C10</f>
        <v>F</v>
      </c>
      <c r="D10" s="70" t="str">
        <f>CRS!D10</f>
        <v>BSCS-DIGITAL ARTS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ABRIGO, MIKIEGRACE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AL-QURAIHI, OMAR A.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BACAYAN, PHILIP III B.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BALIDOY, CHRISTIAN A. </v>
      </c>
      <c r="C14" s="65" t="str">
        <f>CRS!C14</f>
        <v>M</v>
      </c>
      <c r="D14" s="70" t="str">
        <f>CRS!D14</f>
        <v>BSCS-MOBILE TECH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BASIL, KEVIN EARL P. </v>
      </c>
      <c r="C15" s="65" t="str">
        <f>CRS!C15</f>
        <v>M</v>
      </c>
      <c r="D15" s="70" t="str">
        <f>CRS!D15</f>
        <v>BSCS-DIGITAL ARTS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BOLINGET, EUGENE CLEEVE S.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CALPO, EUGENE J M.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CAWAS, MARY HARLOUISE M.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COMISSING, MANUELLANI T.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GUZMAN, STEPHANIE ROSE N. </v>
      </c>
      <c r="C22" s="65" t="str">
        <f>CRS!C22</f>
        <v>F</v>
      </c>
      <c r="D22" s="70" t="str">
        <f>CRS!D22</f>
        <v>BSIT-ERP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DOMINGUEZ, LADY ROSE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DULATRE, GABRIELLE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ELSAFADI, OTHMAN F. </v>
      </c>
      <c r="C25" s="65" t="str">
        <f>CRS!C25</f>
        <v>M</v>
      </c>
      <c r="D25" s="70" t="str">
        <f>CRS!D25</f>
        <v>BSCS-MOBILE TECH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ESPAÑOLA, NECOLE P.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GALVEZ, JAYPHIL A.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HASSANE, HASSABALLAH MOUSSA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LEGASPI, BRYAN ALVIN C. </v>
      </c>
      <c r="C30" s="65" t="str">
        <f>CRS!C30</f>
        <v>M</v>
      </c>
      <c r="D30" s="70" t="str">
        <f>CRS!D30</f>
        <v>BSCS-MOBILE TECH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LEONOR, ANIKA T.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MALAGGAY, MARICRIS G. </v>
      </c>
      <c r="C32" s="65" t="str">
        <f>CRS!C32</f>
        <v>F</v>
      </c>
      <c r="D32" s="70" t="str">
        <f>CRS!D32</f>
        <v>BSCS-DIGITAL ARTS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MALICDAN, FRANZ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MEJIA, RAYMOND S. </v>
      </c>
      <c r="C34" s="65" t="str">
        <f>CRS!C34</f>
        <v>M</v>
      </c>
      <c r="D34" s="70" t="str">
        <f>CRS!D34</f>
        <v>BSCS-MOBILE TECH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MIRASOL, PHILIP JR. M.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MOHAMEN, MOHAMMED A.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PANGILINAN, JAE DARRYL R. </v>
      </c>
      <c r="C37" s="65" t="str">
        <f>CRS!C37</f>
        <v>M</v>
      </c>
      <c r="D37" s="70" t="str">
        <f>CRS!D37</f>
        <v>BSCS-DIGITAL ARTS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PASCUAL, ERIC S. </v>
      </c>
      <c r="C38" s="65" t="str">
        <f>CRS!C38</f>
        <v>M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PITAS, JOHN CLINTON B.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2A  ITE3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10:00AM-11:15AM   MWF 3:00PM-4:15PM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RODRIGO, RAVEN CARLOS T. </v>
      </c>
      <c r="C50" s="65" t="str">
        <f>CRS!C50</f>
        <v>M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SAC JR., PAMPILO Z.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SAMPAGA, GRACHELLE MARIZ N.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TECSON, QUENNY JANE B. </v>
      </c>
      <c r="C53" s="65" t="str">
        <f>CRS!C53</f>
        <v>F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TOBIAS, EDRIANNE REY C.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TOLEDO, MEUIS IRISH S.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VALBUENA, ADRIAN JAIRUS P.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5" t="str">
        <f>'INITIAL INPUT'!G12</f>
        <v>ITE3</v>
      </c>
      <c r="D11" s="386"/>
      <c r="E11" s="386"/>
      <c r="F11" s="163"/>
      <c r="G11" s="387" t="str">
        <f>CRS!A4</f>
        <v>TTH 10:00AM-11:15AM   MWF 3:00PM-4:15PM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15-1357-958</v>
      </c>
      <c r="C15" s="139" t="str">
        <f>IF(NAMES!B2="","",NAMES!B2)</f>
        <v xml:space="preserve">ABDUL, JEMARIE M. </v>
      </c>
      <c r="D15" s="140"/>
      <c r="E15" s="141" t="str">
        <f>IF(NAMES!C2="","",NAMES!C2)</f>
        <v>F</v>
      </c>
      <c r="F15" s="142"/>
      <c r="G15" s="143" t="str">
        <f>IF(NAMES!D2="","",NAMES!D2)</f>
        <v>BSCS-DIGITAL ARTS TRACK-2</v>
      </c>
      <c r="H15" s="133"/>
      <c r="I15" s="144">
        <f>IF(CRS!I9="","",CRS!I9)</f>
        <v>80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15-4471-128</v>
      </c>
      <c r="C16" s="139" t="str">
        <f>IF(NAMES!B3="","",NAMES!B3)</f>
        <v xml:space="preserve">ABELLO, PAULA RUTH C.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TRACK-1</v>
      </c>
      <c r="H16" s="133"/>
      <c r="I16" s="144">
        <f>IF(CRS!I10="","",CRS!I10)</f>
        <v>82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15-1098-521</v>
      </c>
      <c r="C17" s="139" t="str">
        <f>IF(NAMES!B4="","",NAMES!B4)</f>
        <v xml:space="preserve">ABRIGO, MIKIEGRACE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85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14-5112-867</v>
      </c>
      <c r="C18" s="139" t="str">
        <f>IF(NAMES!B5="","",NAMES!B5)</f>
        <v xml:space="preserve">AL-QURAIHI, OMAR A.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15-4414-542</v>
      </c>
      <c r="C19" s="139" t="str">
        <f>IF(NAMES!B6="","",NAMES!B6)</f>
        <v xml:space="preserve">BACAYAN, PHILIP III B.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15-3660-958</v>
      </c>
      <c r="C20" s="139" t="str">
        <f>IF(NAMES!B7="","",NAMES!B7)</f>
        <v xml:space="preserve">BALIDOY, CHRISTIAN A. </v>
      </c>
      <c r="D20" s="140"/>
      <c r="E20" s="141" t="str">
        <f>IF(NAMES!C7="","",NAMES!C7)</f>
        <v>M</v>
      </c>
      <c r="F20" s="142"/>
      <c r="G20" s="143" t="str">
        <f>IF(NAMES!D7="","",NAMES!D7)</f>
        <v>BSCS-MOBILE TECH TRACK-1</v>
      </c>
      <c r="H20" s="133"/>
      <c r="I20" s="144">
        <f>IF(CRS!I14="","",CRS!I14)</f>
        <v>84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14-0920-530</v>
      </c>
      <c r="C21" s="139" t="str">
        <f>IF(NAMES!B8="","",NAMES!B8)</f>
        <v xml:space="preserve">BASIL, KEVIN EARL P.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TRACK-2</v>
      </c>
      <c r="H21" s="133"/>
      <c r="I21" s="144">
        <f>IF(CRS!I15="","",CRS!I15)</f>
        <v>80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16-3700-661</v>
      </c>
      <c r="C22" s="139" t="str">
        <f>IF(NAMES!B9="","",NAMES!B9)</f>
        <v xml:space="preserve">BOLINGET, EUGENE CLEEVE S.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78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16-3797-665</v>
      </c>
      <c r="C24" s="139" t="str">
        <f>IF(NAMES!B11="","",NAMES!B11)</f>
        <v xml:space="preserve">CALPO, EUGENE J M.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15-1265-808</v>
      </c>
      <c r="C25" s="139" t="str">
        <f>IF(NAMES!B12="","",NAMES!B12)</f>
        <v xml:space="preserve">CAWAS, MARY HARLOUISE M.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83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15-0562-104</v>
      </c>
      <c r="C26" s="139" t="str">
        <f>IF(NAMES!B13="","",NAMES!B13)</f>
        <v xml:space="preserve">COMISSING, MANUELLANI T.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>
        <f>IF(CRS!I20="","",CRS!I20)</f>
        <v>76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81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15-4133-681</v>
      </c>
      <c r="C28" s="139" t="str">
        <f>IF(NAMES!B15="","",NAMES!B15)</f>
        <v xml:space="preserve">DE GUZMAN, STEPHANIE ROSE N. </v>
      </c>
      <c r="D28" s="140"/>
      <c r="E28" s="141" t="str">
        <f>IF(NAMES!C15="","",NAMES!C15)</f>
        <v>F</v>
      </c>
      <c r="F28" s="142"/>
      <c r="G28" s="143" t="str">
        <f>IF(NAMES!D15="","",NAMES!D15)</f>
        <v>BSIT-ERP TRACK-1</v>
      </c>
      <c r="H28" s="133"/>
      <c r="I28" s="144">
        <f>IF(CRS!I22="","",CRS!I22)</f>
        <v>89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15-1001-971</v>
      </c>
      <c r="C29" s="139" t="str">
        <f>IF(NAMES!B16="","",NAMES!B16)</f>
        <v xml:space="preserve">DOMINGUEZ, LADY ROSE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14-0309-328</v>
      </c>
      <c r="C30" s="139" t="str">
        <f>IF(NAMES!B17="","",NAMES!B17)</f>
        <v xml:space="preserve">DULATRE, GABRIELLE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15-2684-434</v>
      </c>
      <c r="C31" s="139" t="str">
        <f>IF(NAMES!B18="","",NAMES!B18)</f>
        <v xml:space="preserve">ELSAFADI, OTHMAN F. </v>
      </c>
      <c r="D31" s="140"/>
      <c r="E31" s="141" t="str">
        <f>IF(NAMES!C18="","",NAMES!C18)</f>
        <v>M</v>
      </c>
      <c r="F31" s="142"/>
      <c r="G31" s="143" t="str">
        <f>IF(NAMES!D18="","",NAMES!D18)</f>
        <v>BSCS-MOBILE TECH TRACK-1</v>
      </c>
      <c r="H31" s="133"/>
      <c r="I31" s="144">
        <f>IF(CRS!I25="","",CRS!I25)</f>
        <v>74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15-0341-500</v>
      </c>
      <c r="C32" s="139" t="str">
        <f>IF(NAMES!B19="","",NAMES!B19)</f>
        <v xml:space="preserve">ESPAÑOLA, NECOLE P.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14-4032-791</v>
      </c>
      <c r="C33" s="139" t="str">
        <f>IF(NAMES!B20="","",NAMES!B20)</f>
        <v xml:space="preserve">GALVEZ, JAYPHIL A.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89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15-3419-424</v>
      </c>
      <c r="C35" s="139" t="str">
        <f>IF(NAMES!B22="","",NAMES!B22)</f>
        <v xml:space="preserve">HASSANE, HASSABALLAH MOUSSA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15-3718-936</v>
      </c>
      <c r="C36" s="139" t="str">
        <f>IF(NAMES!B23="","",NAMES!B23)</f>
        <v xml:space="preserve">LEGASPI, BRYAN ALVIN C. </v>
      </c>
      <c r="D36" s="140"/>
      <c r="E36" s="141" t="str">
        <f>IF(NAMES!C23="","",NAMES!C23)</f>
        <v>M</v>
      </c>
      <c r="F36" s="142"/>
      <c r="G36" s="143" t="str">
        <f>IF(NAMES!D23="","",NAMES!D23)</f>
        <v>BSCS-MOBILE TECH TRACK-1</v>
      </c>
      <c r="H36" s="133"/>
      <c r="I36" s="144">
        <f>IF(CRS!I30="","",CRS!I30)</f>
        <v>82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16-3740-933</v>
      </c>
      <c r="C37" s="139" t="str">
        <f>IF(NAMES!B24="","",NAMES!B24)</f>
        <v xml:space="preserve">LEONOR, ANIKA T.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15-2312-454</v>
      </c>
      <c r="C38" s="139" t="str">
        <f>IF(NAMES!B25="","",NAMES!B25)</f>
        <v xml:space="preserve">MALAGGAY, MARICRIS G.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15-0855-978</v>
      </c>
      <c r="C39" s="139" t="str">
        <f>IF(NAMES!B26="","",NAMES!B26)</f>
        <v xml:space="preserve">MALICDAN, FRANZ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76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15-3541-329</v>
      </c>
      <c r="C40" s="139" t="str">
        <f>IF(NAMES!B27="","",NAMES!B27)</f>
        <v xml:space="preserve">MEJIA, RAYMOND S. </v>
      </c>
      <c r="D40" s="140"/>
      <c r="E40" s="141" t="str">
        <f>IF(NAMES!C27="","",NAMES!C27)</f>
        <v>M</v>
      </c>
      <c r="F40" s="142"/>
      <c r="G40" s="143" t="str">
        <f>IF(NAMES!D27="","",NAMES!D27)</f>
        <v>BSCS-MOBILE TECH TRACK-2</v>
      </c>
      <c r="H40" s="133"/>
      <c r="I40" s="144">
        <f>IF(CRS!I34="","",CRS!I34)</f>
        <v>97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16-4123-188</v>
      </c>
      <c r="C41" s="139" t="str">
        <f>IF(NAMES!B28="","",NAMES!B28)</f>
        <v xml:space="preserve">MIRASOL, PHILIP JR. M.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77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14-4118-313</v>
      </c>
      <c r="C42" s="139" t="str">
        <f>IF(NAMES!B29="","",NAMES!B29)</f>
        <v xml:space="preserve">MOHAMEN, MOHAMMED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15-0019-175</v>
      </c>
      <c r="C43" s="139" t="str">
        <f>IF(NAMES!B30="","",NAMES!B30)</f>
        <v xml:space="preserve">PANGILINAN, JAE DARRYL R. </v>
      </c>
      <c r="D43" s="140"/>
      <c r="E43" s="141" t="str">
        <f>IF(NAMES!C30="","",NAMES!C30)</f>
        <v>M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15-0378-775</v>
      </c>
      <c r="C44" s="139" t="str">
        <f>IF(NAMES!B31="","",NAMES!B31)</f>
        <v xml:space="preserve">PASCUAL, ERIC S.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TRACK-2</v>
      </c>
      <c r="H44" s="133"/>
      <c r="I44" s="144">
        <f>IF(CRS!I38="","",CRS!I38)</f>
        <v>93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74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15-1340-824</v>
      </c>
      <c r="C46" s="139" t="str">
        <f>IF(NAMES!B33="","",NAMES!B33)</f>
        <v xml:space="preserve">PITAS, JOHN CLINTON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74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5" t="str">
        <f>C11</f>
        <v>ITE3</v>
      </c>
      <c r="D72" s="386"/>
      <c r="E72" s="386"/>
      <c r="F72" s="163"/>
      <c r="G72" s="387" t="str">
        <f>G11</f>
        <v>TTH 10:00AM-11:15AM   MWF 3:00PM-4:15PM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16-4767-509</v>
      </c>
      <c r="C76" s="139" t="str">
        <f>IF(NAMES!B34="","",NAMES!B34)</f>
        <v xml:space="preserve">RODRIGO, RAVEN CARLOS T.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88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12009008</v>
      </c>
      <c r="C77" s="139" t="str">
        <f>IF(NAMES!B35="","",NAMES!B35)</f>
        <v xml:space="preserve">SAC JR., PAMPILO Z.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75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14-4946-778</v>
      </c>
      <c r="C78" s="139" t="str">
        <f>IF(NAMES!B36="","",NAMES!B36)</f>
        <v xml:space="preserve">SAMPAGA, GRACHELLE MARIZ N.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>
        <f>IF(CRS!I52="","",CRS!I52)</f>
        <v>84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16-4777-853</v>
      </c>
      <c r="C79" s="139" t="str">
        <f>IF(NAMES!B37="","",NAMES!B37)</f>
        <v xml:space="preserve">TECSON, QUENNY JANE B.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TRACK-1</v>
      </c>
      <c r="H79" s="133"/>
      <c r="I79" s="144">
        <f>IF(CRS!I53="","",CRS!I53)</f>
        <v>79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15-0501-377</v>
      </c>
      <c r="C80" s="139" t="str">
        <f>IF(NAMES!B38="","",NAMES!B38)</f>
        <v xml:space="preserve">TOBIAS, EDRIANNE REY C.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>
        <f>IF(CRS!I54="","",CRS!I54)</f>
        <v>76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15-4465-341</v>
      </c>
      <c r="C81" s="139" t="str">
        <f>IF(NAMES!B39="","",NAMES!B39)</f>
        <v xml:space="preserve">TOLEDO, MEUIS IRISH S.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74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15-4139-104</v>
      </c>
      <c r="C82" s="139" t="str">
        <f>IF(NAMES!B40="","",NAMES!B40)</f>
        <v xml:space="preserve">VALBUENA, ADRIAN JAIRUS P.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73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2017-02-13T05:36:24Z</dcterms:modified>
</cp:coreProperties>
</file>