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ileOrg\Class Records\2T1617CR\"/>
    </mc:Choice>
  </mc:AlternateContent>
  <bookViews>
    <workbookView xWindow="0" yWindow="0" windowWidth="19200" windowHeight="7500" activeTab="2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62913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6" s="1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7" s="1"/>
  <c r="B35" i="3"/>
  <c r="B34" i="4"/>
  <c r="B33" i="4"/>
  <c r="B33" i="3" s="1"/>
  <c r="B32" i="4"/>
  <c r="B32" i="6" s="1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O55" i="3"/>
  <c r="O54" i="3"/>
  <c r="O53" i="3"/>
  <c r="O52" i="3"/>
  <c r="O51" i="3"/>
  <c r="O50" i="3"/>
  <c r="P50" i="3" s="1"/>
  <c r="E50" i="4" s="1"/>
  <c r="O40" i="3"/>
  <c r="P40" i="3" s="1"/>
  <c r="E40" i="4" s="1"/>
  <c r="O39" i="3"/>
  <c r="O38" i="3"/>
  <c r="P38" i="3" s="1"/>
  <c r="E38" i="4" s="1"/>
  <c r="O37" i="3"/>
  <c r="O36" i="3"/>
  <c r="O35" i="3"/>
  <c r="O34" i="3"/>
  <c r="O33" i="3"/>
  <c r="O32" i="3"/>
  <c r="O31" i="3"/>
  <c r="P31" i="3" s="1"/>
  <c r="E31" i="4" s="1"/>
  <c r="O30" i="3"/>
  <c r="O29" i="3"/>
  <c r="O28" i="3"/>
  <c r="O27" i="3"/>
  <c r="O26" i="3"/>
  <c r="O25" i="3"/>
  <c r="P25" i="3" s="1"/>
  <c r="E25" i="4" s="1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8" i="6"/>
  <c r="C19" i="6"/>
  <c r="C21" i="6"/>
  <c r="C25" i="6"/>
  <c r="C26" i="6"/>
  <c r="C28" i="6"/>
  <c r="C34" i="6"/>
  <c r="C36" i="6"/>
  <c r="C39" i="6"/>
  <c r="B51" i="6"/>
  <c r="D51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3" i="7"/>
  <c r="B18" i="7"/>
  <c r="B19" i="7"/>
  <c r="D19" i="7"/>
  <c r="D21" i="7"/>
  <c r="C25" i="7"/>
  <c r="C26" i="7"/>
  <c r="C28" i="7"/>
  <c r="B31" i="7"/>
  <c r="B32" i="7"/>
  <c r="D35" i="7"/>
  <c r="D36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0" i="6"/>
  <c r="D11" i="6"/>
  <c r="D12" i="6"/>
  <c r="B15" i="6"/>
  <c r="B17" i="6"/>
  <c r="D18" i="6"/>
  <c r="B19" i="6"/>
  <c r="D19" i="6"/>
  <c r="D21" i="6"/>
  <c r="B22" i="6"/>
  <c r="B23" i="6"/>
  <c r="B25" i="6"/>
  <c r="B26" i="6"/>
  <c r="B27" i="6"/>
  <c r="D30" i="6"/>
  <c r="B31" i="6"/>
  <c r="B33" i="6"/>
  <c r="B34" i="6"/>
  <c r="B35" i="6"/>
  <c r="D35" i="6"/>
  <c r="D39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8" i="7"/>
  <c r="C20" i="7"/>
  <c r="C21" i="7"/>
  <c r="B23" i="7"/>
  <c r="D25" i="7"/>
  <c r="B26" i="7"/>
  <c r="D30" i="7"/>
  <c r="C34" i="7"/>
  <c r="C36" i="7"/>
  <c r="D39" i="7"/>
  <c r="C50" i="7"/>
  <c r="C52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 s="1"/>
  <c r="AB15" i="3"/>
  <c r="F15" i="4" s="1"/>
  <c r="AB17" i="3"/>
  <c r="F17" i="4" s="1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P14" i="3"/>
  <c r="E14" i="4" s="1"/>
  <c r="P20" i="3"/>
  <c r="E20" i="4" s="1"/>
  <c r="P30" i="3"/>
  <c r="E30" i="4" s="1"/>
  <c r="P36" i="3"/>
  <c r="E36" i="4" s="1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P13" i="3"/>
  <c r="E13" i="4" s="1"/>
  <c r="P21" i="3"/>
  <c r="E21" i="4" s="1"/>
  <c r="P37" i="3"/>
  <c r="E37" i="4" s="1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 l="1"/>
  <c r="W55" i="4" s="1"/>
  <c r="P9" i="3"/>
  <c r="E9" i="4" s="1"/>
  <c r="H9" i="4" s="1"/>
  <c r="I9" i="4" s="1"/>
  <c r="AF9" i="3" s="1"/>
  <c r="P27" i="3"/>
  <c r="E27" i="4" s="1"/>
  <c r="P10" i="3"/>
  <c r="E10" i="4" s="1"/>
  <c r="H10" i="4" s="1"/>
  <c r="I10" i="4" s="1"/>
  <c r="AF10" i="3" s="1"/>
  <c r="P28" i="3"/>
  <c r="E28" i="4" s="1"/>
  <c r="P34" i="3"/>
  <c r="E34" i="4" s="1"/>
  <c r="H34" i="4" s="1"/>
  <c r="AE34" i="3" s="1"/>
  <c r="P11" i="3"/>
  <c r="E11" i="4" s="1"/>
  <c r="P15" i="3"/>
  <c r="E15" i="4" s="1"/>
  <c r="H15" i="4" s="1"/>
  <c r="I15" i="4" s="1"/>
  <c r="P17" i="3"/>
  <c r="E17" i="4" s="1"/>
  <c r="H17" i="4" s="1"/>
  <c r="I17" i="4" s="1"/>
  <c r="P19" i="3"/>
  <c r="E19" i="4" s="1"/>
  <c r="P23" i="3"/>
  <c r="E23" i="4" s="1"/>
  <c r="H23" i="4" s="1"/>
  <c r="I23" i="4" s="1"/>
  <c r="P29" i="3"/>
  <c r="E29" i="4" s="1"/>
  <c r="H29" i="4" s="1"/>
  <c r="I29" i="4" s="1"/>
  <c r="I35" i="8" s="1"/>
  <c r="P33" i="3"/>
  <c r="E33" i="4" s="1"/>
  <c r="H33" i="4" s="1"/>
  <c r="P35" i="3"/>
  <c r="E35" i="4" s="1"/>
  <c r="H35" i="4" s="1"/>
  <c r="I35" i="4" s="1"/>
  <c r="P39" i="3"/>
  <c r="E39" i="4" s="1"/>
  <c r="P52" i="3"/>
  <c r="E52" i="4" s="1"/>
  <c r="H52" i="4" s="1"/>
  <c r="I52" i="4" s="1"/>
  <c r="P54" i="3"/>
  <c r="E54" i="4" s="1"/>
  <c r="H54" i="4" s="1"/>
  <c r="I54" i="4" s="1"/>
  <c r="P56" i="3"/>
  <c r="E56" i="4" s="1"/>
  <c r="H56" i="4" s="1"/>
  <c r="I56" i="4" s="1"/>
  <c r="P12" i="3"/>
  <c r="E12" i="4" s="1"/>
  <c r="P16" i="3"/>
  <c r="E16" i="4" s="1"/>
  <c r="P18" i="3"/>
  <c r="E18" i="4" s="1"/>
  <c r="H18" i="4" s="1"/>
  <c r="AE18" i="3" s="1"/>
  <c r="P22" i="3"/>
  <c r="E22" i="4" s="1"/>
  <c r="P24" i="3"/>
  <c r="E24" i="4" s="1"/>
  <c r="P26" i="3"/>
  <c r="E26" i="4" s="1"/>
  <c r="H26" i="4" s="1"/>
  <c r="AE26" i="3" s="1"/>
  <c r="P32" i="3"/>
  <c r="E32" i="4" s="1"/>
  <c r="H32" i="4" s="1"/>
  <c r="I32" i="4" s="1"/>
  <c r="P51" i="3"/>
  <c r="E51" i="4" s="1"/>
  <c r="H51" i="4" s="1"/>
  <c r="AE51" i="3" s="1"/>
  <c r="P53" i="3"/>
  <c r="E53" i="4" s="1"/>
  <c r="H53" i="4" s="1"/>
  <c r="I53" i="4" s="1"/>
  <c r="I79" i="8" s="1"/>
  <c r="C37" i="7"/>
  <c r="B38" i="6"/>
  <c r="B12" i="6"/>
  <c r="D9" i="6"/>
  <c r="D20" i="7"/>
  <c r="D12" i="7"/>
  <c r="D40" i="7"/>
  <c r="B29" i="7"/>
  <c r="D36" i="6"/>
  <c r="B28" i="6"/>
  <c r="D20" i="6"/>
  <c r="B38" i="7"/>
  <c r="C30" i="7"/>
  <c r="C23" i="7"/>
  <c r="B20" i="7"/>
  <c r="B17" i="7"/>
  <c r="B12" i="7"/>
  <c r="D56" i="6"/>
  <c r="C30" i="6"/>
  <c r="B55" i="7"/>
  <c r="B40" i="7"/>
  <c r="B28" i="7"/>
  <c r="B40" i="6"/>
  <c r="B20" i="6"/>
  <c r="B18" i="6"/>
  <c r="B13" i="6"/>
  <c r="B11" i="6"/>
  <c r="D37" i="7"/>
  <c r="B33" i="7"/>
  <c r="B22" i="7"/>
  <c r="D16" i="7"/>
  <c r="B55" i="6"/>
  <c r="C37" i="6"/>
  <c r="C20" i="6"/>
  <c r="C10" i="6"/>
  <c r="B9" i="6"/>
  <c r="G11" i="8"/>
  <c r="G72" i="8" s="1"/>
  <c r="T20" i="4"/>
  <c r="U20" i="4" s="1"/>
  <c r="V20" i="4" s="1"/>
  <c r="W20" i="4" s="1"/>
  <c r="AE20" i="7"/>
  <c r="T29" i="4"/>
  <c r="U29" i="4" s="1"/>
  <c r="AG29" i="7" s="1"/>
  <c r="AE29" i="7"/>
  <c r="AE37" i="7"/>
  <c r="T37" i="4"/>
  <c r="U37" i="4" s="1"/>
  <c r="V37" i="4" s="1"/>
  <c r="W37" i="4" s="1"/>
  <c r="AE59" i="7"/>
  <c r="T59" i="4"/>
  <c r="U59" i="4" s="1"/>
  <c r="AG59" i="7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K81" i="8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61" i="7"/>
  <c r="AF21" i="6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AF29" i="6"/>
  <c r="AF25" i="7"/>
  <c r="U56" i="4"/>
  <c r="V50" i="4"/>
  <c r="U77" i="4"/>
  <c r="V77" i="4" s="1"/>
  <c r="AF79" i="7"/>
  <c r="O88" i="8"/>
  <c r="M88" i="8"/>
  <c r="U40" i="4"/>
  <c r="V40" i="4" s="1"/>
  <c r="U9" i="4"/>
  <c r="W9" i="4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H58" i="4"/>
  <c r="U68" i="4"/>
  <c r="V68" i="4" s="1"/>
  <c r="W68" i="4" s="1"/>
  <c r="U75" i="4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61" i="4"/>
  <c r="I61" i="4" s="1"/>
  <c r="H68" i="4"/>
  <c r="AE68" i="3" s="1"/>
  <c r="H74" i="4"/>
  <c r="H65" i="4"/>
  <c r="AE65" i="3" s="1"/>
  <c r="H12" i="4"/>
  <c r="AE12" i="3" s="1"/>
  <c r="H60" i="4"/>
  <c r="AE60" i="3" s="1"/>
  <c r="AG31" i="7"/>
  <c r="U64" i="4"/>
  <c r="V64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40" i="4"/>
  <c r="I40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H25" i="4"/>
  <c r="AE25" i="3" s="1"/>
  <c r="H50" i="4"/>
  <c r="H57" i="4"/>
  <c r="I57" i="4" s="1"/>
  <c r="H63" i="4"/>
  <c r="H70" i="4"/>
  <c r="AE70" i="3" s="1"/>
  <c r="H77" i="4"/>
  <c r="AE77" i="3" s="1"/>
  <c r="AG20" i="7"/>
  <c r="V72" i="4"/>
  <c r="W72" i="4" s="1"/>
  <c r="AG72" i="7"/>
  <c r="K89" i="8"/>
  <c r="V25" i="4"/>
  <c r="W25" i="4" s="1"/>
  <c r="AG71" i="7"/>
  <c r="V71" i="4"/>
  <c r="AF69" i="6"/>
  <c r="U51" i="4"/>
  <c r="AF72" i="7"/>
  <c r="U69" i="4"/>
  <c r="AG15" i="7"/>
  <c r="AG34" i="7"/>
  <c r="U32" i="4"/>
  <c r="V11" i="4"/>
  <c r="U70" i="4"/>
  <c r="AF34" i="7"/>
  <c r="O92" i="8"/>
  <c r="AG19" i="7"/>
  <c r="AG62" i="7"/>
  <c r="AG29" i="6"/>
  <c r="O16" i="8"/>
  <c r="M16" i="8"/>
  <c r="M37" i="8"/>
  <c r="O37" i="8"/>
  <c r="K87" i="8"/>
  <c r="AG61" i="6"/>
  <c r="V61" i="4"/>
  <c r="W61" i="4" s="1"/>
  <c r="AG10" i="7"/>
  <c r="U80" i="4"/>
  <c r="M40" i="8"/>
  <c r="O40" i="8"/>
  <c r="U12" i="4"/>
  <c r="AE27" i="3"/>
  <c r="M39" i="8"/>
  <c r="AF11" i="3"/>
  <c r="AG60" i="7"/>
  <c r="AF60" i="7"/>
  <c r="AF66" i="7"/>
  <c r="M91" i="8"/>
  <c r="AG24" i="7"/>
  <c r="M25" i="8"/>
  <c r="AF10" i="7"/>
  <c r="AF30" i="7"/>
  <c r="U30" i="4"/>
  <c r="O30" i="8"/>
  <c r="M30" i="8"/>
  <c r="AG66" i="7"/>
  <c r="AG69" i="6"/>
  <c r="AF27" i="7"/>
  <c r="U27" i="4"/>
  <c r="O76" i="4" l="1"/>
  <c r="AG76" i="6" s="1"/>
  <c r="AG79" i="7"/>
  <c r="U57" i="4"/>
  <c r="V57" i="4" s="1"/>
  <c r="W57" i="4" s="1"/>
  <c r="AF37" i="7"/>
  <c r="AF59" i="7"/>
  <c r="I90" i="8"/>
  <c r="AF55" i="6"/>
  <c r="AG26" i="6"/>
  <c r="AF37" i="6"/>
  <c r="AG37" i="6"/>
  <c r="O20" i="4"/>
  <c r="K26" i="8" s="1"/>
  <c r="I31" i="4"/>
  <c r="I37" i="8" s="1"/>
  <c r="AG37" i="7"/>
  <c r="AG28" i="7"/>
  <c r="M34" i="8"/>
  <c r="K27" i="8"/>
  <c r="AF19" i="7"/>
  <c r="AG63" i="7"/>
  <c r="AF63" i="7"/>
  <c r="M89" i="8"/>
  <c r="M105" i="8"/>
  <c r="AG55" i="6"/>
  <c r="M29" i="8"/>
  <c r="AG23" i="7"/>
  <c r="AG52" i="6"/>
  <c r="AG13" i="7"/>
  <c r="AF23" i="7"/>
  <c r="I78" i="8"/>
  <c r="AF52" i="3"/>
  <c r="U39" i="4"/>
  <c r="AG39" i="7" s="1"/>
  <c r="U14" i="4"/>
  <c r="V14" i="4" s="1"/>
  <c r="W14" i="4" s="1"/>
  <c r="V26" i="4"/>
  <c r="W26" i="4" s="1"/>
  <c r="O32" i="8" s="1"/>
  <c r="O27" i="4"/>
  <c r="K33" i="8" s="1"/>
  <c r="AF31" i="6"/>
  <c r="I19" i="4"/>
  <c r="I25" i="8" s="1"/>
  <c r="AF20" i="7"/>
  <c r="AE11" i="3"/>
  <c r="O24" i="4"/>
  <c r="K30" i="8" s="1"/>
  <c r="K37" i="8"/>
  <c r="V29" i="4"/>
  <c r="M35" i="8" s="1"/>
  <c r="AF29" i="7"/>
  <c r="AF26" i="7"/>
  <c r="U52" i="4"/>
  <c r="AG52" i="7" s="1"/>
  <c r="O13" i="4"/>
  <c r="K19" i="8" s="1"/>
  <c r="M19" i="8"/>
  <c r="AF13" i="7"/>
  <c r="O56" i="4"/>
  <c r="K82" i="8" s="1"/>
  <c r="U35" i="4"/>
  <c r="V35" i="4" s="1"/>
  <c r="M41" i="8" s="1"/>
  <c r="O39" i="4"/>
  <c r="U22" i="4"/>
  <c r="V22" i="4" s="1"/>
  <c r="W22" i="4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K94" i="8"/>
  <c r="AF25" i="6"/>
  <c r="AG10" i="6"/>
  <c r="K44" i="8"/>
  <c r="W35" i="4"/>
  <c r="O41" i="8" s="1"/>
  <c r="M80" i="8"/>
  <c r="W54" i="4"/>
  <c r="O80" i="8" s="1"/>
  <c r="W64" i="4"/>
  <c r="O90" i="8" s="1"/>
  <c r="M32" i="8"/>
  <c r="O23" i="4"/>
  <c r="K29" i="8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W29" i="4"/>
  <c r="O35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G56" i="6"/>
  <c r="AE15" i="3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E66" i="3"/>
  <c r="AF57" i="3"/>
  <c r="I83" i="8"/>
  <c r="M31" i="8"/>
  <c r="O31" i="8"/>
  <c r="AF53" i="3"/>
  <c r="AG32" i="7"/>
  <c r="V32" i="4"/>
  <c r="W32" i="4" s="1"/>
  <c r="K105" i="8"/>
  <c r="M98" i="8"/>
  <c r="O98" i="8"/>
  <c r="AG51" i="7"/>
  <c r="V51" i="4"/>
  <c r="W51" i="4" s="1"/>
  <c r="I91" i="8"/>
  <c r="AF69" i="3"/>
  <c r="I87" i="8"/>
  <c r="AF61" i="3"/>
  <c r="O26" i="8"/>
  <c r="M26" i="8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V52" i="4"/>
  <c r="W52" i="4" s="1"/>
  <c r="AF15" i="3"/>
  <c r="I21" i="8"/>
  <c r="V39" i="4"/>
  <c r="W39" i="4" s="1"/>
  <c r="I38" i="8"/>
  <c r="AF32" i="3"/>
  <c r="AG14" i="6" l="1"/>
  <c r="AG16" i="7"/>
  <c r="AG73" i="6"/>
  <c r="AG22" i="7"/>
  <c r="AG18" i="7"/>
  <c r="AG14" i="7"/>
  <c r="AF62" i="3"/>
  <c r="AG20" i="6"/>
  <c r="AG27" i="6"/>
  <c r="AF19" i="3"/>
  <c r="O50" i="4"/>
  <c r="AG40" i="6"/>
  <c r="AG23" i="6"/>
  <c r="I42" i="8"/>
  <c r="AG24" i="6"/>
  <c r="AG35" i="7"/>
  <c r="I77" i="8"/>
  <c r="AF38" i="3"/>
  <c r="AG13" i="6"/>
  <c r="K45" i="8"/>
  <c r="AG39" i="6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AG50" i="6" l="1"/>
  <c r="K76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<sst xmlns="http://schemas.openxmlformats.org/spreadsheetml/2006/main" count="798" uniqueCount="254">
  <si>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</si>
  <si>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</si>
  <si>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</si>
  <si>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</si>
  <si>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</si>
  <si>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</si>
  <si>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</si>
  <si>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</si>
  <si>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</si>
  <si>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</si>
  <si>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</si>
  <si>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</si>
  <si>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</si>
  <si>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</si>
  <si>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</si>
  <si>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</si>
  <si>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</si>
  <si>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</si>
  <si>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</si>
  <si>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</si>
  <si>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</si>
  <si>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</si>
  <si>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</si>
  <si>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</si>
  <si>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</si>
  <si>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</si>
  <si>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</si>
  <si>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</si>
  <si>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</si>
  <si>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</si>
  <si>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</si>
  <si>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</si>
  <si>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</si>
  <si>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</si>
  <si>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</si>
  <si>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</si>
  <si>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</si>
  <si>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</si>
  <si>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</si>
  <si>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</si>
  <si>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</si>
  <si>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</si>
  <si>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</si>
  <si>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</si>
  <si>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</si>
  <si>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</si>
  <si>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</si>
  <si>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</si>
  <si>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</si>
  <si>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</si>
  <si>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</si>
  <si>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</si>
  <si>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</si>
  <si>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</si>
  <si>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</si>
  <si>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</si>
  <si>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</si>
  <si>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</si>
  <si>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</si>
  <si>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</si>
  <si>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</si>
  <si>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</si>
  <si>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</si>
  <si>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</si>
  <si>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</si>
  <si>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</si>
  <si>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</si>
  <si>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</si>
  <si>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</si>
  <si>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</si>
  <si>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</si>
  <si>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</si>
  <si>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</si>
  <si>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</si>
  <si>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</si>
  <si>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</si>
  <si>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</si>
  <si>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</si>
  <si>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</si>
  <si>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</si>
  <si>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</si>
  <si>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</si>
  <si>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</si>
  <si>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</si>
  <si>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</si>
  <si>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</si>
  <si>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</si>
  <si>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</si>
  <si>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</si>
  <si>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</si>
  <si>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</si>
  <si>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</si>
  <si>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</si>
  <si>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</si>
  <si>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</si>
  <si>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</si>
  <si>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</si>
  <si>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</si>
  <si>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</si>
  <si>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</si>
  <si>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</si>
  <si>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</si>
  <si>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</si>
  <si>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</si>
  <si>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</si>
  <si>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</si>
  <si>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</si>
  <si>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</si>
  <si>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</si>
  <si>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</si>
  <si>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</si>
  <si>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</si>
  <si>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</si>
  <si>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</si>
  <si>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</si>
  <si>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</si>
  <si>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</si>
  <si>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</si>
  <si>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</si>
  <si>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</si>
  <si>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</si>
  <si>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</si>
  <si>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</si>
  <si>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</si>
  <si>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</si>
  <si>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</si>
  <si>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</si>
  <si>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</si>
  <si>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</si>
  <si>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</si>
  <si>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</si>
  <si>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</si>
  <si>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</si>
  <si>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</si>
  <si>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</si>
  <si>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</si>
  <si>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</si>
  <si>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</si>
  <si>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</si>
  <si>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</si>
  <si>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</si>
  <si>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</si>
  <si>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</si>
  <si>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</si>
  <si>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</si>
  <si>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</si>
  <si>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</si>
  <si>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</si>
  <si>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</si>
  <si>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</si>
  <si>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</si>
  <si>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</si>
  <si>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</si>
  <si>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</si>
  <si>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</si>
  <si>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ITE16</t>
  </si>
  <si>
    <t>MULTIMEDIA SYSTEMS</t>
  </si>
  <si>
    <t>CITCS 2D</t>
  </si>
  <si>
    <t>TTH 3:00PM-4:15PM</t>
  </si>
  <si>
    <t>TTHSAT 1:45PM-3:00PM</t>
  </si>
  <si>
    <t>M306</t>
  </si>
  <si>
    <t>2016-2017</t>
  </si>
  <si>
    <t>2ND</t>
  </si>
  <si>
    <t xml:space="preserve">BACANI, JAN ERJEL A. </t>
  </si>
  <si>
    <t>BSIT-WEB TRACK-1</t>
  </si>
  <si>
    <t>15-2195-804</t>
  </si>
  <si>
    <t xml:space="preserve">BALUCANAG, JOSHUA PATRICK A. </t>
  </si>
  <si>
    <t>BSIT-WEB TRACK-2</t>
  </si>
  <si>
    <t>15-0739-557</t>
  </si>
  <si>
    <t xml:space="preserve">BARBERO, EIZER B. </t>
  </si>
  <si>
    <t>15-0660-966</t>
  </si>
  <si>
    <t xml:space="preserve">BERNARDEZ, DARNELL ERIC C. </t>
  </si>
  <si>
    <t>15-2750-755</t>
  </si>
  <si>
    <t xml:space="preserve">BUGTONG, BRYAN C. </t>
  </si>
  <si>
    <t>15-1144-995</t>
  </si>
  <si>
    <t xml:space="preserve">BUMATAY, JOHN ALLEN M. </t>
  </si>
  <si>
    <t>BSIT-NET SEC TRACK-2</t>
  </si>
  <si>
    <t>13-1227-610</t>
  </si>
  <si>
    <t xml:space="preserve">CASTRO, MELVIL GWEN O. </t>
  </si>
  <si>
    <t>15-2778-308</t>
  </si>
  <si>
    <t xml:space="preserve">CHIPO, JONARD CARY T. </t>
  </si>
  <si>
    <t>14-1536-104</t>
  </si>
  <si>
    <t xml:space="preserve">DAMIAN, KURT B. </t>
  </si>
  <si>
    <t>15-1006-267</t>
  </si>
  <si>
    <t xml:space="preserve">DELOS SANTOS, KIT JASPER A. </t>
  </si>
  <si>
    <t>15-0188-271</t>
  </si>
  <si>
    <t xml:space="preserve">DIÑO, JERLLON JAMES R. </t>
  </si>
  <si>
    <t>15-0834-945</t>
  </si>
  <si>
    <t xml:space="preserve">ERLANO, REGINALD A. </t>
  </si>
  <si>
    <t>15-1359-408</t>
  </si>
  <si>
    <t xml:space="preserve">ESCUDERO, DAVID LANCE O. </t>
  </si>
  <si>
    <t>15-0196-882</t>
  </si>
  <si>
    <t xml:space="preserve">EVIDENTE, LORENZO LUIS L. </t>
  </si>
  <si>
    <t>15-2561-470</t>
  </si>
  <si>
    <t xml:space="preserve">FLORES, ALICIA DOMINIQUE D. </t>
  </si>
  <si>
    <t>15-0881-332</t>
  </si>
  <si>
    <t xml:space="preserve">GADIANO, HAROLD B. </t>
  </si>
  <si>
    <t>15-2740-494</t>
  </si>
  <si>
    <t xml:space="preserve">GALAPON, CHARLIE ROD D. </t>
  </si>
  <si>
    <t>15-3141-404</t>
  </si>
  <si>
    <t xml:space="preserve">GALAUS, JAYROD S. </t>
  </si>
  <si>
    <t>15-1157-315</t>
  </si>
  <si>
    <t xml:space="preserve">GENOVA, NORIE P. </t>
  </si>
  <si>
    <t>15-0840-651</t>
  </si>
  <si>
    <t xml:space="preserve">GUDIO, FERNANDO J. </t>
  </si>
  <si>
    <t>15-2175-915</t>
  </si>
  <si>
    <t xml:space="preserve">GUIDANGEN, REYNALYN W. </t>
  </si>
  <si>
    <t>15-1000-620</t>
  </si>
  <si>
    <t xml:space="preserve">MANUEL, RYAN PAUL O. </t>
  </si>
  <si>
    <t>15-2230-473</t>
  </si>
  <si>
    <t xml:space="preserve">MENDOZA, XHYRHYLLE MAE M. </t>
  </si>
  <si>
    <t>15-1143-399</t>
  </si>
  <si>
    <t xml:space="preserve">MONTILLA, PAMELA T. </t>
  </si>
  <si>
    <t>15-0780-681</t>
  </si>
  <si>
    <t xml:space="preserve">OFO-OB, NIKKO S. </t>
  </si>
  <si>
    <t>15-0902-799</t>
  </si>
  <si>
    <t xml:space="preserve">PANELO, DAN JAZZREEL R. </t>
  </si>
  <si>
    <t>15-3080-103</t>
  </si>
  <si>
    <t xml:space="preserve">PARAAN, RAVEN B. </t>
  </si>
  <si>
    <t>15-2269-756</t>
  </si>
  <si>
    <t xml:space="preserve">PASIAN, HAYAH MAE M. </t>
  </si>
  <si>
    <t>15-1904-290</t>
  </si>
  <si>
    <t xml:space="preserve">PERALTA, JON HECTOR L. </t>
  </si>
  <si>
    <t>15-2438-604</t>
  </si>
  <si>
    <t xml:space="preserve">RABANG, PAUL JOHN C. </t>
  </si>
  <si>
    <t>15-0738-141</t>
  </si>
  <si>
    <t xml:space="preserve">ROBLES II, ANTONIO FELIPE A. </t>
  </si>
  <si>
    <t>15-2108-463</t>
  </si>
  <si>
    <t xml:space="preserve">ROXAS, JOSHUA GABRIEL B. </t>
  </si>
  <si>
    <t>15-4102-152</t>
  </si>
  <si>
    <t xml:space="preserve">SANTOS, JHON IRENEO C. </t>
  </si>
  <si>
    <t>13-3958-541</t>
  </si>
  <si>
    <t xml:space="preserve">SOYAM, CATHERINE L. </t>
  </si>
  <si>
    <t>15-0081-242</t>
  </si>
  <si>
    <t xml:space="preserve">TOMILLAS, JUNDEL P. </t>
  </si>
  <si>
    <t>15-1013-516</t>
  </si>
  <si>
    <t xml:space="preserve">VALBUENA, ADRIAN JAIRUS P. </t>
  </si>
  <si>
    <t>15-4139-104</t>
  </si>
  <si>
    <t xml:space="preserve">VALENTON, KATE HOLLI P. </t>
  </si>
  <si>
    <t>15-2376-417</t>
  </si>
  <si>
    <t xml:space="preserve">VICTORE, TIMOTHY A. </t>
  </si>
  <si>
    <t>15-0916-842</t>
  </si>
  <si>
    <t xml:space="preserve">VILLANUEVA, REXON DON D. </t>
  </si>
  <si>
    <t>15-2206-390</t>
  </si>
  <si>
    <t>sw</t>
  </si>
  <si>
    <t>1/17/2017</t>
  </si>
  <si>
    <t>1/25/2017</t>
  </si>
  <si>
    <t>2-22017</t>
  </si>
  <si>
    <t>CB</t>
  </si>
  <si>
    <t>Lesson 01</t>
  </si>
  <si>
    <t>Lesson 02</t>
  </si>
  <si>
    <t>Lesson 03</t>
  </si>
  <si>
    <t>Lesson 04</t>
  </si>
  <si>
    <t>Lesson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</si>
</sst>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G20" sqref="G20:I20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35" customHeight="1" x14ac:dyDescent="0.2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35" customHeight="1" x14ac:dyDescent="0.2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35" customHeight="1" x14ac:dyDescent="0.2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93" t="s">
        <v>157</v>
      </c>
      <c r="E12" s="194"/>
      <c r="F12" s="1"/>
      <c r="G12" s="189" t="s">
        <v>155</v>
      </c>
      <c r="H12" s="192"/>
      <c r="I12" s="2"/>
      <c r="J12" s="189" t="s">
        <v>156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189" t="s">
        <v>158</v>
      </c>
      <c r="E14" s="192"/>
      <c r="F14" s="4"/>
      <c r="G14" s="189" t="s">
        <v>159</v>
      </c>
      <c r="H14" s="192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93" t="s">
        <v>161</v>
      </c>
      <c r="E16" s="200"/>
      <c r="F16" s="4"/>
      <c r="G16" s="168" t="s">
        <v>162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172">
        <v>40575</v>
      </c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20">
        <v>40603</v>
      </c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20">
        <v>40634</v>
      </c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B40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2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25">
      <c r="A4" s="50" t="s">
        <v>36</v>
      </c>
      <c r="B4" s="46" t="s">
        <v>169</v>
      </c>
      <c r="C4" s="47" t="s">
        <v>114</v>
      </c>
      <c r="D4" s="51" t="s">
        <v>164</v>
      </c>
      <c r="E4" s="47" t="s">
        <v>170</v>
      </c>
    </row>
    <row r="5" spans="1:5" ht="12.75" customHeight="1" x14ac:dyDescent="0.25">
      <c r="A5" s="50" t="s">
        <v>37</v>
      </c>
      <c r="B5" s="46" t="s">
        <v>171</v>
      </c>
      <c r="C5" s="47" t="s">
        <v>114</v>
      </c>
      <c r="D5" s="51" t="s">
        <v>167</v>
      </c>
      <c r="E5" s="47" t="s">
        <v>172</v>
      </c>
    </row>
    <row r="6" spans="1:5" ht="12.75" customHeight="1" x14ac:dyDescent="0.25">
      <c r="A6" s="50" t="s">
        <v>38</v>
      </c>
      <c r="B6" s="46" t="s">
        <v>173</v>
      </c>
      <c r="C6" s="47" t="s">
        <v>114</v>
      </c>
      <c r="D6" s="51" t="s">
        <v>167</v>
      </c>
      <c r="E6" s="47" t="s">
        <v>174</v>
      </c>
    </row>
    <row r="7" spans="1:5" ht="12.75" customHeight="1" x14ac:dyDescent="0.25">
      <c r="A7" s="50" t="s">
        <v>39</v>
      </c>
      <c r="B7" s="46" t="s">
        <v>175</v>
      </c>
      <c r="C7" s="47" t="s">
        <v>114</v>
      </c>
      <c r="D7" s="51" t="s">
        <v>176</v>
      </c>
      <c r="E7" s="47" t="s">
        <v>177</v>
      </c>
    </row>
    <row r="8" spans="1:5" ht="12.75" customHeight="1" x14ac:dyDescent="0.25">
      <c r="A8" s="50" t="s">
        <v>40</v>
      </c>
      <c r="B8" s="46" t="s">
        <v>178</v>
      </c>
      <c r="C8" s="47" t="s">
        <v>114</v>
      </c>
      <c r="D8" s="51" t="s">
        <v>167</v>
      </c>
      <c r="E8" s="47" t="s">
        <v>179</v>
      </c>
    </row>
    <row r="9" spans="1:5" ht="12.75" customHeight="1" x14ac:dyDescent="0.25">
      <c r="A9" s="50" t="s">
        <v>41</v>
      </c>
      <c r="B9" s="46" t="s">
        <v>180</v>
      </c>
      <c r="C9" s="47" t="s">
        <v>114</v>
      </c>
      <c r="D9" s="51" t="s">
        <v>167</v>
      </c>
      <c r="E9" s="47" t="s">
        <v>181</v>
      </c>
    </row>
    <row r="10" spans="1:5" ht="12.75" customHeight="1" x14ac:dyDescent="0.25">
      <c r="A10" s="50" t="s">
        <v>42</v>
      </c>
      <c r="B10" s="46" t="s">
        <v>182</v>
      </c>
      <c r="C10" s="47" t="s">
        <v>114</v>
      </c>
      <c r="D10" s="51" t="s">
        <v>167</v>
      </c>
      <c r="E10" s="47" t="s">
        <v>183</v>
      </c>
    </row>
    <row r="11" spans="1:5" ht="12.75" customHeight="1" x14ac:dyDescent="0.25">
      <c r="A11" s="50" t="s">
        <v>43</v>
      </c>
      <c r="B11" s="48" t="s">
        <v>184</v>
      </c>
      <c r="C11" s="47" t="s">
        <v>114</v>
      </c>
      <c r="D11" s="51" t="s">
        <v>167</v>
      </c>
      <c r="E11" s="47" t="s">
        <v>185</v>
      </c>
    </row>
    <row r="12" spans="1:5" ht="12.75" customHeight="1" x14ac:dyDescent="0.25">
      <c r="A12" s="50" t="s">
        <v>44</v>
      </c>
      <c r="B12" s="46" t="s">
        <v>186</v>
      </c>
      <c r="C12" s="47" t="s">
        <v>114</v>
      </c>
      <c r="D12" s="51" t="s">
        <v>167</v>
      </c>
      <c r="E12" s="47" t="s">
        <v>187</v>
      </c>
    </row>
    <row r="13" spans="1:5" ht="12.75" customHeight="1" x14ac:dyDescent="0.25">
      <c r="A13" s="50" t="s">
        <v>45</v>
      </c>
      <c r="B13" s="46" t="s">
        <v>188</v>
      </c>
      <c r="C13" s="47" t="s">
        <v>114</v>
      </c>
      <c r="D13" s="51" t="s">
        <v>167</v>
      </c>
      <c r="E13" s="47" t="s">
        <v>189</v>
      </c>
    </row>
    <row r="14" spans="1:5" ht="12.75" customHeight="1" x14ac:dyDescent="0.25">
      <c r="A14" s="50" t="s">
        <v>46</v>
      </c>
      <c r="B14" s="46" t="s">
        <v>190</v>
      </c>
      <c r="C14" s="47" t="s">
        <v>114</v>
      </c>
      <c r="D14" s="51" t="s">
        <v>167</v>
      </c>
      <c r="E14" s="47" t="s">
        <v>191</v>
      </c>
    </row>
    <row r="15" spans="1:5" ht="12.75" customHeight="1" x14ac:dyDescent="0.25">
      <c r="A15" s="50" t="s">
        <v>47</v>
      </c>
      <c r="B15" s="46" t="s">
        <v>192</v>
      </c>
      <c r="C15" s="47" t="s">
        <v>114</v>
      </c>
      <c r="D15" s="51" t="s">
        <v>167</v>
      </c>
      <c r="E15" s="47" t="s">
        <v>193</v>
      </c>
    </row>
    <row r="16" spans="1:5" ht="12.75" customHeight="1" x14ac:dyDescent="0.25">
      <c r="A16" s="50" t="s">
        <v>48</v>
      </c>
      <c r="B16" s="46" t="s">
        <v>194</v>
      </c>
      <c r="C16" s="47" t="s">
        <v>106</v>
      </c>
      <c r="D16" s="51" t="s">
        <v>167</v>
      </c>
      <c r="E16" s="47" t="s">
        <v>195</v>
      </c>
    </row>
    <row r="17" spans="1:5" ht="12.75" customHeight="1" x14ac:dyDescent="0.25">
      <c r="A17" s="50" t="s">
        <v>49</v>
      </c>
      <c r="B17" s="46" t="s">
        <v>196</v>
      </c>
      <c r="C17" s="47" t="s">
        <v>114</v>
      </c>
      <c r="D17" s="51" t="s">
        <v>164</v>
      </c>
      <c r="E17" s="47" t="s">
        <v>197</v>
      </c>
    </row>
    <row r="18" spans="1:5" ht="12.75" customHeight="1" x14ac:dyDescent="0.25">
      <c r="A18" s="50" t="s">
        <v>50</v>
      </c>
      <c r="B18" s="46" t="s">
        <v>198</v>
      </c>
      <c r="C18" s="47" t="s">
        <v>114</v>
      </c>
      <c r="D18" s="51" t="s">
        <v>167</v>
      </c>
      <c r="E18" s="47" t="s">
        <v>199</v>
      </c>
    </row>
    <row r="19" spans="1:5" ht="12.75" customHeight="1" x14ac:dyDescent="0.25">
      <c r="A19" s="50" t="s">
        <v>51</v>
      </c>
      <c r="B19" s="46" t="s">
        <v>200</v>
      </c>
      <c r="C19" s="47" t="s">
        <v>114</v>
      </c>
      <c r="D19" s="51" t="s">
        <v>167</v>
      </c>
      <c r="E19" s="47" t="s">
        <v>201</v>
      </c>
    </row>
    <row r="20" spans="1:5" ht="12.75" customHeight="1" x14ac:dyDescent="0.25">
      <c r="A20" s="50" t="s">
        <v>52</v>
      </c>
      <c r="B20" s="46" t="s">
        <v>202</v>
      </c>
      <c r="C20" s="47" t="s">
        <v>106</v>
      </c>
      <c r="D20" s="51" t="s">
        <v>167</v>
      </c>
      <c r="E20" s="47" t="s">
        <v>203</v>
      </c>
    </row>
    <row r="21" spans="1:5" ht="12.75" customHeight="1" x14ac:dyDescent="0.25">
      <c r="A21" s="50" t="s">
        <v>53</v>
      </c>
      <c r="B21" s="46" t="s">
        <v>204</v>
      </c>
      <c r="C21" s="47" t="s">
        <v>114</v>
      </c>
      <c r="D21" s="51" t="s">
        <v>167</v>
      </c>
      <c r="E21" s="47" t="s">
        <v>205</v>
      </c>
    </row>
    <row r="22" spans="1:5" ht="12.75" customHeight="1" x14ac:dyDescent="0.25">
      <c r="A22" s="50" t="s">
        <v>54</v>
      </c>
      <c r="B22" s="46" t="s">
        <v>206</v>
      </c>
      <c r="C22" s="47" t="s">
        <v>106</v>
      </c>
      <c r="D22" s="51" t="s">
        <v>167</v>
      </c>
      <c r="E22" s="47" t="s">
        <v>207</v>
      </c>
    </row>
    <row r="23" spans="1:5" ht="12.75" customHeight="1" x14ac:dyDescent="0.25">
      <c r="A23" s="50" t="s">
        <v>55</v>
      </c>
      <c r="B23" s="46" t="s">
        <v>208</v>
      </c>
      <c r="C23" s="47" t="s">
        <v>114</v>
      </c>
      <c r="D23" s="51" t="s">
        <v>167</v>
      </c>
      <c r="E23" s="47" t="s">
        <v>209</v>
      </c>
    </row>
    <row r="24" spans="1:5" ht="12.75" customHeight="1" x14ac:dyDescent="0.25">
      <c r="A24" s="50" t="s">
        <v>56</v>
      </c>
      <c r="B24" s="46" t="s">
        <v>210</v>
      </c>
      <c r="C24" s="47" t="s">
        <v>106</v>
      </c>
      <c r="D24" s="51" t="s">
        <v>167</v>
      </c>
      <c r="E24" s="47" t="s">
        <v>211</v>
      </c>
    </row>
    <row r="25" spans="1:5" ht="12.75" customHeight="1" x14ac:dyDescent="0.25">
      <c r="A25" s="50" t="s">
        <v>57</v>
      </c>
      <c r="B25" s="46" t="s">
        <v>212</v>
      </c>
      <c r="C25" s="47" t="s">
        <v>106</v>
      </c>
      <c r="D25" s="51" t="s">
        <v>167</v>
      </c>
      <c r="E25" s="47" t="s">
        <v>213</v>
      </c>
    </row>
    <row r="26" spans="1:5" ht="12.75" customHeight="1" x14ac:dyDescent="0.25">
      <c r="A26" s="50" t="s">
        <v>58</v>
      </c>
      <c r="B26" s="46" t="s">
        <v>214</v>
      </c>
      <c r="C26" s="47" t="s">
        <v>114</v>
      </c>
      <c r="D26" s="51" t="s">
        <v>167</v>
      </c>
      <c r="E26" s="47" t="s">
        <v>215</v>
      </c>
    </row>
    <row r="27" spans="1:5" ht="12.75" customHeight="1" x14ac:dyDescent="0.25">
      <c r="A27" s="50" t="s">
        <v>59</v>
      </c>
      <c r="B27" s="46" t="s">
        <v>216</v>
      </c>
      <c r="C27" s="47" t="s">
        <v>114</v>
      </c>
      <c r="D27" s="51" t="s">
        <v>167</v>
      </c>
      <c r="E27" s="47" t="s">
        <v>217</v>
      </c>
    </row>
    <row r="28" spans="1:5" ht="12.75" customHeight="1" x14ac:dyDescent="0.25">
      <c r="A28" s="50" t="s">
        <v>60</v>
      </c>
      <c r="B28" s="46" t="s">
        <v>218</v>
      </c>
      <c r="C28" s="47" t="s">
        <v>114</v>
      </c>
      <c r="D28" s="51" t="s">
        <v>164</v>
      </c>
      <c r="E28" s="47" t="s">
        <v>219</v>
      </c>
    </row>
    <row r="29" spans="1:5" ht="12.75" customHeight="1" x14ac:dyDescent="0.25">
      <c r="A29" s="50" t="s">
        <v>61</v>
      </c>
      <c r="B29" s="46" t="s">
        <v>220</v>
      </c>
      <c r="C29" s="47" t="s">
        <v>106</v>
      </c>
      <c r="D29" s="51" t="s">
        <v>167</v>
      </c>
      <c r="E29" s="47" t="s">
        <v>221</v>
      </c>
    </row>
    <row r="30" spans="1:5" ht="12.75" customHeight="1" x14ac:dyDescent="0.25">
      <c r="A30" s="50" t="s">
        <v>62</v>
      </c>
      <c r="B30" s="46" t="s">
        <v>222</v>
      </c>
      <c r="C30" s="47" t="s">
        <v>114</v>
      </c>
      <c r="D30" s="51" t="s">
        <v>167</v>
      </c>
      <c r="E30" s="47" t="s">
        <v>223</v>
      </c>
    </row>
    <row r="31" spans="1:5" ht="12.75" customHeight="1" x14ac:dyDescent="0.25">
      <c r="A31" s="50" t="s">
        <v>63</v>
      </c>
      <c r="B31" s="46" t="s">
        <v>224</v>
      </c>
      <c r="C31" s="47" t="s">
        <v>114</v>
      </c>
      <c r="D31" s="51" t="s">
        <v>167</v>
      </c>
      <c r="E31" s="47" t="s">
        <v>225</v>
      </c>
    </row>
    <row r="32" spans="1:5" ht="12.75" customHeight="1" x14ac:dyDescent="0.25">
      <c r="A32" s="50" t="s">
        <v>64</v>
      </c>
      <c r="B32" s="46" t="s">
        <v>226</v>
      </c>
      <c r="C32" s="47" t="s">
        <v>114</v>
      </c>
      <c r="D32" s="51" t="s">
        <v>167</v>
      </c>
      <c r="E32" s="47" t="s">
        <v>227</v>
      </c>
    </row>
    <row r="33" spans="1:5" ht="12.75" customHeight="1" x14ac:dyDescent="0.25">
      <c r="A33" s="50" t="s">
        <v>65</v>
      </c>
      <c r="B33" s="46" t="s">
        <v>228</v>
      </c>
      <c r="C33" s="47" t="s">
        <v>114</v>
      </c>
      <c r="D33" s="51" t="s">
        <v>164</v>
      </c>
      <c r="E33" s="47" t="s">
        <v>229</v>
      </c>
    </row>
    <row r="34" spans="1:5" ht="12.75" customHeight="1" x14ac:dyDescent="0.25">
      <c r="A34" s="50" t="s">
        <v>66</v>
      </c>
      <c r="B34" s="46" t="s">
        <v>230</v>
      </c>
      <c r="C34" s="47" t="s">
        <v>114</v>
      </c>
      <c r="D34" s="51" t="s">
        <v>176</v>
      </c>
      <c r="E34" s="47" t="s">
        <v>231</v>
      </c>
    </row>
    <row r="35" spans="1:5" ht="12.75" customHeight="1" x14ac:dyDescent="0.25">
      <c r="A35" s="50" t="s">
        <v>67</v>
      </c>
      <c r="B35" s="46" t="s">
        <v>232</v>
      </c>
      <c r="C35" s="47" t="s">
        <v>106</v>
      </c>
      <c r="D35" s="51" t="s">
        <v>167</v>
      </c>
      <c r="E35" s="47" t="s">
        <v>233</v>
      </c>
    </row>
    <row r="36" spans="1:5" ht="12.75" customHeight="1" x14ac:dyDescent="0.25">
      <c r="A36" s="50" t="s">
        <v>68</v>
      </c>
      <c r="B36" s="46" t="s">
        <v>234</v>
      </c>
      <c r="C36" s="47" t="s">
        <v>114</v>
      </c>
      <c r="D36" s="51" t="s">
        <v>167</v>
      </c>
      <c r="E36" s="47" t="s">
        <v>235</v>
      </c>
    </row>
    <row r="37" spans="1:5" ht="12.75" customHeight="1" x14ac:dyDescent="0.25">
      <c r="A37" s="50" t="s">
        <v>69</v>
      </c>
      <c r="B37" s="46" t="s">
        <v>236</v>
      </c>
      <c r="C37" s="47" t="s">
        <v>114</v>
      </c>
      <c r="D37" s="51" t="s">
        <v>164</v>
      </c>
      <c r="E37" s="47" t="s">
        <v>237</v>
      </c>
    </row>
    <row r="38" spans="1:5" ht="12.75" customHeight="1" x14ac:dyDescent="0.25">
      <c r="A38" s="50" t="s">
        <v>70</v>
      </c>
      <c r="B38" s="46" t="s">
        <v>238</v>
      </c>
      <c r="C38" s="47" t="s">
        <v>106</v>
      </c>
      <c r="D38" s="51" t="s">
        <v>164</v>
      </c>
      <c r="E38" s="47" t="s">
        <v>239</v>
      </c>
    </row>
    <row r="39" spans="1:5" ht="12.75" customHeight="1" x14ac:dyDescent="0.25">
      <c r="A39" s="50" t="s">
        <v>71</v>
      </c>
      <c r="B39" s="46" t="s">
        <v>240</v>
      </c>
      <c r="C39" s="47" t="s">
        <v>114</v>
      </c>
      <c r="D39" s="51" t="s">
        <v>167</v>
      </c>
      <c r="E39" s="47" t="s">
        <v>241</v>
      </c>
    </row>
    <row r="40" spans="1:5" ht="12.75" customHeight="1" x14ac:dyDescent="0.25">
      <c r="A40" s="50" t="s">
        <v>72</v>
      </c>
      <c r="B40" s="46" t="s">
        <v>242</v>
      </c>
      <c r="C40" s="47" t="s">
        <v>114</v>
      </c>
      <c r="D40" s="51" t="s">
        <v>167</v>
      </c>
      <c r="E40" s="47" t="s">
        <v>243</v>
      </c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abSelected="1" topLeftCell="A4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53" t="str">
        <f>CONCATENATE('INITIAL INPUT'!D12,"  ",'INITIAL INPUT'!G12)</f>
        <v>CITCS 2D  ITE16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2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25">
      <c r="A3" s="279" t="str">
        <f>'INITIAL INPUT'!J12</f>
        <v>MULTIMEDIA SYSTEMS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25">
      <c r="A4" s="282" t="str">
        <f>CONCATENATE('INITIAL INPUT'!D14,"  ",'INITIAL INPUT'!G14)</f>
        <v>TTH 3:00PM-4:15PM  TTHSAT 1:45PM-3:00PM</v>
      </c>
      <c r="B4" s="283"/>
      <c r="C4" s="284"/>
      <c r="D4" s="103" t="str">
        <f>'INITIAL INPUT'!J14</f>
        <v>M306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" customHeight="1" x14ac:dyDescent="0.25">
      <c r="A5" s="282" t="str">
        <f>CONCATENATE('INITIAL INPUT'!G16," Trimester ","SY ",'INITIAL INPUT'!D16)</f>
        <v>2ND Trimester SY 2016-2017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2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BACANI, JAN ERJEL A. </v>
      </c>
      <c r="C9" s="104" t="str">
        <f>IF(NAMES!C2="","",NAMES!C2)</f>
        <v>M</v>
      </c>
      <c r="D9" s="81" t="str">
        <f>IF(NAMES!D2="","",NAMES!D2)</f>
        <v>BSIT-WEB TRACK-1</v>
      </c>
      <c r="E9" s="82">
        <f>IF(PRELIM!P9="","",$E$8*PRELIM!P9)</f>
        <v>19.25</v>
      </c>
      <c r="F9" s="83" t="str">
        <f>IF(PRELIM!AB9="","",$F$8*PRELIM!AB9)</f>
        <v/>
      </c>
      <c r="G9" s="83">
        <f>IF(PRELIM!AD9="","",$G$8*PRELIM!AD9)</f>
        <v>12.920000000000002</v>
      </c>
      <c r="H9" s="84">
        <f t="shared" ref="H9:H40" si="0">IF(SUM(E9:G9)=0,"",SUM(E9:G9))</f>
        <v>32.17</v>
      </c>
      <c r="I9" s="85">
        <f>IF(H9="","",VLOOKUP(H9,'INITIAL INPUT'!$P$4:$R$34,3))</f>
        <v>73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BALUCANAG, JOSHUA PATRICK A.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17.875</v>
      </c>
      <c r="F10" s="83" t="str">
        <f>IF(PRELIM!AB10="","",$F$8*PRELIM!AB10)</f>
        <v/>
      </c>
      <c r="G10" s="83">
        <f>IF(PRELIM!AD10="","",$G$8*PRELIM!AD10)</f>
        <v>21.080000000000002</v>
      </c>
      <c r="H10" s="84">
        <f t="shared" si="0"/>
        <v>38.954999999999998</v>
      </c>
      <c r="I10" s="85">
        <f>IF(H10="","",VLOOKUP(H10,'INITIAL INPUT'!$P$4:$R$34,3))</f>
        <v>73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BARBERO, EIZER B. </v>
      </c>
      <c r="C11" s="104" t="str">
        <f>IF(NAMES!C4="","",NAMES!C4)</f>
        <v>M</v>
      </c>
      <c r="D11" s="81" t="str">
        <f>IF(NAMES!D4="","",NAMES!D4)</f>
        <v>BSIT-WEB TRACK-1</v>
      </c>
      <c r="E11" s="82">
        <f>IF(PRELIM!P11="","",$E$8*PRELIM!P11)</f>
        <v>23.375000000000004</v>
      </c>
      <c r="F11" s="83" t="str">
        <f>IF(PRELIM!AB11="","",$F$8*PRELIM!AB11)</f>
        <v/>
      </c>
      <c r="G11" s="83">
        <f>IF(PRELIM!AD11="","",$G$8*PRELIM!AD11)</f>
        <v>15.64</v>
      </c>
      <c r="H11" s="84">
        <f t="shared" si="0"/>
        <v>39.015000000000001</v>
      </c>
      <c r="I11" s="85">
        <f>IF(H11="","",VLOOKUP(H11,'INITIAL INPUT'!$P$4:$R$34,3))</f>
        <v>73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 xml:space="preserve">BERNARDEZ, DARNELL ERIC C.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14.025</v>
      </c>
      <c r="F12" s="83" t="str">
        <f>IF(PRELIM!AB12="","",$F$8*PRELIM!AB12)</f>
        <v/>
      </c>
      <c r="G12" s="83">
        <f>IF(PRELIM!AD12="","",$G$8*PRELIM!AD12)</f>
        <v>14.96</v>
      </c>
      <c r="H12" s="84">
        <f t="shared" si="0"/>
        <v>28.984999999999999</v>
      </c>
      <c r="I12" s="85">
        <f>IF(H12="","",VLOOKUP(H12,'INITIAL INPUT'!$P$4:$R$34,3))</f>
        <v>72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 xml:space="preserve">BUGTONG, BRYAN C. </v>
      </c>
      <c r="C13" s="104" t="str">
        <f>IF(NAMES!C6="","",NAMES!C6)</f>
        <v>M</v>
      </c>
      <c r="D13" s="81" t="str">
        <f>IF(NAMES!D6="","",NAMES!D6)</f>
        <v>BSIT-WEB TRACK-2</v>
      </c>
      <c r="E13" s="82">
        <f>IF(PRELIM!P13="","",$E$8*PRELIM!P13)</f>
        <v>15.675000000000001</v>
      </c>
      <c r="F13" s="83" t="str">
        <f>IF(PRELIM!AB13="","",$F$8*PRELIM!AB13)</f>
        <v/>
      </c>
      <c r="G13" s="83">
        <f>IF(PRELIM!AD13="","",$G$8*PRELIM!AD13)</f>
        <v>18.360000000000003</v>
      </c>
      <c r="H13" s="84">
        <f t="shared" si="0"/>
        <v>34.035000000000004</v>
      </c>
      <c r="I13" s="85">
        <f>IF(H13="","",VLOOKUP(H13,'INITIAL INPUT'!$P$4:$R$34,3))</f>
        <v>73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 xml:space="preserve">BUMATAY, JOHN ALLEN M. </v>
      </c>
      <c r="C14" s="104" t="str">
        <f>IF(NAMES!C7="","",NAMES!C7)</f>
        <v>M</v>
      </c>
      <c r="D14" s="81" t="str">
        <f>IF(NAMES!D7="","",NAMES!D7)</f>
        <v>BSIT-NET SEC TRACK-2</v>
      </c>
      <c r="E14" s="82">
        <f>IF(PRELIM!P14="","",$E$8*PRELIM!P14)</f>
        <v>5.4999999999999991</v>
      </c>
      <c r="F14" s="83" t="str">
        <f>IF(PRELIM!AB14="","",$F$8*PRELIM!AB14)</f>
        <v/>
      </c>
      <c r="G14" s="83" t="str">
        <f>IF(PRELIM!AD14="","",$G$8*PRELIM!AD14)</f>
        <v/>
      </c>
      <c r="H14" s="84">
        <f t="shared" si="0"/>
        <v>5.4999999999999991</v>
      </c>
      <c r="I14" s="85">
        <f>IF(H14="","",VLOOKUP(H14,'INITIAL INPUT'!$P$4:$R$34,3))</f>
        <v>70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 xml:space="preserve">CASTRO, MELVIL GWEN O.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22.275000000000002</v>
      </c>
      <c r="F15" s="83" t="str">
        <f>IF(PRELIM!AB15="","",$F$8*PRELIM!AB15)</f>
        <v/>
      </c>
      <c r="G15" s="83">
        <f>IF(PRELIM!AD15="","",$G$8*PRELIM!AD15)</f>
        <v>25.16</v>
      </c>
      <c r="H15" s="84">
        <f t="shared" si="0"/>
        <v>47.435000000000002</v>
      </c>
      <c r="I15" s="85">
        <f>IF(H15="","",VLOOKUP(H15,'INITIAL INPUT'!$P$4:$R$34,3))</f>
        <v>74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 xml:space="preserve">CHIPO, JONARD CARY T.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13.750000000000002</v>
      </c>
      <c r="F16" s="83" t="str">
        <f>IF(PRELIM!AB16="","",$F$8*PRELIM!AB16)</f>
        <v/>
      </c>
      <c r="G16" s="83">
        <f>IF(PRELIM!AD16="","",$G$8*PRELIM!AD16)</f>
        <v>12.920000000000002</v>
      </c>
      <c r="H16" s="84">
        <f t="shared" si="0"/>
        <v>26.67</v>
      </c>
      <c r="I16" s="85">
        <f>IF(H16="","",VLOOKUP(H16,'INITIAL INPUT'!$P$4:$R$34,3))</f>
        <v>72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 xml:space="preserve">DAMIAN, KURT B.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20.625</v>
      </c>
      <c r="F17" s="83" t="str">
        <f>IF(PRELIM!AB17="","",$F$8*PRELIM!AB17)</f>
        <v/>
      </c>
      <c r="G17" s="83">
        <f>IF(PRELIM!AD17="","",$G$8*PRELIM!AD17)</f>
        <v>21.76</v>
      </c>
      <c r="H17" s="84">
        <f t="shared" si="0"/>
        <v>42.385000000000005</v>
      </c>
      <c r="I17" s="85">
        <f>IF(H17="","",VLOOKUP(H17,'INITIAL INPUT'!$P$4:$R$34,3))</f>
        <v>73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 xml:space="preserve">DELOS SANTOS, KIT JASPER A. </v>
      </c>
      <c r="C18" s="104" t="str">
        <f>IF(NAMES!C11="","",NAMES!C11)</f>
        <v>M</v>
      </c>
      <c r="D18" s="81" t="str">
        <f>IF(NAMES!D11="","",NAMES!D11)</f>
        <v>BSIT-WEB TRACK-2</v>
      </c>
      <c r="E18" s="82">
        <f>IF(PRELIM!P18="","",$E$8*PRELIM!P18)</f>
        <v>15.125</v>
      </c>
      <c r="F18" s="83" t="str">
        <f>IF(PRELIM!AB18="","",$F$8*PRELIM!AB18)</f>
        <v/>
      </c>
      <c r="G18" s="83">
        <f>IF(PRELIM!AD18="","",$G$8*PRELIM!AD18)</f>
        <v>13.600000000000001</v>
      </c>
      <c r="H18" s="84">
        <f t="shared" si="0"/>
        <v>28.725000000000001</v>
      </c>
      <c r="I18" s="85">
        <f>IF(H18="","",VLOOKUP(H18,'INITIAL INPUT'!$P$4:$R$34,3))</f>
        <v>72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 xml:space="preserve">DIÑO, JERLLON JAMES R.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29.700000000000003</v>
      </c>
      <c r="F19" s="83" t="str">
        <f>IF(PRELIM!AB19="","",$F$8*PRELIM!AB19)</f>
        <v/>
      </c>
      <c r="G19" s="83">
        <f>IF(PRELIM!AD19="","",$G$8*PRELIM!AD19)</f>
        <v>24.48</v>
      </c>
      <c r="H19" s="84">
        <f t="shared" si="0"/>
        <v>54.180000000000007</v>
      </c>
      <c r="I19" s="85">
        <f>IF(H19="","",VLOOKUP(H19,'INITIAL INPUT'!$P$4:$R$34,3))</f>
        <v>77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 xml:space="preserve">ERLANO, REGINALD A. </v>
      </c>
      <c r="C20" s="104" t="str">
        <f>IF(NAMES!C13="","",NAMES!C13)</f>
        <v>M</v>
      </c>
      <c r="D20" s="81" t="str">
        <f>IF(NAMES!D13="","",NAMES!D13)</f>
        <v>BSIT-WEB TRACK-2</v>
      </c>
      <c r="E20" s="82">
        <f>IF(PRELIM!P20="","",$E$8*PRELIM!P20)</f>
        <v>33</v>
      </c>
      <c r="F20" s="83" t="str">
        <f>IF(PRELIM!AB20="","",$F$8*PRELIM!AB20)</f>
        <v/>
      </c>
      <c r="G20" s="83">
        <f>IF(PRELIM!AD20="","",$G$8*PRELIM!AD20)</f>
        <v>25.840000000000003</v>
      </c>
      <c r="H20" s="84">
        <f t="shared" si="0"/>
        <v>58.84</v>
      </c>
      <c r="I20" s="85">
        <f>IF(H20="","",VLOOKUP(H20,'INITIAL INPUT'!$P$4:$R$34,3))</f>
        <v>79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 xml:space="preserve">ESCUDERO, DAVID LANCE O.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29.975000000000001</v>
      </c>
      <c r="F21" s="83" t="str">
        <f>IF(PRELIM!AB21="","",$F$8*PRELIM!AB21)</f>
        <v/>
      </c>
      <c r="G21" s="83">
        <f>IF(PRELIM!AD21="","",$G$8*PRELIM!AD21)</f>
        <v>17</v>
      </c>
      <c r="H21" s="84">
        <f t="shared" si="0"/>
        <v>46.975000000000001</v>
      </c>
      <c r="I21" s="85">
        <f>IF(H21="","",VLOOKUP(H21,'INITIAL INPUT'!$P$4:$R$34,3))</f>
        <v>74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 xml:space="preserve">EVIDENTE, LORENZO LUIS L. </v>
      </c>
      <c r="C22" s="104" t="str">
        <f>IF(NAMES!C15="","",NAMES!C15)</f>
        <v>M</v>
      </c>
      <c r="D22" s="81" t="str">
        <f>IF(NAMES!D15="","",NAMES!D15)</f>
        <v>BSIT-WEB TRACK-2</v>
      </c>
      <c r="E22" s="82">
        <f>IF(PRELIM!P22="","",$E$8*PRELIM!P22)</f>
        <v>31.625000000000004</v>
      </c>
      <c r="F22" s="83" t="str">
        <f>IF(PRELIM!AB22="","",$F$8*PRELIM!AB22)</f>
        <v/>
      </c>
      <c r="G22" s="83">
        <f>IF(PRELIM!AD22="","",$G$8*PRELIM!AD22)</f>
        <v>24.48</v>
      </c>
      <c r="H22" s="84">
        <f t="shared" si="0"/>
        <v>56.105000000000004</v>
      </c>
      <c r="I22" s="85">
        <f>IF(H22="","",VLOOKUP(H22,'INITIAL INPUT'!$P$4:$R$34,3))</f>
        <v>78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 xml:space="preserve">FLORES, ALICIA DOMINIQUE D. </v>
      </c>
      <c r="C23" s="104" t="str">
        <f>IF(NAMES!C16="","",NAMES!C16)</f>
        <v>F</v>
      </c>
      <c r="D23" s="81" t="str">
        <f>IF(NAMES!D16="","",NAMES!D16)</f>
        <v>BSIT-WEB TRACK-2</v>
      </c>
      <c r="E23" s="82">
        <f>IF(PRELIM!P23="","",$E$8*PRELIM!P23)</f>
        <v>29.425000000000004</v>
      </c>
      <c r="F23" s="83" t="str">
        <f>IF(PRELIM!AB23="","",$F$8*PRELIM!AB23)</f>
        <v/>
      </c>
      <c r="G23" s="83">
        <f>IF(PRELIM!AD23="","",$G$8*PRELIM!AD23)</f>
        <v>25.840000000000003</v>
      </c>
      <c r="H23" s="84">
        <f t="shared" si="0"/>
        <v>55.265000000000008</v>
      </c>
      <c r="I23" s="85">
        <f>IF(H23="","",VLOOKUP(H23,'INITIAL INPUT'!$P$4:$R$34,3))</f>
        <v>78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 xml:space="preserve">GADIANO, HAROLD B.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22.275000000000002</v>
      </c>
      <c r="F24" s="83" t="str">
        <f>IF(PRELIM!AB24="","",$F$8*PRELIM!AB24)</f>
        <v/>
      </c>
      <c r="G24" s="83">
        <f>IF(PRELIM!AD24="","",$G$8*PRELIM!AD24)</f>
        <v>17</v>
      </c>
      <c r="H24" s="84">
        <f t="shared" si="0"/>
        <v>39.275000000000006</v>
      </c>
      <c r="I24" s="85">
        <f>IF(H24="","",VLOOKUP(H24,'INITIAL INPUT'!$P$4:$R$34,3))</f>
        <v>73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 xml:space="preserve">GALAPON, CHARLIE ROD D.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5.4999999999999991</v>
      </c>
      <c r="F25" s="83" t="str">
        <f>IF(PRELIM!AB25="","",$F$8*PRELIM!AB25)</f>
        <v/>
      </c>
      <c r="G25" s="83">
        <f>IF(PRELIM!AD25="","",$G$8*PRELIM!AD25)</f>
        <v>18.360000000000003</v>
      </c>
      <c r="H25" s="84">
        <f t="shared" si="0"/>
        <v>23.860000000000003</v>
      </c>
      <c r="I25" s="85">
        <f>IF(H25="","",VLOOKUP(H25,'INITIAL INPUT'!$P$4:$R$34,3))</f>
        <v>72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 xml:space="preserve">GALAUS, JAYROD S. </v>
      </c>
      <c r="C26" s="104" t="str">
        <f>IF(NAMES!C19="","",NAMES!C19)</f>
        <v>M</v>
      </c>
      <c r="D26" s="81" t="str">
        <f>IF(NAMES!D19="","",NAMES!D19)</f>
        <v>BSIT-WEB TRACK-2</v>
      </c>
      <c r="E26" s="82">
        <f>IF(PRELIM!P26="","",$E$8*PRELIM!P26)</f>
        <v>29.700000000000003</v>
      </c>
      <c r="F26" s="83" t="str">
        <f>IF(PRELIM!AB26="","",$F$8*PRELIM!AB26)</f>
        <v/>
      </c>
      <c r="G26" s="83">
        <f>IF(PRELIM!AD26="","",$G$8*PRELIM!AD26)</f>
        <v>24.48</v>
      </c>
      <c r="H26" s="84">
        <f t="shared" si="0"/>
        <v>54.180000000000007</v>
      </c>
      <c r="I26" s="85">
        <f>IF(H26="","",VLOOKUP(H26,'INITIAL INPUT'!$P$4:$R$34,3))</f>
        <v>77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">
      <c r="A27" s="90" t="s">
        <v>52</v>
      </c>
      <c r="B27" s="79" t="str">
        <f>IF(NAMES!B20="","",NAMES!B20)</f>
        <v xml:space="preserve">GENOVA, NORIE P. </v>
      </c>
      <c r="C27" s="104" t="str">
        <f>IF(NAMES!C20="","",NAMES!C20)</f>
        <v>F</v>
      </c>
      <c r="D27" s="81" t="str">
        <f>IF(NAMES!D20="","",NAMES!D20)</f>
        <v>BSIT-WEB TRACK-2</v>
      </c>
      <c r="E27" s="82">
        <f>IF(PRELIM!P27="","",$E$8*PRELIM!P27)</f>
        <v>26.124999999999996</v>
      </c>
      <c r="F27" s="83" t="str">
        <f>IF(PRELIM!AB27="","",$F$8*PRELIM!AB27)</f>
        <v/>
      </c>
      <c r="G27" s="83">
        <f>IF(PRELIM!AD27="","",$G$8*PRELIM!AD27)</f>
        <v>17</v>
      </c>
      <c r="H27" s="84">
        <f t="shared" si="0"/>
        <v>43.125</v>
      </c>
      <c r="I27" s="85">
        <f>IF(H27="","",VLOOKUP(H27,'INITIAL INPUT'!$P$4:$R$34,3))</f>
        <v>74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">
      <c r="A28" s="90" t="s">
        <v>53</v>
      </c>
      <c r="B28" s="79" t="str">
        <f>IF(NAMES!B21="","",NAMES!B21)</f>
        <v xml:space="preserve">GUDIO, FERNANDO J.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17.875</v>
      </c>
      <c r="F28" s="83" t="str">
        <f>IF(PRELIM!AB28="","",$F$8*PRELIM!AB28)</f>
        <v/>
      </c>
      <c r="G28" s="83">
        <f>IF(PRELIM!AD28="","",$G$8*PRELIM!AD28)</f>
        <v>15.64</v>
      </c>
      <c r="H28" s="84">
        <f t="shared" si="0"/>
        <v>33.515000000000001</v>
      </c>
      <c r="I28" s="85">
        <f>IF(H28="","",VLOOKUP(H28,'INITIAL INPUT'!$P$4:$R$34,3))</f>
        <v>73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">
      <c r="A29" s="90" t="s">
        <v>54</v>
      </c>
      <c r="B29" s="79" t="str">
        <f>IF(NAMES!B22="","",NAMES!B22)</f>
        <v xml:space="preserve">GUIDANGEN, REYNALYN W. </v>
      </c>
      <c r="C29" s="104" t="str">
        <f>IF(NAMES!C22="","",NAMES!C22)</f>
        <v>F</v>
      </c>
      <c r="D29" s="81" t="str">
        <f>IF(NAMES!D22="","",NAMES!D22)</f>
        <v>BSIT-WEB TRACK-2</v>
      </c>
      <c r="E29" s="82">
        <f>IF(PRELIM!P29="","",$E$8*PRELIM!P29)</f>
        <v>25.85</v>
      </c>
      <c r="F29" s="83" t="str">
        <f>IF(PRELIM!AB29="","",$F$8*PRELIM!AB29)</f>
        <v/>
      </c>
      <c r="G29" s="83">
        <f>IF(PRELIM!AD29="","",$G$8*PRELIM!AD29)</f>
        <v>14.96</v>
      </c>
      <c r="H29" s="84">
        <f t="shared" si="0"/>
        <v>40.81</v>
      </c>
      <c r="I29" s="85">
        <f>IF(H29="","",VLOOKUP(H29,'INITIAL INPUT'!$P$4:$R$34,3))</f>
        <v>73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">
      <c r="A30" s="90" t="s">
        <v>55</v>
      </c>
      <c r="B30" s="79" t="str">
        <f>IF(NAMES!B23="","",NAMES!B23)</f>
        <v xml:space="preserve">MANUEL, RYAN PAUL O. </v>
      </c>
      <c r="C30" s="104" t="str">
        <f>IF(NAMES!C23="","",NAMES!C23)</f>
        <v>M</v>
      </c>
      <c r="D30" s="81" t="str">
        <f>IF(NAMES!D23="","",NAMES!D23)</f>
        <v>BSIT-WEB TRACK-2</v>
      </c>
      <c r="E30" s="82">
        <f>IF(PRELIM!P30="","",$E$8*PRELIM!P30)</f>
        <v>26.124999999999996</v>
      </c>
      <c r="F30" s="83" t="str">
        <f>IF(PRELIM!AB30="","",$F$8*PRELIM!AB30)</f>
        <v/>
      </c>
      <c r="G30" s="83">
        <f>IF(PRELIM!AD30="","",$G$8*PRELIM!AD30)</f>
        <v>14.280000000000001</v>
      </c>
      <c r="H30" s="84">
        <f t="shared" si="0"/>
        <v>40.405000000000001</v>
      </c>
      <c r="I30" s="85">
        <f>IF(H30="","",VLOOKUP(H30,'INITIAL INPUT'!$P$4:$R$34,3))</f>
        <v>73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">
      <c r="A31" s="90" t="s">
        <v>56</v>
      </c>
      <c r="B31" s="79" t="str">
        <f>IF(NAMES!B24="","",NAMES!B24)</f>
        <v xml:space="preserve">MENDOZA, XHYRHYLLE MAE M. </v>
      </c>
      <c r="C31" s="104" t="str">
        <f>IF(NAMES!C24="","",NAMES!C24)</f>
        <v>F</v>
      </c>
      <c r="D31" s="81" t="str">
        <f>IF(NAMES!D24="","",NAMES!D24)</f>
        <v>BSIT-WEB TRACK-2</v>
      </c>
      <c r="E31" s="82">
        <f>IF(PRELIM!P31="","",$E$8*PRELIM!P31)</f>
        <v>27.500000000000004</v>
      </c>
      <c r="F31" s="83" t="str">
        <f>IF(PRELIM!AB31="","",$F$8*PRELIM!AB31)</f>
        <v/>
      </c>
      <c r="G31" s="83">
        <f>IF(PRELIM!AD31="","",$G$8*PRELIM!AD31)</f>
        <v>23.12</v>
      </c>
      <c r="H31" s="84">
        <f t="shared" si="0"/>
        <v>50.620000000000005</v>
      </c>
      <c r="I31" s="85">
        <f>IF(H31="","",VLOOKUP(H31,'INITIAL INPUT'!$P$4:$R$34,3))</f>
        <v>75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">
      <c r="A32" s="90" t="s">
        <v>57</v>
      </c>
      <c r="B32" s="79" t="str">
        <f>IF(NAMES!B25="","",NAMES!B25)</f>
        <v xml:space="preserve">MONTILLA, PAMELA T. </v>
      </c>
      <c r="C32" s="104" t="str">
        <f>IF(NAMES!C25="","",NAMES!C25)</f>
        <v>F</v>
      </c>
      <c r="D32" s="81" t="str">
        <f>IF(NAMES!D25="","",NAMES!D25)</f>
        <v>BSIT-WEB TRACK-2</v>
      </c>
      <c r="E32" s="82">
        <f>IF(PRELIM!P32="","",$E$8*PRELIM!P32)</f>
        <v>33</v>
      </c>
      <c r="F32" s="83" t="str">
        <f>IF(PRELIM!AB32="","",$F$8*PRELIM!AB32)</f>
        <v/>
      </c>
      <c r="G32" s="83">
        <f>IF(PRELIM!AD32="","",$G$8*PRELIM!AD32)</f>
        <v>23.12</v>
      </c>
      <c r="H32" s="84">
        <f t="shared" si="0"/>
        <v>56.120000000000005</v>
      </c>
      <c r="I32" s="85">
        <f>IF(H32="","",VLOOKUP(H32,'INITIAL INPUT'!$P$4:$R$34,3))</f>
        <v>78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">
      <c r="A33" s="90" t="s">
        <v>58</v>
      </c>
      <c r="B33" s="79" t="str">
        <f>IF(NAMES!B26="","",NAMES!B26)</f>
        <v xml:space="preserve">OFO-OB, NIKKO S. </v>
      </c>
      <c r="C33" s="104" t="str">
        <f>IF(NAMES!C26="","",NAMES!C26)</f>
        <v>M</v>
      </c>
      <c r="D33" s="81" t="str">
        <f>IF(NAMES!D26="","",NAMES!D26)</f>
        <v>BSIT-WEB TRACK-2</v>
      </c>
      <c r="E33" s="82">
        <f>IF(PRELIM!P33="","",$E$8*PRELIM!P33)</f>
        <v>29.700000000000003</v>
      </c>
      <c r="F33" s="83" t="str">
        <f>IF(PRELIM!AB33="","",$F$8*PRELIM!AB33)</f>
        <v/>
      </c>
      <c r="G33" s="83">
        <f>IF(PRELIM!AD33="","",$G$8*PRELIM!AD33)</f>
        <v>23.8</v>
      </c>
      <c r="H33" s="84">
        <f t="shared" si="0"/>
        <v>53.5</v>
      </c>
      <c r="I33" s="85">
        <f>IF(H33="","",VLOOKUP(H33,'INITIAL INPUT'!$P$4:$R$34,3))</f>
        <v>77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">
      <c r="A34" s="90" t="s">
        <v>59</v>
      </c>
      <c r="B34" s="79" t="str">
        <f>IF(NAMES!B27="","",NAMES!B27)</f>
        <v xml:space="preserve">PANELO, DAN JAZZREEL R.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12.375</v>
      </c>
      <c r="F34" s="83" t="str">
        <f>IF(PRELIM!AB34="","",$F$8*PRELIM!AB34)</f>
        <v/>
      </c>
      <c r="G34" s="83">
        <f>IF(PRELIM!AD34="","",$G$8*PRELIM!AD34)</f>
        <v>18.360000000000003</v>
      </c>
      <c r="H34" s="84">
        <f t="shared" si="0"/>
        <v>30.735000000000003</v>
      </c>
      <c r="I34" s="85">
        <f>IF(H34="","",VLOOKUP(H34,'INITIAL INPUT'!$P$4:$R$34,3))</f>
        <v>72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">
      <c r="A35" s="90" t="s">
        <v>60</v>
      </c>
      <c r="B35" s="79" t="str">
        <f>IF(NAMES!B28="","",NAMES!B28)</f>
        <v xml:space="preserve">PARAAN, RAVEN B. </v>
      </c>
      <c r="C35" s="104" t="str">
        <f>IF(NAMES!C28="","",NAMES!C28)</f>
        <v>M</v>
      </c>
      <c r="D35" s="81" t="str">
        <f>IF(NAMES!D28="","",NAMES!D28)</f>
        <v>BSIT-WEB TRACK-1</v>
      </c>
      <c r="E35" s="82">
        <f>IF(PRELIM!P35="","",$E$8*PRELIM!P35)</f>
        <v>28.324999999999999</v>
      </c>
      <c r="F35" s="83" t="str">
        <f>IF(PRELIM!AB35="","",$F$8*PRELIM!AB35)</f>
        <v/>
      </c>
      <c r="G35" s="83">
        <f>IF(PRELIM!AD35="","",$G$8*PRELIM!AD35)</f>
        <v>17</v>
      </c>
      <c r="H35" s="84">
        <f t="shared" si="0"/>
        <v>45.325000000000003</v>
      </c>
      <c r="I35" s="85">
        <f>IF(H35="","",VLOOKUP(H35,'INITIAL INPUT'!$P$4:$R$34,3))</f>
        <v>74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">
      <c r="A36" s="90" t="s">
        <v>61</v>
      </c>
      <c r="B36" s="79" t="str">
        <f>IF(NAMES!B29="","",NAMES!B29)</f>
        <v xml:space="preserve">PASIAN, HAYAH MAE M. </v>
      </c>
      <c r="C36" s="104" t="str">
        <f>IF(NAMES!C29="","",NAMES!C29)</f>
        <v>F</v>
      </c>
      <c r="D36" s="81" t="str">
        <f>IF(NAMES!D29="","",NAMES!D29)</f>
        <v>BSIT-WEB TRACK-2</v>
      </c>
      <c r="E36" s="82">
        <f>IF(PRELIM!P36="","",$E$8*PRELIM!P36)</f>
        <v>31.625000000000004</v>
      </c>
      <c r="F36" s="83" t="str">
        <f>IF(PRELIM!AB36="","",$F$8*PRELIM!AB36)</f>
        <v/>
      </c>
      <c r="G36" s="83">
        <f>IF(PRELIM!AD36="","",$G$8*PRELIM!AD36)</f>
        <v>25.16</v>
      </c>
      <c r="H36" s="84">
        <f t="shared" si="0"/>
        <v>56.785000000000004</v>
      </c>
      <c r="I36" s="85">
        <f>IF(H36="","",VLOOKUP(H36,'INITIAL INPUT'!$P$4:$R$34,3))</f>
        <v>78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">
      <c r="A37" s="90" t="s">
        <v>62</v>
      </c>
      <c r="B37" s="79" t="str">
        <f>IF(NAMES!B30="","",NAMES!B30)</f>
        <v xml:space="preserve">PERALTA, JON HECTOR L.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19.25</v>
      </c>
      <c r="F37" s="83" t="str">
        <f>IF(PRELIM!AB37="","",$F$8*PRELIM!AB37)</f>
        <v/>
      </c>
      <c r="G37" s="83">
        <f>IF(PRELIM!AD37="","",$G$8*PRELIM!AD37)</f>
        <v>17.68</v>
      </c>
      <c r="H37" s="84">
        <f t="shared" si="0"/>
        <v>36.93</v>
      </c>
      <c r="I37" s="85">
        <f>IF(H37="","",VLOOKUP(H37,'INITIAL INPUT'!$P$4:$R$34,3))</f>
        <v>73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">
      <c r="A38" s="90" t="s">
        <v>63</v>
      </c>
      <c r="B38" s="79" t="str">
        <f>IF(NAMES!B31="","",NAMES!B31)</f>
        <v xml:space="preserve">RABANG, PAUL JOHN C. </v>
      </c>
      <c r="C38" s="104" t="str">
        <f>IF(NAMES!C31="","",NAMES!C31)</f>
        <v>M</v>
      </c>
      <c r="D38" s="81" t="str">
        <f>IF(NAMES!D31="","",NAMES!D31)</f>
        <v>BSIT-WEB TRACK-2</v>
      </c>
      <c r="E38" s="82">
        <f>IF(PRELIM!P38="","",$E$8*PRELIM!P38)</f>
        <v>23.375000000000004</v>
      </c>
      <c r="F38" s="83" t="str">
        <f>IF(PRELIM!AB38="","",$F$8*PRELIM!AB38)</f>
        <v/>
      </c>
      <c r="G38" s="83">
        <f>IF(PRELIM!AD38="","",$G$8*PRELIM!AD38)</f>
        <v>19.040000000000003</v>
      </c>
      <c r="H38" s="84">
        <f t="shared" si="0"/>
        <v>42.415000000000006</v>
      </c>
      <c r="I38" s="85">
        <f>IF(H38="","",VLOOKUP(H38,'INITIAL INPUT'!$P$4:$R$34,3))</f>
        <v>73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">
      <c r="A39" s="90" t="s">
        <v>64</v>
      </c>
      <c r="B39" s="79" t="str">
        <f>IF(NAMES!B32="","",NAMES!B32)</f>
        <v xml:space="preserve">ROBLES II, ANTONIO FELIPE A. </v>
      </c>
      <c r="C39" s="104" t="str">
        <f>IF(NAMES!C32="","",NAMES!C32)</f>
        <v>M</v>
      </c>
      <c r="D39" s="81" t="str">
        <f>IF(NAMES!D32="","",NAMES!D32)</f>
        <v>BSIT-WEB TRACK-2</v>
      </c>
      <c r="E39" s="82">
        <f>IF(PRELIM!P39="","",$E$8*PRELIM!P39)</f>
        <v>31.625000000000004</v>
      </c>
      <c r="F39" s="83" t="str">
        <f>IF(PRELIM!AB39="","",$F$8*PRELIM!AB39)</f>
        <v/>
      </c>
      <c r="G39" s="83">
        <f>IF(PRELIM!AD39="","",$G$8*PRELIM!AD39)</f>
        <v>21.76</v>
      </c>
      <c r="H39" s="84">
        <f t="shared" si="0"/>
        <v>53.385000000000005</v>
      </c>
      <c r="I39" s="85">
        <f>IF(H39="","",VLOOKUP(H39,'INITIAL INPUT'!$P$4:$R$34,3))</f>
        <v>77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">
      <c r="A40" s="90" t="s">
        <v>65</v>
      </c>
      <c r="B40" s="79" t="str">
        <f>IF(NAMES!B33="","",NAMES!B33)</f>
        <v xml:space="preserve">ROXAS, JOSHUA GABRIEL B. </v>
      </c>
      <c r="C40" s="104" t="str">
        <f>IF(NAMES!C33="","",NAMES!C33)</f>
        <v>M</v>
      </c>
      <c r="D40" s="81" t="str">
        <f>IF(NAMES!D33="","",NAMES!D33)</f>
        <v>BSIT-WEB TRACK-1</v>
      </c>
      <c r="E40" s="82">
        <f>IF(PRELIM!P40="","",$E$8*PRELIM!P40)</f>
        <v>12.375</v>
      </c>
      <c r="F40" s="83" t="str">
        <f>IF(PRELIM!AB40="","",$F$8*PRELIM!AB40)</f>
        <v/>
      </c>
      <c r="G40" s="83">
        <f>IF(PRELIM!AD40="","",$G$8*PRELIM!AD40)</f>
        <v>24.48</v>
      </c>
      <c r="H40" s="84">
        <f t="shared" si="0"/>
        <v>36.855000000000004</v>
      </c>
      <c r="I40" s="85">
        <f>IF(H40="","",VLOOKUP(H40,'INITIAL INPUT'!$P$4:$R$34,3))</f>
        <v>73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53" t="str">
        <f>A1</f>
        <v>CITCS 2D  ITE16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2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25">
      <c r="A44" s="279" t="str">
        <f>A3</f>
        <v>MULTIMEDIA SYSTEMS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25">
      <c r="A45" s="282" t="str">
        <f>A4</f>
        <v>TTH 3:00PM-4:15PM  TTHSAT 1:45PM-3:00PM</v>
      </c>
      <c r="B45" s="283"/>
      <c r="C45" s="284"/>
      <c r="D45" s="75" t="str">
        <f>D4</f>
        <v>M306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" customHeight="1" x14ac:dyDescent="0.25">
      <c r="A46" s="282" t="str">
        <f>A5</f>
        <v>2ND Trimester SY 2016-2017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2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">
      <c r="A50" s="78" t="s">
        <v>66</v>
      </c>
      <c r="B50" s="79" t="str">
        <f>IF(NAMES!B34="","",NAMES!B34)</f>
        <v xml:space="preserve">SANTOS, JHON IRENEO C. </v>
      </c>
      <c r="C50" s="80" t="str">
        <f>IF(NAMES!C34="","",NAMES!C34)</f>
        <v>M</v>
      </c>
      <c r="D50" s="81" t="str">
        <f>IF(NAMES!D34="","",NAMES!D34)</f>
        <v>BSIT-NET SEC TRACK-2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 xml:space="preserve">SOYAM, CATHERINE L. </v>
      </c>
      <c r="C51" s="104" t="str">
        <f>IF(NAMES!C35="","",NAMES!C35)</f>
        <v>F</v>
      </c>
      <c r="D51" s="81" t="str">
        <f>IF(NAMES!D35="","",NAMES!D35)</f>
        <v>BSIT-WEB TRACK-2</v>
      </c>
      <c r="E51" s="82">
        <f>IF(PRELIM!P51="","",$E$8*PRELIM!P51)</f>
        <v>25.85</v>
      </c>
      <c r="F51" s="83" t="str">
        <f>IF(PRELIM!AB51="","",$F$8*PRELIM!AB51)</f>
        <v/>
      </c>
      <c r="G51" s="83">
        <f>IF(PRELIM!AD51="","",$G$8*PRELIM!AD51)</f>
        <v>24.48</v>
      </c>
      <c r="H51" s="84">
        <f t="shared" si="6"/>
        <v>50.33</v>
      </c>
      <c r="I51" s="85">
        <f>IF(H51="","",VLOOKUP(H51,'INITIAL INPUT'!$P$4:$R$34,3))</f>
        <v>75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 xml:space="preserve">TOMILLAS, JUNDEL P. </v>
      </c>
      <c r="C52" s="104" t="str">
        <f>IF(NAMES!C36="","",NAMES!C36)</f>
        <v>M</v>
      </c>
      <c r="D52" s="81" t="str">
        <f>IF(NAMES!D36="","",NAMES!D36)</f>
        <v>BSIT-WEB TRACK-2</v>
      </c>
      <c r="E52" s="82">
        <f>IF(PRELIM!P52="","",$E$8*PRELIM!P52)</f>
        <v>29.425000000000004</v>
      </c>
      <c r="F52" s="83" t="str">
        <f>IF(PRELIM!AB52="","",$F$8*PRELIM!AB52)</f>
        <v/>
      </c>
      <c r="G52" s="83">
        <f>IF(PRELIM!AD52="","",$G$8*PRELIM!AD52)</f>
        <v>14.280000000000001</v>
      </c>
      <c r="H52" s="84">
        <f t="shared" si="6"/>
        <v>43.705000000000005</v>
      </c>
      <c r="I52" s="85">
        <f>IF(H52="","",VLOOKUP(H52,'INITIAL INPUT'!$P$4:$R$34,3))</f>
        <v>74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 xml:space="preserve">VALBUENA, ADRIAN JAIRUS P. </v>
      </c>
      <c r="C53" s="104" t="str">
        <f>IF(NAMES!C37="","",NAMES!C37)</f>
        <v>M</v>
      </c>
      <c r="D53" s="81" t="str">
        <f>IF(NAMES!D37="","",NAMES!D37)</f>
        <v>BSIT-WEB TRACK-1</v>
      </c>
      <c r="E53" s="82">
        <f>IF(PRELIM!P53="","",$E$8*PRELIM!P53)</f>
        <v>22.825000000000003</v>
      </c>
      <c r="F53" s="83" t="str">
        <f>IF(PRELIM!AB53="","",$F$8*PRELIM!AB53)</f>
        <v/>
      </c>
      <c r="G53" s="83">
        <f>IF(PRELIM!AD53="","",$G$8*PRELIM!AD53)</f>
        <v>23.12</v>
      </c>
      <c r="H53" s="84">
        <f t="shared" si="6"/>
        <v>45.945000000000007</v>
      </c>
      <c r="I53" s="85">
        <f>IF(H53="","",VLOOKUP(H53,'INITIAL INPUT'!$P$4:$R$34,3))</f>
        <v>74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 xml:space="preserve">VALENTON, KATE HOLLI P. </v>
      </c>
      <c r="C54" s="104" t="str">
        <f>IF(NAMES!C38="","",NAMES!C38)</f>
        <v>F</v>
      </c>
      <c r="D54" s="81" t="str">
        <f>IF(NAMES!D38="","",NAMES!D38)</f>
        <v>BSIT-WEB TRACK-1</v>
      </c>
      <c r="E54" s="82">
        <f>IF(PRELIM!P54="","",$E$8*PRELIM!P54)</f>
        <v>33</v>
      </c>
      <c r="F54" s="83" t="str">
        <f>IF(PRELIM!AB54="","",$F$8*PRELIM!AB54)</f>
        <v/>
      </c>
      <c r="G54" s="83">
        <f>IF(PRELIM!AD54="","",$G$8*PRELIM!AD54)</f>
        <v>21.76</v>
      </c>
      <c r="H54" s="84">
        <f t="shared" si="6"/>
        <v>54.760000000000005</v>
      </c>
      <c r="I54" s="85">
        <f>IF(H54="","",VLOOKUP(H54,'INITIAL INPUT'!$P$4:$R$34,3))</f>
        <v>77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 xml:space="preserve">VICTORE, TIMOTHY A. </v>
      </c>
      <c r="C55" s="104" t="str">
        <f>IF(NAMES!C39="","",NAMES!C39)</f>
        <v>M</v>
      </c>
      <c r="D55" s="81" t="str">
        <f>IF(NAMES!D39="","",NAMES!D39)</f>
        <v>BSIT-WEB TRACK-2</v>
      </c>
      <c r="E55" s="82">
        <f>IF(PRELIM!P55="","",$E$8*PRELIM!P55)</f>
        <v>19.25</v>
      </c>
      <c r="F55" s="83" t="str">
        <f>IF(PRELIM!AB55="","",$F$8*PRELIM!AB55)</f>
        <v/>
      </c>
      <c r="G55" s="83">
        <f>IF(PRELIM!AD55="","",$G$8*PRELIM!AD55)</f>
        <v>23.8</v>
      </c>
      <c r="H55" s="84">
        <f t="shared" si="6"/>
        <v>43.05</v>
      </c>
      <c r="I55" s="85">
        <f>IF(H55="","",VLOOKUP(H55,'INITIAL INPUT'!$P$4:$R$34,3))</f>
        <v>74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 xml:space="preserve">VILLANUEVA, REXON DON D. </v>
      </c>
      <c r="C56" s="104" t="str">
        <f>IF(NAMES!C40="","",NAMES!C40)</f>
        <v>M</v>
      </c>
      <c r="D56" s="81" t="str">
        <f>IF(NAMES!D40="","",NAMES!D40)</f>
        <v>BSIT-WEB TRACK-2</v>
      </c>
      <c r="E56" s="82">
        <f>IF(PRELIM!P56="","",$E$8*PRELIM!P56)</f>
        <v>28.324999999999999</v>
      </c>
      <c r="F56" s="83" t="str">
        <f>IF(PRELIM!AB56="","",$F$8*PRELIM!AB56)</f>
        <v/>
      </c>
      <c r="G56" s="83">
        <f>IF(PRELIM!AD56="","",$G$8*PRELIM!AD56)</f>
        <v>20.400000000000002</v>
      </c>
      <c r="H56" s="84">
        <f t="shared" si="6"/>
        <v>48.725000000000001</v>
      </c>
      <c r="I56" s="85">
        <f>IF(H56="","",VLOOKUP(H56,'INITIAL INPUT'!$P$4:$R$34,3))</f>
        <v>74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A49" zoomScaleNormal="100" workbookViewId="0">
      <selection activeCell="H54" sqref="H54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19" t="str">
        <f>CRS!A1</f>
        <v>CITCS 2D  ITE16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25">
      <c r="A4" s="323" t="str">
        <f>CRS!A4</f>
        <v>TTH 3:00PM-4:15PM  TTHSAT 1:45PM-3:00PM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" customHeight="1" x14ac:dyDescent="0.25">
      <c r="A5" s="323" t="str">
        <f>CRS!A5</f>
        <v>2ND Trimester SY 2016-2017</v>
      </c>
      <c r="B5" s="324"/>
      <c r="C5" s="325"/>
      <c r="D5" s="325"/>
      <c r="E5" s="108">
        <v>40</v>
      </c>
      <c r="F5" s="108">
        <v>30</v>
      </c>
      <c r="G5" s="108">
        <v>20</v>
      </c>
      <c r="H5" s="108">
        <v>30</v>
      </c>
      <c r="I5" s="108"/>
      <c r="J5" s="108"/>
      <c r="K5" s="108"/>
      <c r="L5" s="108"/>
      <c r="M5" s="108"/>
      <c r="N5" s="108"/>
      <c r="O5" s="341"/>
      <c r="P5" s="312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>
        <v>20</v>
      </c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25">
      <c r="A6" s="359" t="str">
        <f>CRS!A6</f>
        <v>Inst/Prof:Leonard Prim Francis G. Reyes</v>
      </c>
      <c r="B6" s="316"/>
      <c r="C6" s="304"/>
      <c r="D6" s="304"/>
      <c r="E6" s="305" t="s">
        <v>244</v>
      </c>
      <c r="F6" s="305" t="s">
        <v>245</v>
      </c>
      <c r="G6" s="305" t="s">
        <v>246</v>
      </c>
      <c r="H6" s="305" t="s">
        <v>247</v>
      </c>
      <c r="I6" s="305"/>
      <c r="J6" s="305"/>
      <c r="K6" s="305"/>
      <c r="L6" s="305"/>
      <c r="M6" s="305"/>
      <c r="N6" s="305"/>
      <c r="O6" s="366">
        <f>IF(SUM(E5:N5)=0,"",SUM(E5:N5))</f>
        <v>120</v>
      </c>
      <c r="P6" s="312"/>
      <c r="Q6" s="305" t="s">
        <v>248</v>
      </c>
      <c r="R6" s="305" t="s">
        <v>249</v>
      </c>
      <c r="S6" s="305" t="s">
        <v>250</v>
      </c>
      <c r="T6" s="305" t="s">
        <v>251</v>
      </c>
      <c r="U6" s="305" t="s">
        <v>252</v>
      </c>
      <c r="V6" s="305" t="s">
        <v>253</v>
      </c>
      <c r="W6" s="305"/>
      <c r="X6" s="305"/>
      <c r="Y6" s="305"/>
      <c r="Z6" s="305"/>
      <c r="AA6" s="342">
        <f>IF(SUM(Q5:Z5)=0,"",SUM(Q5:Z5))</f>
        <v>120</v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>
        <v>25</v>
      </c>
      <c r="G9" s="109">
        <v>20</v>
      </c>
      <c r="H9" s="109">
        <v>25</v>
      </c>
      <c r="I9" s="109"/>
      <c r="J9" s="109"/>
      <c r="K9" s="109"/>
      <c r="L9" s="109"/>
      <c r="M9" s="109"/>
      <c r="N9" s="109"/>
      <c r="O9" s="60">
        <f>IF(SUM(E9:N9)=0,"",SUM(E9:N9))</f>
        <v>70</v>
      </c>
      <c r="P9" s="67">
        <f>IF(O9="","",O9/$O$6*100)</f>
        <v>58.333333333333336</v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>
        <v>38</v>
      </c>
      <c r="AD9" s="67">
        <f>IF(AC9="","",AC9/$AC$5*100)</f>
        <v>38</v>
      </c>
      <c r="AE9" s="66">
        <f>CRS!H9</f>
        <v>32.17</v>
      </c>
      <c r="AF9" s="64">
        <f>CRS!I9</f>
        <v>73</v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>
        <v>25</v>
      </c>
      <c r="G10" s="109">
        <v>20</v>
      </c>
      <c r="H10" s="109">
        <v>20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65</v>
      </c>
      <c r="P10" s="67">
        <f t="shared" ref="P10:P40" si="1">IF(O10="","",O10/$O$6*100)</f>
        <v>54.166666666666664</v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62</v>
      </c>
      <c r="AD10" s="67">
        <f t="shared" ref="AD10:AD40" si="4">IF(AC10="","",AC10/$AC$5*100)</f>
        <v>62</v>
      </c>
      <c r="AE10" s="66">
        <f>CRS!H10</f>
        <v>38.954999999999998</v>
      </c>
      <c r="AF10" s="64">
        <f>CRS!I10</f>
        <v>73</v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>
        <v>20</v>
      </c>
      <c r="F11" s="109">
        <v>25</v>
      </c>
      <c r="G11" s="109">
        <v>20</v>
      </c>
      <c r="H11" s="109">
        <v>20</v>
      </c>
      <c r="I11" s="109"/>
      <c r="J11" s="109"/>
      <c r="K11" s="109"/>
      <c r="L11" s="109"/>
      <c r="M11" s="109"/>
      <c r="N11" s="109"/>
      <c r="O11" s="60">
        <f t="shared" si="0"/>
        <v>85</v>
      </c>
      <c r="P11" s="67">
        <f t="shared" si="1"/>
        <v>70.833333333333343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>
        <v>46</v>
      </c>
      <c r="AD11" s="67">
        <f t="shared" si="4"/>
        <v>46</v>
      </c>
      <c r="AE11" s="66">
        <f>CRS!H11</f>
        <v>39.015000000000001</v>
      </c>
      <c r="AF11" s="64">
        <f>CRS!I11</f>
        <v>73</v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>
        <v>31</v>
      </c>
      <c r="F12" s="109"/>
      <c r="G12" s="109">
        <v>20</v>
      </c>
      <c r="H12" s="109"/>
      <c r="I12" s="109"/>
      <c r="J12" s="109"/>
      <c r="K12" s="109"/>
      <c r="L12" s="109"/>
      <c r="M12" s="109"/>
      <c r="N12" s="109"/>
      <c r="O12" s="60">
        <f t="shared" si="0"/>
        <v>51</v>
      </c>
      <c r="P12" s="67">
        <f t="shared" si="1"/>
        <v>42.5</v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44</v>
      </c>
      <c r="AD12" s="67">
        <f t="shared" si="4"/>
        <v>44</v>
      </c>
      <c r="AE12" s="66">
        <f>CRS!H12</f>
        <v>28.984999999999999</v>
      </c>
      <c r="AF12" s="64">
        <f>CRS!I12</f>
        <v>72</v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>
        <v>32</v>
      </c>
      <c r="F13" s="109"/>
      <c r="G13" s="109"/>
      <c r="H13" s="109">
        <v>25</v>
      </c>
      <c r="I13" s="109"/>
      <c r="J13" s="109"/>
      <c r="K13" s="109"/>
      <c r="L13" s="109"/>
      <c r="M13" s="109"/>
      <c r="N13" s="109"/>
      <c r="O13" s="60">
        <f t="shared" si="0"/>
        <v>57</v>
      </c>
      <c r="P13" s="67">
        <f t="shared" si="1"/>
        <v>47.5</v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>
        <v>54</v>
      </c>
      <c r="AD13" s="67">
        <f t="shared" si="4"/>
        <v>54</v>
      </c>
      <c r="AE13" s="66">
        <f>CRS!H13</f>
        <v>34.035000000000004</v>
      </c>
      <c r="AF13" s="64">
        <f>CRS!I13</f>
        <v>73</v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>
        <v>20</v>
      </c>
      <c r="H14" s="109"/>
      <c r="I14" s="109"/>
      <c r="J14" s="109"/>
      <c r="K14" s="109"/>
      <c r="L14" s="109"/>
      <c r="M14" s="109"/>
      <c r="N14" s="109"/>
      <c r="O14" s="60">
        <f t="shared" si="0"/>
        <v>20</v>
      </c>
      <c r="P14" s="67">
        <f t="shared" si="1"/>
        <v>16.666666666666664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>
        <f>CRS!H14</f>
        <v>5.4999999999999991</v>
      </c>
      <c r="AF14" s="64">
        <f>CRS!I14</f>
        <v>70</v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>
        <v>31</v>
      </c>
      <c r="F15" s="109">
        <v>30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81</v>
      </c>
      <c r="P15" s="67">
        <f t="shared" si="1"/>
        <v>67.5</v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>
        <v>74</v>
      </c>
      <c r="AD15" s="67">
        <f t="shared" si="4"/>
        <v>74</v>
      </c>
      <c r="AE15" s="66">
        <f>CRS!H15</f>
        <v>47.435000000000002</v>
      </c>
      <c r="AF15" s="64">
        <f>CRS!I15</f>
        <v>74</v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>
        <v>25</v>
      </c>
      <c r="F16" s="109">
        <v>25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50</v>
      </c>
      <c r="P16" s="67">
        <f t="shared" si="1"/>
        <v>41.666666666666671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>
        <v>38</v>
      </c>
      <c r="AD16" s="67">
        <f t="shared" si="4"/>
        <v>38</v>
      </c>
      <c r="AE16" s="66">
        <f>CRS!H16</f>
        <v>26.67</v>
      </c>
      <c r="AF16" s="64">
        <f>CRS!I16</f>
        <v>72</v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>
        <v>25</v>
      </c>
      <c r="F17" s="109">
        <v>30</v>
      </c>
      <c r="G17" s="109">
        <v>20</v>
      </c>
      <c r="H17" s="109"/>
      <c r="I17" s="109"/>
      <c r="J17" s="109"/>
      <c r="K17" s="109"/>
      <c r="L17" s="109"/>
      <c r="M17" s="109"/>
      <c r="N17" s="109"/>
      <c r="O17" s="60">
        <f t="shared" si="0"/>
        <v>75</v>
      </c>
      <c r="P17" s="67">
        <f t="shared" si="1"/>
        <v>62.5</v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>
        <v>64</v>
      </c>
      <c r="AD17" s="67">
        <f t="shared" si="4"/>
        <v>64</v>
      </c>
      <c r="AE17" s="66">
        <f>CRS!H17</f>
        <v>42.385000000000005</v>
      </c>
      <c r="AF17" s="64">
        <f>CRS!I17</f>
        <v>73</v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>
        <v>10</v>
      </c>
      <c r="F18" s="109">
        <v>25</v>
      </c>
      <c r="G18" s="109">
        <v>20</v>
      </c>
      <c r="H18" s="109"/>
      <c r="I18" s="109"/>
      <c r="J18" s="109"/>
      <c r="K18" s="109"/>
      <c r="L18" s="109"/>
      <c r="M18" s="109"/>
      <c r="N18" s="109"/>
      <c r="O18" s="60">
        <f t="shared" si="0"/>
        <v>55</v>
      </c>
      <c r="P18" s="67">
        <f t="shared" si="1"/>
        <v>45.833333333333329</v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>
        <v>40</v>
      </c>
      <c r="AD18" s="67">
        <f t="shared" si="4"/>
        <v>40</v>
      </c>
      <c r="AE18" s="66">
        <f>CRS!H18</f>
        <v>28.725000000000001</v>
      </c>
      <c r="AF18" s="64">
        <f>CRS!I18</f>
        <v>72</v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>
        <v>28</v>
      </c>
      <c r="F19" s="109">
        <v>30</v>
      </c>
      <c r="G19" s="109">
        <v>20</v>
      </c>
      <c r="H19" s="109">
        <v>30</v>
      </c>
      <c r="I19" s="109"/>
      <c r="J19" s="109"/>
      <c r="K19" s="109"/>
      <c r="L19" s="109"/>
      <c r="M19" s="109"/>
      <c r="N19" s="109"/>
      <c r="O19" s="60">
        <f t="shared" si="0"/>
        <v>108</v>
      </c>
      <c r="P19" s="67">
        <f t="shared" si="1"/>
        <v>90</v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72</v>
      </c>
      <c r="AD19" s="67">
        <f t="shared" si="4"/>
        <v>72</v>
      </c>
      <c r="AE19" s="66">
        <f>CRS!H19</f>
        <v>54.180000000000007</v>
      </c>
      <c r="AF19" s="64">
        <f>CRS!I19</f>
        <v>77</v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>
        <v>40</v>
      </c>
      <c r="F20" s="109">
        <v>30</v>
      </c>
      <c r="G20" s="109">
        <v>20</v>
      </c>
      <c r="H20" s="109">
        <v>30</v>
      </c>
      <c r="I20" s="109"/>
      <c r="J20" s="109"/>
      <c r="K20" s="109"/>
      <c r="L20" s="109"/>
      <c r="M20" s="109"/>
      <c r="N20" s="109"/>
      <c r="O20" s="60">
        <f t="shared" si="0"/>
        <v>120</v>
      </c>
      <c r="P20" s="67">
        <f t="shared" si="1"/>
        <v>100</v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>
        <v>76</v>
      </c>
      <c r="AD20" s="67">
        <f t="shared" si="4"/>
        <v>76</v>
      </c>
      <c r="AE20" s="66">
        <f>CRS!H20</f>
        <v>58.84</v>
      </c>
      <c r="AF20" s="64">
        <f>CRS!I20</f>
        <v>79</v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>
        <v>34</v>
      </c>
      <c r="F21" s="109">
        <v>30</v>
      </c>
      <c r="G21" s="109">
        <v>20</v>
      </c>
      <c r="H21" s="109">
        <v>25</v>
      </c>
      <c r="I21" s="109"/>
      <c r="J21" s="109"/>
      <c r="K21" s="109"/>
      <c r="L21" s="109"/>
      <c r="M21" s="109"/>
      <c r="N21" s="109"/>
      <c r="O21" s="60">
        <f t="shared" si="0"/>
        <v>109</v>
      </c>
      <c r="P21" s="67">
        <f t="shared" si="1"/>
        <v>90.833333333333329</v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>
        <v>50</v>
      </c>
      <c r="AD21" s="67">
        <f t="shared" si="4"/>
        <v>50</v>
      </c>
      <c r="AE21" s="66">
        <f>CRS!H21</f>
        <v>46.975000000000001</v>
      </c>
      <c r="AF21" s="64">
        <f>CRS!I21</f>
        <v>74</v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>
        <v>40</v>
      </c>
      <c r="F22" s="109">
        <v>30</v>
      </c>
      <c r="G22" s="109">
        <v>20</v>
      </c>
      <c r="H22" s="109">
        <v>25</v>
      </c>
      <c r="I22" s="109"/>
      <c r="J22" s="109"/>
      <c r="K22" s="109"/>
      <c r="L22" s="109"/>
      <c r="M22" s="109"/>
      <c r="N22" s="109"/>
      <c r="O22" s="60">
        <f t="shared" si="0"/>
        <v>115</v>
      </c>
      <c r="P22" s="67">
        <f t="shared" si="1"/>
        <v>95.833333333333343</v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>
        <v>72</v>
      </c>
      <c r="AD22" s="67">
        <f t="shared" si="4"/>
        <v>72</v>
      </c>
      <c r="AE22" s="66">
        <f>CRS!H22</f>
        <v>56.105000000000004</v>
      </c>
      <c r="AF22" s="64">
        <f>CRS!I22</f>
        <v>78</v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>
        <v>32</v>
      </c>
      <c r="F23" s="109">
        <v>30</v>
      </c>
      <c r="G23" s="109">
        <v>20</v>
      </c>
      <c r="H23" s="109">
        <v>25</v>
      </c>
      <c r="I23" s="109"/>
      <c r="J23" s="109"/>
      <c r="K23" s="109"/>
      <c r="L23" s="109"/>
      <c r="M23" s="109"/>
      <c r="N23" s="109"/>
      <c r="O23" s="60">
        <f t="shared" si="0"/>
        <v>107</v>
      </c>
      <c r="P23" s="67">
        <f t="shared" si="1"/>
        <v>89.166666666666671</v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>
        <v>76</v>
      </c>
      <c r="AD23" s="67">
        <f t="shared" si="4"/>
        <v>76</v>
      </c>
      <c r="AE23" s="66">
        <f>CRS!H23</f>
        <v>55.265000000000008</v>
      </c>
      <c r="AF23" s="64">
        <f>CRS!I23</f>
        <v>78</v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>
        <v>31</v>
      </c>
      <c r="F24" s="109">
        <v>30</v>
      </c>
      <c r="G24" s="109">
        <v>20</v>
      </c>
      <c r="H24" s="109"/>
      <c r="I24" s="109"/>
      <c r="J24" s="109"/>
      <c r="K24" s="109"/>
      <c r="L24" s="109"/>
      <c r="M24" s="109"/>
      <c r="N24" s="109"/>
      <c r="O24" s="60">
        <f t="shared" si="0"/>
        <v>81</v>
      </c>
      <c r="P24" s="67">
        <f t="shared" si="1"/>
        <v>67.5</v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>
        <v>50</v>
      </c>
      <c r="AD24" s="67">
        <f t="shared" si="4"/>
        <v>50</v>
      </c>
      <c r="AE24" s="66">
        <f>CRS!H24</f>
        <v>39.275000000000006</v>
      </c>
      <c r="AF24" s="64">
        <f>CRS!I24</f>
        <v>73</v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>
        <v>20</v>
      </c>
      <c r="H25" s="109"/>
      <c r="I25" s="109"/>
      <c r="J25" s="109"/>
      <c r="K25" s="109"/>
      <c r="L25" s="109"/>
      <c r="M25" s="109"/>
      <c r="N25" s="109"/>
      <c r="O25" s="60">
        <f t="shared" si="0"/>
        <v>20</v>
      </c>
      <c r="P25" s="67">
        <f t="shared" si="1"/>
        <v>16.666666666666664</v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54</v>
      </c>
      <c r="AD25" s="67">
        <f t="shared" si="4"/>
        <v>54</v>
      </c>
      <c r="AE25" s="66">
        <f>CRS!H25</f>
        <v>23.860000000000003</v>
      </c>
      <c r="AF25" s="64">
        <f>CRS!I25</f>
        <v>72</v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>
        <v>28</v>
      </c>
      <c r="F26" s="109">
        <v>30</v>
      </c>
      <c r="G26" s="109">
        <v>20</v>
      </c>
      <c r="H26" s="109">
        <v>30</v>
      </c>
      <c r="I26" s="109"/>
      <c r="J26" s="109"/>
      <c r="K26" s="109"/>
      <c r="L26" s="109"/>
      <c r="M26" s="109"/>
      <c r="N26" s="109"/>
      <c r="O26" s="60">
        <f t="shared" si="0"/>
        <v>108</v>
      </c>
      <c r="P26" s="67">
        <f t="shared" si="1"/>
        <v>90</v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>
        <v>72</v>
      </c>
      <c r="AD26" s="67">
        <f t="shared" si="4"/>
        <v>72</v>
      </c>
      <c r="AE26" s="66">
        <f>CRS!H26</f>
        <v>54.180000000000007</v>
      </c>
      <c r="AF26" s="64">
        <f>CRS!I26</f>
        <v>77</v>
      </c>
      <c r="AG26" s="373"/>
      <c r="AH26" s="371" t="s">
        <v>127</v>
      </c>
    </row>
    <row r="27" spans="1:34" ht="12.75" customHeight="1" x14ac:dyDescent="0.2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>
        <v>25</v>
      </c>
      <c r="F27" s="109">
        <v>30</v>
      </c>
      <c r="G27" s="109">
        <v>20</v>
      </c>
      <c r="H27" s="109">
        <v>20</v>
      </c>
      <c r="I27" s="109"/>
      <c r="J27" s="109"/>
      <c r="K27" s="109"/>
      <c r="L27" s="109"/>
      <c r="M27" s="109"/>
      <c r="N27" s="109"/>
      <c r="O27" s="60">
        <f t="shared" si="0"/>
        <v>95</v>
      </c>
      <c r="P27" s="67">
        <f t="shared" si="1"/>
        <v>79.166666666666657</v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>
        <v>50</v>
      </c>
      <c r="AD27" s="67">
        <f t="shared" si="4"/>
        <v>50</v>
      </c>
      <c r="AE27" s="66">
        <f>CRS!H27</f>
        <v>43.125</v>
      </c>
      <c r="AF27" s="64">
        <f>CRS!I27</f>
        <v>74</v>
      </c>
      <c r="AG27" s="374"/>
      <c r="AH27" s="372"/>
    </row>
    <row r="28" spans="1:34" ht="12.75" customHeight="1" x14ac:dyDescent="0.2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>
        <v>25</v>
      </c>
      <c r="G28" s="109">
        <v>20</v>
      </c>
      <c r="H28" s="109">
        <v>20</v>
      </c>
      <c r="I28" s="109"/>
      <c r="J28" s="109"/>
      <c r="K28" s="109"/>
      <c r="L28" s="109"/>
      <c r="M28" s="109"/>
      <c r="N28" s="109"/>
      <c r="O28" s="60">
        <f t="shared" si="0"/>
        <v>65</v>
      </c>
      <c r="P28" s="67">
        <f t="shared" si="1"/>
        <v>54.166666666666664</v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>
        <v>46</v>
      </c>
      <c r="AD28" s="67">
        <f t="shared" si="4"/>
        <v>46</v>
      </c>
      <c r="AE28" s="66">
        <f>CRS!H28</f>
        <v>33.515000000000001</v>
      </c>
      <c r="AF28" s="64">
        <f>CRS!I28</f>
        <v>73</v>
      </c>
      <c r="AG28" s="374"/>
      <c r="AH28" s="372"/>
    </row>
    <row r="29" spans="1:34" ht="12.75" customHeight="1" x14ac:dyDescent="0.2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>
        <v>34</v>
      </c>
      <c r="F29" s="109">
        <v>30</v>
      </c>
      <c r="G29" s="109"/>
      <c r="H29" s="109">
        <v>30</v>
      </c>
      <c r="I29" s="109"/>
      <c r="J29" s="109"/>
      <c r="K29" s="109"/>
      <c r="L29" s="109"/>
      <c r="M29" s="109"/>
      <c r="N29" s="109"/>
      <c r="O29" s="60">
        <f t="shared" si="0"/>
        <v>94</v>
      </c>
      <c r="P29" s="67">
        <f t="shared" si="1"/>
        <v>78.333333333333329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>
        <v>44</v>
      </c>
      <c r="AD29" s="67">
        <f t="shared" si="4"/>
        <v>44</v>
      </c>
      <c r="AE29" s="66">
        <f>CRS!H29</f>
        <v>40.81</v>
      </c>
      <c r="AF29" s="64">
        <f>CRS!I29</f>
        <v>73</v>
      </c>
      <c r="AG29" s="374"/>
      <c r="AH29" s="372"/>
    </row>
    <row r="30" spans="1:34" ht="12.75" customHeight="1" x14ac:dyDescent="0.2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>
        <v>25</v>
      </c>
      <c r="F30" s="109">
        <v>25</v>
      </c>
      <c r="G30" s="109">
        <v>20</v>
      </c>
      <c r="H30" s="109">
        <v>25</v>
      </c>
      <c r="I30" s="109"/>
      <c r="J30" s="109"/>
      <c r="K30" s="109"/>
      <c r="L30" s="109"/>
      <c r="M30" s="109"/>
      <c r="N30" s="109"/>
      <c r="O30" s="60">
        <f t="shared" si="0"/>
        <v>95</v>
      </c>
      <c r="P30" s="67">
        <f t="shared" si="1"/>
        <v>79.166666666666657</v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>
        <v>42</v>
      </c>
      <c r="AD30" s="67">
        <f t="shared" si="4"/>
        <v>42</v>
      </c>
      <c r="AE30" s="66">
        <f>CRS!H30</f>
        <v>40.405000000000001</v>
      </c>
      <c r="AF30" s="64">
        <f>CRS!I30</f>
        <v>73</v>
      </c>
      <c r="AG30" s="374"/>
      <c r="AH30" s="372"/>
    </row>
    <row r="31" spans="1:34" ht="12.75" customHeight="1" x14ac:dyDescent="0.2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>
        <v>25</v>
      </c>
      <c r="F31" s="109">
        <v>30</v>
      </c>
      <c r="G31" s="109">
        <v>20</v>
      </c>
      <c r="H31" s="109">
        <v>25</v>
      </c>
      <c r="I31" s="109"/>
      <c r="J31" s="109"/>
      <c r="K31" s="109"/>
      <c r="L31" s="109"/>
      <c r="M31" s="109"/>
      <c r="N31" s="109"/>
      <c r="O31" s="60">
        <f t="shared" si="0"/>
        <v>100</v>
      </c>
      <c r="P31" s="67">
        <f t="shared" si="1"/>
        <v>83.333333333333343</v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>
        <v>68</v>
      </c>
      <c r="AD31" s="67">
        <f t="shared" si="4"/>
        <v>68</v>
      </c>
      <c r="AE31" s="66">
        <f>CRS!H31</f>
        <v>50.620000000000005</v>
      </c>
      <c r="AF31" s="64">
        <f>CRS!I31</f>
        <v>75</v>
      </c>
      <c r="AG31" s="374"/>
      <c r="AH31" s="372"/>
    </row>
    <row r="32" spans="1:34" ht="12.75" customHeight="1" x14ac:dyDescent="0.2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>
        <v>40</v>
      </c>
      <c r="F32" s="109">
        <v>30</v>
      </c>
      <c r="G32" s="109">
        <v>20</v>
      </c>
      <c r="H32" s="109">
        <v>30</v>
      </c>
      <c r="I32" s="109"/>
      <c r="J32" s="109"/>
      <c r="K32" s="109"/>
      <c r="L32" s="109"/>
      <c r="M32" s="109"/>
      <c r="N32" s="109"/>
      <c r="O32" s="60">
        <f t="shared" si="0"/>
        <v>120</v>
      </c>
      <c r="P32" s="67">
        <f t="shared" si="1"/>
        <v>100</v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>
        <v>68</v>
      </c>
      <c r="AD32" s="67">
        <f t="shared" si="4"/>
        <v>68</v>
      </c>
      <c r="AE32" s="66">
        <f>CRS!H32</f>
        <v>56.120000000000005</v>
      </c>
      <c r="AF32" s="64">
        <f>CRS!I32</f>
        <v>78</v>
      </c>
      <c r="AG32" s="374"/>
      <c r="AH32" s="372"/>
    </row>
    <row r="33" spans="1:37" ht="12.75" customHeight="1" x14ac:dyDescent="0.2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>
        <v>28</v>
      </c>
      <c r="F33" s="109">
        <v>30</v>
      </c>
      <c r="G33" s="109">
        <v>20</v>
      </c>
      <c r="H33" s="109">
        <v>30</v>
      </c>
      <c r="I33" s="109"/>
      <c r="J33" s="109"/>
      <c r="K33" s="109"/>
      <c r="L33" s="109"/>
      <c r="M33" s="109"/>
      <c r="N33" s="109"/>
      <c r="O33" s="60">
        <f t="shared" si="0"/>
        <v>108</v>
      </c>
      <c r="P33" s="67">
        <f t="shared" si="1"/>
        <v>90</v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>
        <v>70</v>
      </c>
      <c r="AD33" s="67">
        <f t="shared" si="4"/>
        <v>70</v>
      </c>
      <c r="AE33" s="66">
        <f>CRS!H33</f>
        <v>53.5</v>
      </c>
      <c r="AF33" s="64">
        <f>CRS!I33</f>
        <v>77</v>
      </c>
      <c r="AG33" s="374"/>
      <c r="AH33" s="372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>
        <v>25</v>
      </c>
      <c r="G34" s="109">
        <v>20</v>
      </c>
      <c r="H34" s="109"/>
      <c r="I34" s="109"/>
      <c r="J34" s="109"/>
      <c r="K34" s="109"/>
      <c r="L34" s="109"/>
      <c r="M34" s="109"/>
      <c r="N34" s="109"/>
      <c r="O34" s="60">
        <f t="shared" si="0"/>
        <v>45</v>
      </c>
      <c r="P34" s="67">
        <f t="shared" si="1"/>
        <v>37.5</v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>
        <v>54</v>
      </c>
      <c r="AD34" s="67">
        <f t="shared" si="4"/>
        <v>54</v>
      </c>
      <c r="AE34" s="66">
        <f>CRS!H34</f>
        <v>30.735000000000003</v>
      </c>
      <c r="AF34" s="64">
        <f>CRS!I34</f>
        <v>72</v>
      </c>
      <c r="AG34" s="374"/>
      <c r="AH34" s="372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>
        <v>33</v>
      </c>
      <c r="F35" s="109">
        <v>30</v>
      </c>
      <c r="G35" s="109">
        <v>20</v>
      </c>
      <c r="H35" s="109">
        <v>20</v>
      </c>
      <c r="I35" s="109"/>
      <c r="J35" s="109"/>
      <c r="K35" s="109"/>
      <c r="L35" s="109"/>
      <c r="M35" s="109"/>
      <c r="N35" s="109"/>
      <c r="O35" s="60">
        <f t="shared" si="0"/>
        <v>103</v>
      </c>
      <c r="P35" s="67">
        <f t="shared" si="1"/>
        <v>85.833333333333329</v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>
        <v>50</v>
      </c>
      <c r="AD35" s="67">
        <f t="shared" si="4"/>
        <v>50</v>
      </c>
      <c r="AE35" s="66">
        <f>CRS!H35</f>
        <v>45.325000000000003</v>
      </c>
      <c r="AF35" s="64">
        <f>CRS!I35</f>
        <v>74</v>
      </c>
      <c r="AG35" s="374"/>
      <c r="AH35" s="372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>
        <v>40</v>
      </c>
      <c r="F36" s="109">
        <v>30</v>
      </c>
      <c r="G36" s="109">
        <v>20</v>
      </c>
      <c r="H36" s="109">
        <v>25</v>
      </c>
      <c r="I36" s="109"/>
      <c r="J36" s="109"/>
      <c r="K36" s="109"/>
      <c r="L36" s="109"/>
      <c r="M36" s="109"/>
      <c r="N36" s="109"/>
      <c r="O36" s="60">
        <f t="shared" si="0"/>
        <v>115</v>
      </c>
      <c r="P36" s="67">
        <f t="shared" si="1"/>
        <v>95.833333333333343</v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>
        <v>74</v>
      </c>
      <c r="AD36" s="67">
        <f t="shared" si="4"/>
        <v>74</v>
      </c>
      <c r="AE36" s="66">
        <f>CRS!H36</f>
        <v>56.785000000000004</v>
      </c>
      <c r="AF36" s="64">
        <f>CRS!I36</f>
        <v>78</v>
      </c>
      <c r="AG36" s="374"/>
      <c r="AH36" s="372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>
        <v>25</v>
      </c>
      <c r="G37" s="109">
        <v>20</v>
      </c>
      <c r="H37" s="109">
        <v>25</v>
      </c>
      <c r="I37" s="109"/>
      <c r="J37" s="109"/>
      <c r="K37" s="109"/>
      <c r="L37" s="109"/>
      <c r="M37" s="109"/>
      <c r="N37" s="109"/>
      <c r="O37" s="60">
        <f t="shared" si="0"/>
        <v>70</v>
      </c>
      <c r="P37" s="67">
        <f t="shared" si="1"/>
        <v>58.333333333333336</v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>
        <v>52</v>
      </c>
      <c r="AD37" s="67">
        <f t="shared" si="4"/>
        <v>52</v>
      </c>
      <c r="AE37" s="66">
        <f>CRS!H37</f>
        <v>36.93</v>
      </c>
      <c r="AF37" s="64">
        <f>CRS!I37</f>
        <v>73</v>
      </c>
      <c r="AG37" s="374"/>
      <c r="AH37" s="372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>
        <v>20</v>
      </c>
      <c r="F38" s="109">
        <v>25</v>
      </c>
      <c r="G38" s="109">
        <v>20</v>
      </c>
      <c r="H38" s="109">
        <v>20</v>
      </c>
      <c r="I38" s="109"/>
      <c r="J38" s="109"/>
      <c r="K38" s="109"/>
      <c r="L38" s="109"/>
      <c r="M38" s="109"/>
      <c r="N38" s="109"/>
      <c r="O38" s="60">
        <f t="shared" si="0"/>
        <v>85</v>
      </c>
      <c r="P38" s="67">
        <f t="shared" si="1"/>
        <v>70.833333333333343</v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>
        <v>56</v>
      </c>
      <c r="AD38" s="67">
        <f t="shared" si="4"/>
        <v>56.000000000000007</v>
      </c>
      <c r="AE38" s="66">
        <f>CRS!H38</f>
        <v>42.415000000000006</v>
      </c>
      <c r="AF38" s="64">
        <f>CRS!I38</f>
        <v>73</v>
      </c>
      <c r="AG38" s="374"/>
      <c r="AH38" s="372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>
        <v>40</v>
      </c>
      <c r="F39" s="109">
        <v>30</v>
      </c>
      <c r="G39" s="109">
        <v>20</v>
      </c>
      <c r="H39" s="109">
        <v>25</v>
      </c>
      <c r="I39" s="109"/>
      <c r="J39" s="109"/>
      <c r="K39" s="109"/>
      <c r="L39" s="109"/>
      <c r="M39" s="109"/>
      <c r="N39" s="109"/>
      <c r="O39" s="60">
        <f t="shared" si="0"/>
        <v>115</v>
      </c>
      <c r="P39" s="67">
        <f t="shared" si="1"/>
        <v>95.833333333333343</v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>
        <v>64</v>
      </c>
      <c r="AD39" s="67">
        <f t="shared" si="4"/>
        <v>64</v>
      </c>
      <c r="AE39" s="66">
        <f>CRS!H39</f>
        <v>53.385000000000005</v>
      </c>
      <c r="AF39" s="64">
        <f>CRS!I39</f>
        <v>77</v>
      </c>
      <c r="AG39" s="374"/>
      <c r="AH39" s="372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>
        <v>20</v>
      </c>
      <c r="H40" s="109">
        <v>25</v>
      </c>
      <c r="I40" s="109"/>
      <c r="J40" s="109"/>
      <c r="K40" s="109"/>
      <c r="L40" s="109"/>
      <c r="M40" s="109"/>
      <c r="N40" s="109"/>
      <c r="O40" s="60">
        <f t="shared" si="0"/>
        <v>45</v>
      </c>
      <c r="P40" s="67">
        <f t="shared" si="1"/>
        <v>37.5</v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>
        <v>72</v>
      </c>
      <c r="AD40" s="67">
        <f t="shared" si="4"/>
        <v>72</v>
      </c>
      <c r="AE40" s="66">
        <f>CRS!H40</f>
        <v>36.855000000000004</v>
      </c>
      <c r="AF40" s="64">
        <f>CRS!I40</f>
        <v>73</v>
      </c>
      <c r="AG40" s="374"/>
      <c r="AH40" s="372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32" t="str">
        <f>A1</f>
        <v>CITCS 2D  ITE16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25">
      <c r="A45" s="323" t="str">
        <f>A4</f>
        <v>TTH 3:00PM-4:15PM  TTHSAT 1:45PM-3:00PM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25">
      <c r="A46" s="323" t="str">
        <f>A5</f>
        <v>2ND Trimester SY 2016-2017</v>
      </c>
      <c r="B46" s="324"/>
      <c r="C46" s="325"/>
      <c r="D46" s="325"/>
      <c r="E46" s="57">
        <f t="shared" ref="E46:N46" si="5">IF(E5="","",E5)</f>
        <v>40</v>
      </c>
      <c r="F46" s="57">
        <f t="shared" si="5"/>
        <v>30</v>
      </c>
      <c r="G46" s="57">
        <f t="shared" si="5"/>
        <v>20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>
        <f t="shared" si="6"/>
        <v>20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>sw</v>
      </c>
      <c r="F47" s="317" t="str">
        <f t="shared" ref="F47:N47" si="7">IF(F6="","",F6)</f>
        <v>1/17/2017</v>
      </c>
      <c r="G47" s="317" t="str">
        <f t="shared" si="7"/>
        <v>1/25/2017</v>
      </c>
      <c r="H47" s="317" t="str">
        <f t="shared" si="7"/>
        <v>2-22017</v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120</v>
      </c>
      <c r="P47" s="311"/>
      <c r="Q47" s="317" t="str">
        <f t="shared" ref="Q47:Z47" si="8">IF(Q6="","",Q6)</f>
        <v>CB</v>
      </c>
      <c r="R47" s="317" t="str">
        <f t="shared" si="8"/>
        <v>Lesson 01</v>
      </c>
      <c r="S47" s="317" t="str">
        <f t="shared" si="8"/>
        <v>Lesson 02</v>
      </c>
      <c r="T47" s="317" t="str">
        <f t="shared" si="8"/>
        <v>Lesson 03</v>
      </c>
      <c r="U47" s="317" t="str">
        <f t="shared" si="8"/>
        <v>Lesson 04</v>
      </c>
      <c r="V47" s="317" t="str">
        <f t="shared" si="8"/>
        <v>Lesson 05</v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120</v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2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>
        <v>34</v>
      </c>
      <c r="F51" s="109">
        <v>30</v>
      </c>
      <c r="G51" s="109"/>
      <c r="H51" s="109">
        <v>30</v>
      </c>
      <c r="I51" s="109"/>
      <c r="J51" s="109"/>
      <c r="K51" s="109"/>
      <c r="L51" s="109"/>
      <c r="M51" s="109"/>
      <c r="N51" s="109"/>
      <c r="O51" s="60">
        <f t="shared" si="9"/>
        <v>94</v>
      </c>
      <c r="P51" s="67">
        <f t="shared" si="10"/>
        <v>78.333333333333329</v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>
        <v>72</v>
      </c>
      <c r="AD51" s="67">
        <f t="shared" si="13"/>
        <v>72</v>
      </c>
      <c r="AE51" s="66">
        <f>CRS!H51</f>
        <v>50.33</v>
      </c>
      <c r="AF51" s="64">
        <f>CRS!I51</f>
        <v>75</v>
      </c>
    </row>
    <row r="52" spans="1:32" ht="12.75" customHeight="1" x14ac:dyDescent="0.2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>
        <v>32</v>
      </c>
      <c r="F52" s="109">
        <v>30</v>
      </c>
      <c r="G52" s="109">
        <v>20</v>
      </c>
      <c r="H52" s="109">
        <v>25</v>
      </c>
      <c r="I52" s="109"/>
      <c r="J52" s="109"/>
      <c r="K52" s="109"/>
      <c r="L52" s="109"/>
      <c r="M52" s="109"/>
      <c r="N52" s="109"/>
      <c r="O52" s="60">
        <f t="shared" si="9"/>
        <v>107</v>
      </c>
      <c r="P52" s="67">
        <f t="shared" si="10"/>
        <v>89.166666666666671</v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>
        <v>42</v>
      </c>
      <c r="AD52" s="67">
        <f t="shared" si="13"/>
        <v>42</v>
      </c>
      <c r="AE52" s="66">
        <f>CRS!H52</f>
        <v>43.705000000000005</v>
      </c>
      <c r="AF52" s="64">
        <f>CRS!I52</f>
        <v>74</v>
      </c>
    </row>
    <row r="53" spans="1:32" ht="12.75" customHeight="1" x14ac:dyDescent="0.2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>
        <v>33</v>
      </c>
      <c r="F53" s="109">
        <v>30</v>
      </c>
      <c r="G53" s="109"/>
      <c r="H53" s="109">
        <v>20</v>
      </c>
      <c r="I53" s="109"/>
      <c r="J53" s="109"/>
      <c r="K53" s="109"/>
      <c r="L53" s="109"/>
      <c r="M53" s="109"/>
      <c r="N53" s="109"/>
      <c r="O53" s="60">
        <f t="shared" si="9"/>
        <v>83</v>
      </c>
      <c r="P53" s="67">
        <f t="shared" si="10"/>
        <v>69.166666666666671</v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>
        <v>68</v>
      </c>
      <c r="AD53" s="67">
        <f t="shared" si="13"/>
        <v>68</v>
      </c>
      <c r="AE53" s="66">
        <f>CRS!H53</f>
        <v>45.945000000000007</v>
      </c>
      <c r="AF53" s="64">
        <f>CRS!I53</f>
        <v>74</v>
      </c>
    </row>
    <row r="54" spans="1:32" ht="12.75" customHeight="1" x14ac:dyDescent="0.2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>
        <v>40</v>
      </c>
      <c r="F54" s="109">
        <v>30</v>
      </c>
      <c r="G54" s="109">
        <v>20</v>
      </c>
      <c r="H54" s="109">
        <v>30</v>
      </c>
      <c r="I54" s="109"/>
      <c r="J54" s="109"/>
      <c r="K54" s="109"/>
      <c r="L54" s="109"/>
      <c r="M54" s="109"/>
      <c r="N54" s="109"/>
      <c r="O54" s="60">
        <f t="shared" si="9"/>
        <v>120</v>
      </c>
      <c r="P54" s="67">
        <f t="shared" si="10"/>
        <v>100</v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>
        <v>64</v>
      </c>
      <c r="AD54" s="67">
        <f t="shared" si="13"/>
        <v>64</v>
      </c>
      <c r="AE54" s="66">
        <f>CRS!H54</f>
        <v>54.760000000000005</v>
      </c>
      <c r="AF54" s="64">
        <f>CRS!I54</f>
        <v>77</v>
      </c>
    </row>
    <row r="55" spans="1:32" ht="12.75" customHeight="1" x14ac:dyDescent="0.2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>
        <v>25</v>
      </c>
      <c r="F55" s="109"/>
      <c r="G55" s="109">
        <v>20</v>
      </c>
      <c r="H55" s="109">
        <v>25</v>
      </c>
      <c r="I55" s="109"/>
      <c r="J55" s="109"/>
      <c r="K55" s="109"/>
      <c r="L55" s="109"/>
      <c r="M55" s="109"/>
      <c r="N55" s="109"/>
      <c r="O55" s="60">
        <f t="shared" si="9"/>
        <v>70</v>
      </c>
      <c r="P55" s="67">
        <f t="shared" si="10"/>
        <v>58.333333333333336</v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>
        <v>70</v>
      </c>
      <c r="AD55" s="67">
        <f t="shared" si="13"/>
        <v>70</v>
      </c>
      <c r="AE55" s="66">
        <f>CRS!H55</f>
        <v>43.05</v>
      </c>
      <c r="AF55" s="64">
        <f>CRS!I55</f>
        <v>74</v>
      </c>
    </row>
    <row r="56" spans="1:32" ht="12.75" customHeight="1" x14ac:dyDescent="0.2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>
        <v>33</v>
      </c>
      <c r="F56" s="109">
        <v>30</v>
      </c>
      <c r="G56" s="109">
        <v>20</v>
      </c>
      <c r="H56" s="109">
        <v>20</v>
      </c>
      <c r="I56" s="109"/>
      <c r="J56" s="109"/>
      <c r="K56" s="109"/>
      <c r="L56" s="109"/>
      <c r="M56" s="109"/>
      <c r="N56" s="109"/>
      <c r="O56" s="60">
        <f t="shared" si="9"/>
        <v>103</v>
      </c>
      <c r="P56" s="67">
        <f t="shared" si="10"/>
        <v>85.833333333333329</v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>
        <v>60</v>
      </c>
      <c r="AD56" s="67">
        <f t="shared" si="13"/>
        <v>60</v>
      </c>
      <c r="AE56" s="66">
        <f>CRS!H56</f>
        <v>48.725000000000001</v>
      </c>
      <c r="AF56" s="64">
        <f>CRS!I56</f>
        <v>74</v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2D  ITE16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TTH 3:00PM-4:15PM  TTHSAT 1:45PM-3:00PM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2ND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2D  ITE16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TTH 3:00PM-4:15PM  TTHSAT 1:45PM-3:00PM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2ND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2D  ITE16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TTH 3:00PM-4:15PM  TTHSAT 1:45PM-3:00PM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2ND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2D  ITE16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TTH 3:00PM-4:15PM  TTHSAT 1:45PM-3:00PM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2ND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2D</v>
      </c>
      <c r="C11" s="385" t="str">
        <f>'INITIAL INPUT'!G12</f>
        <v>ITE16</v>
      </c>
      <c r="D11" s="386"/>
      <c r="E11" s="386"/>
      <c r="F11" s="163"/>
      <c r="G11" s="387" t="str">
        <f>CRS!A4</f>
        <v>TTH 3:00PM-4:15PM  TTHSAT 1:45PM-3:00PM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2ND Trimester</v>
      </c>
      <c r="P11" s="386"/>
    </row>
    <row r="12" spans="1:34" s="127" customFormat="1" ht="15" customHeight="1" x14ac:dyDescent="0.2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2016-2017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15-2195-804</v>
      </c>
      <c r="C15" s="139" t="str">
        <f>IF(NAMES!B2="","",NAMES!B2)</f>
        <v xml:space="preserve">BACANI, JAN ERJEL A.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TRACK-1</v>
      </c>
      <c r="H15" s="133"/>
      <c r="I15" s="144">
        <f>IF(CRS!I9="","",CRS!I9)</f>
        <v>73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15-0739-557</v>
      </c>
      <c r="C16" s="139" t="str">
        <f>IF(NAMES!B3="","",NAMES!B3)</f>
        <v xml:space="preserve">BALUCANAG, JOSHUA PATRICK A.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73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15-0660-966</v>
      </c>
      <c r="C17" s="139" t="str">
        <f>IF(NAMES!B4="","",NAMES!B4)</f>
        <v xml:space="preserve">BARBERO, EIZER B.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TRACK-1</v>
      </c>
      <c r="H17" s="133"/>
      <c r="I17" s="144">
        <f>IF(CRS!I11="","",CRS!I11)</f>
        <v>73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15-2750-755</v>
      </c>
      <c r="C18" s="139" t="str">
        <f>IF(NAMES!B5="","",NAMES!B5)</f>
        <v xml:space="preserve">BERNARDEZ, DARNELL ERIC C.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72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15-1144-995</v>
      </c>
      <c r="C19" s="139" t="str">
        <f>IF(NAMES!B6="","",NAMES!B6)</f>
        <v xml:space="preserve">BUGTONG, BRYAN C.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>
        <f>IF(CRS!I13="","",CRS!I13)</f>
        <v>73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13-1227-610</v>
      </c>
      <c r="C20" s="139" t="str">
        <f>IF(NAMES!B7="","",NAMES!B7)</f>
        <v xml:space="preserve">BUMATAY, JOHN ALLEN M.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>
        <f>IF(CRS!I14="","",CRS!I14)</f>
        <v>70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15-2778-308</v>
      </c>
      <c r="C21" s="139" t="str">
        <f>IF(NAMES!B8="","",NAMES!B8)</f>
        <v xml:space="preserve">CASTRO, MELVIL GWEN O.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74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14-1536-104</v>
      </c>
      <c r="C22" s="139" t="str">
        <f>IF(NAMES!B9="","",NAMES!B9)</f>
        <v xml:space="preserve">CHIPO, JONARD CARY T.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72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15-1006-267</v>
      </c>
      <c r="C23" s="139" t="str">
        <f>IF(NAMES!B10="","",NAMES!B10)</f>
        <v xml:space="preserve">DAMIAN, KURT B.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73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15-0188-271</v>
      </c>
      <c r="C24" s="139" t="str">
        <f>IF(NAMES!B11="","",NAMES!B11)</f>
        <v xml:space="preserve">DELOS SANTOS, KIT JASPER A.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>
        <f>IF(CRS!I18="","",CRS!I18)</f>
        <v>72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15-0834-945</v>
      </c>
      <c r="C25" s="139" t="str">
        <f>IF(NAMES!B12="","",NAMES!B12)</f>
        <v xml:space="preserve">DIÑO, JERLLON JAMES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77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15-1359-408</v>
      </c>
      <c r="C26" s="139" t="str">
        <f>IF(NAMES!B13="","",NAMES!B13)</f>
        <v xml:space="preserve">ERLANO, REGINALD A.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TRACK-2</v>
      </c>
      <c r="H26" s="133"/>
      <c r="I26" s="144">
        <f>IF(CRS!I20="","",CRS!I20)</f>
        <v>79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15-0196-882</v>
      </c>
      <c r="C27" s="139" t="str">
        <f>IF(NAMES!B14="","",NAMES!B14)</f>
        <v xml:space="preserve">ESCUDERO, DAVID LANCE O.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74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15-2561-470</v>
      </c>
      <c r="C28" s="139" t="str">
        <f>IF(NAMES!B15="","",NAMES!B15)</f>
        <v xml:space="preserve">EVIDENTE, LORENZO LUIS L.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>
        <f>IF(CRS!I22="","",CRS!I22)</f>
        <v>78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15-0881-332</v>
      </c>
      <c r="C29" s="139" t="str">
        <f>IF(NAMES!B16="","",NAMES!B16)</f>
        <v xml:space="preserve">FLORES, ALICIA DOMINIQUE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TRACK-2</v>
      </c>
      <c r="H29" s="133"/>
      <c r="I29" s="144">
        <f>IF(CRS!I23="","",CRS!I23)</f>
        <v>78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15-2740-494</v>
      </c>
      <c r="C30" s="139" t="str">
        <f>IF(NAMES!B17="","",NAMES!B17)</f>
        <v xml:space="preserve">GADIANO, HAROLD B.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73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15-3141-404</v>
      </c>
      <c r="C31" s="139" t="str">
        <f>IF(NAMES!B18="","",NAMES!B18)</f>
        <v xml:space="preserve">GALAPON, CHARLIE ROD D.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72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15-1157-315</v>
      </c>
      <c r="C32" s="139" t="str">
        <f>IF(NAMES!B19="","",NAMES!B19)</f>
        <v xml:space="preserve">GALAUS, JAYROD S.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>
        <f>IF(CRS!I26="","",CRS!I26)</f>
        <v>77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15-0840-651</v>
      </c>
      <c r="C33" s="139" t="str">
        <f>IF(NAMES!B20="","",NAMES!B20)</f>
        <v xml:space="preserve">GENOVA, NORIE P.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TRACK-2</v>
      </c>
      <c r="H33" s="133"/>
      <c r="I33" s="144">
        <f>IF(CRS!I27="","",CRS!I27)</f>
        <v>74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15-2175-915</v>
      </c>
      <c r="C34" s="139" t="str">
        <f>IF(NAMES!B21="","",NAMES!B21)</f>
        <v xml:space="preserve">GUDIO, FERNANDO J.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73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15-1000-620</v>
      </c>
      <c r="C35" s="139" t="str">
        <f>IF(NAMES!B22="","",NAMES!B22)</f>
        <v xml:space="preserve">GUIDANGEN, REYNALYN W. </v>
      </c>
      <c r="D35" s="140"/>
      <c r="E35" s="141" t="str">
        <f>IF(NAMES!C22="","",NAMES!C22)</f>
        <v>F</v>
      </c>
      <c r="F35" s="142"/>
      <c r="G35" s="143" t="str">
        <f>IF(NAMES!D22="","",NAMES!D22)</f>
        <v>BSIT-WEB TRACK-2</v>
      </c>
      <c r="H35" s="133"/>
      <c r="I35" s="144">
        <f>IF(CRS!I29="","",CRS!I29)</f>
        <v>73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15-2230-473</v>
      </c>
      <c r="C36" s="139" t="str">
        <f>IF(NAMES!B23="","",NAMES!B23)</f>
        <v xml:space="preserve">MANUEL, RYAN PAUL O.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>
        <f>IF(CRS!I30="","",CRS!I30)</f>
        <v>73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15-1143-399</v>
      </c>
      <c r="C37" s="139" t="str">
        <f>IF(NAMES!B24="","",NAMES!B24)</f>
        <v xml:space="preserve">MENDOZA, XHYRHYLLE MAE M.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TRACK-2</v>
      </c>
      <c r="H37" s="133"/>
      <c r="I37" s="144">
        <f>IF(CRS!I31="","",CRS!I31)</f>
        <v>75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15-0780-681</v>
      </c>
      <c r="C38" s="139" t="str">
        <f>IF(NAMES!B25="","",NAMES!B25)</f>
        <v xml:space="preserve">MONTILLA, PAMELA T. </v>
      </c>
      <c r="D38" s="140"/>
      <c r="E38" s="141" t="str">
        <f>IF(NAMES!C25="","",NAMES!C25)</f>
        <v>F</v>
      </c>
      <c r="F38" s="142"/>
      <c r="G38" s="143" t="str">
        <f>IF(NAMES!D25="","",NAMES!D25)</f>
        <v>BSIT-WEB TRACK-2</v>
      </c>
      <c r="H38" s="133"/>
      <c r="I38" s="144">
        <f>IF(CRS!I32="","",CRS!I32)</f>
        <v>78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15-0902-799</v>
      </c>
      <c r="C39" s="139" t="str">
        <f>IF(NAMES!B26="","",NAMES!B26)</f>
        <v xml:space="preserve">OFO-OB, NIKKO S.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>
        <f>IF(CRS!I33="","",CRS!I33)</f>
        <v>77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15-3080-103</v>
      </c>
      <c r="C40" s="139" t="str">
        <f>IF(NAMES!B27="","",NAMES!B27)</f>
        <v xml:space="preserve">PANELO, DAN JAZZREEL R.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72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15-2269-756</v>
      </c>
      <c r="C41" s="139" t="str">
        <f>IF(NAMES!B28="","",NAMES!B28)</f>
        <v xml:space="preserve">PARAAN, RAVEN B.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TRACK-1</v>
      </c>
      <c r="H41" s="133"/>
      <c r="I41" s="144">
        <f>IF(CRS!I35="","",CRS!I35)</f>
        <v>74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15-1904-290</v>
      </c>
      <c r="C42" s="139" t="str">
        <f>IF(NAMES!B29="","",NAMES!B29)</f>
        <v xml:space="preserve">PASIAN, HAYAH MAE M. </v>
      </c>
      <c r="D42" s="140"/>
      <c r="E42" s="141" t="str">
        <f>IF(NAMES!C29="","",NAMES!C29)</f>
        <v>F</v>
      </c>
      <c r="F42" s="142"/>
      <c r="G42" s="143" t="str">
        <f>IF(NAMES!D29="","",NAMES!D29)</f>
        <v>BSIT-WEB TRACK-2</v>
      </c>
      <c r="H42" s="133"/>
      <c r="I42" s="144">
        <f>IF(CRS!I36="","",CRS!I36)</f>
        <v>78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15-2438-604</v>
      </c>
      <c r="C43" s="139" t="str">
        <f>IF(NAMES!B30="","",NAMES!B30)</f>
        <v xml:space="preserve">PERALTA, JON HECTOR L.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73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15-0738-141</v>
      </c>
      <c r="C44" s="139" t="str">
        <f>IF(NAMES!B31="","",NAMES!B31)</f>
        <v xml:space="preserve">RABANG, PAUL JOHN C.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>
        <f>IF(CRS!I38="","",CRS!I38)</f>
        <v>73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15-2108-463</v>
      </c>
      <c r="C45" s="139" t="str">
        <f>IF(NAMES!B32="","",NAMES!B32)</f>
        <v xml:space="preserve">ROBLES II, ANTONIO FELIPE A.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>
        <f>IF(CRS!I39="","",CRS!I39)</f>
        <v>77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>15-4102-152</v>
      </c>
      <c r="C46" s="139" t="str">
        <f>IF(NAMES!B33="","",NAMES!B33)</f>
        <v xml:space="preserve">ROXAS, JOSHUA GABRIEL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>
        <f>IF(CRS!I40="","",CRS!I40)</f>
        <v>73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MULTIMEDIA SYSTEMS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2D</v>
      </c>
      <c r="C72" s="385" t="str">
        <f>C11</f>
        <v>ITE16</v>
      </c>
      <c r="D72" s="386"/>
      <c r="E72" s="386"/>
      <c r="F72" s="163"/>
      <c r="G72" s="387" t="str">
        <f>G11</f>
        <v>TTH 3:00PM-4:15PM  TTHSAT 1:45PM-3:00PM</v>
      </c>
      <c r="H72" s="388"/>
      <c r="I72" s="388"/>
      <c r="J72" s="388"/>
      <c r="K72" s="388"/>
      <c r="L72" s="388"/>
      <c r="M72" s="388"/>
      <c r="N72" s="164"/>
      <c r="O72" s="389" t="str">
        <f>O11</f>
        <v>2ND Trimester</v>
      </c>
      <c r="P72" s="386"/>
    </row>
    <row r="73" spans="1:34" s="127" customFormat="1" ht="15" customHeight="1" x14ac:dyDescent="0.2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2016-2017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>13-3958-541</v>
      </c>
      <c r="C76" s="139" t="str">
        <f>IF(NAMES!B34="","",NAMES!B34)</f>
        <v xml:space="preserve">SANTOS, JHON IRENEO C. </v>
      </c>
      <c r="D76" s="140"/>
      <c r="E76" s="141" t="str">
        <f>IF(NAMES!C34="","",NAMES!C34)</f>
        <v>M</v>
      </c>
      <c r="F76" s="142"/>
      <c r="G76" s="143" t="str">
        <f>IF(NAMES!D34="","",NAMES!D34)</f>
        <v>BSIT-NET SEC TRACK-2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>15-0081-242</v>
      </c>
      <c r="C77" s="139" t="str">
        <f>IF(NAMES!B35="","",NAMES!B35)</f>
        <v xml:space="preserve">SOYAM, CATHERINE L. </v>
      </c>
      <c r="D77" s="140"/>
      <c r="E77" s="141" t="str">
        <f>IF(NAMES!C35="","",NAMES!C35)</f>
        <v>F</v>
      </c>
      <c r="F77" s="142"/>
      <c r="G77" s="143" t="str">
        <f>IF(NAMES!D35="","",NAMES!D35)</f>
        <v>BSIT-WEB TRACK-2</v>
      </c>
      <c r="H77" s="133"/>
      <c r="I77" s="144">
        <f>IF(CRS!I51="","",CRS!I51)</f>
        <v>75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>15-1013-516</v>
      </c>
      <c r="C78" s="139" t="str">
        <f>IF(NAMES!B36="","",NAMES!B36)</f>
        <v xml:space="preserve">TOMILLAS, JUNDEL P.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>
        <f>IF(CRS!I52="","",CRS!I52)</f>
        <v>74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>15-4139-104</v>
      </c>
      <c r="C79" s="139" t="str">
        <f>IF(NAMES!B37="","",NAMES!B37)</f>
        <v xml:space="preserve">VALBUENA, ADRIAN JAIRUS P.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>
        <f>IF(CRS!I53="","",CRS!I53)</f>
        <v>74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>15-2376-417</v>
      </c>
      <c r="C80" s="139" t="str">
        <f>IF(NAMES!B38="","",NAMES!B38)</f>
        <v xml:space="preserve">VALENTON, KATE HOLLI P. </v>
      </c>
      <c r="D80" s="140"/>
      <c r="E80" s="141" t="str">
        <f>IF(NAMES!C38="","",NAMES!C38)</f>
        <v>F</v>
      </c>
      <c r="F80" s="142"/>
      <c r="G80" s="143" t="str">
        <f>IF(NAMES!D38="","",NAMES!D38)</f>
        <v>BSIT-WEB TRACK-1</v>
      </c>
      <c r="H80" s="133"/>
      <c r="I80" s="144">
        <f>IF(CRS!I54="","",CRS!I54)</f>
        <v>77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>15-0916-842</v>
      </c>
      <c r="C81" s="139" t="str">
        <f>IF(NAMES!B39="","",NAMES!B39)</f>
        <v xml:space="preserve">VICTORE, TIMOTHY A.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TRACK-2</v>
      </c>
      <c r="H81" s="133"/>
      <c r="I81" s="144">
        <f>IF(CRS!I55="","",CRS!I55)</f>
        <v>74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>15-2206-390</v>
      </c>
      <c r="C82" s="139" t="str">
        <f>IF(NAMES!B40="","",NAMES!B40)</f>
        <v xml:space="preserve">VILLANUEVA, REXON DON D.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>
        <f>IF(CRS!I56="","",CRS!I56)</f>
        <v>74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MULTIMEDIA SYSTEMS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2017-02-15T13:15:46Z</dcterms:modified>
</cp:coreProperties>
</file>