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T64" i="4" s="1"/>
  <c r="AF64" i="7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T59" i="4" s="1"/>
  <c r="U59" i="4" s="1"/>
  <c r="AA59" i="7"/>
  <c r="AB59" i="7"/>
  <c r="Q59" i="4" s="1"/>
  <c r="O59" i="7"/>
  <c r="P59" i="7" s="1"/>
  <c r="P59" i="4" s="1"/>
  <c r="AD58" i="7"/>
  <c r="R58" i="4" s="1"/>
  <c r="S58" i="4" s="1"/>
  <c r="T58" i="4" s="1"/>
  <c r="U58" i="4" s="1"/>
  <c r="AG58" i="7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7" i="3"/>
  <c r="D36" i="4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6" i="7" s="1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0" i="4"/>
  <c r="B29" i="4"/>
  <c r="B29" i="3" s="1"/>
  <c r="B28" i="4"/>
  <c r="B28" i="3"/>
  <c r="B27" i="4"/>
  <c r="B27" i="6" s="1"/>
  <c r="B26" i="4"/>
  <c r="B26" i="3"/>
  <c r="B25" i="4"/>
  <c r="B25" i="6" s="1"/>
  <c r="B24" i="4"/>
  <c r="B24" i="6" s="1"/>
  <c r="B23" i="4"/>
  <c r="B23" i="3"/>
  <c r="B22" i="4"/>
  <c r="B22" i="7" s="1"/>
  <c r="B21" i="4"/>
  <c r="B20" i="4"/>
  <c r="B20" i="3"/>
  <c r="B19" i="4"/>
  <c r="B18" i="4"/>
  <c r="B18" i="3" s="1"/>
  <c r="B17" i="4"/>
  <c r="B16" i="4"/>
  <c r="B15" i="4"/>
  <c r="B15" i="6" s="1"/>
  <c r="B14" i="4"/>
  <c r="B14" i="3" s="1"/>
  <c r="B13" i="4"/>
  <c r="B12" i="4"/>
  <c r="B12" i="3" s="1"/>
  <c r="B11" i="4"/>
  <c r="B11" i="6" s="1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B40" i="3" s="1"/>
  <c r="F40" i="4" s="1"/>
  <c r="AA39" i="3"/>
  <c r="AA38" i="3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B19" i="3" s="1"/>
  <c r="F19" i="4" s="1"/>
  <c r="AA18" i="3"/>
  <c r="AB18" i="3" s="1"/>
  <c r="AA17" i="3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E80" i="4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O34" i="3"/>
  <c r="O33" i="3"/>
  <c r="O32" i="3"/>
  <c r="O31" i="3"/>
  <c r="P31" i="3" s="1"/>
  <c r="E31" i="4" s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AE37" i="7" s="1"/>
  <c r="C10" i="6"/>
  <c r="C18" i="6"/>
  <c r="C19" i="6"/>
  <c r="C25" i="6"/>
  <c r="C28" i="6"/>
  <c r="C30" i="6"/>
  <c r="C34" i="6"/>
  <c r="C37" i="6"/>
  <c r="C39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B12" i="7"/>
  <c r="D12" i="7"/>
  <c r="B17" i="7"/>
  <c r="B18" i="7"/>
  <c r="B20" i="7"/>
  <c r="D20" i="7"/>
  <c r="C23" i="7"/>
  <c r="C25" i="7"/>
  <c r="C30" i="7"/>
  <c r="B31" i="7"/>
  <c r="B33" i="7"/>
  <c r="B35" i="7"/>
  <c r="D37" i="7"/>
  <c r="C39" i="7"/>
  <c r="B58" i="7"/>
  <c r="B59" i="7"/>
  <c r="C65" i="7"/>
  <c r="C68" i="7"/>
  <c r="C70" i="7"/>
  <c r="C74" i="7"/>
  <c r="C75" i="7"/>
  <c r="C77" i="7"/>
  <c r="C80" i="7"/>
  <c r="D9" i="6"/>
  <c r="D11" i="6"/>
  <c r="B12" i="6"/>
  <c r="B13" i="6"/>
  <c r="B16" i="6"/>
  <c r="D18" i="6"/>
  <c r="B19" i="6"/>
  <c r="B20" i="6"/>
  <c r="D20" i="6"/>
  <c r="D21" i="6"/>
  <c r="B23" i="6"/>
  <c r="B26" i="6"/>
  <c r="B28" i="6"/>
  <c r="D30" i="6"/>
  <c r="B32" i="6"/>
  <c r="B33" i="6"/>
  <c r="D36" i="6"/>
  <c r="B40" i="6"/>
  <c r="C50" i="6"/>
  <c r="C51" i="6"/>
  <c r="C59" i="6"/>
  <c r="C65" i="6"/>
  <c r="C66" i="6"/>
  <c r="C70" i="6"/>
  <c r="C75" i="6"/>
  <c r="C77" i="6"/>
  <c r="C80" i="6"/>
  <c r="C10" i="7"/>
  <c r="C13" i="7"/>
  <c r="C18" i="7"/>
  <c r="C20" i="7"/>
  <c r="B23" i="7"/>
  <c r="D24" i="7"/>
  <c r="D25" i="7"/>
  <c r="B26" i="7"/>
  <c r="B28" i="7"/>
  <c r="B29" i="7"/>
  <c r="D30" i="7"/>
  <c r="C35" i="7"/>
  <c r="C37" i="7"/>
  <c r="B40" i="7"/>
  <c r="D40" i="7"/>
  <c r="C50" i="7"/>
  <c r="C52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61" i="7"/>
  <c r="AE77" i="7"/>
  <c r="AE59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11" i="3"/>
  <c r="F11" i="4" s="1"/>
  <c r="AB17" i="3"/>
  <c r="F17" i="4" s="1"/>
  <c r="F21" i="4"/>
  <c r="AB23" i="3"/>
  <c r="F23" i="4" s="1"/>
  <c r="AB35" i="3"/>
  <c r="F35" i="4" s="1"/>
  <c r="AB39" i="3"/>
  <c r="F39" i="4" s="1"/>
  <c r="AB56" i="3"/>
  <c r="F56" i="4" s="1"/>
  <c r="AB64" i="3"/>
  <c r="F64" i="4" s="1"/>
  <c r="AB70" i="3"/>
  <c r="F70" i="4" s="1"/>
  <c r="AB80" i="3"/>
  <c r="F80" i="4" s="1"/>
  <c r="AB9" i="3"/>
  <c r="F9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1" i="4"/>
  <c r="AB55" i="3"/>
  <c r="F55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 s="1"/>
  <c r="S24" i="4"/>
  <c r="T24" i="4" s="1"/>
  <c r="U24" i="4" s="1"/>
  <c r="V24" i="4" s="1"/>
  <c r="W24" i="4" s="1"/>
  <c r="S20" i="4"/>
  <c r="T20" i="4" s="1"/>
  <c r="U20" i="4" s="1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37" i="4"/>
  <c r="U37" i="4" s="1"/>
  <c r="T29" i="4"/>
  <c r="U29" i="4" s="1"/>
  <c r="AG29" i="7" s="1"/>
  <c r="T80" i="4"/>
  <c r="AF80" i="7" s="1"/>
  <c r="T71" i="4"/>
  <c r="U71" i="4" s="1"/>
  <c r="T34" i="4"/>
  <c r="U34" i="4" s="1"/>
  <c r="V34" i="4" s="1"/>
  <c r="W34" i="4" s="1"/>
  <c r="T56" i="4"/>
  <c r="AF56" i="7" s="1"/>
  <c r="T77" i="4"/>
  <c r="AF77" i="7" s="1"/>
  <c r="T69" i="4"/>
  <c r="AF69" i="7" s="1"/>
  <c r="T61" i="4"/>
  <c r="U61" i="4" s="1"/>
  <c r="AG61" i="7" s="1"/>
  <c r="T57" i="4"/>
  <c r="AF57" i="7" s="1"/>
  <c r="T12" i="4"/>
  <c r="AF12" i="7" s="1"/>
  <c r="T10" i="4"/>
  <c r="U10" i="4" s="1"/>
  <c r="V10" i="4" s="1"/>
  <c r="W10" i="4" s="1"/>
  <c r="T15" i="4"/>
  <c r="U15" i="4" s="1"/>
  <c r="V15" i="4" s="1"/>
  <c r="W15" i="4" s="1"/>
  <c r="T27" i="4"/>
  <c r="T35" i="4"/>
  <c r="AF35" i="7" s="1"/>
  <c r="P53" i="3" l="1"/>
  <c r="E53" i="4" s="1"/>
  <c r="P55" i="3"/>
  <c r="E55" i="4" s="1"/>
  <c r="P29" i="3"/>
  <c r="E29" i="4" s="1"/>
  <c r="P15" i="3"/>
  <c r="E15" i="4" s="1"/>
  <c r="P13" i="3"/>
  <c r="E13" i="4" s="1"/>
  <c r="P36" i="3"/>
  <c r="E36" i="4" s="1"/>
  <c r="H36" i="4" s="1"/>
  <c r="AE36" i="3" s="1"/>
  <c r="P9" i="3"/>
  <c r="E9" i="4" s="1"/>
  <c r="H9" i="4" s="1"/>
  <c r="I9" i="4" s="1"/>
  <c r="AF9" i="3" s="1"/>
  <c r="P11" i="3"/>
  <c r="E11" i="4" s="1"/>
  <c r="P19" i="3"/>
  <c r="E19" i="4" s="1"/>
  <c r="P23" i="3"/>
  <c r="E23" i="4" s="1"/>
  <c r="H23" i="4" s="1"/>
  <c r="I23" i="4" s="1"/>
  <c r="P27" i="3"/>
  <c r="E27" i="4" s="1"/>
  <c r="H27" i="4" s="1"/>
  <c r="I27" i="4" s="1"/>
  <c r="P35" i="3"/>
  <c r="E35" i="4" s="1"/>
  <c r="P12" i="3"/>
  <c r="E12" i="4" s="1"/>
  <c r="P16" i="3"/>
  <c r="E16" i="4" s="1"/>
  <c r="P24" i="3"/>
  <c r="E24" i="4" s="1"/>
  <c r="H24" i="4" s="1"/>
  <c r="I24" i="4" s="1"/>
  <c r="P28" i="3"/>
  <c r="E28" i="4" s="1"/>
  <c r="P32" i="3"/>
  <c r="E32" i="4" s="1"/>
  <c r="H32" i="4" s="1"/>
  <c r="I32" i="4" s="1"/>
  <c r="P40" i="3"/>
  <c r="E40" i="4" s="1"/>
  <c r="H40" i="4" s="1"/>
  <c r="I40" i="4" s="1"/>
  <c r="P21" i="3"/>
  <c r="E21" i="4" s="1"/>
  <c r="H21" i="4" s="1"/>
  <c r="I21" i="4" s="1"/>
  <c r="AF21" i="3" s="1"/>
  <c r="P37" i="3"/>
  <c r="E37" i="4" s="1"/>
  <c r="P54" i="3"/>
  <c r="E54" i="4" s="1"/>
  <c r="V55" i="4"/>
  <c r="W55" i="4" s="1"/>
  <c r="O81" i="8" s="1"/>
  <c r="P10" i="3"/>
  <c r="E10" i="4" s="1"/>
  <c r="P14" i="3"/>
  <c r="E14" i="4" s="1"/>
  <c r="P22" i="3"/>
  <c r="E22" i="4" s="1"/>
  <c r="P26" i="3"/>
  <c r="E26" i="4" s="1"/>
  <c r="P30" i="3"/>
  <c r="E30" i="4" s="1"/>
  <c r="H30" i="4" s="1"/>
  <c r="AE30" i="3" s="1"/>
  <c r="P34" i="3"/>
  <c r="E34" i="4" s="1"/>
  <c r="P38" i="3"/>
  <c r="E38" i="4" s="1"/>
  <c r="P51" i="3"/>
  <c r="E51" i="4" s="1"/>
  <c r="H51" i="4" s="1"/>
  <c r="AE51" i="3" s="1"/>
  <c r="P39" i="3"/>
  <c r="E39" i="4" s="1"/>
  <c r="H39" i="4" s="1"/>
  <c r="AE39" i="3" s="1"/>
  <c r="P52" i="3"/>
  <c r="E52" i="4" s="1"/>
  <c r="P56" i="3"/>
  <c r="E56" i="4" s="1"/>
  <c r="H56" i="4" s="1"/>
  <c r="I56" i="4" s="1"/>
  <c r="P20" i="3"/>
  <c r="E20" i="4" s="1"/>
  <c r="P17" i="3"/>
  <c r="E17" i="4" s="1"/>
  <c r="H17" i="4" s="1"/>
  <c r="I17" i="4" s="1"/>
  <c r="P25" i="3"/>
  <c r="E25" i="4" s="1"/>
  <c r="P33" i="3"/>
  <c r="E33" i="4" s="1"/>
  <c r="P50" i="3"/>
  <c r="E50" i="4" s="1"/>
  <c r="H50" i="4" s="1"/>
  <c r="T40" i="4"/>
  <c r="AF40" i="7" s="1"/>
  <c r="M39" i="4"/>
  <c r="T65" i="4"/>
  <c r="U65" i="4" s="1"/>
  <c r="V65" i="4" s="1"/>
  <c r="W65" i="4" s="1"/>
  <c r="T79" i="4"/>
  <c r="U79" i="4" s="1"/>
  <c r="V79" i="4" s="1"/>
  <c r="W79" i="4" s="1"/>
  <c r="AE20" i="7"/>
  <c r="AE31" i="7"/>
  <c r="AE53" i="7"/>
  <c r="D35" i="6"/>
  <c r="C12" i="6"/>
  <c r="B18" i="6"/>
  <c r="D19" i="6"/>
  <c r="C28" i="7"/>
  <c r="D16" i="7"/>
  <c r="B55" i="6"/>
  <c r="C20" i="6"/>
  <c r="D40" i="3"/>
  <c r="B55" i="7"/>
  <c r="D35" i="7"/>
  <c r="C12" i="7"/>
  <c r="B38" i="6"/>
  <c r="B38" i="7"/>
  <c r="D19" i="7"/>
  <c r="B51" i="6"/>
  <c r="C51" i="3"/>
  <c r="D1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N15" i="4" s="1"/>
  <c r="O15" i="4" s="1"/>
  <c r="AG15" i="6" s="1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N61" i="4" s="1"/>
  <c r="O61" i="4" s="1"/>
  <c r="K87" i="8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M59" i="4"/>
  <c r="M72" i="4"/>
  <c r="AE72" i="6" s="1"/>
  <c r="M77" i="4"/>
  <c r="AE77" i="6" s="1"/>
  <c r="M69" i="4"/>
  <c r="N69" i="4" s="1"/>
  <c r="O69" i="4" s="1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AE37" i="6"/>
  <c r="M51" i="4"/>
  <c r="M53" i="4"/>
  <c r="M55" i="4"/>
  <c r="N55" i="4" s="1"/>
  <c r="M63" i="4"/>
  <c r="AE63" i="6" s="1"/>
  <c r="M67" i="4"/>
  <c r="M71" i="4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N24" i="4" s="1"/>
  <c r="AF24" i="6" s="1"/>
  <c r="M16" i="4"/>
  <c r="N16" i="4" s="1"/>
  <c r="M74" i="4"/>
  <c r="N74" i="4" s="1"/>
  <c r="M66" i="4"/>
  <c r="M58" i="4"/>
  <c r="N58" i="4" s="1"/>
  <c r="O58" i="4" s="1"/>
  <c r="K84" i="8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AE73" i="6" s="1"/>
  <c r="M65" i="4"/>
  <c r="AE65" i="6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17" i="4"/>
  <c r="AF1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AE68" i="6"/>
  <c r="AE26" i="6"/>
  <c r="N26" i="4"/>
  <c r="O26" i="4" s="1"/>
  <c r="K32" i="8" s="1"/>
  <c r="AE36" i="6"/>
  <c r="N36" i="4"/>
  <c r="AF36" i="6" s="1"/>
  <c r="N25" i="4"/>
  <c r="O25" i="4" s="1"/>
  <c r="AG25" i="6" s="1"/>
  <c r="AE25" i="6"/>
  <c r="AE55" i="6"/>
  <c r="N79" i="4"/>
  <c r="AF79" i="6" s="1"/>
  <c r="AE79" i="6"/>
  <c r="AE39" i="7"/>
  <c r="T39" i="4"/>
  <c r="AF39" i="7" s="1"/>
  <c r="M92" i="8"/>
  <c r="W66" i="4"/>
  <c r="O92" i="8" s="1"/>
  <c r="T16" i="4"/>
  <c r="AF16" i="7" s="1"/>
  <c r="AE16" i="7"/>
  <c r="AE15" i="6"/>
  <c r="AE21" i="6"/>
  <c r="N10" i="4"/>
  <c r="O10" i="4" s="1"/>
  <c r="K16" i="8" s="1"/>
  <c r="AE66" i="6"/>
  <c r="N66" i="4"/>
  <c r="O66" i="4" s="1"/>
  <c r="AG66" i="6" s="1"/>
  <c r="AE40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AE76" i="6"/>
  <c r="N76" i="4"/>
  <c r="AF76" i="6" s="1"/>
  <c r="AE12" i="6"/>
  <c r="N12" i="4"/>
  <c r="O12" i="4" s="1"/>
  <c r="K18" i="8" s="1"/>
  <c r="N77" i="4"/>
  <c r="AE57" i="6"/>
  <c r="N14" i="4"/>
  <c r="AF14" i="6" s="1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39" i="8"/>
  <c r="A6" i="3"/>
  <c r="A47" i="3" s="1"/>
  <c r="A6" i="7"/>
  <c r="A47" i="7" s="1"/>
  <c r="A6" i="6"/>
  <c r="A47" i="6" s="1"/>
  <c r="AF29" i="7"/>
  <c r="AF20" i="7"/>
  <c r="AF61" i="7"/>
  <c r="AF21" i="6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H34" i="4"/>
  <c r="AE34" i="3" s="1"/>
  <c r="AF59" i="7"/>
  <c r="H10" i="4"/>
  <c r="I10" i="4" s="1"/>
  <c r="AF10" i="3" s="1"/>
  <c r="O88" i="8"/>
  <c r="M88" i="8"/>
  <c r="U9" i="4"/>
  <c r="W9" i="4" s="1"/>
  <c r="H18" i="4"/>
  <c r="AE18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H28" i="4"/>
  <c r="AE28" i="3" s="1"/>
  <c r="H59" i="4"/>
  <c r="AE59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62" i="4"/>
  <c r="AE62" i="3" s="1"/>
  <c r="H78" i="4"/>
  <c r="AE78" i="3" s="1"/>
  <c r="H72" i="4"/>
  <c r="AE72" i="3" s="1"/>
  <c r="H80" i="4"/>
  <c r="AE80" i="3" s="1"/>
  <c r="V54" i="4"/>
  <c r="H13" i="4"/>
  <c r="I13" i="4" s="1"/>
  <c r="AF15" i="7"/>
  <c r="AF24" i="7"/>
  <c r="U35" i="4"/>
  <c r="V35" i="4" s="1"/>
  <c r="H25" i="4"/>
  <c r="AE25" i="3" s="1"/>
  <c r="H33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AG25" i="7"/>
  <c r="AG71" i="7"/>
  <c r="V71" i="4"/>
  <c r="AF72" i="7"/>
  <c r="U69" i="4"/>
  <c r="AG15" i="7"/>
  <c r="V29" i="4"/>
  <c r="U14" i="4"/>
  <c r="AG34" i="7"/>
  <c r="U32" i="4"/>
  <c r="U70" i="4"/>
  <c r="AF34" i="7"/>
  <c r="AG62" i="7"/>
  <c r="M105" i="8"/>
  <c r="O105" i="8"/>
  <c r="O16" i="8"/>
  <c r="M16" i="8"/>
  <c r="M37" i="8"/>
  <c r="O37" i="8"/>
  <c r="AF63" i="7"/>
  <c r="V61" i="4"/>
  <c r="W61" i="4" s="1"/>
  <c r="AG10" i="7"/>
  <c r="U80" i="4"/>
  <c r="M40" i="8"/>
  <c r="O40" i="8"/>
  <c r="U12" i="4"/>
  <c r="O13" i="4"/>
  <c r="M39" i="8"/>
  <c r="AG63" i="7"/>
  <c r="AG79" i="7"/>
  <c r="AG60" i="7"/>
  <c r="AF60" i="7"/>
  <c r="AF66" i="7"/>
  <c r="U52" i="4"/>
  <c r="M91" i="8"/>
  <c r="AG24" i="7"/>
  <c r="M19" i="8"/>
  <c r="AF10" i="7"/>
  <c r="AF30" i="7"/>
  <c r="U30" i="4"/>
  <c r="O30" i="8"/>
  <c r="M30" i="8"/>
  <c r="AG66" i="7"/>
  <c r="AF27" i="7"/>
  <c r="U27" i="4"/>
  <c r="M81" i="8" l="1"/>
  <c r="I90" i="8"/>
  <c r="AG52" i="6"/>
  <c r="AF79" i="7"/>
  <c r="I31" i="4"/>
  <c r="I37" i="8" s="1"/>
  <c r="U40" i="4"/>
  <c r="V40" i="4" s="1"/>
  <c r="M46" i="8" s="1"/>
  <c r="AF19" i="7"/>
  <c r="AF11" i="3"/>
  <c r="AE29" i="6"/>
  <c r="N73" i="4"/>
  <c r="AF73" i="6" s="1"/>
  <c r="AE58" i="6"/>
  <c r="N72" i="4"/>
  <c r="O72" i="4" s="1"/>
  <c r="K98" i="8" s="1"/>
  <c r="K95" i="8"/>
  <c r="AG69" i="6"/>
  <c r="O31" i="4"/>
  <c r="AG31" i="6" s="1"/>
  <c r="AF31" i="6"/>
  <c r="O55" i="4"/>
  <c r="AF55" i="6"/>
  <c r="V26" i="4"/>
  <c r="W26" i="4" s="1"/>
  <c r="O32" i="8" s="1"/>
  <c r="N80" i="4"/>
  <c r="O80" i="4" s="1"/>
  <c r="K106" i="8" s="1"/>
  <c r="U39" i="4"/>
  <c r="V39" i="4" s="1"/>
  <c r="W39" i="4" s="1"/>
  <c r="AG37" i="6"/>
  <c r="AG29" i="6"/>
  <c r="AF13" i="7"/>
  <c r="AE20" i="6"/>
  <c r="AE64" i="6"/>
  <c r="AE24" i="6"/>
  <c r="AE69" i="6"/>
  <c r="N30" i="4"/>
  <c r="O30" i="4" s="1"/>
  <c r="AE31" i="6"/>
  <c r="N33" i="4"/>
  <c r="AE61" i="6"/>
  <c r="N27" i="4"/>
  <c r="AF27" i="6" s="1"/>
  <c r="N63" i="4"/>
  <c r="O63" i="4" s="1"/>
  <c r="U51" i="4"/>
  <c r="V51" i="4" s="1"/>
  <c r="W51" i="4" s="1"/>
  <c r="AE16" i="6"/>
  <c r="U22" i="4"/>
  <c r="AG61" i="6"/>
  <c r="AF61" i="6"/>
  <c r="O39" i="4"/>
  <c r="K45" i="8" s="1"/>
  <c r="O24" i="4"/>
  <c r="K30" i="8" s="1"/>
  <c r="AG19" i="7"/>
  <c r="K37" i="8"/>
  <c r="AG28" i="7"/>
  <c r="AF37" i="6"/>
  <c r="O56" i="4"/>
  <c r="K82" i="8" s="1"/>
  <c r="M29" i="8"/>
  <c r="AF29" i="6"/>
  <c r="AG13" i="7"/>
  <c r="AF26" i="7"/>
  <c r="AG26" i="6"/>
  <c r="M34" i="8"/>
  <c r="M89" i="8"/>
  <c r="O20" i="4"/>
  <c r="K26" i="8" s="1"/>
  <c r="AF69" i="6"/>
  <c r="AG23" i="7"/>
  <c r="O76" i="4"/>
  <c r="AG76" i="6" s="1"/>
  <c r="AF23" i="7"/>
  <c r="AE27" i="3"/>
  <c r="O73" i="4"/>
  <c r="K99" i="8" s="1"/>
  <c r="O27" i="4"/>
  <c r="K33" i="8" s="1"/>
  <c r="U75" i="4"/>
  <c r="AG75" i="7" s="1"/>
  <c r="AF25" i="7"/>
  <c r="I19" i="4"/>
  <c r="I25" i="8" s="1"/>
  <c r="K27" i="8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F15" i="6"/>
  <c r="M27" i="8"/>
  <c r="AF71" i="6"/>
  <c r="AE52" i="3"/>
  <c r="AG73" i="7"/>
  <c r="U16" i="4"/>
  <c r="V16" i="4" s="1"/>
  <c r="W16" i="4" s="1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G79" i="6" s="1"/>
  <c r="W71" i="4"/>
  <c r="O97" i="8" s="1"/>
  <c r="AF11" i="6"/>
  <c r="M44" i="8"/>
  <c r="W38" i="4"/>
  <c r="O44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AG22" i="7"/>
  <c r="V22" i="4"/>
  <c r="W22" i="4" s="1"/>
  <c r="I18" i="4"/>
  <c r="I24" i="8" s="1"/>
  <c r="I62" i="4"/>
  <c r="I88" i="8" s="1"/>
  <c r="AE74" i="3"/>
  <c r="I74" i="4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AG39" i="7"/>
  <c r="I38" i="8"/>
  <c r="AF32" i="3"/>
  <c r="AG24" i="6" l="1"/>
  <c r="W40" i="4"/>
  <c r="O46" i="8" s="1"/>
  <c r="AG40" i="7"/>
  <c r="AF19" i="3"/>
  <c r="AF38" i="3"/>
  <c r="AF72" i="6"/>
  <c r="AG40" i="6"/>
  <c r="AG73" i="6"/>
  <c r="AG51" i="7"/>
  <c r="AG18" i="7"/>
  <c r="K105" i="8"/>
  <c r="K23" i="8"/>
  <c r="O50" i="4"/>
  <c r="AG50" i="6" s="1"/>
  <c r="K94" i="8"/>
  <c r="AF80" i="6"/>
  <c r="AG80" i="6"/>
  <c r="AF33" i="6"/>
  <c r="O33" i="4"/>
  <c r="AG39" i="6"/>
  <c r="AG63" i="6"/>
  <c r="K89" i="8"/>
  <c r="AG14" i="6"/>
  <c r="AF63" i="6"/>
  <c r="K36" i="8"/>
  <c r="AG30" i="6"/>
  <c r="AG55" i="6"/>
  <c r="K81" i="8"/>
  <c r="AG20" i="6"/>
  <c r="I77" i="8"/>
  <c r="V75" i="4"/>
  <c r="W75" i="4" s="1"/>
  <c r="O101" i="8" s="1"/>
  <c r="AG27" i="6"/>
  <c r="K102" i="8"/>
  <c r="I42" i="8"/>
  <c r="AG36" i="6"/>
  <c r="AG56" i="6"/>
  <c r="AF62" i="3"/>
  <c r="I91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K76" i="8"/>
  <c r="AG33" i="6"/>
  <c r="K39" i="8"/>
  <c r="M101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<sst xmlns="http://schemas.openxmlformats.org/spreadsheetml/2006/main" count="794" uniqueCount="249">
  <si>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</si>
  <si>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</si>
  <si>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</si>
  <si>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</si>
  <si>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</si>
  <si>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</si>
  <si>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</si>
  <si>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</si>
  <si>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</si>
  <si>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</si>
  <si>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</si>
  <si>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</si>
  <si>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</si>
  <si>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</si>
  <si>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</si>
  <si>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</si>
  <si>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</si>
  <si>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</si>
  <si>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</si>
  <si>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</si>
  <si>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</si>
  <si>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</si>
  <si>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</si>
  <si>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</si>
  <si>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</si>
  <si>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</si>
  <si>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</si>
  <si>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</si>
  <si>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</si>
  <si>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</si>
  <si>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</si>
  <si>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</si>
  <si>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</si>
  <si>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</si>
  <si>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</si>
  <si>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</si>
  <si>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</si>
  <si>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</si>
  <si>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</si>
  <si>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</si>
  <si>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</si>
  <si>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</si>
  <si>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</si>
  <si>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</si>
  <si>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</si>
  <si>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</si>
  <si>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</si>
  <si>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</si>
  <si>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</si>
  <si>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</si>
  <si>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</si>
  <si>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</si>
  <si>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</si>
  <si>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</si>
  <si>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</si>
  <si>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</si>
  <si>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</si>
  <si>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</si>
  <si>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</si>
  <si>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</si>
  <si>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</si>
  <si>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</si>
  <si>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</si>
  <si>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</si>
  <si>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</si>
  <si>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</si>
  <si>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</si>
  <si>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</si>
  <si>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</si>
  <si>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</si>
  <si>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</si>
  <si>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</si>
  <si>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</si>
  <si>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</si>
  <si>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</si>
  <si>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</si>
  <si>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</si>
  <si>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</si>
  <si>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</si>
  <si>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</si>
  <si>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</si>
  <si>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</si>
  <si>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</si>
  <si>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</si>
  <si>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</si>
  <si>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</si>
  <si>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</si>
  <si>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</si>
  <si>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</si>
  <si>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</si>
  <si>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</si>
  <si>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</si>
  <si>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</si>
  <si>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</si>
  <si>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</si>
  <si>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</si>
  <si>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</si>
  <si>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</si>
  <si>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</si>
  <si>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</si>
  <si>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</si>
  <si>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</si>
  <si>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</si>
  <si>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</si>
  <si>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</si>
  <si>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</si>
  <si>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</si>
  <si>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</si>
  <si>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</si>
  <si>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</si>
  <si>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</si>
  <si>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</si>
  <si>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</si>
  <si>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</si>
  <si>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</si>
  <si>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</si>
  <si>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</si>
  <si>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</si>
  <si>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</si>
  <si>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</si>
  <si>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</si>
  <si>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</si>
  <si>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</si>
  <si>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</si>
  <si>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</si>
  <si>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</si>
  <si>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</si>
  <si>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</si>
  <si>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</si>
  <si>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</si>
  <si>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</si>
  <si>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</si>
  <si>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</si>
  <si>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</si>
  <si>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</si>
  <si>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</si>
  <si>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</si>
  <si>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</si>
  <si>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</si>
  <si>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</si>
  <si>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</si>
  <si>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</si>
  <si>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</si>
  <si>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</si>
  <si>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</si>
  <si>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</si>
  <si>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</si>
  <si>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</si>
  <si>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</si>
  <si>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</si>
  <si>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</si>
  <si>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</si>
  <si>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</si>
  <si>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</si>
  <si>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</si>
  <si>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</si>
  <si>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</si>
  <si>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ITE15</t>
  </si>
  <si>
    <t>WEB TECHNOLOGIES</t>
  </si>
  <si>
    <t>4:00-5:25 MWF</t>
  </si>
  <si>
    <t>M307</t>
  </si>
  <si>
    <t>2J</t>
  </si>
  <si>
    <t xml:space="preserve">ABRIGO, MIKIEGRACE </t>
  </si>
  <si>
    <t>BSIT-WEB TRACK-2</t>
  </si>
  <si>
    <t>15-1098-521</t>
  </si>
  <si>
    <t xml:space="preserve">ABULENCIA, SAM JENVER B. </t>
  </si>
  <si>
    <t>15-0878-317</t>
  </si>
  <si>
    <t xml:space="preserve">ARGUEZA, RAYMOND ALVIN JAY C. </t>
  </si>
  <si>
    <t>BSIT-WEB TRACK-1</t>
  </si>
  <si>
    <t>15-4675-368</t>
  </si>
  <si>
    <t xml:space="preserve">BESTOGUEY, DHARNEIL KATE </t>
  </si>
  <si>
    <t>16-3985-193</t>
  </si>
  <si>
    <t xml:space="preserve">BOLINGET, EUGENE CLEEVE S. </t>
  </si>
  <si>
    <t>16-3700-661</t>
  </si>
  <si>
    <t xml:space="preserve">BUGNAY, ANGELICA M. </t>
  </si>
  <si>
    <t>15-1401-500</t>
  </si>
  <si>
    <t xml:space="preserve">CABILITAZAN, PABLO DONMARI A. </t>
  </si>
  <si>
    <t>15-0511-246</t>
  </si>
  <si>
    <t xml:space="preserve">CABRADILLA JR., FLORENTINO F. </t>
  </si>
  <si>
    <t>16-3785-285</t>
  </si>
  <si>
    <t xml:space="preserve">CANGGAT, DIANE C. </t>
  </si>
  <si>
    <t>16-3756-255</t>
  </si>
  <si>
    <t xml:space="preserve">CORTEZ, WENDELL R. </t>
  </si>
  <si>
    <t>16-3875-283</t>
  </si>
  <si>
    <t xml:space="preserve">COSME II, JEFFERSON J. </t>
  </si>
  <si>
    <t>15-4587-797</t>
  </si>
  <si>
    <t xml:space="preserve">CUISON, PRINCESS ERICKA C. </t>
  </si>
  <si>
    <t>16-5911-817</t>
  </si>
  <si>
    <t xml:space="preserve">DE GUZMAN, DARYL JAKE N. </t>
  </si>
  <si>
    <t>15-4135-620</t>
  </si>
  <si>
    <t xml:space="preserve">DE JESUS, ZSARINA F. </t>
  </si>
  <si>
    <t>16-5962-554</t>
  </si>
  <si>
    <t xml:space="preserve">DEL ROSARIO JR., BENEDICT R. </t>
  </si>
  <si>
    <t>14-1528-216</t>
  </si>
  <si>
    <t xml:space="preserve">DIMALIBOT, CHRISTIAN L. </t>
  </si>
  <si>
    <t>15-0704-283</t>
  </si>
  <si>
    <t xml:space="preserve">DOMINGO, JOHN CARLO R. </t>
  </si>
  <si>
    <t>14-0828-403</t>
  </si>
  <si>
    <t xml:space="preserve">ESPELICO, JIM STEVEN C. </t>
  </si>
  <si>
    <t>12011581</t>
  </si>
  <si>
    <t xml:space="preserve">FRANCO, JASON E. </t>
  </si>
  <si>
    <t>12023093</t>
  </si>
  <si>
    <t xml:space="preserve">GAOIRAN, CHRISTIAN EARL A. </t>
  </si>
  <si>
    <t>16-3706-385</t>
  </si>
  <si>
    <t xml:space="preserve">GAVINO, KRISTINE GILLIAN D. </t>
  </si>
  <si>
    <t>15-0155-302</t>
  </si>
  <si>
    <t xml:space="preserve">LARANANG, JOREN EJAY E. </t>
  </si>
  <si>
    <t>15-0145-162</t>
  </si>
  <si>
    <t xml:space="preserve">LOGHA, MICHELLE M. </t>
  </si>
  <si>
    <t>15-1856-542</t>
  </si>
  <si>
    <t xml:space="preserve">MALICDAN, FRANZ D. </t>
  </si>
  <si>
    <t>15-0855-978</t>
  </si>
  <si>
    <t xml:space="preserve">MANGALIAG, LANCE F. </t>
  </si>
  <si>
    <t>15-2285-913</t>
  </si>
  <si>
    <t xml:space="preserve">NIMER, PFIZEL MITCH D. </t>
  </si>
  <si>
    <t>15-2477-845</t>
  </si>
  <si>
    <t xml:space="preserve">OLERMO, VENCER C. </t>
  </si>
  <si>
    <t>15-0389-143</t>
  </si>
  <si>
    <t xml:space="preserve">OROS, JEUSH S. </t>
  </si>
  <si>
    <t>15-3535-715</t>
  </si>
  <si>
    <t xml:space="preserve">PARIS, IRA JOHN D. </t>
  </si>
  <si>
    <t>15-3258-426</t>
  </si>
  <si>
    <t xml:space="preserve">PEREÑA, JOHN JOSHUA B. </t>
  </si>
  <si>
    <t>16-3587-976</t>
  </si>
  <si>
    <t xml:space="preserve">QUITA, STEPHANIE SHARMAINE R. </t>
  </si>
  <si>
    <t>16-3685-615</t>
  </si>
  <si>
    <t xml:space="preserve">RAPADA, JULIE ANN G. </t>
  </si>
  <si>
    <t>16-5090-597</t>
  </si>
  <si>
    <t xml:space="preserve">SAGUID, RHODETTE GRACE T. </t>
  </si>
  <si>
    <t>15-4308-548</t>
  </si>
  <si>
    <t xml:space="preserve">SALGUET, ADRIAN S. </t>
  </si>
  <si>
    <t>15-0542-534</t>
  </si>
  <si>
    <t xml:space="preserve">SAM-IT, GARY P. </t>
  </si>
  <si>
    <t>15-1329-443</t>
  </si>
  <si>
    <t xml:space="preserve">SOLIS, DAVE CARL P. </t>
  </si>
  <si>
    <t>15-2225-907</t>
  </si>
  <si>
    <t xml:space="preserve">SOTELO, GRECIEL ANN JOY R. </t>
  </si>
  <si>
    <t>16-4533-125</t>
  </si>
  <si>
    <t xml:space="preserve">VILLANUEVA, JOHN RIEL C. </t>
  </si>
  <si>
    <t>16-4302-401</t>
  </si>
  <si>
    <t xml:space="preserve">VISPERAS, ABIGAIL B. </t>
  </si>
  <si>
    <t>16-3677-891</t>
  </si>
  <si>
    <t>MW INSTALL</t>
  </si>
  <si>
    <t>MW CONFIG</t>
  </si>
  <si>
    <t>AS.01</t>
  </si>
  <si>
    <t>AS.02</t>
  </si>
  <si>
    <t>AS.03</t>
  </si>
  <si>
    <t>AS.04</t>
  </si>
  <si>
    <t>AS.05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</si>
</sst>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3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8" fillId="0" borderId="64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65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74" xfId="2" applyNumberFormat="1" applyFont="1" applyFill="1" applyBorder="1" applyAlignment="1" applyProtection="1">
      <alignment horizontal="center" vertical="center" textRotation="90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10" workbookViewId="0">
      <selection activeCell="L21" sqref="L21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161</v>
      </c>
      <c r="E12" s="223"/>
      <c r="F12" s="1"/>
      <c r="G12" s="219" t="s">
        <v>157</v>
      </c>
      <c r="H12" s="222"/>
      <c r="I12" s="2"/>
      <c r="J12" s="219" t="s">
        <v>158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/>
      <c r="H14" s="222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/>
      <c r="K21" s="36"/>
      <c r="L21" s="37"/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workbookViewId="0">
      <selection activeCell="B40" sqref="B2:B40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162</v>
      </c>
      <c r="C2" s="47" t="s">
        <v>106</v>
      </c>
      <c r="D2" s="51" t="s">
        <v>163</v>
      </c>
      <c r="E2" s="47" t="s">
        <v>164</v>
      </c>
    </row>
    <row r="3" spans="1:5" ht="12.75" customHeight="1" x14ac:dyDescent="0.35">
      <c r="A3" s="50" t="s">
        <v>35</v>
      </c>
      <c r="B3" s="46" t="s">
        <v>165</v>
      </c>
      <c r="C3" s="47" t="s">
        <v>114</v>
      </c>
      <c r="D3" s="51" t="s">
        <v>163</v>
      </c>
      <c r="E3" s="47" t="s">
        <v>166</v>
      </c>
    </row>
    <row r="4" spans="1:5" ht="12.75" customHeight="1" x14ac:dyDescent="0.35">
      <c r="A4" s="50" t="s">
        <v>36</v>
      </c>
      <c r="B4" s="46" t="s">
        <v>167</v>
      </c>
      <c r="C4" s="47" t="s">
        <v>114</v>
      </c>
      <c r="D4" s="51" t="s">
        <v>168</v>
      </c>
      <c r="E4" s="47" t="s">
        <v>169</v>
      </c>
    </row>
    <row r="5" spans="1:5" ht="12.75" customHeight="1" x14ac:dyDescent="0.35">
      <c r="A5" s="50" t="s">
        <v>37</v>
      </c>
      <c r="B5" s="46" t="s">
        <v>170</v>
      </c>
      <c r="C5" s="47" t="s">
        <v>106</v>
      </c>
      <c r="D5" s="51" t="s">
        <v>168</v>
      </c>
      <c r="E5" s="47" t="s">
        <v>171</v>
      </c>
    </row>
    <row r="6" spans="1:5" ht="12.75" customHeight="1" x14ac:dyDescent="0.35">
      <c r="A6" s="50" t="s">
        <v>38</v>
      </c>
      <c r="B6" s="46" t="s">
        <v>172</v>
      </c>
      <c r="C6" s="47" t="s">
        <v>114</v>
      </c>
      <c r="D6" s="51" t="s">
        <v>168</v>
      </c>
      <c r="E6" s="47" t="s">
        <v>173</v>
      </c>
    </row>
    <row r="7" spans="1:5" ht="12.75" customHeight="1" x14ac:dyDescent="0.35">
      <c r="A7" s="50" t="s">
        <v>39</v>
      </c>
      <c r="B7" s="46" t="s">
        <v>174</v>
      </c>
      <c r="C7" s="47" t="s">
        <v>106</v>
      </c>
      <c r="D7" s="51" t="s">
        <v>163</v>
      </c>
      <c r="E7" s="47" t="s">
        <v>175</v>
      </c>
    </row>
    <row r="8" spans="1:5" ht="12.75" customHeight="1" x14ac:dyDescent="0.35">
      <c r="A8" s="50" t="s">
        <v>40</v>
      </c>
      <c r="B8" s="46" t="s">
        <v>176</v>
      </c>
      <c r="C8" s="47" t="s">
        <v>114</v>
      </c>
      <c r="D8" s="51" t="s">
        <v>168</v>
      </c>
      <c r="E8" s="47" t="s">
        <v>177</v>
      </c>
    </row>
    <row r="9" spans="1:5" ht="12.75" customHeight="1" x14ac:dyDescent="0.35">
      <c r="A9" s="50" t="s">
        <v>41</v>
      </c>
      <c r="B9" s="46" t="s">
        <v>178</v>
      </c>
      <c r="C9" s="47" t="s">
        <v>114</v>
      </c>
      <c r="D9" s="51" t="s">
        <v>163</v>
      </c>
      <c r="E9" s="47" t="s">
        <v>179</v>
      </c>
    </row>
    <row r="10" spans="1:5" ht="12.75" customHeight="1" x14ac:dyDescent="0.35">
      <c r="A10" s="50" t="s">
        <v>42</v>
      </c>
      <c r="B10" s="46" t="s">
        <v>180</v>
      </c>
      <c r="C10" s="47" t="s">
        <v>106</v>
      </c>
      <c r="D10" s="51" t="s">
        <v>168</v>
      </c>
      <c r="E10" s="47" t="s">
        <v>181</v>
      </c>
    </row>
    <row r="11" spans="1:5" ht="12.75" customHeight="1" x14ac:dyDescent="0.35">
      <c r="A11" s="50" t="s">
        <v>43</v>
      </c>
      <c r="B11" s="48" t="s">
        <v>182</v>
      </c>
      <c r="C11" s="47" t="s">
        <v>114</v>
      </c>
      <c r="D11" s="51" t="s">
        <v>168</v>
      </c>
      <c r="E11" s="47" t="s">
        <v>183</v>
      </c>
    </row>
    <row r="12" spans="1:5" ht="12.75" customHeight="1" x14ac:dyDescent="0.35">
      <c r="A12" s="50" t="s">
        <v>44</v>
      </c>
      <c r="B12" s="46" t="s">
        <v>184</v>
      </c>
      <c r="C12" s="47" t="s">
        <v>114</v>
      </c>
      <c r="D12" s="51" t="s">
        <v>168</v>
      </c>
      <c r="E12" s="47" t="s">
        <v>185</v>
      </c>
    </row>
    <row r="13" spans="1:5" ht="12.75" customHeight="1" x14ac:dyDescent="0.35">
      <c r="A13" s="50" t="s">
        <v>45</v>
      </c>
      <c r="B13" s="46" t="s">
        <v>186</v>
      </c>
      <c r="C13" s="47" t="s">
        <v>106</v>
      </c>
      <c r="D13" s="51" t="s">
        <v>168</v>
      </c>
      <c r="E13" s="47" t="s">
        <v>187</v>
      </c>
    </row>
    <row r="14" spans="1:5" ht="12.75" customHeight="1" x14ac:dyDescent="0.35">
      <c r="A14" s="50" t="s">
        <v>46</v>
      </c>
      <c r="B14" s="46" t="s">
        <v>188</v>
      </c>
      <c r="C14" s="47" t="s">
        <v>114</v>
      </c>
      <c r="D14" s="51" t="s">
        <v>163</v>
      </c>
      <c r="E14" s="47" t="s">
        <v>189</v>
      </c>
    </row>
    <row r="15" spans="1:5" ht="12.75" customHeight="1" x14ac:dyDescent="0.35">
      <c r="A15" s="50" t="s">
        <v>47</v>
      </c>
      <c r="B15" s="46" t="s">
        <v>190</v>
      </c>
      <c r="C15" s="47" t="s">
        <v>106</v>
      </c>
      <c r="D15" s="51" t="s">
        <v>168</v>
      </c>
      <c r="E15" s="47" t="s">
        <v>191</v>
      </c>
    </row>
    <row r="16" spans="1:5" ht="12.75" customHeight="1" x14ac:dyDescent="0.35">
      <c r="A16" s="50" t="s">
        <v>48</v>
      </c>
      <c r="B16" s="46" t="s">
        <v>192</v>
      </c>
      <c r="C16" s="47" t="s">
        <v>114</v>
      </c>
      <c r="D16" s="51" t="s">
        <v>163</v>
      </c>
      <c r="E16" s="47" t="s">
        <v>193</v>
      </c>
    </row>
    <row r="17" spans="1:5" ht="12.75" customHeight="1" x14ac:dyDescent="0.35">
      <c r="A17" s="50" t="s">
        <v>49</v>
      </c>
      <c r="B17" s="46" t="s">
        <v>194</v>
      </c>
      <c r="C17" s="47" t="s">
        <v>114</v>
      </c>
      <c r="D17" s="51" t="s">
        <v>163</v>
      </c>
      <c r="E17" s="47" t="s">
        <v>195</v>
      </c>
    </row>
    <row r="18" spans="1:5" ht="12.75" customHeight="1" x14ac:dyDescent="0.35">
      <c r="A18" s="50" t="s">
        <v>50</v>
      </c>
      <c r="B18" s="46" t="s">
        <v>196</v>
      </c>
      <c r="C18" s="47" t="s">
        <v>114</v>
      </c>
      <c r="D18" s="51" t="s">
        <v>168</v>
      </c>
      <c r="E18" s="47" t="s">
        <v>197</v>
      </c>
    </row>
    <row r="19" spans="1:5" ht="12.75" customHeight="1" x14ac:dyDescent="0.35">
      <c r="A19" s="50" t="s">
        <v>51</v>
      </c>
      <c r="B19" s="46" t="s">
        <v>198</v>
      </c>
      <c r="C19" s="47" t="s">
        <v>114</v>
      </c>
      <c r="D19" s="51" t="s">
        <v>168</v>
      </c>
      <c r="E19" s="47" t="s">
        <v>199</v>
      </c>
    </row>
    <row r="20" spans="1:5" ht="12.75" customHeight="1" x14ac:dyDescent="0.35">
      <c r="A20" s="50" t="s">
        <v>52</v>
      </c>
      <c r="B20" s="46" t="s">
        <v>200</v>
      </c>
      <c r="C20" s="47" t="s">
        <v>114</v>
      </c>
      <c r="D20" s="51" t="s">
        <v>163</v>
      </c>
      <c r="E20" s="47" t="s">
        <v>201</v>
      </c>
    </row>
    <row r="21" spans="1:5" ht="12.75" customHeight="1" x14ac:dyDescent="0.35">
      <c r="A21" s="50" t="s">
        <v>53</v>
      </c>
      <c r="B21" s="46" t="s">
        <v>202</v>
      </c>
      <c r="C21" s="47" t="s">
        <v>114</v>
      </c>
      <c r="D21" s="51" t="s">
        <v>168</v>
      </c>
      <c r="E21" s="47" t="s">
        <v>203</v>
      </c>
    </row>
    <row r="22" spans="1:5" ht="12.75" customHeight="1" x14ac:dyDescent="0.35">
      <c r="A22" s="50" t="s">
        <v>54</v>
      </c>
      <c r="B22" s="46" t="s">
        <v>204</v>
      </c>
      <c r="C22" s="47" t="s">
        <v>106</v>
      </c>
      <c r="D22" s="51" t="s">
        <v>168</v>
      </c>
      <c r="E22" s="47" t="s">
        <v>205</v>
      </c>
    </row>
    <row r="23" spans="1:5" ht="12.75" customHeight="1" x14ac:dyDescent="0.35">
      <c r="A23" s="50" t="s">
        <v>55</v>
      </c>
      <c r="B23" s="46" t="s">
        <v>206</v>
      </c>
      <c r="C23" s="47" t="s">
        <v>114</v>
      </c>
      <c r="D23" s="51" t="s">
        <v>163</v>
      </c>
      <c r="E23" s="47" t="s">
        <v>207</v>
      </c>
    </row>
    <row r="24" spans="1:5" ht="12.75" customHeight="1" x14ac:dyDescent="0.35">
      <c r="A24" s="50" t="s">
        <v>56</v>
      </c>
      <c r="B24" s="46" t="s">
        <v>208</v>
      </c>
      <c r="C24" s="47" t="s">
        <v>106</v>
      </c>
      <c r="D24" s="51" t="s">
        <v>168</v>
      </c>
      <c r="E24" s="47" t="s">
        <v>209</v>
      </c>
    </row>
    <row r="25" spans="1:5" ht="12.75" customHeight="1" x14ac:dyDescent="0.35">
      <c r="A25" s="50" t="s">
        <v>57</v>
      </c>
      <c r="B25" s="46" t="s">
        <v>210</v>
      </c>
      <c r="C25" s="47" t="s">
        <v>114</v>
      </c>
      <c r="D25" s="51" t="s">
        <v>168</v>
      </c>
      <c r="E25" s="47" t="s">
        <v>211</v>
      </c>
    </row>
    <row r="26" spans="1:5" ht="12.75" customHeight="1" x14ac:dyDescent="0.35">
      <c r="A26" s="50" t="s">
        <v>58</v>
      </c>
      <c r="B26" s="46" t="s">
        <v>212</v>
      </c>
      <c r="C26" s="47" t="s">
        <v>114</v>
      </c>
      <c r="D26" s="51" t="s">
        <v>168</v>
      </c>
      <c r="E26" s="47" t="s">
        <v>213</v>
      </c>
    </row>
    <row r="27" spans="1:5" ht="12.75" customHeight="1" x14ac:dyDescent="0.35">
      <c r="A27" s="50" t="s">
        <v>59</v>
      </c>
      <c r="B27" s="46" t="s">
        <v>214</v>
      </c>
      <c r="C27" s="47" t="s">
        <v>114</v>
      </c>
      <c r="D27" s="51" t="s">
        <v>168</v>
      </c>
      <c r="E27" s="47" t="s">
        <v>215</v>
      </c>
    </row>
    <row r="28" spans="1:5" ht="12.75" customHeight="1" x14ac:dyDescent="0.35">
      <c r="A28" s="50" t="s">
        <v>60</v>
      </c>
      <c r="B28" s="46" t="s">
        <v>216</v>
      </c>
      <c r="C28" s="47" t="s">
        <v>114</v>
      </c>
      <c r="D28" s="51" t="s">
        <v>163</v>
      </c>
      <c r="E28" s="47" t="s">
        <v>217</v>
      </c>
    </row>
    <row r="29" spans="1:5" ht="12.75" customHeight="1" x14ac:dyDescent="0.35">
      <c r="A29" s="50" t="s">
        <v>61</v>
      </c>
      <c r="B29" s="46" t="s">
        <v>218</v>
      </c>
      <c r="C29" s="47" t="s">
        <v>114</v>
      </c>
      <c r="D29" s="51" t="s">
        <v>163</v>
      </c>
      <c r="E29" s="47" t="s">
        <v>219</v>
      </c>
    </row>
    <row r="30" spans="1:5" ht="12.75" customHeight="1" x14ac:dyDescent="0.35">
      <c r="A30" s="50" t="s">
        <v>62</v>
      </c>
      <c r="B30" s="46" t="s">
        <v>220</v>
      </c>
      <c r="C30" s="47" t="s">
        <v>114</v>
      </c>
      <c r="D30" s="51" t="s">
        <v>163</v>
      </c>
      <c r="E30" s="47" t="s">
        <v>221</v>
      </c>
    </row>
    <row r="31" spans="1:5" ht="12.75" customHeight="1" x14ac:dyDescent="0.35">
      <c r="A31" s="50" t="s">
        <v>63</v>
      </c>
      <c r="B31" s="46" t="s">
        <v>222</v>
      </c>
      <c r="C31" s="47" t="s">
        <v>114</v>
      </c>
      <c r="D31" s="51" t="s">
        <v>168</v>
      </c>
      <c r="E31" s="47" t="s">
        <v>223</v>
      </c>
    </row>
    <row r="32" spans="1:5" ht="12.75" customHeight="1" x14ac:dyDescent="0.35">
      <c r="A32" s="50" t="s">
        <v>64</v>
      </c>
      <c r="B32" s="46" t="s">
        <v>224</v>
      </c>
      <c r="C32" s="47" t="s">
        <v>106</v>
      </c>
      <c r="D32" s="51" t="s">
        <v>163</v>
      </c>
      <c r="E32" s="47" t="s">
        <v>225</v>
      </c>
    </row>
    <row r="33" spans="1:5" ht="12.75" customHeight="1" x14ac:dyDescent="0.35">
      <c r="A33" s="50" t="s">
        <v>65</v>
      </c>
      <c r="B33" s="46" t="s">
        <v>226</v>
      </c>
      <c r="C33" s="47" t="s">
        <v>106</v>
      </c>
      <c r="D33" s="51" t="s">
        <v>168</v>
      </c>
      <c r="E33" s="47" t="s">
        <v>227</v>
      </c>
    </row>
    <row r="34" spans="1:5" ht="12.75" customHeight="1" x14ac:dyDescent="0.35">
      <c r="A34" s="50" t="s">
        <v>66</v>
      </c>
      <c r="B34" s="46" t="s">
        <v>228</v>
      </c>
      <c r="C34" s="47" t="s">
        <v>106</v>
      </c>
      <c r="D34" s="51" t="s">
        <v>168</v>
      </c>
      <c r="E34" s="47" t="s">
        <v>229</v>
      </c>
    </row>
    <row r="35" spans="1:5" ht="12.75" customHeight="1" x14ac:dyDescent="0.35">
      <c r="A35" s="50" t="s">
        <v>67</v>
      </c>
      <c r="B35" s="46" t="s">
        <v>230</v>
      </c>
      <c r="C35" s="47" t="s">
        <v>114</v>
      </c>
      <c r="D35" s="51" t="s">
        <v>168</v>
      </c>
      <c r="E35" s="47" t="s">
        <v>231</v>
      </c>
    </row>
    <row r="36" spans="1:5" ht="12.75" customHeight="1" x14ac:dyDescent="0.35">
      <c r="A36" s="50" t="s">
        <v>68</v>
      </c>
      <c r="B36" s="46" t="s">
        <v>232</v>
      </c>
      <c r="C36" s="47" t="s">
        <v>114</v>
      </c>
      <c r="D36" s="51" t="s">
        <v>163</v>
      </c>
      <c r="E36" s="47" t="s">
        <v>233</v>
      </c>
    </row>
    <row r="37" spans="1:5" ht="12.75" customHeight="1" x14ac:dyDescent="0.35">
      <c r="A37" s="50" t="s">
        <v>69</v>
      </c>
      <c r="B37" s="46" t="s">
        <v>234</v>
      </c>
      <c r="C37" s="47" t="s">
        <v>114</v>
      </c>
      <c r="D37" s="51" t="s">
        <v>168</v>
      </c>
      <c r="E37" s="47" t="s">
        <v>235</v>
      </c>
    </row>
    <row r="38" spans="1:5" ht="12.75" customHeight="1" x14ac:dyDescent="0.35">
      <c r="A38" s="50" t="s">
        <v>70</v>
      </c>
      <c r="B38" s="46" t="s">
        <v>236</v>
      </c>
      <c r="C38" s="47" t="s">
        <v>106</v>
      </c>
      <c r="D38" s="51" t="s">
        <v>163</v>
      </c>
      <c r="E38" s="47" t="s">
        <v>237</v>
      </c>
    </row>
    <row r="39" spans="1:5" ht="12.75" customHeight="1" x14ac:dyDescent="0.35">
      <c r="A39" s="50" t="s">
        <v>71</v>
      </c>
      <c r="B39" s="46" t="s">
        <v>238</v>
      </c>
      <c r="C39" s="47" t="s">
        <v>114</v>
      </c>
      <c r="D39" s="51" t="s">
        <v>168</v>
      </c>
      <c r="E39" s="47" t="s">
        <v>239</v>
      </c>
    </row>
    <row r="40" spans="1:5" ht="12.75" customHeight="1" x14ac:dyDescent="0.35">
      <c r="A40" s="50" t="s">
        <v>72</v>
      </c>
      <c r="B40" s="46" t="s">
        <v>240</v>
      </c>
      <c r="C40" s="47" t="s">
        <v>106</v>
      </c>
      <c r="D40" s="51" t="s">
        <v>168</v>
      </c>
      <c r="E40" s="47" t="s">
        <v>241</v>
      </c>
    </row>
    <row r="41" spans="1:5" ht="12.75" customHeight="1" x14ac:dyDescent="0.35">
      <c r="A41" s="50" t="s">
        <v>73</v>
      </c>
      <c r="B41" s="46"/>
      <c r="C41" s="47"/>
      <c r="D41" s="51"/>
      <c r="E41" s="47"/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196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2J  ITE15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TECHNOLOGIES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 xml:space="preserve">4:00-5:25 MWF  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8"/>
      <c r="I8" s="277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9"/>
      <c r="N8" s="248"/>
      <c r="O8" s="277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ABRIGO, MIKIEGRACE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29.6875</v>
      </c>
      <c r="F9" s="83" t="str">
        <f>IF(PRELIM!AB9="","",$F$8*PRELIM!AB9)</f>
        <v/>
      </c>
      <c r="G9" s="83">
        <f>IF(PRELIM!AD9="","",$G$8*PRELIM!AD9)</f>
        <v>21.428571428571427</v>
      </c>
      <c r="H9" s="84">
        <f t="shared" ref="H9:H40" si="0">IF(SUM(E9:G9)=0,"",SUM(E9:G9))</f>
        <v>51.116071428571431</v>
      </c>
      <c r="I9" s="85">
        <f>IF(H9="","",VLOOKUP(H9,'INITIAL INPUT'!$P$4:$R$34,3))</f>
        <v>75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ABULENCIA, SAM JENVER B. </v>
      </c>
      <c r="C10" s="104" t="str">
        <f>IF(NAMES!C3="","",NAMES!C3)</f>
        <v>M</v>
      </c>
      <c r="D10" s="81" t="str">
        <f>IF(NAMES!D3="","",NAMES!D3)</f>
        <v>BSIT-WEB TRACK-2</v>
      </c>
      <c r="E10" s="82">
        <f>IF(PRELIM!P10="","",$E$8*PRELIM!P10)</f>
        <v>42.1875</v>
      </c>
      <c r="F10" s="83" t="str">
        <f>IF(PRELIM!AB10="","",$F$8*PRELIM!AB10)</f>
        <v/>
      </c>
      <c r="G10" s="83">
        <f>IF(PRELIM!AD10="","",$G$8*PRELIM!AD10)</f>
        <v>25.714285714285712</v>
      </c>
      <c r="H10" s="84">
        <f t="shared" si="0"/>
        <v>67.901785714285708</v>
      </c>
      <c r="I10" s="85">
        <f>IF(H10="","",VLOOKUP(H10,'INITIAL INPUT'!$P$4:$R$34,3))</f>
        <v>84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ARGUEZA, RAYMOND ALVIN JAY C. </v>
      </c>
      <c r="C11" s="104" t="str">
        <f>IF(NAMES!C4="","",NAMES!C4)</f>
        <v>M</v>
      </c>
      <c r="D11" s="81" t="str">
        <f>IF(NAMES!D4="","",NAMES!D4)</f>
        <v>BSIT-WEB TRACK-1</v>
      </c>
      <c r="E11" s="82">
        <f>IF(PRELIM!P11="","",$E$8*PRELIM!P11)</f>
        <v>46.875</v>
      </c>
      <c r="F11" s="83" t="str">
        <f>IF(PRELIM!AB11="","",$F$8*PRELIM!AB11)</f>
        <v/>
      </c>
      <c r="G11" s="83">
        <f>IF(PRELIM!AD11="","",$G$8*PRELIM!AD11)</f>
        <v>40</v>
      </c>
      <c r="H11" s="84">
        <f t="shared" si="0"/>
        <v>86.875</v>
      </c>
      <c r="I11" s="85">
        <f>IF(H11="","",VLOOKUP(H11,'INITIAL INPUT'!$P$4:$R$34,3))</f>
        <v>93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BESTOGUEY, DHARNEIL KATE </v>
      </c>
      <c r="C12" s="104" t="str">
        <f>IF(NAMES!C5="","",NAMES!C5)</f>
        <v>F</v>
      </c>
      <c r="D12" s="81" t="str">
        <f>IF(NAMES!D5="","",NAMES!D5)</f>
        <v>BSIT-WEB TRACK-1</v>
      </c>
      <c r="E12" s="82">
        <f>IF(PRELIM!P12="","",$E$8*PRELIM!P12)</f>
        <v>36.25</v>
      </c>
      <c r="F12" s="83" t="str">
        <f>IF(PRELIM!AB12="","",$F$8*PRELIM!AB12)</f>
        <v/>
      </c>
      <c r="G12" s="83">
        <f>IF(PRELIM!AD12="","",$G$8*PRELIM!AD12)</f>
        <v>35.714285714285715</v>
      </c>
      <c r="H12" s="84">
        <f t="shared" si="0"/>
        <v>71.964285714285722</v>
      </c>
      <c r="I12" s="85">
        <f>IF(H12="","",VLOOKUP(H12,'INITIAL INPUT'!$P$4:$R$34,3))</f>
        <v>86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BOLINGET, EUGENE CLEEVE S.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34.375</v>
      </c>
      <c r="F13" s="83" t="str">
        <f>IF(PRELIM!AB13="","",$F$8*PRELIM!AB13)</f>
        <v/>
      </c>
      <c r="G13" s="83">
        <f>IF(PRELIM!AD13="","",$G$8*PRELIM!AD13)</f>
        <v>32.857142857142854</v>
      </c>
      <c r="H13" s="84">
        <f t="shared" si="0"/>
        <v>67.232142857142861</v>
      </c>
      <c r="I13" s="85">
        <f>IF(H13="","",VLOOKUP(H13,'INITIAL INPUT'!$P$4:$R$34,3))</f>
        <v>84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BUGNAY, ANGELICA M. </v>
      </c>
      <c r="C14" s="104" t="str">
        <f>IF(NAMES!C7="","",NAMES!C7)</f>
        <v>F</v>
      </c>
      <c r="D14" s="81" t="str">
        <f>IF(NAMES!D7="","",NAMES!D7)</f>
        <v>BSIT-WEB TRACK-2</v>
      </c>
      <c r="E14" s="82">
        <f>IF(PRELIM!P14="","",$E$8*PRELIM!P14)</f>
        <v>35</v>
      </c>
      <c r="F14" s="83" t="str">
        <f>IF(PRELIM!AB14="","",$F$8*PRELIM!AB14)</f>
        <v/>
      </c>
      <c r="G14" s="83">
        <f>IF(PRELIM!AD14="","",$G$8*PRELIM!AD14)</f>
        <v>31.428571428571427</v>
      </c>
      <c r="H14" s="84">
        <f t="shared" si="0"/>
        <v>66.428571428571431</v>
      </c>
      <c r="I14" s="85">
        <f>IF(H14="","",VLOOKUP(H14,'INITIAL INPUT'!$P$4:$R$34,3))</f>
        <v>83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CABILITAZAN, PABLO DONMARI A.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18.75</v>
      </c>
      <c r="F15" s="83" t="str">
        <f>IF(PRELIM!AB15="","",$F$8*PRELIM!AB15)</f>
        <v/>
      </c>
      <c r="G15" s="83">
        <f>IF(PRELIM!AD15="","",$G$8*PRELIM!AD15)</f>
        <v>32.857142857142854</v>
      </c>
      <c r="H15" s="84">
        <f t="shared" si="0"/>
        <v>51.607142857142854</v>
      </c>
      <c r="I15" s="85">
        <f>IF(H15="","",VLOOKUP(H15,'INITIAL INPUT'!$P$4:$R$34,3))</f>
        <v>76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CABRADILLA JR., FLORENTINO F.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42.1875</v>
      </c>
      <c r="F16" s="83" t="str">
        <f>IF(PRELIM!AB16="","",$F$8*PRELIM!AB16)</f>
        <v/>
      </c>
      <c r="G16" s="83">
        <f>IF(PRELIM!AD16="","",$G$8*PRELIM!AD16)</f>
        <v>35.714285714285715</v>
      </c>
      <c r="H16" s="84">
        <f t="shared" si="0"/>
        <v>77.901785714285722</v>
      </c>
      <c r="I16" s="85">
        <f>IF(H16="","",VLOOKUP(H16,'INITIAL INPUT'!$P$4:$R$34,3))</f>
        <v>89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CANGGAT, DIANE C. </v>
      </c>
      <c r="C17" s="104" t="str">
        <f>IF(NAMES!C10="","",NAMES!C10)</f>
        <v>F</v>
      </c>
      <c r="D17" s="81" t="str">
        <f>IF(NAMES!D10="","",NAMES!D10)</f>
        <v>BSIT-WEB TRACK-1</v>
      </c>
      <c r="E17" s="82">
        <f>IF(PRELIM!P17="","",$E$8*PRELIM!P17)</f>
        <v>44.6875</v>
      </c>
      <c r="F17" s="83" t="str">
        <f>IF(PRELIM!AB17="","",$F$8*PRELIM!AB17)</f>
        <v/>
      </c>
      <c r="G17" s="83">
        <f>IF(PRELIM!AD17="","",$G$8*PRELIM!AD17)</f>
        <v>31.428571428571427</v>
      </c>
      <c r="H17" s="84">
        <f t="shared" si="0"/>
        <v>76.116071428571431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CORTEZ, WENDELL R. </v>
      </c>
      <c r="C18" s="104" t="str">
        <f>IF(NAMES!C11="","",NAMES!C11)</f>
        <v>M</v>
      </c>
      <c r="D18" s="81" t="str">
        <f>IF(NAMES!D11="","",NAMES!D11)</f>
        <v>BSIT-WEB TRACK-1</v>
      </c>
      <c r="E18" s="82" t="str">
        <f>IF(PRELIM!P18="","",$E$8*PRELIM!P18)</f>
        <v/>
      </c>
      <c r="F18" s="83" t="str">
        <f>IF(PRELIM!AB18="","",$F$8*PRELIM!AB18)</f>
        <v/>
      </c>
      <c r="G18" s="83" t="str">
        <f>IF(PRELIM!AD18="","",$G$8*PRELIM!AD18)</f>
        <v/>
      </c>
      <c r="H18" s="84" t="str">
        <f t="shared" si="0"/>
        <v/>
      </c>
      <c r="I18" s="85" t="str">
        <f>IF(H18="","",VLOOKUP(H18,'INITIAL INPUT'!$P$4:$R$34,3))</f>
        <v/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COSME II, JEFFERSON J.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34.375</v>
      </c>
      <c r="F19" s="83" t="str">
        <f>IF(PRELIM!AB19="","",$F$8*PRELIM!AB19)</f>
        <v/>
      </c>
      <c r="G19" s="83">
        <f>IF(PRELIM!AD19="","",$G$8*PRELIM!AD19)</f>
        <v>32.857142857142854</v>
      </c>
      <c r="H19" s="84">
        <f t="shared" si="0"/>
        <v>67.232142857142861</v>
      </c>
      <c r="I19" s="85">
        <f>IF(H19="","",VLOOKUP(H19,'INITIAL INPUT'!$P$4:$R$34,3))</f>
        <v>84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CUISON, PRINCESS ERICKA C.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31.25</v>
      </c>
      <c r="F20" s="83" t="str">
        <f>IF(PRELIM!AB20="","",$F$8*PRELIM!AB20)</f>
        <v/>
      </c>
      <c r="G20" s="83">
        <f>IF(PRELIM!AD20="","",$G$8*PRELIM!AD20)</f>
        <v>25.714285714285712</v>
      </c>
      <c r="H20" s="84">
        <f t="shared" si="0"/>
        <v>56.964285714285708</v>
      </c>
      <c r="I20" s="85">
        <f>IF(H20="","",VLOOKUP(H20,'INITIAL INPUT'!$P$4:$R$34,3))</f>
        <v>78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DE GUZMAN, DARYL JAKE N.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40.625</v>
      </c>
      <c r="F21" s="83" t="str">
        <f>IF(PRELIM!AB21="","",$F$8*PRELIM!AB21)</f>
        <v/>
      </c>
      <c r="G21" s="83">
        <f>IF(PRELIM!AD21="","",$G$8*PRELIM!AD21)</f>
        <v>31.428571428571427</v>
      </c>
      <c r="H21" s="84">
        <f t="shared" si="0"/>
        <v>72.053571428571431</v>
      </c>
      <c r="I21" s="85">
        <f>IF(H21="","",VLOOKUP(H21,'INITIAL INPUT'!$P$4:$R$34,3))</f>
        <v>86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DE JESUS, ZSARINA F. </v>
      </c>
      <c r="C22" s="104" t="str">
        <f>IF(NAMES!C15="","",NAMES!C15)</f>
        <v>F</v>
      </c>
      <c r="D22" s="81" t="str">
        <f>IF(NAMES!D15="","",NAMES!D15)</f>
        <v>BSIT-WEB TRACK-1</v>
      </c>
      <c r="E22" s="82">
        <f>IF(PRELIM!P22="","",$E$8*PRELIM!P22)</f>
        <v>32.1875</v>
      </c>
      <c r="F22" s="83" t="str">
        <f>IF(PRELIM!AB22="","",$F$8*PRELIM!AB22)</f>
        <v/>
      </c>
      <c r="G22" s="83">
        <f>IF(PRELIM!AD22="","",$G$8*PRELIM!AD22)</f>
        <v>28.571428571428569</v>
      </c>
      <c r="H22" s="84">
        <f t="shared" si="0"/>
        <v>60.758928571428569</v>
      </c>
      <c r="I22" s="85">
        <f>IF(H22="","",VLOOKUP(H22,'INITIAL INPUT'!$P$4:$R$34,3))</f>
        <v>80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DEL ROSARIO JR., BENEDICT R.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36.25</v>
      </c>
      <c r="F23" s="83" t="str">
        <f>IF(PRELIM!AB23="","",$F$8*PRELIM!AB23)</f>
        <v/>
      </c>
      <c r="G23" s="83">
        <f>IF(PRELIM!AD23="","",$G$8*PRELIM!AD23)</f>
        <v>28.571428571428569</v>
      </c>
      <c r="H23" s="84">
        <f t="shared" si="0"/>
        <v>64.821428571428569</v>
      </c>
      <c r="I23" s="85">
        <f>IF(H23="","",VLOOKUP(H23,'INITIAL INPUT'!$P$4:$R$34,3))</f>
        <v>82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DIMALIBOT, CHRISTIAN L. </v>
      </c>
      <c r="C24" s="104" t="str">
        <f>IF(NAMES!C17="","",NAMES!C17)</f>
        <v>M</v>
      </c>
      <c r="D24" s="81" t="str">
        <f>IF(NAMES!D17="","",NAMES!D17)</f>
        <v>BSIT-WEB TRACK-2</v>
      </c>
      <c r="E24" s="82">
        <f>IF(PRELIM!P24="","",$E$8*PRELIM!P24)</f>
        <v>36.875</v>
      </c>
      <c r="F24" s="83" t="str">
        <f>IF(PRELIM!AB24="","",$F$8*PRELIM!AB24)</f>
        <v/>
      </c>
      <c r="G24" s="83">
        <f>IF(PRELIM!AD24="","",$G$8*PRELIM!AD24)</f>
        <v>32.857142857142854</v>
      </c>
      <c r="H24" s="84">
        <f t="shared" si="0"/>
        <v>69.732142857142861</v>
      </c>
      <c r="I24" s="85">
        <f>IF(H24="","",VLOOKUP(H24,'INITIAL INPUT'!$P$4:$R$34,3))</f>
        <v>85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DOMINGO, JOHN CARLO R. </v>
      </c>
      <c r="C25" s="104" t="str">
        <f>IF(NAMES!C18="","",NAMES!C18)</f>
        <v>M</v>
      </c>
      <c r="D25" s="81" t="str">
        <f>IF(NAMES!D18="","",NAMES!D18)</f>
        <v>BSIT-WEB TRACK-1</v>
      </c>
      <c r="E25" s="82">
        <f>IF(PRELIM!P25="","",$E$8*PRELIM!P25)</f>
        <v>15</v>
      </c>
      <c r="F25" s="83" t="str">
        <f>IF(PRELIM!AB25="","",$F$8*PRELIM!AB25)</f>
        <v/>
      </c>
      <c r="G25" s="83">
        <f>IF(PRELIM!AD25="","",$G$8*PRELIM!AD25)</f>
        <v>42.857142857142854</v>
      </c>
      <c r="H25" s="84">
        <f t="shared" si="0"/>
        <v>57.857142857142854</v>
      </c>
      <c r="I25" s="85">
        <f>IF(H25="","",VLOOKUP(H25,'INITIAL INPUT'!$P$4:$R$34,3))</f>
        <v>79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ESPELICO, JIM STEVEN C. </v>
      </c>
      <c r="C26" s="104" t="str">
        <f>IF(NAMES!C19="","",NAMES!C19)</f>
        <v>M</v>
      </c>
      <c r="D26" s="81" t="str">
        <f>IF(NAMES!D19="","",NAMES!D19)</f>
        <v>BSIT-WEB TRACK-1</v>
      </c>
      <c r="E26" s="82">
        <f>IF(PRELIM!P26="","",$E$8*PRELIM!P26)</f>
        <v>43.4375</v>
      </c>
      <c r="F26" s="83" t="str">
        <f>IF(PRELIM!AB26="","",$F$8*PRELIM!AB26)</f>
        <v/>
      </c>
      <c r="G26" s="83">
        <f>IF(PRELIM!AD26="","",$G$8*PRELIM!AD26)</f>
        <v>41.428571428571431</v>
      </c>
      <c r="H26" s="84">
        <f t="shared" si="0"/>
        <v>84.866071428571431</v>
      </c>
      <c r="I26" s="85">
        <f>IF(H26="","",VLOOKUP(H26,'INITIAL INPUT'!$P$4:$R$34,3))</f>
        <v>92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FRANCO, JASON E. </v>
      </c>
      <c r="C27" s="104" t="str">
        <f>IF(NAMES!C20="","",NAMES!C20)</f>
        <v>M</v>
      </c>
      <c r="D27" s="81" t="str">
        <f>IF(NAMES!D20="","",NAMES!D20)</f>
        <v>BSIT-WEB TRACK-2</v>
      </c>
      <c r="E27" s="82">
        <f>IF(PRELIM!P27="","",$E$8*PRELIM!P27)</f>
        <v>28.125</v>
      </c>
      <c r="F27" s="83" t="str">
        <f>IF(PRELIM!AB27="","",$F$8*PRELIM!AB27)</f>
        <v/>
      </c>
      <c r="G27" s="83">
        <f>IF(PRELIM!AD27="","",$G$8*PRELIM!AD27)</f>
        <v>27.142857142857142</v>
      </c>
      <c r="H27" s="84">
        <f t="shared" si="0"/>
        <v>55.267857142857139</v>
      </c>
      <c r="I27" s="85">
        <f>IF(H27="","",VLOOKUP(H27,'INITIAL INPUT'!$P$4:$R$34,3))</f>
        <v>78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GAOIRAN, CHRISTIAN EARL A.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29.6875</v>
      </c>
      <c r="F28" s="83" t="str">
        <f>IF(PRELIM!AB28="","",$F$8*PRELIM!AB28)</f>
        <v/>
      </c>
      <c r="G28" s="83">
        <f>IF(PRELIM!AD28="","",$G$8*PRELIM!AD28)</f>
        <v>38.571428571428577</v>
      </c>
      <c r="H28" s="84">
        <f t="shared" si="0"/>
        <v>68.258928571428584</v>
      </c>
      <c r="I28" s="85">
        <f>IF(H28="","",VLOOKUP(H28,'INITIAL INPUT'!$P$4:$R$34,3))</f>
        <v>84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GAVINO, KRISTINE GILLIAN D. </v>
      </c>
      <c r="C29" s="104" t="str">
        <f>IF(NAMES!C22="","",NAMES!C22)</f>
        <v>F</v>
      </c>
      <c r="D29" s="81" t="str">
        <f>IF(NAMES!D22="","",NAMES!D22)</f>
        <v>BSIT-WEB TRACK-1</v>
      </c>
      <c r="E29" s="82">
        <f>IF(PRELIM!P29="","",$E$8*PRELIM!P29)</f>
        <v>3.125</v>
      </c>
      <c r="F29" s="83" t="str">
        <f>IF(PRELIM!AB29="","",$F$8*PRELIM!AB29)</f>
        <v/>
      </c>
      <c r="G29" s="83">
        <f>IF(PRELIM!AD29="","",$G$8*PRELIM!AD29)</f>
        <v>22.857142857142858</v>
      </c>
      <c r="H29" s="84">
        <f t="shared" si="0"/>
        <v>25.982142857142858</v>
      </c>
      <c r="I29" s="85">
        <f>IF(H29="","",VLOOKUP(H29,'INITIAL INPUT'!$P$4:$R$34,3))</f>
        <v>72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LARANANG, JOREN EJAY E. </v>
      </c>
      <c r="C30" s="104" t="str">
        <f>IF(NAMES!C23="","",NAMES!C23)</f>
        <v>M</v>
      </c>
      <c r="D30" s="81" t="str">
        <f>IF(NAMES!D23="","",NAMES!D23)</f>
        <v>BSIT-WEB TRACK-2</v>
      </c>
      <c r="E30" s="82">
        <f>IF(PRELIM!P30="","",$E$8*PRELIM!P30)</f>
        <v>17.1875</v>
      </c>
      <c r="F30" s="83" t="str">
        <f>IF(PRELIM!AB30="","",$F$8*PRELIM!AB30)</f>
        <v/>
      </c>
      <c r="G30" s="83">
        <f>IF(PRELIM!AD30="","",$G$8*PRELIM!AD30)</f>
        <v>30</v>
      </c>
      <c r="H30" s="84">
        <f t="shared" si="0"/>
        <v>47.1875</v>
      </c>
      <c r="I30" s="85">
        <f>IF(H30="","",VLOOKUP(H30,'INITIAL INPUT'!$P$4:$R$34,3))</f>
        <v>74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LOGHA, MICHELLE M. </v>
      </c>
      <c r="C31" s="104" t="str">
        <f>IF(NAMES!C24="","",NAMES!C24)</f>
        <v>F</v>
      </c>
      <c r="D31" s="81" t="str">
        <f>IF(NAMES!D24="","",NAMES!D24)</f>
        <v>BSIT-WEB TRACK-1</v>
      </c>
      <c r="E31" s="82" t="str">
        <f>IF(PRELIM!P31="","",$E$8*PRELIM!P31)</f>
        <v/>
      </c>
      <c r="F31" s="83" t="str">
        <f>IF(PRELIM!AB31="","",$F$8*PRELIM!AB31)</f>
        <v/>
      </c>
      <c r="G31" s="83" t="str">
        <f>IF(PRELIM!AD31="","",$G$8*PRELIM!AD31)</f>
        <v/>
      </c>
      <c r="H31" s="84" t="str">
        <f t="shared" si="0"/>
        <v/>
      </c>
      <c r="I31" s="85" t="str">
        <f>IF(H31="","",VLOOKUP(H31,'INITIAL INPUT'!$P$4:$R$34,3))</f>
        <v/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MALICDAN, FRANZ D.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12.5</v>
      </c>
      <c r="F32" s="83" t="str">
        <f>IF(PRELIM!AB32="","",$F$8*PRELIM!AB32)</f>
        <v/>
      </c>
      <c r="G32" s="83">
        <f>IF(PRELIM!AD32="","",$G$8*PRELIM!AD32)</f>
        <v>27.142857142857142</v>
      </c>
      <c r="H32" s="84">
        <f t="shared" si="0"/>
        <v>39.642857142857139</v>
      </c>
      <c r="I32" s="85">
        <f>IF(H32="","",VLOOKUP(H32,'INITIAL INPUT'!$P$4:$R$34,3))</f>
        <v>73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MANGALIAG, LANCE F. </v>
      </c>
      <c r="C33" s="104" t="str">
        <f>IF(NAMES!C26="","",NAMES!C26)</f>
        <v>M</v>
      </c>
      <c r="D33" s="81" t="str">
        <f>IF(NAMES!D26="","",NAMES!D26)</f>
        <v>BSIT-WEB TRACK-1</v>
      </c>
      <c r="E33" s="82">
        <f>IF(PRELIM!P33="","",$E$8*PRELIM!P33)</f>
        <v>6.25</v>
      </c>
      <c r="F33" s="83" t="str">
        <f>IF(PRELIM!AB33="","",$F$8*PRELIM!AB33)</f>
        <v/>
      </c>
      <c r="G33" s="83">
        <f>IF(PRELIM!AD33="","",$G$8*PRELIM!AD33)</f>
        <v>24.285714285714285</v>
      </c>
      <c r="H33" s="84">
        <f t="shared" si="0"/>
        <v>30.535714285714285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NIMER, PFIZEL MITCH D.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41.25</v>
      </c>
      <c r="F34" s="83" t="str">
        <f>IF(PRELIM!AB34="","",$F$8*PRELIM!AB34)</f>
        <v/>
      </c>
      <c r="G34" s="83">
        <f>IF(PRELIM!AD34="","",$G$8*PRELIM!AD34)</f>
        <v>31.428571428571427</v>
      </c>
      <c r="H34" s="84">
        <f t="shared" si="0"/>
        <v>72.678571428571431</v>
      </c>
      <c r="I34" s="85">
        <f>IF(H34="","",VLOOKUP(H34,'INITIAL INPUT'!$P$4:$R$34,3))</f>
        <v>86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OLERMO, VENCER C.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21.875</v>
      </c>
      <c r="F35" s="83" t="str">
        <f>IF(PRELIM!AB35="","",$F$8*PRELIM!AB35)</f>
        <v/>
      </c>
      <c r="G35" s="83">
        <f>IF(PRELIM!AD35="","",$G$8*PRELIM!AD35)</f>
        <v>27.142857142857142</v>
      </c>
      <c r="H35" s="84">
        <f t="shared" si="0"/>
        <v>49.017857142857139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OROS, JEUSH S.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42.1875</v>
      </c>
      <c r="F36" s="83" t="str">
        <f>IF(PRELIM!AB36="","",$F$8*PRELIM!AB36)</f>
        <v/>
      </c>
      <c r="G36" s="83">
        <f>IF(PRELIM!AD36="","",$G$8*PRELIM!AD36)</f>
        <v>27.142857142857142</v>
      </c>
      <c r="H36" s="84">
        <f t="shared" si="0"/>
        <v>69.330357142857139</v>
      </c>
      <c r="I36" s="85">
        <f>IF(H36="","",VLOOKUP(H36,'INITIAL INPUT'!$P$4:$R$34,3))</f>
        <v>85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PARIS, IRA JOHN D.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40.625</v>
      </c>
      <c r="F37" s="83" t="str">
        <f>IF(PRELIM!AB37="","",$F$8*PRELIM!AB37)</f>
        <v/>
      </c>
      <c r="G37" s="83">
        <f>IF(PRELIM!AD37="","",$G$8*PRELIM!AD37)</f>
        <v>34.285714285714285</v>
      </c>
      <c r="H37" s="84">
        <f t="shared" si="0"/>
        <v>74.910714285714278</v>
      </c>
      <c r="I37" s="85">
        <f>IF(H37="","",VLOOKUP(H37,'INITIAL INPUT'!$P$4:$R$34,3))</f>
        <v>87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PEREÑA, JOHN JOSHUA B. </v>
      </c>
      <c r="C38" s="104" t="str">
        <f>IF(NAMES!C31="","",NAMES!C31)</f>
        <v>M</v>
      </c>
      <c r="D38" s="81" t="str">
        <f>IF(NAMES!D31="","",NAMES!D31)</f>
        <v>BSIT-WEB TRACK-1</v>
      </c>
      <c r="E38" s="82">
        <f>IF(PRELIM!P38="","",$E$8*PRELIM!P38)</f>
        <v>4.6875</v>
      </c>
      <c r="F38" s="83" t="str">
        <f>IF(PRELIM!AB38="","",$F$8*PRELIM!AB38)</f>
        <v/>
      </c>
      <c r="G38" s="83">
        <f>IF(PRELIM!AD38="","",$G$8*PRELIM!AD38)</f>
        <v>25.714285714285712</v>
      </c>
      <c r="H38" s="84">
        <f t="shared" si="0"/>
        <v>30.401785714285712</v>
      </c>
      <c r="I38" s="85">
        <f>IF(H38="","",VLOOKUP(H38,'INITIAL INPUT'!$P$4:$R$34,3))</f>
        <v>72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QUITA, STEPHANIE SHARMAINE R. </v>
      </c>
      <c r="C39" s="104" t="str">
        <f>IF(NAMES!C32="","",NAMES!C32)</f>
        <v>F</v>
      </c>
      <c r="D39" s="81" t="str">
        <f>IF(NAMES!D32="","",NAMES!D32)</f>
        <v>BSIT-WEB TRACK-2</v>
      </c>
      <c r="E39" s="82">
        <f>IF(PRELIM!P39="","",$E$8*PRELIM!P39)</f>
        <v>46.875</v>
      </c>
      <c r="F39" s="83" t="str">
        <f>IF(PRELIM!AB39="","",$F$8*PRELIM!AB39)</f>
        <v/>
      </c>
      <c r="G39" s="83">
        <f>IF(PRELIM!AD39="","",$G$8*PRELIM!AD39)</f>
        <v>41.428571428571431</v>
      </c>
      <c r="H39" s="84">
        <f t="shared" si="0"/>
        <v>88.303571428571431</v>
      </c>
      <c r="I39" s="85">
        <f>IF(H39="","",VLOOKUP(H39,'INITIAL INPUT'!$P$4:$R$34,3))</f>
        <v>94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RAPADA, JULIE ANN G. </v>
      </c>
      <c r="C40" s="104" t="str">
        <f>IF(NAMES!C33="","",NAMES!C33)</f>
        <v>F</v>
      </c>
      <c r="D40" s="81" t="str">
        <f>IF(NAMES!D33="","",NAMES!D33)</f>
        <v>BSIT-WEB TRACK-1</v>
      </c>
      <c r="E40" s="82">
        <f>IF(PRELIM!P40="","",$E$8*PRELIM!P40)</f>
        <v>35.3125</v>
      </c>
      <c r="F40" s="83" t="str">
        <f>IF(PRELIM!AB40="","",$F$8*PRELIM!AB40)</f>
        <v/>
      </c>
      <c r="G40" s="83">
        <f>IF(PRELIM!AD40="","",$G$8*PRELIM!AD40)</f>
        <v>20</v>
      </c>
      <c r="H40" s="84">
        <f t="shared" si="0"/>
        <v>55.3125</v>
      </c>
      <c r="I40" s="85">
        <f>IF(H40="","",VLOOKUP(H40,'INITIAL INPUT'!$P$4:$R$34,3))</f>
        <v>78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2J  ITE15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TECHNOLOGIES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 xml:space="preserve">4:00-5:25 MWF  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SAGUID, RHODETTE GRACE T. </v>
      </c>
      <c r="C50" s="80" t="str">
        <f>IF(NAMES!C34="","",NAMES!C34)</f>
        <v>F</v>
      </c>
      <c r="D50" s="81" t="str">
        <f>IF(NAMES!D34="","",NAMES!D34)</f>
        <v>BSIT-WEB TRACK-1</v>
      </c>
      <c r="E50" s="82">
        <f>IF(PRELIM!P50="","",$E$8*PRELIM!P50)</f>
        <v>42.1875</v>
      </c>
      <c r="F50" s="83" t="str">
        <f>IF(PRELIM!AB50="","",$F$8*PRELIM!AB50)</f>
        <v/>
      </c>
      <c r="G50" s="83">
        <f>IF(PRELIM!AD50="","",$G$8*PRELIM!AD50)</f>
        <v>38.571428571428577</v>
      </c>
      <c r="H50" s="84">
        <f t="shared" ref="H50:H80" si="6">IF(SUM(E50:G50)=0,"",SUM(E50:G50))</f>
        <v>80.758928571428584</v>
      </c>
      <c r="I50" s="85">
        <f>IF(H50="","",VLOOKUP(H50,'INITIAL INPUT'!$P$4:$R$34,3))</f>
        <v>90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SALGUET, ADRIAN S. </v>
      </c>
      <c r="C51" s="104" t="str">
        <f>IF(NAMES!C35="","",NAMES!C35)</f>
        <v>M</v>
      </c>
      <c r="D51" s="81" t="str">
        <f>IF(NAMES!D35="","",NAMES!D35)</f>
        <v>BSIT-WEB TRACK-1</v>
      </c>
      <c r="E51" s="82">
        <f>IF(PRELIM!P51="","",$E$8*PRELIM!P51)</f>
        <v>40</v>
      </c>
      <c r="F51" s="83" t="str">
        <f>IF(PRELIM!AB51="","",$F$8*PRELIM!AB51)</f>
        <v/>
      </c>
      <c r="G51" s="83">
        <f>IF(PRELIM!AD51="","",$G$8*PRELIM!AD51)</f>
        <v>35.714285714285715</v>
      </c>
      <c r="H51" s="84">
        <f t="shared" si="6"/>
        <v>75.714285714285722</v>
      </c>
      <c r="I51" s="85">
        <f>IF(H51="","",VLOOKUP(H51,'INITIAL INPUT'!$P$4:$R$34,3))</f>
        <v>88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SAM-IT, GARY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14.6875</v>
      </c>
      <c r="F52" s="83" t="str">
        <f>IF(PRELIM!AB52="","",$F$8*PRELIM!AB52)</f>
        <v/>
      </c>
      <c r="G52" s="83">
        <f>IF(PRELIM!AD52="","",$G$8*PRELIM!AD52)</f>
        <v>22.857142857142858</v>
      </c>
      <c r="H52" s="84">
        <f t="shared" si="6"/>
        <v>37.544642857142861</v>
      </c>
      <c r="I52" s="85">
        <f>IF(H52="","",VLOOKUP(H52,'INITIAL INPUT'!$P$4:$R$34,3))</f>
        <v>73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SOLIS, DAVE CARL P.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3.125</v>
      </c>
      <c r="F53" s="83" t="str">
        <f>IF(PRELIM!AB53="","",$F$8*PRELIM!AB53)</f>
        <v/>
      </c>
      <c r="G53" s="83" t="str">
        <f>IF(PRELIM!AD53="","",$G$8*PRELIM!AD53)</f>
        <v/>
      </c>
      <c r="H53" s="84">
        <f t="shared" si="6"/>
        <v>3.125</v>
      </c>
      <c r="I53" s="85">
        <f>IF(H53="","",VLOOKUP(H53,'INITIAL INPUT'!$P$4:$R$34,3))</f>
        <v>70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SOTELO, GRECIEL ANN JOY R. </v>
      </c>
      <c r="C54" s="104" t="str">
        <f>IF(NAMES!C38="","",NAMES!C38)</f>
        <v>F</v>
      </c>
      <c r="D54" s="81" t="str">
        <f>IF(NAMES!D38="","",NAMES!D38)</f>
        <v>BSIT-WEB TRACK-2</v>
      </c>
      <c r="E54" s="82">
        <f>IF(PRELIM!P54="","",$E$8*PRELIM!P54)</f>
        <v>46.875</v>
      </c>
      <c r="F54" s="83" t="str">
        <f>IF(PRELIM!AB54="","",$F$8*PRELIM!AB54)</f>
        <v/>
      </c>
      <c r="G54" s="83">
        <f>IF(PRELIM!AD54="","",$G$8*PRELIM!AD54)</f>
        <v>31.428571428571427</v>
      </c>
      <c r="H54" s="84">
        <f t="shared" si="6"/>
        <v>78.303571428571431</v>
      </c>
      <c r="I54" s="85">
        <f>IF(H54="","",VLOOKUP(H54,'INITIAL INPUT'!$P$4:$R$34,3))</f>
        <v>89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VILLANUEVA, JOHN RIEL C. </v>
      </c>
      <c r="C55" s="104" t="str">
        <f>IF(NAMES!C39="","",NAMES!C39)</f>
        <v>M</v>
      </c>
      <c r="D55" s="81" t="str">
        <f>IF(NAMES!D39="","",NAMES!D39)</f>
        <v>BSIT-WEB TRACK-1</v>
      </c>
      <c r="E55" s="82">
        <f>IF(PRELIM!P55="","",$E$8*PRELIM!P55)</f>
        <v>24.0625</v>
      </c>
      <c r="F55" s="83" t="str">
        <f>IF(PRELIM!AB55="","",$F$8*PRELIM!AB55)</f>
        <v/>
      </c>
      <c r="G55" s="83">
        <f>IF(PRELIM!AD55="","",$G$8*PRELIM!AD55)</f>
        <v>38.571428571428577</v>
      </c>
      <c r="H55" s="84">
        <f t="shared" si="6"/>
        <v>62.633928571428577</v>
      </c>
      <c r="I55" s="85">
        <f>IF(H55="","",VLOOKUP(H55,'INITIAL INPUT'!$P$4:$R$34,3))</f>
        <v>81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VISPERAS, ABIGAIL B. </v>
      </c>
      <c r="C56" s="104" t="str">
        <f>IF(NAMES!C40="","",NAMES!C40)</f>
        <v>F</v>
      </c>
      <c r="D56" s="81" t="str">
        <f>IF(NAMES!D40="","",NAMES!D40)</f>
        <v>BSIT-WEB TRACK-1</v>
      </c>
      <c r="E56" s="82">
        <f>IF(PRELIM!P56="","",$E$8*PRELIM!P56)</f>
        <v>46.875</v>
      </c>
      <c r="F56" s="83" t="str">
        <f>IF(PRELIM!AB56="","",$F$8*PRELIM!AB56)</f>
        <v/>
      </c>
      <c r="G56" s="83">
        <f>IF(PRELIM!AD56="","",$G$8*PRELIM!AD56)</f>
        <v>30</v>
      </c>
      <c r="H56" s="84">
        <f t="shared" si="6"/>
        <v>76.875</v>
      </c>
      <c r="I56" s="85">
        <f>IF(H56="","",VLOOKUP(H56,'INITIAL INPUT'!$P$4:$R$34,3))</f>
        <v>88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0" zoomScaleNormal="100" workbookViewId="0">
      <selection activeCell="AC54" sqref="AC54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3" t="str">
        <f>CRS!A1</f>
        <v>2J  ITE15</v>
      </c>
      <c r="B1" s="354"/>
      <c r="C1" s="354"/>
      <c r="D1" s="354"/>
      <c r="E1" s="326" t="s">
        <v>97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64" t="s">
        <v>99</v>
      </c>
      <c r="AF2" s="366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42" t="str">
        <f>CRS!A3</f>
        <v>WEB TECHNOLOGIES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64"/>
      <c r="AF3" s="366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 xml:space="preserve">4:00-5:25 MWF  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64"/>
      <c r="AF4" s="366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3rd Trimester SY 2016-2017</v>
      </c>
      <c r="B5" s="336"/>
      <c r="C5" s="337"/>
      <c r="D5" s="337"/>
      <c r="E5" s="108">
        <v>20</v>
      </c>
      <c r="F5" s="108">
        <v>50</v>
      </c>
      <c r="G5" s="108">
        <v>20</v>
      </c>
      <c r="H5" s="108">
        <v>10</v>
      </c>
      <c r="I5" s="108">
        <v>20</v>
      </c>
      <c r="J5" s="108">
        <v>20</v>
      </c>
      <c r="K5" s="108">
        <v>20</v>
      </c>
      <c r="L5" s="108"/>
      <c r="M5" s="108"/>
      <c r="N5" s="108"/>
      <c r="O5" s="331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7"/>
      <c r="AC5" s="110">
        <v>70</v>
      </c>
      <c r="AD5" s="323"/>
      <c r="AE5" s="364"/>
      <c r="AF5" s="366"/>
      <c r="AG5" s="62"/>
      <c r="AH5" s="62"/>
      <c r="AI5" s="62"/>
      <c r="AJ5" s="62"/>
      <c r="AK5" s="62"/>
    </row>
    <row r="6" spans="1:37" ht="12.75" customHeight="1" x14ac:dyDescent="0.35">
      <c r="A6" s="344" t="str">
        <f>CRS!A6</f>
        <v>Inst/Prof:Leonard Prim Francis G. Reyes</v>
      </c>
      <c r="B6" s="310"/>
      <c r="C6" s="311"/>
      <c r="D6" s="311"/>
      <c r="E6" s="316" t="s">
        <v>242</v>
      </c>
      <c r="F6" s="316" t="s">
        <v>243</v>
      </c>
      <c r="G6" s="316" t="s">
        <v>244</v>
      </c>
      <c r="H6" s="316" t="s">
        <v>245</v>
      </c>
      <c r="I6" s="316" t="s">
        <v>246</v>
      </c>
      <c r="J6" s="316" t="s">
        <v>247</v>
      </c>
      <c r="K6" s="316" t="s">
        <v>248</v>
      </c>
      <c r="L6" s="313"/>
      <c r="M6" s="313"/>
      <c r="N6" s="313"/>
      <c r="O6" s="332">
        <f>IF(SUM(E5:N5)=0,"",SUM(E5:N5))</f>
        <v>160</v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61" t="str">
        <f>IF(SUM(Q5:Z5)=0,"",SUM(Q5:Z5))</f>
        <v/>
      </c>
      <c r="AB6" s="307"/>
      <c r="AC6" s="368">
        <f>'INITIAL INPUT'!D20</f>
        <v>40575</v>
      </c>
      <c r="AD6" s="324"/>
      <c r="AE6" s="364"/>
      <c r="AF6" s="366"/>
      <c r="AG6" s="62"/>
      <c r="AH6" s="62"/>
      <c r="AI6" s="62"/>
      <c r="AJ6" s="62"/>
      <c r="AK6" s="62"/>
    </row>
    <row r="7" spans="1:37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7"/>
      <c r="F7" s="317"/>
      <c r="G7" s="317"/>
      <c r="H7" s="317"/>
      <c r="I7" s="317"/>
      <c r="J7" s="317"/>
      <c r="K7" s="317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64"/>
      <c r="AF7" s="366"/>
      <c r="AG7" s="55"/>
      <c r="AH7" s="55"/>
      <c r="AI7" s="55"/>
      <c r="AJ7" s="55"/>
      <c r="AK7" s="55"/>
    </row>
    <row r="8" spans="1:37" ht="14.15" customHeight="1" x14ac:dyDescent="0.35">
      <c r="A8" s="345"/>
      <c r="B8" s="346"/>
      <c r="C8" s="352"/>
      <c r="D8" s="341"/>
      <c r="E8" s="318"/>
      <c r="F8" s="318"/>
      <c r="G8" s="318"/>
      <c r="H8" s="318"/>
      <c r="I8" s="318"/>
      <c r="J8" s="318"/>
      <c r="K8" s="318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65"/>
      <c r="AF8" s="367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>
        <v>0</v>
      </c>
      <c r="F9" s="109">
        <v>30</v>
      </c>
      <c r="G9" s="109">
        <v>10</v>
      </c>
      <c r="H9" s="109">
        <v>10</v>
      </c>
      <c r="I9" s="109">
        <v>10</v>
      </c>
      <c r="J9" s="109">
        <v>15</v>
      </c>
      <c r="K9" s="109">
        <v>20</v>
      </c>
      <c r="L9" s="109"/>
      <c r="M9" s="109"/>
      <c r="N9" s="109"/>
      <c r="O9" s="60">
        <f>IF(SUM(E9:N9)=0,"",SUM(E9:N9))</f>
        <v>95</v>
      </c>
      <c r="P9" s="67">
        <f>IF(O9="","",O9/$O$6*100)</f>
        <v>59.375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30</v>
      </c>
      <c r="AD9" s="67">
        <f>IF(AC9="","",AC9/$AC$5*100)</f>
        <v>42.857142857142854</v>
      </c>
      <c r="AE9" s="66">
        <f>CRS!H9</f>
        <v>51.116071428571431</v>
      </c>
      <c r="AF9" s="64">
        <f>CRS!I9</f>
        <v>75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>
        <v>20</v>
      </c>
      <c r="F10" s="109">
        <v>40</v>
      </c>
      <c r="G10" s="109">
        <v>15</v>
      </c>
      <c r="H10" s="109">
        <v>10</v>
      </c>
      <c r="I10" s="109">
        <v>15</v>
      </c>
      <c r="J10" s="109">
        <v>20</v>
      </c>
      <c r="K10" s="109">
        <v>15</v>
      </c>
      <c r="L10" s="109"/>
      <c r="M10" s="109"/>
      <c r="N10" s="109"/>
      <c r="O10" s="60">
        <f t="shared" ref="O10:O40" si="0">IF(SUM(E10:N10)=0,"",SUM(E10:N10))</f>
        <v>135</v>
      </c>
      <c r="P10" s="67">
        <f t="shared" ref="P10:P40" si="1">IF(O10="","",O10/$O$6*100)</f>
        <v>84.375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36</v>
      </c>
      <c r="AD10" s="67">
        <f t="shared" ref="AD10:AD40" si="4">IF(AC10="","",AC10/$AC$5*100)</f>
        <v>51.428571428571423</v>
      </c>
      <c r="AE10" s="66">
        <f>CRS!H10</f>
        <v>67.901785714285708</v>
      </c>
      <c r="AF10" s="64">
        <f>CRS!I10</f>
        <v>84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>
        <v>20</v>
      </c>
      <c r="F11" s="109">
        <v>40</v>
      </c>
      <c r="G11" s="109">
        <v>20</v>
      </c>
      <c r="H11" s="109">
        <v>10</v>
      </c>
      <c r="I11" s="109">
        <v>20</v>
      </c>
      <c r="J11" s="109">
        <v>20</v>
      </c>
      <c r="K11" s="109">
        <v>20</v>
      </c>
      <c r="L11" s="109"/>
      <c r="M11" s="109"/>
      <c r="N11" s="109"/>
      <c r="O11" s="60">
        <f t="shared" si="0"/>
        <v>150</v>
      </c>
      <c r="P11" s="67">
        <f t="shared" si="1"/>
        <v>93.75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56</v>
      </c>
      <c r="AD11" s="67">
        <f t="shared" si="4"/>
        <v>80</v>
      </c>
      <c r="AE11" s="66">
        <f>CRS!H11</f>
        <v>86.875</v>
      </c>
      <c r="AF11" s="64">
        <f>CRS!I11</f>
        <v>93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>
        <v>0</v>
      </c>
      <c r="F12" s="109">
        <v>40</v>
      </c>
      <c r="G12" s="109">
        <v>10</v>
      </c>
      <c r="H12" s="109">
        <v>10</v>
      </c>
      <c r="I12" s="109">
        <v>16</v>
      </c>
      <c r="J12" s="109">
        <v>20</v>
      </c>
      <c r="K12" s="109">
        <v>20</v>
      </c>
      <c r="L12" s="109"/>
      <c r="M12" s="109"/>
      <c r="N12" s="109"/>
      <c r="O12" s="60">
        <f t="shared" si="0"/>
        <v>116</v>
      </c>
      <c r="P12" s="67">
        <f t="shared" si="1"/>
        <v>72.5</v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50</v>
      </c>
      <c r="AD12" s="67">
        <f t="shared" si="4"/>
        <v>71.428571428571431</v>
      </c>
      <c r="AE12" s="66">
        <f>CRS!H12</f>
        <v>71.964285714285722</v>
      </c>
      <c r="AF12" s="64">
        <f>CRS!I12</f>
        <v>86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>
        <v>0</v>
      </c>
      <c r="F13" s="109">
        <v>40</v>
      </c>
      <c r="G13" s="109">
        <v>10</v>
      </c>
      <c r="H13" s="109">
        <v>10</v>
      </c>
      <c r="I13" s="109">
        <v>15</v>
      </c>
      <c r="J13" s="109">
        <v>20</v>
      </c>
      <c r="K13" s="109">
        <v>15</v>
      </c>
      <c r="L13" s="109"/>
      <c r="M13" s="109"/>
      <c r="N13" s="109"/>
      <c r="O13" s="60">
        <f t="shared" si="0"/>
        <v>110</v>
      </c>
      <c r="P13" s="67">
        <f t="shared" si="1"/>
        <v>68.75</v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46</v>
      </c>
      <c r="AD13" s="67">
        <f t="shared" si="4"/>
        <v>65.714285714285708</v>
      </c>
      <c r="AE13" s="66">
        <f>CRS!H13</f>
        <v>67.232142857142861</v>
      </c>
      <c r="AF13" s="64">
        <f>CRS!I13</f>
        <v>84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>
        <v>20</v>
      </c>
      <c r="F14" s="109">
        <v>40</v>
      </c>
      <c r="G14" s="109">
        <v>15</v>
      </c>
      <c r="H14" s="109"/>
      <c r="I14" s="109">
        <v>17</v>
      </c>
      <c r="J14" s="109">
        <v>20</v>
      </c>
      <c r="K14" s="109">
        <v>0</v>
      </c>
      <c r="L14" s="109"/>
      <c r="M14" s="109"/>
      <c r="N14" s="109"/>
      <c r="O14" s="60">
        <f t="shared" si="0"/>
        <v>112</v>
      </c>
      <c r="P14" s="67">
        <f t="shared" si="1"/>
        <v>70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44</v>
      </c>
      <c r="AD14" s="67">
        <f t="shared" si="4"/>
        <v>62.857142857142854</v>
      </c>
      <c r="AE14" s="66">
        <f>CRS!H14</f>
        <v>66.428571428571431</v>
      </c>
      <c r="AF14" s="64">
        <f>CRS!I14</f>
        <v>83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>
        <v>20</v>
      </c>
      <c r="F15" s="109">
        <v>30</v>
      </c>
      <c r="G15" s="109">
        <v>10</v>
      </c>
      <c r="H15" s="109"/>
      <c r="I15" s="109">
        <v>0</v>
      </c>
      <c r="J15" s="109">
        <v>0</v>
      </c>
      <c r="K15" s="109">
        <v>0</v>
      </c>
      <c r="L15" s="109"/>
      <c r="M15" s="109"/>
      <c r="N15" s="109"/>
      <c r="O15" s="60">
        <f t="shared" si="0"/>
        <v>60</v>
      </c>
      <c r="P15" s="67">
        <f t="shared" si="1"/>
        <v>37.5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46</v>
      </c>
      <c r="AD15" s="67">
        <f t="shared" si="4"/>
        <v>65.714285714285708</v>
      </c>
      <c r="AE15" s="66">
        <f>CRS!H15</f>
        <v>51.607142857142854</v>
      </c>
      <c r="AF15" s="64">
        <f>CRS!I15</f>
        <v>76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>
        <v>40</v>
      </c>
      <c r="G16" s="109">
        <v>10</v>
      </c>
      <c r="H16" s="109">
        <v>10</v>
      </c>
      <c r="I16" s="109">
        <v>20</v>
      </c>
      <c r="J16" s="109">
        <v>20</v>
      </c>
      <c r="K16" s="109">
        <v>15</v>
      </c>
      <c r="L16" s="109"/>
      <c r="M16" s="109"/>
      <c r="N16" s="109"/>
      <c r="O16" s="60">
        <f t="shared" si="0"/>
        <v>135</v>
      </c>
      <c r="P16" s="67">
        <f t="shared" si="1"/>
        <v>84.375</v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50</v>
      </c>
      <c r="AD16" s="67">
        <f t="shared" si="4"/>
        <v>71.428571428571431</v>
      </c>
      <c r="AE16" s="66">
        <f>CRS!H16</f>
        <v>77.901785714285722</v>
      </c>
      <c r="AF16" s="64">
        <f>CRS!I16</f>
        <v>89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>
        <v>20</v>
      </c>
      <c r="F17" s="109">
        <v>40</v>
      </c>
      <c r="G17" s="109">
        <v>18</v>
      </c>
      <c r="H17" s="109">
        <v>10</v>
      </c>
      <c r="I17" s="109">
        <v>20</v>
      </c>
      <c r="J17" s="109">
        <v>20</v>
      </c>
      <c r="K17" s="109">
        <v>15</v>
      </c>
      <c r="L17" s="109"/>
      <c r="M17" s="109"/>
      <c r="N17" s="109"/>
      <c r="O17" s="60">
        <f t="shared" si="0"/>
        <v>143</v>
      </c>
      <c r="P17" s="67">
        <f t="shared" si="1"/>
        <v>89.375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44</v>
      </c>
      <c r="AD17" s="67">
        <f t="shared" si="4"/>
        <v>62.857142857142854</v>
      </c>
      <c r="AE17" s="66">
        <f>CRS!H17</f>
        <v>76.116071428571431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>
        <v>0</v>
      </c>
      <c r="F18" s="109">
        <v>0</v>
      </c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66" t="str">
        <f>CRS!H18</f>
        <v/>
      </c>
      <c r="AF18" s="64" t="str">
        <f>CRS!I18</f>
        <v/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>
        <v>0</v>
      </c>
      <c r="F19" s="109">
        <v>35</v>
      </c>
      <c r="G19" s="109">
        <v>10</v>
      </c>
      <c r="H19" s="109">
        <v>10</v>
      </c>
      <c r="I19" s="109">
        <v>20</v>
      </c>
      <c r="J19" s="109">
        <v>20</v>
      </c>
      <c r="K19" s="109">
        <v>15</v>
      </c>
      <c r="L19" s="109"/>
      <c r="M19" s="109"/>
      <c r="N19" s="109"/>
      <c r="O19" s="60">
        <f t="shared" si="0"/>
        <v>110</v>
      </c>
      <c r="P19" s="67">
        <f t="shared" si="1"/>
        <v>68.75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46</v>
      </c>
      <c r="AD19" s="67">
        <f t="shared" si="4"/>
        <v>65.714285714285708</v>
      </c>
      <c r="AE19" s="66">
        <f>CRS!H19</f>
        <v>67.232142857142861</v>
      </c>
      <c r="AF19" s="64">
        <f>CRS!I19</f>
        <v>84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>
        <v>0</v>
      </c>
      <c r="F20" s="109">
        <v>40</v>
      </c>
      <c r="G20" s="109">
        <v>20</v>
      </c>
      <c r="H20" s="109"/>
      <c r="I20" s="109">
        <v>20</v>
      </c>
      <c r="J20" s="109">
        <v>10</v>
      </c>
      <c r="K20" s="109">
        <v>10</v>
      </c>
      <c r="L20" s="109"/>
      <c r="M20" s="109"/>
      <c r="N20" s="109"/>
      <c r="O20" s="60">
        <f t="shared" si="0"/>
        <v>100</v>
      </c>
      <c r="P20" s="67">
        <f t="shared" si="1"/>
        <v>62.5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36</v>
      </c>
      <c r="AD20" s="67">
        <f t="shared" si="4"/>
        <v>51.428571428571423</v>
      </c>
      <c r="AE20" s="66">
        <f>CRS!H20</f>
        <v>56.964285714285708</v>
      </c>
      <c r="AF20" s="64">
        <f>CRS!I20</f>
        <v>78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>
        <v>20</v>
      </c>
      <c r="F21" s="109">
        <v>40</v>
      </c>
      <c r="G21" s="109">
        <v>10</v>
      </c>
      <c r="H21" s="109">
        <v>10</v>
      </c>
      <c r="I21" s="109">
        <v>15</v>
      </c>
      <c r="J21" s="109">
        <v>20</v>
      </c>
      <c r="K21" s="109">
        <v>15</v>
      </c>
      <c r="L21" s="109"/>
      <c r="M21" s="109"/>
      <c r="N21" s="109"/>
      <c r="O21" s="60">
        <f t="shared" si="0"/>
        <v>130</v>
      </c>
      <c r="P21" s="67">
        <f t="shared" si="1"/>
        <v>81.25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44</v>
      </c>
      <c r="AD21" s="67">
        <f t="shared" si="4"/>
        <v>62.857142857142854</v>
      </c>
      <c r="AE21" s="66">
        <f>CRS!H21</f>
        <v>72.053571428571431</v>
      </c>
      <c r="AF21" s="64">
        <f>CRS!I21</f>
        <v>86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>
        <v>20</v>
      </c>
      <c r="F22" s="109">
        <v>30</v>
      </c>
      <c r="G22" s="109">
        <v>10</v>
      </c>
      <c r="H22" s="109">
        <v>8</v>
      </c>
      <c r="I22" s="109">
        <v>10</v>
      </c>
      <c r="J22" s="109">
        <v>10</v>
      </c>
      <c r="K22" s="109">
        <v>15</v>
      </c>
      <c r="L22" s="109"/>
      <c r="M22" s="109"/>
      <c r="N22" s="109"/>
      <c r="O22" s="60">
        <f t="shared" si="0"/>
        <v>103</v>
      </c>
      <c r="P22" s="67">
        <f t="shared" si="1"/>
        <v>64.375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40</v>
      </c>
      <c r="AD22" s="67">
        <f t="shared" si="4"/>
        <v>57.142857142857139</v>
      </c>
      <c r="AE22" s="66">
        <f>CRS!H22</f>
        <v>60.758928571428569</v>
      </c>
      <c r="AF22" s="64">
        <f>CRS!I22</f>
        <v>80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>
        <v>20</v>
      </c>
      <c r="F23" s="109">
        <v>35</v>
      </c>
      <c r="G23" s="109">
        <v>18</v>
      </c>
      <c r="H23" s="109">
        <v>10</v>
      </c>
      <c r="I23" s="109">
        <v>15</v>
      </c>
      <c r="J23" s="109">
        <v>13</v>
      </c>
      <c r="K23" s="109">
        <v>5</v>
      </c>
      <c r="L23" s="109"/>
      <c r="M23" s="109"/>
      <c r="N23" s="109"/>
      <c r="O23" s="60">
        <f t="shared" si="0"/>
        <v>116</v>
      </c>
      <c r="P23" s="67">
        <f t="shared" si="1"/>
        <v>72.5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40</v>
      </c>
      <c r="AD23" s="67">
        <f t="shared" si="4"/>
        <v>57.142857142857139</v>
      </c>
      <c r="AE23" s="66">
        <f>CRS!H23</f>
        <v>64.821428571428569</v>
      </c>
      <c r="AF23" s="64">
        <f>CRS!I23</f>
        <v>82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>
        <v>20</v>
      </c>
      <c r="F24" s="109">
        <v>35</v>
      </c>
      <c r="G24" s="109">
        <v>10</v>
      </c>
      <c r="H24" s="109">
        <v>10</v>
      </c>
      <c r="I24" s="109">
        <v>15</v>
      </c>
      <c r="J24" s="109">
        <v>13</v>
      </c>
      <c r="K24" s="109">
        <v>15</v>
      </c>
      <c r="L24" s="109"/>
      <c r="M24" s="109"/>
      <c r="N24" s="109"/>
      <c r="O24" s="60">
        <f t="shared" si="0"/>
        <v>118</v>
      </c>
      <c r="P24" s="67">
        <f t="shared" si="1"/>
        <v>73.75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46</v>
      </c>
      <c r="AD24" s="67">
        <f t="shared" si="4"/>
        <v>65.714285714285708</v>
      </c>
      <c r="AE24" s="66">
        <f>CRS!H24</f>
        <v>69.732142857142861</v>
      </c>
      <c r="AF24" s="64">
        <f>CRS!I24</f>
        <v>85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>
        <v>0</v>
      </c>
      <c r="F25" s="109">
        <v>0</v>
      </c>
      <c r="G25" s="109">
        <v>10</v>
      </c>
      <c r="H25" s="109">
        <v>10</v>
      </c>
      <c r="I25" s="109">
        <v>13</v>
      </c>
      <c r="J25" s="109">
        <v>15</v>
      </c>
      <c r="K25" s="109"/>
      <c r="L25" s="109"/>
      <c r="M25" s="109"/>
      <c r="N25" s="109"/>
      <c r="O25" s="60">
        <f t="shared" si="0"/>
        <v>48</v>
      </c>
      <c r="P25" s="67">
        <f t="shared" si="1"/>
        <v>30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60</v>
      </c>
      <c r="AD25" s="67">
        <f t="shared" si="4"/>
        <v>85.714285714285708</v>
      </c>
      <c r="AE25" s="66">
        <f>CRS!H25</f>
        <v>57.857142857142854</v>
      </c>
      <c r="AF25" s="64">
        <f>CRS!I25</f>
        <v>79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>
        <v>20</v>
      </c>
      <c r="F26" s="109">
        <v>40</v>
      </c>
      <c r="G26" s="109">
        <v>20</v>
      </c>
      <c r="H26" s="109">
        <v>10</v>
      </c>
      <c r="I26" s="109">
        <v>14</v>
      </c>
      <c r="J26" s="109">
        <v>20</v>
      </c>
      <c r="K26" s="109">
        <v>15</v>
      </c>
      <c r="L26" s="109"/>
      <c r="M26" s="109"/>
      <c r="N26" s="109"/>
      <c r="O26" s="60">
        <f t="shared" si="0"/>
        <v>139</v>
      </c>
      <c r="P26" s="67">
        <f t="shared" si="1"/>
        <v>86.875</v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58</v>
      </c>
      <c r="AD26" s="67">
        <f t="shared" si="4"/>
        <v>82.857142857142861</v>
      </c>
      <c r="AE26" s="66">
        <f>CRS!H26</f>
        <v>84.866071428571431</v>
      </c>
      <c r="AF26" s="64">
        <f>CRS!I26</f>
        <v>92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>
        <v>20</v>
      </c>
      <c r="F27" s="109">
        <v>35</v>
      </c>
      <c r="G27" s="109">
        <v>10</v>
      </c>
      <c r="H27" s="109">
        <v>10</v>
      </c>
      <c r="I27" s="109">
        <v>15</v>
      </c>
      <c r="J27" s="109"/>
      <c r="K27" s="109"/>
      <c r="L27" s="109"/>
      <c r="M27" s="109"/>
      <c r="N27" s="109"/>
      <c r="O27" s="60">
        <f t="shared" si="0"/>
        <v>90</v>
      </c>
      <c r="P27" s="67">
        <f t="shared" si="1"/>
        <v>56.25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38</v>
      </c>
      <c r="AD27" s="67">
        <f t="shared" si="4"/>
        <v>54.285714285714285</v>
      </c>
      <c r="AE27" s="66">
        <f>CRS!H27</f>
        <v>55.267857142857139</v>
      </c>
      <c r="AF27" s="64">
        <f>CRS!I27</f>
        <v>78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>
        <v>20</v>
      </c>
      <c r="F28" s="109">
        <v>35</v>
      </c>
      <c r="G28" s="109">
        <v>10</v>
      </c>
      <c r="H28" s="109"/>
      <c r="I28" s="109">
        <v>20</v>
      </c>
      <c r="J28" s="109">
        <v>10</v>
      </c>
      <c r="K28" s="109"/>
      <c r="L28" s="109"/>
      <c r="M28" s="109"/>
      <c r="N28" s="109"/>
      <c r="O28" s="60">
        <f t="shared" si="0"/>
        <v>95</v>
      </c>
      <c r="P28" s="67">
        <f t="shared" si="1"/>
        <v>59.375</v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54</v>
      </c>
      <c r="AD28" s="67">
        <f t="shared" si="4"/>
        <v>77.142857142857153</v>
      </c>
      <c r="AE28" s="66">
        <f>CRS!H28</f>
        <v>68.258928571428584</v>
      </c>
      <c r="AF28" s="64">
        <f>CRS!I28</f>
        <v>84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>
        <v>0</v>
      </c>
      <c r="F29" s="109">
        <v>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10</v>
      </c>
      <c r="P29" s="67">
        <f t="shared" si="1"/>
        <v>6.25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32</v>
      </c>
      <c r="AD29" s="67">
        <f t="shared" si="4"/>
        <v>45.714285714285715</v>
      </c>
      <c r="AE29" s="66">
        <f>CRS!H29</f>
        <v>25.982142857142858</v>
      </c>
      <c r="AF29" s="64">
        <f>CRS!I29</f>
        <v>72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>
        <v>0</v>
      </c>
      <c r="F30" s="109">
        <v>35</v>
      </c>
      <c r="G30" s="109">
        <v>10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55</v>
      </c>
      <c r="P30" s="67">
        <f t="shared" si="1"/>
        <v>34.375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42</v>
      </c>
      <c r="AD30" s="67">
        <f t="shared" si="4"/>
        <v>60</v>
      </c>
      <c r="AE30" s="66">
        <f>CRS!H30</f>
        <v>47.1875</v>
      </c>
      <c r="AF30" s="64">
        <f>CRS!I30</f>
        <v>74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>
        <v>0</v>
      </c>
      <c r="F31" s="109">
        <v>0</v>
      </c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66" t="str">
        <f>CRS!H31</f>
        <v/>
      </c>
      <c r="AF31" s="64" t="str">
        <f>CRS!I31</f>
        <v/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>
        <v>0</v>
      </c>
      <c r="F32" s="109">
        <v>30</v>
      </c>
      <c r="G32" s="109">
        <v>10</v>
      </c>
      <c r="H32" s="109"/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25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38</v>
      </c>
      <c r="AD32" s="67">
        <f t="shared" si="4"/>
        <v>54.285714285714285</v>
      </c>
      <c r="AE32" s="66">
        <f>CRS!H32</f>
        <v>39.642857142857139</v>
      </c>
      <c r="AF32" s="64">
        <f>CRS!I32</f>
        <v>73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>
        <v>0</v>
      </c>
      <c r="F33" s="109">
        <v>0</v>
      </c>
      <c r="G33" s="109">
        <v>10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20</v>
      </c>
      <c r="P33" s="67">
        <f t="shared" si="1"/>
        <v>12.5</v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34</v>
      </c>
      <c r="AD33" s="67">
        <f t="shared" si="4"/>
        <v>48.571428571428569</v>
      </c>
      <c r="AE33" s="66">
        <f>CRS!H33</f>
        <v>30.535714285714285</v>
      </c>
      <c r="AF33" s="64">
        <f>CRS!I33</f>
        <v>72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>
        <v>20</v>
      </c>
      <c r="F34" s="109">
        <v>35</v>
      </c>
      <c r="G34" s="109">
        <v>20</v>
      </c>
      <c r="H34" s="109">
        <v>10</v>
      </c>
      <c r="I34" s="109">
        <v>14</v>
      </c>
      <c r="J34" s="109">
        <v>18</v>
      </c>
      <c r="K34" s="109">
        <v>15</v>
      </c>
      <c r="L34" s="109"/>
      <c r="M34" s="109"/>
      <c r="N34" s="109"/>
      <c r="O34" s="60">
        <f t="shared" si="0"/>
        <v>132</v>
      </c>
      <c r="P34" s="67">
        <f t="shared" si="1"/>
        <v>82.5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44</v>
      </c>
      <c r="AD34" s="67">
        <f t="shared" si="4"/>
        <v>62.857142857142854</v>
      </c>
      <c r="AE34" s="66">
        <f>CRS!H34</f>
        <v>72.678571428571431</v>
      </c>
      <c r="AF34" s="64">
        <f>CRS!I34</f>
        <v>86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>
        <v>20</v>
      </c>
      <c r="F35" s="109">
        <v>40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70</v>
      </c>
      <c r="P35" s="67">
        <f t="shared" si="1"/>
        <v>43.75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38</v>
      </c>
      <c r="AD35" s="67">
        <f t="shared" si="4"/>
        <v>54.285714285714285</v>
      </c>
      <c r="AE35" s="66">
        <f>CRS!H35</f>
        <v>49.017857142857139</v>
      </c>
      <c r="AF35" s="64">
        <f>CRS!I35</f>
        <v>74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>
        <v>20</v>
      </c>
      <c r="F36" s="109">
        <v>35</v>
      </c>
      <c r="G36" s="109">
        <v>20</v>
      </c>
      <c r="H36" s="109">
        <v>10</v>
      </c>
      <c r="I36" s="109">
        <v>15</v>
      </c>
      <c r="J36" s="109">
        <v>20</v>
      </c>
      <c r="K36" s="109">
        <v>15</v>
      </c>
      <c r="L36" s="109"/>
      <c r="M36" s="109"/>
      <c r="N36" s="109"/>
      <c r="O36" s="60">
        <f t="shared" si="0"/>
        <v>135</v>
      </c>
      <c r="P36" s="67">
        <f t="shared" si="1"/>
        <v>84.375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38</v>
      </c>
      <c r="AD36" s="67">
        <f t="shared" si="4"/>
        <v>54.285714285714285</v>
      </c>
      <c r="AE36" s="66">
        <f>CRS!H36</f>
        <v>69.330357142857139</v>
      </c>
      <c r="AF36" s="64">
        <f>CRS!I36</f>
        <v>85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>
        <v>20</v>
      </c>
      <c r="F37" s="109">
        <v>40</v>
      </c>
      <c r="G37" s="109">
        <v>15</v>
      </c>
      <c r="H37" s="109">
        <v>10</v>
      </c>
      <c r="I37" s="109">
        <v>15</v>
      </c>
      <c r="J37" s="109">
        <v>15</v>
      </c>
      <c r="K37" s="109">
        <v>15</v>
      </c>
      <c r="L37" s="109"/>
      <c r="M37" s="109"/>
      <c r="N37" s="109"/>
      <c r="O37" s="60">
        <f t="shared" si="0"/>
        <v>130</v>
      </c>
      <c r="P37" s="67">
        <f t="shared" si="1"/>
        <v>81.25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48</v>
      </c>
      <c r="AD37" s="67">
        <f t="shared" si="4"/>
        <v>68.571428571428569</v>
      </c>
      <c r="AE37" s="66">
        <f>CRS!H37</f>
        <v>74.910714285714278</v>
      </c>
      <c r="AF37" s="64">
        <f>CRS!I37</f>
        <v>87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>
        <v>0</v>
      </c>
      <c r="F38" s="109">
        <v>0</v>
      </c>
      <c r="G38" s="109">
        <v>5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15</v>
      </c>
      <c r="P38" s="67">
        <f t="shared" si="1"/>
        <v>9.375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36</v>
      </c>
      <c r="AD38" s="67">
        <f t="shared" si="4"/>
        <v>51.428571428571423</v>
      </c>
      <c r="AE38" s="66">
        <f>CRS!H38</f>
        <v>30.401785714285712</v>
      </c>
      <c r="AF38" s="64">
        <f>CRS!I38</f>
        <v>72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>
        <v>20</v>
      </c>
      <c r="F39" s="109">
        <v>40</v>
      </c>
      <c r="G39" s="109">
        <v>20</v>
      </c>
      <c r="H39" s="109">
        <v>10</v>
      </c>
      <c r="I39" s="109">
        <v>20</v>
      </c>
      <c r="J39" s="109">
        <v>20</v>
      </c>
      <c r="K39" s="109">
        <v>20</v>
      </c>
      <c r="L39" s="109"/>
      <c r="M39" s="109"/>
      <c r="N39" s="109"/>
      <c r="O39" s="60">
        <f t="shared" si="0"/>
        <v>150</v>
      </c>
      <c r="P39" s="67">
        <f t="shared" si="1"/>
        <v>93.75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58</v>
      </c>
      <c r="AD39" s="67">
        <f t="shared" si="4"/>
        <v>82.857142857142861</v>
      </c>
      <c r="AE39" s="66">
        <f>CRS!H39</f>
        <v>88.303571428571431</v>
      </c>
      <c r="AF39" s="64">
        <f>CRS!I39</f>
        <v>94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>
        <v>0</v>
      </c>
      <c r="F40" s="109">
        <v>35</v>
      </c>
      <c r="G40" s="109">
        <v>10</v>
      </c>
      <c r="H40" s="109">
        <v>10</v>
      </c>
      <c r="I40" s="109">
        <v>18</v>
      </c>
      <c r="J40" s="109">
        <v>20</v>
      </c>
      <c r="K40" s="109">
        <v>20</v>
      </c>
      <c r="L40" s="109"/>
      <c r="M40" s="109"/>
      <c r="N40" s="109"/>
      <c r="O40" s="60">
        <f t="shared" si="0"/>
        <v>113</v>
      </c>
      <c r="P40" s="67">
        <f t="shared" si="1"/>
        <v>70.625</v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28</v>
      </c>
      <c r="AD40" s="67">
        <f t="shared" si="4"/>
        <v>40</v>
      </c>
      <c r="AE40" s="66">
        <f>CRS!H40</f>
        <v>55.3125</v>
      </c>
      <c r="AF40" s="64">
        <f>CRS!I40</f>
        <v>78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7" t="str">
        <f>A1</f>
        <v>2J  ITE15</v>
      </c>
      <c r="B42" s="358"/>
      <c r="C42" s="358"/>
      <c r="D42" s="358"/>
      <c r="E42" s="326" t="s">
        <v>97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64" t="s">
        <v>99</v>
      </c>
      <c r="AF43" s="366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42" t="str">
        <f>A3</f>
        <v>WEB TECHNOLOGIES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64"/>
      <c r="AF44" s="366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 xml:space="preserve">4:00-5:25 MWF  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64"/>
      <c r="AF45" s="366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3rd Trimester SY 2016-2017</v>
      </c>
      <c r="B46" s="336"/>
      <c r="C46" s="337"/>
      <c r="D46" s="337"/>
      <c r="E46" s="57">
        <f t="shared" ref="E46:N46" si="5">IF(E5="","",E5)</f>
        <v>20</v>
      </c>
      <c r="F46" s="57">
        <f t="shared" si="5"/>
        <v>50</v>
      </c>
      <c r="G46" s="57">
        <f t="shared" si="5"/>
        <v>20</v>
      </c>
      <c r="H46" s="57">
        <f t="shared" si="5"/>
        <v>10</v>
      </c>
      <c r="I46" s="57">
        <f t="shared" si="5"/>
        <v>20</v>
      </c>
      <c r="J46" s="57">
        <f t="shared" si="5"/>
        <v>20</v>
      </c>
      <c r="K46" s="57">
        <f t="shared" si="5"/>
        <v>20</v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>
        <f>IF(AC5="","",AC5)</f>
        <v>70</v>
      </c>
      <c r="AD46" s="323"/>
      <c r="AE46" s="364"/>
      <c r="AF46" s="366"/>
      <c r="AG46" s="62"/>
      <c r="AH46" s="62"/>
      <c r="AI46" s="62"/>
      <c r="AJ46" s="62"/>
      <c r="AK46" s="62"/>
    </row>
    <row r="47" spans="1:37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>MW INSTALL</v>
      </c>
      <c r="F47" s="302" t="str">
        <f t="shared" ref="F47:N47" si="7">IF(F6="","",F6)</f>
        <v>MW CONFIG</v>
      </c>
      <c r="G47" s="302" t="str">
        <f t="shared" si="7"/>
        <v>AS.01</v>
      </c>
      <c r="H47" s="302" t="str">
        <f t="shared" si="7"/>
        <v>AS.02</v>
      </c>
      <c r="I47" s="302" t="str">
        <f t="shared" si="7"/>
        <v>AS.03</v>
      </c>
      <c r="J47" s="302" t="str">
        <f t="shared" si="7"/>
        <v>AS.04</v>
      </c>
      <c r="K47" s="302" t="str">
        <f t="shared" si="7"/>
        <v>AS.05</v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160</v>
      </c>
      <c r="P47" s="306"/>
      <c r="Q47" s="302" t="str">
        <f t="shared" ref="Q47:Z47" si="8">IF(Q6="","",Q6)</f>
        <v/>
      </c>
      <c r="R47" s="302" t="str">
        <f t="shared" si="8"/>
        <v/>
      </c>
      <c r="S47" s="302" t="str">
        <f t="shared" si="8"/>
        <v/>
      </c>
      <c r="T47" s="302" t="str">
        <f t="shared" si="8"/>
        <v/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 t="str">
        <f>AA6</f>
        <v/>
      </c>
      <c r="AB47" s="307"/>
      <c r="AC47" s="374">
        <f>AC6</f>
        <v>40575</v>
      </c>
      <c r="AD47" s="324"/>
      <c r="AE47" s="364"/>
      <c r="AF47" s="366"/>
      <c r="AG47" s="62"/>
      <c r="AH47" s="62"/>
      <c r="AI47" s="62"/>
      <c r="AJ47" s="62"/>
      <c r="AK47" s="62"/>
    </row>
    <row r="48" spans="1:37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64"/>
      <c r="AF48" s="366"/>
      <c r="AG48" s="55"/>
      <c r="AH48" s="55"/>
      <c r="AI48" s="55"/>
      <c r="AJ48" s="55"/>
      <c r="AK48" s="55"/>
    </row>
    <row r="49" spans="1:32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65"/>
      <c r="AF49" s="367"/>
    </row>
    <row r="50" spans="1:32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>
        <v>20</v>
      </c>
      <c r="F50" s="109">
        <v>40</v>
      </c>
      <c r="G50" s="109">
        <v>18</v>
      </c>
      <c r="H50" s="109"/>
      <c r="I50" s="109">
        <v>17</v>
      </c>
      <c r="J50" s="109">
        <v>20</v>
      </c>
      <c r="K50" s="109">
        <v>20</v>
      </c>
      <c r="L50" s="109"/>
      <c r="M50" s="109"/>
      <c r="N50" s="109"/>
      <c r="O50" s="60">
        <f t="shared" ref="O50:O80" si="9">IF(SUM(E50:N50)=0,"",SUM(E50:N50))</f>
        <v>135</v>
      </c>
      <c r="P50" s="67">
        <f t="shared" ref="P50:P80" si="10">IF(O50="","",O50/$O$6*100)</f>
        <v>84.375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54</v>
      </c>
      <c r="AD50" s="67">
        <f t="shared" ref="AD50:AD80" si="13">IF(AC50="","",AC50/$AC$5*100)</f>
        <v>77.142857142857153</v>
      </c>
      <c r="AE50" s="66">
        <f>CRS!H50</f>
        <v>80.758928571428584</v>
      </c>
      <c r="AF50" s="64">
        <f>CRS!I50</f>
        <v>90</v>
      </c>
    </row>
    <row r="51" spans="1:32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>
        <v>28</v>
      </c>
      <c r="F51" s="109">
        <v>35</v>
      </c>
      <c r="G51" s="109">
        <v>15</v>
      </c>
      <c r="H51" s="109">
        <v>10</v>
      </c>
      <c r="I51" s="109">
        <v>15</v>
      </c>
      <c r="J51" s="109">
        <v>15</v>
      </c>
      <c r="K51" s="109">
        <v>10</v>
      </c>
      <c r="L51" s="109"/>
      <c r="M51" s="109"/>
      <c r="N51" s="109"/>
      <c r="O51" s="60">
        <f t="shared" si="9"/>
        <v>128</v>
      </c>
      <c r="P51" s="67">
        <f t="shared" si="10"/>
        <v>80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50</v>
      </c>
      <c r="AD51" s="67">
        <f t="shared" si="13"/>
        <v>71.428571428571431</v>
      </c>
      <c r="AE51" s="66">
        <f>CRS!H51</f>
        <v>75.714285714285722</v>
      </c>
      <c r="AF51" s="64">
        <f>CRS!I51</f>
        <v>88</v>
      </c>
    </row>
    <row r="52" spans="1:32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>
        <v>0</v>
      </c>
      <c r="F52" s="109">
        <v>0</v>
      </c>
      <c r="G52" s="109">
        <v>10</v>
      </c>
      <c r="H52" s="109"/>
      <c r="I52" s="109">
        <v>17</v>
      </c>
      <c r="J52" s="109">
        <v>20</v>
      </c>
      <c r="K52" s="109"/>
      <c r="L52" s="109"/>
      <c r="M52" s="109"/>
      <c r="N52" s="109"/>
      <c r="O52" s="60">
        <f t="shared" si="9"/>
        <v>47</v>
      </c>
      <c r="P52" s="67">
        <f t="shared" si="10"/>
        <v>29.375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32</v>
      </c>
      <c r="AD52" s="67">
        <f t="shared" si="13"/>
        <v>45.714285714285715</v>
      </c>
      <c r="AE52" s="66">
        <f>CRS!H52</f>
        <v>37.544642857142861</v>
      </c>
      <c r="AF52" s="64">
        <f>CRS!I52</f>
        <v>73</v>
      </c>
    </row>
    <row r="53" spans="1:32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>
        <v>0</v>
      </c>
      <c r="F53" s="109">
        <v>0</v>
      </c>
      <c r="G53" s="109"/>
      <c r="H53" s="109">
        <v>10</v>
      </c>
      <c r="I53" s="109"/>
      <c r="J53" s="109"/>
      <c r="K53" s="109"/>
      <c r="L53" s="109"/>
      <c r="M53" s="109"/>
      <c r="N53" s="109"/>
      <c r="O53" s="60">
        <f t="shared" si="9"/>
        <v>10</v>
      </c>
      <c r="P53" s="67">
        <f t="shared" si="10"/>
        <v>6.25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>
        <f>CRS!H53</f>
        <v>3.125</v>
      </c>
      <c r="AF53" s="64">
        <f>CRS!I53</f>
        <v>70</v>
      </c>
    </row>
    <row r="54" spans="1:32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>
        <v>20</v>
      </c>
      <c r="F54" s="109">
        <v>40</v>
      </c>
      <c r="G54" s="109">
        <v>20</v>
      </c>
      <c r="H54" s="109">
        <v>10</v>
      </c>
      <c r="I54" s="109">
        <v>20</v>
      </c>
      <c r="J54" s="109">
        <v>20</v>
      </c>
      <c r="K54" s="109">
        <v>20</v>
      </c>
      <c r="L54" s="109"/>
      <c r="M54" s="109"/>
      <c r="N54" s="109"/>
      <c r="O54" s="60">
        <f t="shared" si="9"/>
        <v>150</v>
      </c>
      <c r="P54" s="67">
        <f t="shared" si="10"/>
        <v>93.75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44</v>
      </c>
      <c r="AD54" s="67">
        <f t="shared" si="13"/>
        <v>62.857142857142854</v>
      </c>
      <c r="AE54" s="66">
        <f>CRS!H54</f>
        <v>78.303571428571431</v>
      </c>
      <c r="AF54" s="64">
        <f>CRS!I54</f>
        <v>89</v>
      </c>
    </row>
    <row r="55" spans="1:32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>
        <v>0</v>
      </c>
      <c r="F55" s="109">
        <v>35</v>
      </c>
      <c r="G55" s="109">
        <v>15</v>
      </c>
      <c r="H55" s="109"/>
      <c r="I55" s="109">
        <v>5</v>
      </c>
      <c r="J55" s="109">
        <v>12</v>
      </c>
      <c r="K55" s="109">
        <v>10</v>
      </c>
      <c r="L55" s="109"/>
      <c r="M55" s="109"/>
      <c r="N55" s="109"/>
      <c r="O55" s="60">
        <f t="shared" si="9"/>
        <v>77</v>
      </c>
      <c r="P55" s="67">
        <f t="shared" si="10"/>
        <v>48.125</v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>
        <v>54</v>
      </c>
      <c r="AD55" s="67">
        <f t="shared" si="13"/>
        <v>77.142857142857153</v>
      </c>
      <c r="AE55" s="66">
        <f>CRS!H55</f>
        <v>62.633928571428577</v>
      </c>
      <c r="AF55" s="64">
        <f>CRS!I55</f>
        <v>81</v>
      </c>
    </row>
    <row r="56" spans="1:32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>
        <v>20</v>
      </c>
      <c r="F56" s="109">
        <v>40</v>
      </c>
      <c r="G56" s="109">
        <v>20</v>
      </c>
      <c r="H56" s="109">
        <v>10</v>
      </c>
      <c r="I56" s="109">
        <v>20</v>
      </c>
      <c r="J56" s="109">
        <v>20</v>
      </c>
      <c r="K56" s="109">
        <v>20</v>
      </c>
      <c r="L56" s="109"/>
      <c r="M56" s="109"/>
      <c r="N56" s="109"/>
      <c r="O56" s="60">
        <f t="shared" si="9"/>
        <v>150</v>
      </c>
      <c r="P56" s="67">
        <f t="shared" si="10"/>
        <v>93.75</v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>
        <v>42</v>
      </c>
      <c r="AD56" s="67">
        <f t="shared" si="13"/>
        <v>60</v>
      </c>
      <c r="AE56" s="66">
        <f>CRS!H56</f>
        <v>76.875</v>
      </c>
      <c r="AF56" s="64">
        <f>CRS!I56</f>
        <v>88</v>
      </c>
    </row>
    <row r="57" spans="1:32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2J  ITE15</v>
      </c>
      <c r="B1" s="354"/>
      <c r="C1" s="354"/>
      <c r="D1" s="354"/>
      <c r="E1" s="326" t="s">
        <v>135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WEB TECHNOLOGIES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 xml:space="preserve">4:00-5:25 MWF  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7"/>
      <c r="AC5" s="110"/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2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61" t="str">
        <f>IF(SUM(Q5:Z5)=0,"",SUM(Q5:Z5))</f>
        <v/>
      </c>
      <c r="AB6" s="307"/>
      <c r="AC6" s="368">
        <f>'INITIAL INPUT'!D22</f>
        <v>40603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4"/>
      <c r="F7" s="338"/>
      <c r="G7" s="338"/>
      <c r="H7" s="338"/>
      <c r="I7" s="338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39"/>
      <c r="G8" s="339"/>
      <c r="H8" s="339"/>
      <c r="I8" s="339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2J  ITE15</v>
      </c>
      <c r="B42" s="358"/>
      <c r="C42" s="358"/>
      <c r="D42" s="358"/>
      <c r="E42" s="326" t="s">
        <v>135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WEB TECHNOLOGIES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 xml:space="preserve">4:00-5:25 MWF  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 t="str">
        <f>IF(AC5="","",AC5)</f>
        <v/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4">
        <f>AC6</f>
        <v>40603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3" t="str">
        <f>CRS!A1</f>
        <v>2J  ITE15</v>
      </c>
      <c r="B1" s="354"/>
      <c r="C1" s="354"/>
      <c r="D1" s="354"/>
      <c r="E1" s="326" t="s">
        <v>137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5"/>
      <c r="B2" s="356"/>
      <c r="C2" s="356"/>
      <c r="D2" s="356"/>
      <c r="E2" s="371" t="str">
        <f>IF('INITIAL INPUT'!G20="","",'INITIAL INPUT'!G20)</f>
        <v>Class Standing</v>
      </c>
      <c r="F2" s="371"/>
      <c r="G2" s="371"/>
      <c r="H2" s="371"/>
      <c r="I2" s="371"/>
      <c r="J2" s="371"/>
      <c r="K2" s="372"/>
      <c r="L2" s="372"/>
      <c r="M2" s="372"/>
      <c r="N2" s="372"/>
      <c r="O2" s="372"/>
      <c r="P2" s="373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9" t="s">
        <v>98</v>
      </c>
      <c r="AD2" s="320"/>
      <c r="AE2" s="378" t="s">
        <v>132</v>
      </c>
      <c r="AF2" s="364" t="s">
        <v>99</v>
      </c>
      <c r="AG2" s="366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42" t="str">
        <f>CRS!A3</f>
        <v>WEB TECHNOLOGIES</v>
      </c>
      <c r="B3" s="343"/>
      <c r="C3" s="343"/>
      <c r="D3" s="343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30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30" t="s">
        <v>110</v>
      </c>
      <c r="AB3" s="306" t="s">
        <v>111</v>
      </c>
      <c r="AC3" s="321"/>
      <c r="AD3" s="322"/>
      <c r="AE3" s="378"/>
      <c r="AF3" s="364"/>
      <c r="AG3" s="366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 xml:space="preserve">4:00-5:25 MWF  </v>
      </c>
      <c r="B4" s="336"/>
      <c r="C4" s="337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1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1"/>
      <c r="AB4" s="307"/>
      <c r="AC4" s="68" t="s">
        <v>122</v>
      </c>
      <c r="AD4" s="69" t="s">
        <v>123</v>
      </c>
      <c r="AE4" s="378"/>
      <c r="AF4" s="364"/>
      <c r="AG4" s="366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3rd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7"/>
      <c r="AC5" s="110"/>
      <c r="AD5" s="323"/>
      <c r="AE5" s="378"/>
      <c r="AF5" s="364"/>
      <c r="AG5" s="366"/>
      <c r="AH5" s="62"/>
      <c r="AI5" s="62"/>
      <c r="AJ5" s="62"/>
      <c r="AK5" s="62"/>
      <c r="AL5" s="62"/>
    </row>
    <row r="6" spans="1:38" ht="12.75" customHeight="1" x14ac:dyDescent="0.35">
      <c r="A6" s="344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2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61" t="str">
        <f>IF(SUM(Q5:Z5)=0,"",SUM(Q5:Z5))</f>
        <v/>
      </c>
      <c r="AB6" s="307"/>
      <c r="AC6" s="368">
        <f>'INITIAL INPUT'!D24</f>
        <v>40634</v>
      </c>
      <c r="AD6" s="324"/>
      <c r="AE6" s="378"/>
      <c r="AF6" s="364"/>
      <c r="AG6" s="366"/>
      <c r="AH6" s="62"/>
      <c r="AI6" s="62"/>
      <c r="AJ6" s="62"/>
      <c r="AK6" s="62"/>
      <c r="AL6" s="62"/>
    </row>
    <row r="7" spans="1:38" ht="13.4" customHeight="1" x14ac:dyDescent="0.35">
      <c r="A7" s="344" t="s">
        <v>124</v>
      </c>
      <c r="B7" s="309"/>
      <c r="C7" s="351" t="s">
        <v>125</v>
      </c>
      <c r="D7" s="340" t="s">
        <v>126</v>
      </c>
      <c r="E7" s="314"/>
      <c r="F7" s="338"/>
      <c r="G7" s="338"/>
      <c r="H7" s="338"/>
      <c r="I7" s="338"/>
      <c r="J7" s="338"/>
      <c r="K7" s="338"/>
      <c r="L7" s="338"/>
      <c r="M7" s="338"/>
      <c r="N7" s="338"/>
      <c r="O7" s="333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62"/>
      <c r="AB7" s="307"/>
      <c r="AC7" s="369"/>
      <c r="AD7" s="324"/>
      <c r="AE7" s="378"/>
      <c r="AF7" s="364"/>
      <c r="AG7" s="366"/>
      <c r="AH7" s="55"/>
      <c r="AI7" s="55"/>
      <c r="AJ7" s="55"/>
      <c r="AK7" s="55"/>
      <c r="AL7" s="55"/>
    </row>
    <row r="8" spans="1:38" ht="14.15" customHeight="1" x14ac:dyDescent="0.35">
      <c r="A8" s="345"/>
      <c r="B8" s="346"/>
      <c r="C8" s="352"/>
      <c r="D8" s="341"/>
      <c r="E8" s="315"/>
      <c r="F8" s="339"/>
      <c r="G8" s="339"/>
      <c r="H8" s="339"/>
      <c r="I8" s="339"/>
      <c r="J8" s="339"/>
      <c r="K8" s="339"/>
      <c r="L8" s="339"/>
      <c r="M8" s="339"/>
      <c r="N8" s="339"/>
      <c r="O8" s="334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3"/>
      <c r="AB8" s="308"/>
      <c r="AC8" s="370"/>
      <c r="AD8" s="325"/>
      <c r="AE8" s="379"/>
      <c r="AF8" s="365"/>
      <c r="AG8" s="367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ABRIGO, MIKIEGRACE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ABULENCIA, SAM JENVER B. </v>
      </c>
      <c r="C10" s="65" t="str">
        <f>CRS!C10</f>
        <v>M</v>
      </c>
      <c r="D10" s="70" t="str">
        <f>CRS!D10</f>
        <v>BSIT-WEB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ARGUEZA, RAYMOND ALVIN JAY C. </v>
      </c>
      <c r="C11" s="65" t="str">
        <f>CRS!C11</f>
        <v>M</v>
      </c>
      <c r="D11" s="70" t="str">
        <f>CRS!D11</f>
        <v>BSIT-WEB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BESTOGUEY, DHARNEIL KATE </v>
      </c>
      <c r="C12" s="65" t="str">
        <f>CRS!C12</f>
        <v>F</v>
      </c>
      <c r="D12" s="70" t="str">
        <f>CRS!D12</f>
        <v>BSIT-WEB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BOLINGET, EUGENE CLEEVE S.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BUGNAY, ANGELICA M. </v>
      </c>
      <c r="C14" s="65" t="str">
        <f>CRS!C14</f>
        <v>F</v>
      </c>
      <c r="D14" s="70" t="str">
        <f>CRS!D14</f>
        <v>BSIT-WEB TRACK-2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CABILITAZAN, PABLO DONMARI A.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CABRADILLA JR., FLORENTINO F.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CANGGAT, DIANE C. </v>
      </c>
      <c r="C17" s="65" t="str">
        <f>CRS!C17</f>
        <v>F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CORTEZ, WENDELL R.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COSME II, JEFFERSON J.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CUISON, PRINCESS ERICKA C.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DE GUZMAN, DARYL JAKE N.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DE JESUS, ZSARINA F.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DEL ROSARIO JR., BENEDICT R.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DIMALIBOT, CHRISTIAN L. </v>
      </c>
      <c r="C24" s="65" t="str">
        <f>CRS!C24</f>
        <v>M</v>
      </c>
      <c r="D24" s="70" t="str">
        <f>CRS!D24</f>
        <v>BSIT-WEB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DOMINGO, JOHN CARLO R.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ESPELICO, JIM STEVEN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FRANCO, JASON E. </v>
      </c>
      <c r="C27" s="65" t="str">
        <f>CRS!C27</f>
        <v>M</v>
      </c>
      <c r="D27" s="70" t="str">
        <f>CRS!D27</f>
        <v>BSIT-WEB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GAOIRAN, CHRISTIAN EARL A.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GAVINO, KRISTINE GILLIAN D.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LARANANG, JOREN EJAY E. </v>
      </c>
      <c r="C30" s="65" t="str">
        <f>CRS!C30</f>
        <v>M</v>
      </c>
      <c r="D30" s="70" t="str">
        <f>CRS!D30</f>
        <v>BSIT-WEB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LOGHA, MICHELLE M.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MALICDAN, FRANZ D.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MANGALIAG, LANCE F. </v>
      </c>
      <c r="C33" s="65" t="str">
        <f>CRS!C33</f>
        <v>M</v>
      </c>
      <c r="D33" s="70" t="str">
        <f>CRS!D33</f>
        <v>BSIT-WEB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NIMER, PFIZEL MITCH D.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OLERMO, VENCER C.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OROS, JEUSH S.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PARIS, IRA JOHN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PEREÑA, JOHN JOSHUA B.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QUITA, STEPHANIE SHARMAINE R. </v>
      </c>
      <c r="C39" s="65" t="str">
        <f>CRS!C39</f>
        <v>F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RAPADA, JULIE ANN G. </v>
      </c>
      <c r="C40" s="65" t="str">
        <f>CRS!C40</f>
        <v>F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7" t="str">
        <f>A1</f>
        <v>2J  ITE15</v>
      </c>
      <c r="B42" s="358"/>
      <c r="C42" s="358"/>
      <c r="D42" s="358"/>
      <c r="E42" s="326" t="s">
        <v>137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9"/>
      <c r="B43" s="360"/>
      <c r="C43" s="360"/>
      <c r="D43" s="360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9" t="s">
        <v>98</v>
      </c>
      <c r="AD43" s="320"/>
      <c r="AE43" s="378" t="str">
        <f>AE2</f>
        <v>RAW SCORE</v>
      </c>
      <c r="AF43" s="364" t="s">
        <v>99</v>
      </c>
      <c r="AG43" s="366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42" t="str">
        <f>A3</f>
        <v>WEB TECHNOLOGIES</v>
      </c>
      <c r="B44" s="343"/>
      <c r="C44" s="343"/>
      <c r="D44" s="343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30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30" t="s">
        <v>110</v>
      </c>
      <c r="AB44" s="306" t="s">
        <v>111</v>
      </c>
      <c r="AC44" s="321"/>
      <c r="AD44" s="322"/>
      <c r="AE44" s="378"/>
      <c r="AF44" s="364"/>
      <c r="AG44" s="366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 xml:space="preserve">4:00-5:25 MWF  </v>
      </c>
      <c r="B45" s="336"/>
      <c r="C45" s="337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30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1"/>
      <c r="AB45" s="307"/>
      <c r="AC45" s="68" t="s">
        <v>122</v>
      </c>
      <c r="AD45" s="69" t="s">
        <v>123</v>
      </c>
      <c r="AE45" s="378"/>
      <c r="AF45" s="364"/>
      <c r="AG45" s="366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3rd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7"/>
      <c r="AC46" s="57" t="str">
        <f>IF(AC5="","",AC5)</f>
        <v/>
      </c>
      <c r="AD46" s="323"/>
      <c r="AE46" s="378"/>
      <c r="AF46" s="364"/>
      <c r="AG46" s="366"/>
      <c r="AH46" s="62"/>
      <c r="AI46" s="62"/>
      <c r="AJ46" s="62"/>
      <c r="AK46" s="62"/>
      <c r="AL46" s="62"/>
    </row>
    <row r="47" spans="1:38" ht="12.75" customHeight="1" x14ac:dyDescent="0.35">
      <c r="A47" s="344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4">
        <f>AC6</f>
        <v>40634</v>
      </c>
      <c r="AD47" s="324"/>
      <c r="AE47" s="378"/>
      <c r="AF47" s="364"/>
      <c r="AG47" s="366"/>
      <c r="AH47" s="62"/>
      <c r="AI47" s="62"/>
      <c r="AJ47" s="62"/>
      <c r="AK47" s="62"/>
      <c r="AL47" s="62"/>
    </row>
    <row r="48" spans="1:38" ht="13.4" customHeight="1" x14ac:dyDescent="0.35">
      <c r="A48" s="347" t="s">
        <v>124</v>
      </c>
      <c r="B48" s="348"/>
      <c r="C48" s="351" t="s">
        <v>125</v>
      </c>
      <c r="D48" s="340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5"/>
      <c r="AD48" s="324"/>
      <c r="AE48" s="378"/>
      <c r="AF48" s="364"/>
      <c r="AG48" s="366"/>
      <c r="AH48" s="55"/>
      <c r="AI48" s="55"/>
      <c r="AJ48" s="55"/>
      <c r="AK48" s="55"/>
      <c r="AL48" s="55"/>
    </row>
    <row r="49" spans="1:33" x14ac:dyDescent="0.35">
      <c r="A49" s="349"/>
      <c r="B49" s="350"/>
      <c r="C49" s="352"/>
      <c r="D49" s="341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7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6"/>
      <c r="AD49" s="325"/>
      <c r="AE49" s="379"/>
      <c r="AF49" s="365"/>
      <c r="AG49" s="367"/>
    </row>
    <row r="50" spans="1:33" ht="12.75" customHeight="1" x14ac:dyDescent="0.35">
      <c r="A50" s="58" t="s">
        <v>66</v>
      </c>
      <c r="B50" s="59" t="str">
        <f>CRS!B50</f>
        <v xml:space="preserve">SAGUID, RHODETTE GRACE T. </v>
      </c>
      <c r="C50" s="65" t="str">
        <f>CRS!C50</f>
        <v>F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SALGUET, ADRIAN S. </v>
      </c>
      <c r="C51" s="65" t="str">
        <f>CRS!C51</f>
        <v>M</v>
      </c>
      <c r="D51" s="70" t="str">
        <f>CRS!D51</f>
        <v>BSIT-WEB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SAM-IT, GARY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SOLIS, DAVE CARL P.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SOTELO, GRECIEL ANN JOY R. </v>
      </c>
      <c r="C54" s="65" t="str">
        <f>CRS!C54</f>
        <v>F</v>
      </c>
      <c r="D54" s="70" t="str">
        <f>CRS!D54</f>
        <v>BSIT-WEB TRACK-2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VILLANUEVA, JOHN RIEL C. </v>
      </c>
      <c r="C55" s="65" t="str">
        <f>CRS!C55</f>
        <v>M</v>
      </c>
      <c r="D55" s="70" t="str">
        <f>CRS!D55</f>
        <v>BSIT-WEB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VISPERAS, ABIGAIL B. </v>
      </c>
      <c r="C56" s="65" t="str">
        <f>CRS!C56</f>
        <v>F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2J</v>
      </c>
      <c r="C11" s="384" t="str">
        <f>'INITIAL INPUT'!G12</f>
        <v>ITE15</v>
      </c>
      <c r="D11" s="385"/>
      <c r="E11" s="385"/>
      <c r="F11" s="163"/>
      <c r="G11" s="386" t="str">
        <f>CRS!A4</f>
        <v xml:space="preserve">4:00-5:25 MWF  </v>
      </c>
      <c r="H11" s="387"/>
      <c r="I11" s="387"/>
      <c r="J11" s="387"/>
      <c r="K11" s="387"/>
      <c r="L11" s="387"/>
      <c r="M11" s="387"/>
      <c r="N11" s="164"/>
      <c r="O11" s="388" t="str">
        <f>CONCATENATE('INITIAL INPUT'!G16," Trimester")</f>
        <v>3rd Trimester</v>
      </c>
      <c r="P11" s="385"/>
    </row>
    <row r="12" spans="1:34" s="127" customFormat="1" ht="15" customHeight="1" x14ac:dyDescent="0.3">
      <c r="A12" s="126" t="s">
        <v>14</v>
      </c>
      <c r="C12" s="389" t="s">
        <v>15</v>
      </c>
      <c r="D12" s="299"/>
      <c r="E12" s="299"/>
      <c r="F12" s="163"/>
      <c r="G12" s="390" t="s">
        <v>141</v>
      </c>
      <c r="H12" s="299"/>
      <c r="I12" s="299"/>
      <c r="J12" s="299"/>
      <c r="K12" s="299"/>
      <c r="L12" s="299"/>
      <c r="M12" s="299"/>
      <c r="N12" s="106"/>
      <c r="O12" s="391" t="str">
        <f>CONCATENATE("SY ",'INITIAL INPUT'!D16)</f>
        <v>SY 2016-2017</v>
      </c>
      <c r="P12" s="39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2" t="s">
        <v>133</v>
      </c>
      <c r="P14" s="3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15-1098-521</v>
      </c>
      <c r="C15" s="139" t="str">
        <f>IF(NAMES!B2="","",NAMES!B2)</f>
        <v xml:space="preserve">ABRIGO, MIKIEGRACE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75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80" t="str">
        <f>IF(CRS!W9="","",CRS!W9)</f>
        <v/>
      </c>
      <c r="P15" s="381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15-0878-317</v>
      </c>
      <c r="C16" s="139" t="str">
        <f>IF(NAMES!B3="","",NAMES!B3)</f>
        <v xml:space="preserve">ABULENCIA, SAM JENVER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TRACK-2</v>
      </c>
      <c r="H16" s="133"/>
      <c r="I16" s="144">
        <f>IF(CRS!I10="","",CRS!I10)</f>
        <v>84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80" t="str">
        <f>IF(CRS!W10="","",CRS!W10)</f>
        <v/>
      </c>
      <c r="P16" s="381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15-4675-368</v>
      </c>
      <c r="C17" s="139" t="str">
        <f>IF(NAMES!B4="","",NAMES!B4)</f>
        <v xml:space="preserve">ARGUEZA, RAYMOND ALVIN JAY C. </v>
      </c>
      <c r="D17" s="140"/>
      <c r="E17" s="141" t="str">
        <f>IF(NAMES!C4="","",NAMES!C4)</f>
        <v>M</v>
      </c>
      <c r="F17" s="142"/>
      <c r="G17" s="143" t="str">
        <f>IF(NAMES!D4="","",NAMES!D4)</f>
        <v>BSIT-WEB TRACK-1</v>
      </c>
      <c r="H17" s="133"/>
      <c r="I17" s="144">
        <f>IF(CRS!I11="","",CRS!I11)</f>
        <v>93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80" t="str">
        <f>IF(CRS!W11="","",CRS!W11)</f>
        <v/>
      </c>
      <c r="P17" s="381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16-3985-193</v>
      </c>
      <c r="C18" s="139" t="str">
        <f>IF(NAMES!B5="","",NAMES!B5)</f>
        <v xml:space="preserve">BESTOGUEY, DHARNEIL KATE </v>
      </c>
      <c r="D18" s="140"/>
      <c r="E18" s="141" t="str">
        <f>IF(NAMES!C5="","",NAMES!C5)</f>
        <v>F</v>
      </c>
      <c r="F18" s="142"/>
      <c r="G18" s="143" t="str">
        <f>IF(NAMES!D5="","",NAMES!D5)</f>
        <v>BSIT-WEB TRACK-1</v>
      </c>
      <c r="H18" s="133"/>
      <c r="I18" s="144">
        <f>IF(CRS!I12="","",CRS!I12)</f>
        <v>86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80" t="str">
        <f>IF(CRS!W12="","",CRS!W12)</f>
        <v/>
      </c>
      <c r="P18" s="381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16-3700-661</v>
      </c>
      <c r="C19" s="139" t="str">
        <f>IF(NAMES!B6="","",NAMES!B6)</f>
        <v xml:space="preserve">BOLINGET, EUGENE CLEEVE S.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84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80" t="str">
        <f>IF(CRS!W13="","",CRS!W13)</f>
        <v/>
      </c>
      <c r="P19" s="381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15-1401-500</v>
      </c>
      <c r="C20" s="139" t="str">
        <f>IF(NAMES!B7="","",NAMES!B7)</f>
        <v xml:space="preserve">BUGNAY, ANGELICA M.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TRACK-2</v>
      </c>
      <c r="H20" s="133"/>
      <c r="I20" s="144">
        <f>IF(CRS!I14="","",CRS!I14)</f>
        <v>83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80" t="str">
        <f>IF(CRS!W14="","",CRS!W14)</f>
        <v/>
      </c>
      <c r="P20" s="381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15-0511-246</v>
      </c>
      <c r="C21" s="139" t="str">
        <f>IF(NAMES!B8="","",NAMES!B8)</f>
        <v xml:space="preserve">CABILITAZAN, PABLO DONMARI A.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76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80" t="str">
        <f>IF(CRS!W15="","",CRS!W15)</f>
        <v/>
      </c>
      <c r="P21" s="381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16-3785-285</v>
      </c>
      <c r="C22" s="139" t="str">
        <f>IF(NAMES!B9="","",NAMES!B9)</f>
        <v xml:space="preserve">CABRADILLA JR., FLORENTINO F.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89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80" t="str">
        <f>IF(CRS!W16="","",CRS!W16)</f>
        <v/>
      </c>
      <c r="P22" s="381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16-3756-255</v>
      </c>
      <c r="C23" s="139" t="str">
        <f>IF(NAMES!B10="","",NAMES!B10)</f>
        <v xml:space="preserve">CANGGAT, DIANE C. </v>
      </c>
      <c r="D23" s="140"/>
      <c r="E23" s="141" t="str">
        <f>IF(NAMES!C10="","",NAMES!C10)</f>
        <v>F</v>
      </c>
      <c r="F23" s="142"/>
      <c r="G23" s="143" t="str">
        <f>IF(NAMES!D10="","",NAMES!D10)</f>
        <v>BSIT-WEB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80" t="str">
        <f>IF(CRS!W17="","",CRS!W17)</f>
        <v/>
      </c>
      <c r="P23" s="381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16-3875-283</v>
      </c>
      <c r="C24" s="139" t="str">
        <f>IF(NAMES!B11="","",NAMES!B11)</f>
        <v xml:space="preserve">CORTEZ, WENDELL R.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 t="str">
        <f>IF(CRS!I18="","",CRS!I18)</f>
        <v/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80" t="str">
        <f>IF(CRS!W18="","",CRS!W18)</f>
        <v/>
      </c>
      <c r="P24" s="381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15-4587-797</v>
      </c>
      <c r="C25" s="139" t="str">
        <f>IF(NAMES!B12="","",NAMES!B12)</f>
        <v xml:space="preserve">COSME II, JEFFERSON J.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84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80" t="str">
        <f>IF(CRS!W19="","",CRS!W19)</f>
        <v/>
      </c>
      <c r="P25" s="381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16-5911-817</v>
      </c>
      <c r="C26" s="139" t="str">
        <f>IF(NAMES!B13="","",NAMES!B13)</f>
        <v xml:space="preserve">CUISON, PRINCESS ERICKA C.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78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80" t="str">
        <f>IF(CRS!W20="","",CRS!W20)</f>
        <v/>
      </c>
      <c r="P26" s="381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15-4135-620</v>
      </c>
      <c r="C27" s="139" t="str">
        <f>IF(NAMES!B14="","",NAMES!B14)</f>
        <v xml:space="preserve">DE GUZMAN, DARYL JAKE N.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86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80" t="str">
        <f>IF(CRS!W21="","",CRS!W21)</f>
        <v/>
      </c>
      <c r="P27" s="381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16-5962-554</v>
      </c>
      <c r="C28" s="139" t="str">
        <f>IF(NAMES!B15="","",NAMES!B15)</f>
        <v xml:space="preserve">DE JESUS, ZSARINA F.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TRACK-1</v>
      </c>
      <c r="H28" s="133"/>
      <c r="I28" s="144">
        <f>IF(CRS!I22="","",CRS!I22)</f>
        <v>80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80" t="str">
        <f>IF(CRS!W22="","",CRS!W22)</f>
        <v/>
      </c>
      <c r="P28" s="381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14-1528-216</v>
      </c>
      <c r="C29" s="139" t="str">
        <f>IF(NAMES!B16="","",NAMES!B16)</f>
        <v xml:space="preserve">DEL ROSARIO JR., BENEDICT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82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80" t="str">
        <f>IF(CRS!W23="","",CRS!W23)</f>
        <v/>
      </c>
      <c r="P29" s="381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15-0704-283</v>
      </c>
      <c r="C30" s="139" t="str">
        <f>IF(NAMES!B17="","",NAMES!B17)</f>
        <v xml:space="preserve">DIMALIBOT, CHRISTIAN L.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TRACK-2</v>
      </c>
      <c r="H30" s="133"/>
      <c r="I30" s="144">
        <f>IF(CRS!I24="","",CRS!I24)</f>
        <v>85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80" t="str">
        <f>IF(CRS!W24="","",CRS!W24)</f>
        <v/>
      </c>
      <c r="P30" s="381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14-0828-403</v>
      </c>
      <c r="C31" s="139" t="str">
        <f>IF(NAMES!B18="","",NAMES!B18)</f>
        <v xml:space="preserve">DOMINGO, JOHN CARLO R.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>
        <f>IF(CRS!I25="","",CRS!I25)</f>
        <v>79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80" t="str">
        <f>IF(CRS!W25="","",CRS!W25)</f>
        <v/>
      </c>
      <c r="P31" s="381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12011581</v>
      </c>
      <c r="C32" s="139" t="str">
        <f>IF(NAMES!B19="","",NAMES!B19)</f>
        <v xml:space="preserve">ESPELICO, JIM STEVEN C.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92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80" t="str">
        <f>IF(CRS!W26="","",CRS!W26)</f>
        <v/>
      </c>
      <c r="P32" s="381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12023093</v>
      </c>
      <c r="C33" s="139" t="str">
        <f>IF(NAMES!B20="","",NAMES!B20)</f>
        <v xml:space="preserve">FRANCO, JASON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TRACK-2</v>
      </c>
      <c r="H33" s="133"/>
      <c r="I33" s="144">
        <f>IF(CRS!I27="","",CRS!I27)</f>
        <v>78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80" t="str">
        <f>IF(CRS!W27="","",CRS!W27)</f>
        <v/>
      </c>
      <c r="P33" s="381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16-3706-385</v>
      </c>
      <c r="C34" s="139" t="str">
        <f>IF(NAMES!B21="","",NAMES!B21)</f>
        <v xml:space="preserve">GAOIRAN, CHRISTIAN EARL A.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84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80" t="str">
        <f>IF(CRS!W28="","",CRS!W28)</f>
        <v/>
      </c>
      <c r="P34" s="381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15-0155-302</v>
      </c>
      <c r="C35" s="139" t="str">
        <f>IF(NAMES!B22="","",NAMES!B22)</f>
        <v xml:space="preserve">GAVINO, KRISTINE GILLIAN D.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TRACK-1</v>
      </c>
      <c r="H35" s="133"/>
      <c r="I35" s="144">
        <f>IF(CRS!I29="","",CRS!I29)</f>
        <v>72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80" t="str">
        <f>IF(CRS!W29="","",CRS!W29)</f>
        <v/>
      </c>
      <c r="P35" s="381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15-0145-162</v>
      </c>
      <c r="C36" s="139" t="str">
        <f>IF(NAMES!B23="","",NAMES!B23)</f>
        <v xml:space="preserve">LARANANG, JOREN EJAY E.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TRACK-2</v>
      </c>
      <c r="H36" s="133"/>
      <c r="I36" s="144">
        <f>IF(CRS!I30="","",CRS!I30)</f>
        <v>74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80" t="str">
        <f>IF(CRS!W30="","",CRS!W30)</f>
        <v/>
      </c>
      <c r="P36" s="381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15-1856-542</v>
      </c>
      <c r="C37" s="139" t="str">
        <f>IF(NAMES!B24="","",NAMES!B24)</f>
        <v xml:space="preserve">LOGHA, MICHELLE M.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 t="str">
        <f>IF(CRS!I31="","",CRS!I31)</f>
        <v/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80" t="str">
        <f>IF(CRS!W31="","",CRS!W31)</f>
        <v/>
      </c>
      <c r="P37" s="381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15-0855-978</v>
      </c>
      <c r="C38" s="139" t="str">
        <f>IF(NAMES!B25="","",NAMES!B25)</f>
        <v xml:space="preserve">MALICDAN, FRANZ D.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73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80" t="str">
        <f>IF(CRS!W32="","",CRS!W32)</f>
        <v/>
      </c>
      <c r="P38" s="381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15-2285-913</v>
      </c>
      <c r="C39" s="139" t="str">
        <f>IF(NAMES!B26="","",NAMES!B26)</f>
        <v xml:space="preserve">MANGALIAG, LANCE F.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TRACK-1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80" t="str">
        <f>IF(CRS!W33="","",CRS!W33)</f>
        <v/>
      </c>
      <c r="P39" s="381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15-2477-845</v>
      </c>
      <c r="C40" s="139" t="str">
        <f>IF(NAMES!B27="","",NAMES!B27)</f>
        <v xml:space="preserve">NIMER, PFIZEL MITCH D.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86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80" t="str">
        <f>IF(CRS!W34="","",CRS!W34)</f>
        <v/>
      </c>
      <c r="P40" s="381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15-0389-143</v>
      </c>
      <c r="C41" s="139" t="str">
        <f>IF(NAMES!B28="","",NAMES!B28)</f>
        <v xml:space="preserve">OLERMO, VENCER C.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80" t="str">
        <f>IF(CRS!W35="","",CRS!W35)</f>
        <v/>
      </c>
      <c r="P41" s="381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15-3535-715</v>
      </c>
      <c r="C42" s="139" t="str">
        <f>IF(NAMES!B29="","",NAMES!B29)</f>
        <v xml:space="preserve">OROS, JEUSH S.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85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80" t="str">
        <f>IF(CRS!W36="","",CRS!W36)</f>
        <v/>
      </c>
      <c r="P42" s="381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15-3258-426</v>
      </c>
      <c r="C43" s="139" t="str">
        <f>IF(NAMES!B30="","",NAMES!B30)</f>
        <v xml:space="preserve">PARIS, IRA JOHN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87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80" t="str">
        <f>IF(CRS!W37="","",CRS!W37)</f>
        <v/>
      </c>
      <c r="P43" s="381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16-3587-976</v>
      </c>
      <c r="C44" s="139" t="str">
        <f>IF(NAMES!B31="","",NAMES!B31)</f>
        <v xml:space="preserve">PEREÑA, JOHN JOSHUA B.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>
        <f>IF(CRS!I38="","",CRS!I38)</f>
        <v>72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80" t="str">
        <f>IF(CRS!W38="","",CRS!W38)</f>
        <v/>
      </c>
      <c r="P44" s="381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16-3685-615</v>
      </c>
      <c r="C45" s="139" t="str">
        <f>IF(NAMES!B32="","",NAMES!B32)</f>
        <v xml:space="preserve">QUITA, STEPHANIE SHARMAINE R. </v>
      </c>
      <c r="D45" s="140"/>
      <c r="E45" s="141" t="str">
        <f>IF(NAMES!C32="","",NAMES!C32)</f>
        <v>F</v>
      </c>
      <c r="F45" s="142"/>
      <c r="G45" s="143" t="str">
        <f>IF(NAMES!D32="","",NAMES!D32)</f>
        <v>BSIT-WEB TRACK-2</v>
      </c>
      <c r="H45" s="133"/>
      <c r="I45" s="144">
        <f>IF(CRS!I39="","",CRS!I39)</f>
        <v>94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80" t="str">
        <f>IF(CRS!W39="","",CRS!W39)</f>
        <v/>
      </c>
      <c r="P45" s="381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16-5090-597</v>
      </c>
      <c r="C46" s="139" t="str">
        <f>IF(NAMES!B33="","",NAMES!B33)</f>
        <v xml:space="preserve">RAPADA, JULIE ANN G. </v>
      </c>
      <c r="D46" s="140"/>
      <c r="E46" s="141" t="str">
        <f>IF(NAMES!C33="","",NAMES!C33)</f>
        <v>F</v>
      </c>
      <c r="F46" s="142"/>
      <c r="G46" s="143" t="str">
        <f>IF(NAMES!D33="","",NAMES!D33)</f>
        <v>BSIT-WEB TRACK-1</v>
      </c>
      <c r="H46" s="133"/>
      <c r="I46" s="144">
        <f>IF(CRS!I40="","",CRS!I40)</f>
        <v>78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80" t="str">
        <f>IF(CRS!W40="","",CRS!W40)</f>
        <v/>
      </c>
      <c r="P46" s="381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2J</v>
      </c>
      <c r="C72" s="384" t="str">
        <f>C11</f>
        <v>ITE15</v>
      </c>
      <c r="D72" s="385"/>
      <c r="E72" s="385"/>
      <c r="F72" s="163"/>
      <c r="G72" s="386" t="str">
        <f>G11</f>
        <v xml:space="preserve">4:00-5:25 MWF  </v>
      </c>
      <c r="H72" s="387"/>
      <c r="I72" s="387"/>
      <c r="J72" s="387"/>
      <c r="K72" s="387"/>
      <c r="L72" s="387"/>
      <c r="M72" s="387"/>
      <c r="N72" s="164"/>
      <c r="O72" s="388" t="str">
        <f>O11</f>
        <v>3rd Trimester</v>
      </c>
      <c r="P72" s="385"/>
    </row>
    <row r="73" spans="1:34" s="127" customFormat="1" ht="15" customHeight="1" x14ac:dyDescent="0.3">
      <c r="A73" s="126" t="s">
        <v>14</v>
      </c>
      <c r="C73" s="389" t="s">
        <v>15</v>
      </c>
      <c r="D73" s="299"/>
      <c r="E73" s="299"/>
      <c r="F73" s="163"/>
      <c r="G73" s="390" t="s">
        <v>141</v>
      </c>
      <c r="H73" s="299"/>
      <c r="I73" s="299"/>
      <c r="J73" s="299"/>
      <c r="K73" s="299"/>
      <c r="L73" s="299"/>
      <c r="M73" s="299"/>
      <c r="N73" s="106"/>
      <c r="O73" s="391" t="str">
        <f>O12</f>
        <v>SY 2016-2017</v>
      </c>
      <c r="P73" s="39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2" t="s">
        <v>133</v>
      </c>
      <c r="P75" s="383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15-4308-548</v>
      </c>
      <c r="C76" s="139" t="str">
        <f>IF(NAMES!B34="","",NAMES!B34)</f>
        <v xml:space="preserve">SAGUID, RHODETTE GRACE T. </v>
      </c>
      <c r="D76" s="140"/>
      <c r="E76" s="141" t="str">
        <f>IF(NAMES!C34="","",NAMES!C34)</f>
        <v>F</v>
      </c>
      <c r="F76" s="142"/>
      <c r="G76" s="143" t="str">
        <f>IF(NAMES!D34="","",NAMES!D34)</f>
        <v>BSIT-WEB TRACK-1</v>
      </c>
      <c r="H76" s="133"/>
      <c r="I76" s="144">
        <f>IF(CRS!I50="","",CRS!I50)</f>
        <v>90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80" t="str">
        <f>IF(CRS!W50="","",CRS!W50)</f>
        <v/>
      </c>
      <c r="P76" s="381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15-0542-534</v>
      </c>
      <c r="C77" s="139" t="str">
        <f>IF(NAMES!B35="","",NAMES!B35)</f>
        <v xml:space="preserve">SALGUET, ADRIAN S.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TRACK-1</v>
      </c>
      <c r="H77" s="133"/>
      <c r="I77" s="144">
        <f>IF(CRS!I51="","",CRS!I51)</f>
        <v>88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80" t="str">
        <f>IF(CRS!W51="","",CRS!W51)</f>
        <v/>
      </c>
      <c r="P77" s="381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15-1329-443</v>
      </c>
      <c r="C78" s="139" t="str">
        <f>IF(NAMES!B36="","",NAMES!B36)</f>
        <v xml:space="preserve">SAM-IT, GARY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73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80" t="str">
        <f>IF(CRS!W52="","",CRS!W52)</f>
        <v/>
      </c>
      <c r="P78" s="381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15-2225-907</v>
      </c>
      <c r="C79" s="139" t="str">
        <f>IF(NAMES!B37="","",NAMES!B37)</f>
        <v xml:space="preserve">SOLIS, DAVE CARL P.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70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80" t="str">
        <f>IF(CRS!W53="","",CRS!W53)</f>
        <v/>
      </c>
      <c r="P79" s="381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16-4533-125</v>
      </c>
      <c r="C80" s="139" t="str">
        <f>IF(NAMES!B38="","",NAMES!B38)</f>
        <v xml:space="preserve">SOTELO, GRECIEL ANN JOY R.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TRACK-2</v>
      </c>
      <c r="H80" s="133"/>
      <c r="I80" s="144">
        <f>IF(CRS!I54="","",CRS!I54)</f>
        <v>89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80" t="str">
        <f>IF(CRS!W54="","",CRS!W54)</f>
        <v/>
      </c>
      <c r="P80" s="381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16-4302-401</v>
      </c>
      <c r="C81" s="139" t="str">
        <f>IF(NAMES!B39="","",NAMES!B39)</f>
        <v xml:space="preserve">VILLANUEVA, JOHN RIEL C. </v>
      </c>
      <c r="D81" s="140"/>
      <c r="E81" s="141" t="str">
        <f>IF(NAMES!C39="","",NAMES!C39)</f>
        <v>M</v>
      </c>
      <c r="F81" s="142"/>
      <c r="G81" s="143" t="str">
        <f>IF(NAMES!D39="","",NAMES!D39)</f>
        <v>BSIT-WEB TRACK-1</v>
      </c>
      <c r="H81" s="133"/>
      <c r="I81" s="144">
        <f>IF(CRS!I55="","",CRS!I55)</f>
        <v>81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80" t="str">
        <f>IF(CRS!W55="","",CRS!W55)</f>
        <v/>
      </c>
      <c r="P81" s="381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16-3677-891</v>
      </c>
      <c r="C82" s="139" t="str">
        <f>IF(NAMES!B40="","",NAMES!B40)</f>
        <v xml:space="preserve">VISPERAS, ABIGAIL B. </v>
      </c>
      <c r="D82" s="140"/>
      <c r="E82" s="141" t="str">
        <f>IF(NAMES!C40="","",NAMES!C40)</f>
        <v>F</v>
      </c>
      <c r="F82" s="142"/>
      <c r="G82" s="143" t="str">
        <f>IF(NAMES!D40="","",NAMES!D40)</f>
        <v>BSIT-WEB TRACK-1</v>
      </c>
      <c r="H82" s="133"/>
      <c r="I82" s="144">
        <f>IF(CRS!I56="","",CRS!I56)</f>
        <v>88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80" t="str">
        <f>IF(CRS!W56="","",CRS!W56)</f>
        <v/>
      </c>
      <c r="P82" s="381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80" t="str">
        <f>IF(CRS!W57="","",CRS!W57)</f>
        <v/>
      </c>
      <c r="P83" s="381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80" t="str">
        <f>IF(CRS!W58="","",CRS!W58)</f>
        <v/>
      </c>
      <c r="P84" s="381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80" t="str">
        <f>IF(CRS!W59="","",CRS!W59)</f>
        <v/>
      </c>
      <c r="P85" s="381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80" t="str">
        <f>IF(CRS!W60="","",CRS!W60)</f>
        <v/>
      </c>
      <c r="P86" s="381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80" t="str">
        <f>IF(CRS!W61="","",CRS!W61)</f>
        <v/>
      </c>
      <c r="P87" s="381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80" t="str">
        <f>IF(CRS!W62="","",CRS!W62)</f>
        <v/>
      </c>
      <c r="P88" s="381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80" t="str">
        <f>IF(CRS!W63="","",CRS!W63)</f>
        <v/>
      </c>
      <c r="P89" s="381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80" t="str">
        <f>IF(CRS!W64="","",CRS!W64)</f>
        <v/>
      </c>
      <c r="P90" s="381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80" t="str">
        <f>IF(CRS!W65="","",CRS!W65)</f>
        <v/>
      </c>
      <c r="P91" s="381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80" t="str">
        <f>IF(CRS!W66="","",CRS!W66)</f>
        <v/>
      </c>
      <c r="P92" s="381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80" t="str">
        <f>IF(CRS!W67="","",CRS!W67)</f>
        <v/>
      </c>
      <c r="P93" s="381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80" t="str">
        <f>IF(CRS!W68="","",CRS!W68)</f>
        <v/>
      </c>
      <c r="P94" s="381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80" t="str">
        <f>IF(CRS!W69="","",CRS!W69)</f>
        <v/>
      </c>
      <c r="P95" s="381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80" t="str">
        <f>IF(CRS!W70="","",CRS!W70)</f>
        <v/>
      </c>
      <c r="P96" s="381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80" t="str">
        <f>IF(CRS!W71="","",CRS!W71)</f>
        <v/>
      </c>
      <c r="P97" s="381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80" t="str">
        <f>IF(CRS!W72="","",CRS!W72)</f>
        <v/>
      </c>
      <c r="P98" s="381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80" t="str">
        <f>IF(CRS!W73="","",CRS!W73)</f>
        <v/>
      </c>
      <c r="P99" s="381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80" t="str">
        <f>IF(CRS!W74="","",CRS!W74)</f>
        <v/>
      </c>
      <c r="P100" s="381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80" t="str">
        <f>IF(CRS!W75="","",CRS!W75)</f>
        <v/>
      </c>
      <c r="P101" s="381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80" t="str">
        <f>IF(CRS!W76="","",CRS!W76)</f>
        <v/>
      </c>
      <c r="P102" s="381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80" t="str">
        <f>IF(CRS!W77="","",CRS!W77)</f>
        <v/>
      </c>
      <c r="P103" s="381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80" t="str">
        <f>IF(CRS!W78="","",CRS!W78)</f>
        <v/>
      </c>
      <c r="P104" s="381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80" t="str">
        <f>IF(CRS!W79="","",CRS!W79)</f>
        <v/>
      </c>
      <c r="P105" s="381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80" t="str">
        <f>IF(CRS!W80="","",CRS!W80)</f>
        <v/>
      </c>
      <c r="P106" s="381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80" t="s">
        <v>28</v>
      </c>
      <c r="P107" s="381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2017-07-03T08:52:13Z</dcterms:modified>
</cp:coreProperties>
</file>