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3T 1718 CR\"/>
    </mc:Choice>
  </mc:AlternateContent>
  <xr:revisionPtr revIDLastSave="0" documentId="13_ncr:1_{5E1154BF-8B12-4099-8ADC-CFCDCEE0F388}" xr6:coauthVersionLast="34" xr6:coauthVersionMax="34" xr10:uidLastSave="{00000000-0000-0000-0000-000000000000}"/>
  <bookViews>
    <workbookView xWindow="0" yWindow="0" windowWidth="20520" windowHeight="946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21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AC47" i="6" s="1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P68" i="7" s="1"/>
  <c r="P68" i="4" s="1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AB66" i="7" s="1"/>
  <c r="Q66" i="4" s="1"/>
  <c r="O66" i="7"/>
  <c r="P66" i="7" s="1"/>
  <c r="P66" i="4" s="1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AA62" i="7"/>
  <c r="AB62" i="7" s="1"/>
  <c r="Q62" i="4" s="1"/>
  <c r="O62" i="7"/>
  <c r="P62" i="7" s="1"/>
  <c r="P62" i="4" s="1"/>
  <c r="AD61" i="7"/>
  <c r="AA61" i="7"/>
  <c r="AB61" i="7" s="1"/>
  <c r="Q61" i="4" s="1"/>
  <c r="O61" i="7"/>
  <c r="P61" i="7" s="1"/>
  <c r="P61" i="4" s="1"/>
  <c r="AD60" i="7"/>
  <c r="R60" i="4" s="1"/>
  <c r="AA60" i="7"/>
  <c r="AB60" i="7" s="1"/>
  <c r="Q60" i="4" s="1"/>
  <c r="O60" i="7"/>
  <c r="AD59" i="7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P58" i="7" s="1"/>
  <c r="P58" i="4" s="1"/>
  <c r="AD57" i="7"/>
  <c r="R57" i="4" s="1"/>
  <c r="S57" i="4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A55" i="7"/>
  <c r="AB55" i="7" s="1"/>
  <c r="Q55" i="4" s="1"/>
  <c r="O55" i="7"/>
  <c r="P55" i="7" s="1"/>
  <c r="P55" i="4" s="1"/>
  <c r="AD54" i="7"/>
  <c r="AA54" i="7"/>
  <c r="AB54" i="7" s="1"/>
  <c r="Q54" i="4" s="1"/>
  <c r="O54" i="7"/>
  <c r="AD53" i="7"/>
  <c r="R53" i="4" s="1"/>
  <c r="AA53" i="7"/>
  <c r="AB53" i="7" s="1"/>
  <c r="Q53" i="4" s="1"/>
  <c r="O53" i="7"/>
  <c r="P53" i="7" s="1"/>
  <c r="P53" i="4" s="1"/>
  <c r="AD52" i="7"/>
  <c r="AA52" i="7"/>
  <c r="AB52" i="7" s="1"/>
  <c r="Q52" i="4" s="1"/>
  <c r="O52" i="7"/>
  <c r="P52" i="7" s="1"/>
  <c r="P52" i="4" s="1"/>
  <c r="AD51" i="7"/>
  <c r="R51" i="4" s="1"/>
  <c r="AA51" i="7"/>
  <c r="AB51" i="7" s="1"/>
  <c r="Q51" i="4" s="1"/>
  <c r="O51" i="7"/>
  <c r="P51" i="7" s="1"/>
  <c r="P51" i="4" s="1"/>
  <c r="AD50" i="7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E40" i="7" s="1"/>
  <c r="AA40" i="7"/>
  <c r="AB40" i="7" s="1"/>
  <c r="Q40" i="4" s="1"/>
  <c r="O40" i="7"/>
  <c r="P40" i="7" s="1"/>
  <c r="P40" i="4" s="1"/>
  <c r="AD39" i="7"/>
  <c r="AA39" i="7"/>
  <c r="AB39" i="7" s="1"/>
  <c r="Q39" i="4" s="1"/>
  <c r="O39" i="7"/>
  <c r="AD38" i="7"/>
  <c r="AA38" i="7"/>
  <c r="AB38" i="7" s="1"/>
  <c r="Q38" i="4" s="1"/>
  <c r="O38" i="7"/>
  <c r="P38" i="7" s="1"/>
  <c r="P38" i="4" s="1"/>
  <c r="AD37" i="7"/>
  <c r="AA37" i="7"/>
  <c r="O37" i="7"/>
  <c r="P37" i="7" s="1"/>
  <c r="P37" i="4" s="1"/>
  <c r="AD36" i="7"/>
  <c r="R36" i="4" s="1"/>
  <c r="AA36" i="7"/>
  <c r="AB36" i="7" s="1"/>
  <c r="O36" i="7"/>
  <c r="P36" i="7" s="1"/>
  <c r="P36" i="4" s="1"/>
  <c r="AD35" i="7"/>
  <c r="AA35" i="7"/>
  <c r="AB35" i="7" s="1"/>
  <c r="Q35" i="4" s="1"/>
  <c r="O35" i="7"/>
  <c r="P35" i="7" s="1"/>
  <c r="P35" i="4" s="1"/>
  <c r="AD34" i="7"/>
  <c r="AA34" i="7"/>
  <c r="AB34" i="7" s="1"/>
  <c r="Q34" i="4" s="1"/>
  <c r="O34" i="7"/>
  <c r="P34" i="7" s="1"/>
  <c r="P34" i="4" s="1"/>
  <c r="AD33" i="7"/>
  <c r="R33" i="4" s="1"/>
  <c r="S33" i="4" s="1"/>
  <c r="T33" i="4" s="1"/>
  <c r="U33" i="4" s="1"/>
  <c r="W33" i="4" s="1"/>
  <c r="AA33" i="7"/>
  <c r="AB33" i="7" s="1"/>
  <c r="Q33" i="4" s="1"/>
  <c r="O33" i="7"/>
  <c r="AD32" i="7"/>
  <c r="R32" i="4" s="1"/>
  <c r="AA32" i="7"/>
  <c r="AB32" i="7" s="1"/>
  <c r="Q32" i="4" s="1"/>
  <c r="O32" i="7"/>
  <c r="P32" i="7" s="1"/>
  <c r="P32" i="4" s="1"/>
  <c r="AD31" i="7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P30" i="4" s="1"/>
  <c r="AD29" i="7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AA27" i="7"/>
  <c r="AB27" i="7" s="1"/>
  <c r="Q27" i="4" s="1"/>
  <c r="O27" i="7"/>
  <c r="P27" i="7" s="1"/>
  <c r="P27" i="4" s="1"/>
  <c r="AD26" i="7"/>
  <c r="AA26" i="7"/>
  <c r="AB26" i="7" s="1"/>
  <c r="Q26" i="4" s="1"/>
  <c r="O26" i="7"/>
  <c r="P26" i="7" s="1"/>
  <c r="P26" i="4" s="1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AA23" i="7"/>
  <c r="AB23" i="7" s="1"/>
  <c r="Q23" i="4" s="1"/>
  <c r="O23" i="7"/>
  <c r="P23" i="7" s="1"/>
  <c r="P23" i="4" s="1"/>
  <c r="AD22" i="7"/>
  <c r="AA22" i="7"/>
  <c r="AB22" i="7" s="1"/>
  <c r="Q22" i="4" s="1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P19" i="4" s="1"/>
  <c r="AD18" i="7"/>
  <c r="AA18" i="7"/>
  <c r="AB18" i="7" s="1"/>
  <c r="Q18" i="4" s="1"/>
  <c r="O18" i="7"/>
  <c r="P18" i="7" s="1"/>
  <c r="P18" i="4" s="1"/>
  <c r="AD17" i="7"/>
  <c r="R17" i="4" s="1"/>
  <c r="AA17" i="7"/>
  <c r="O17" i="7"/>
  <c r="P17" i="7" s="1"/>
  <c r="P17" i="4" s="1"/>
  <c r="AD16" i="7"/>
  <c r="R16" i="4" s="1"/>
  <c r="S16" i="4" s="1"/>
  <c r="AA16" i="7"/>
  <c r="AB16" i="7" s="1"/>
  <c r="Q16" i="4" s="1"/>
  <c r="O16" i="7"/>
  <c r="P16" i="7" s="1"/>
  <c r="AD15" i="7"/>
  <c r="R15" i="4" s="1"/>
  <c r="AA15" i="7"/>
  <c r="O15" i="7"/>
  <c r="P15" i="7" s="1"/>
  <c r="P15" i="4" s="1"/>
  <c r="AD14" i="7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P12" i="7" s="1"/>
  <c r="P12" i="4" s="1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P9" i="7" s="1"/>
  <c r="P9" i="4" s="1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P79" i="6" s="1"/>
  <c r="J79" i="4" s="1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J77" i="4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AA62" i="6"/>
  <c r="AB62" i="6" s="1"/>
  <c r="K62" i="4" s="1"/>
  <c r="O62" i="6"/>
  <c r="AD61" i="6"/>
  <c r="AA61" i="6"/>
  <c r="AB61" i="6" s="1"/>
  <c r="K61" i="4" s="1"/>
  <c r="O61" i="6"/>
  <c r="AD60" i="6"/>
  <c r="AA60" i="6"/>
  <c r="AB60" i="6" s="1"/>
  <c r="K60" i="4" s="1"/>
  <c r="O60" i="6"/>
  <c r="AD59" i="6"/>
  <c r="AA59" i="6"/>
  <c r="AB59" i="6" s="1"/>
  <c r="K59" i="4" s="1"/>
  <c r="O59" i="6"/>
  <c r="AD58" i="6"/>
  <c r="L58" i="4" s="1"/>
  <c r="AA58" i="6"/>
  <c r="O58" i="6"/>
  <c r="AD57" i="6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AA54" i="6"/>
  <c r="AB54" i="6" s="1"/>
  <c r="K54" i="4" s="1"/>
  <c r="O54" i="6"/>
  <c r="AD53" i="6"/>
  <c r="AA53" i="6"/>
  <c r="AB53" i="6" s="1"/>
  <c r="K53" i="4" s="1"/>
  <c r="O53" i="6"/>
  <c r="AD52" i="6"/>
  <c r="AA52" i="6"/>
  <c r="AB52" i="6" s="1"/>
  <c r="K52" i="4" s="1"/>
  <c r="O52" i="6"/>
  <c r="AD51" i="6"/>
  <c r="AA51" i="6"/>
  <c r="O51" i="6"/>
  <c r="AD50" i="6"/>
  <c r="AA50" i="6"/>
  <c r="AB50" i="6" s="1"/>
  <c r="O50" i="6"/>
  <c r="P50" i="6" s="1"/>
  <c r="J50" i="4" s="1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AA39" i="6"/>
  <c r="AB39" i="6" s="1"/>
  <c r="K39" i="4" s="1"/>
  <c r="O39" i="6"/>
  <c r="AD38" i="6"/>
  <c r="AA38" i="6"/>
  <c r="AB38" i="6" s="1"/>
  <c r="K38" i="4" s="1"/>
  <c r="O38" i="6"/>
  <c r="AD37" i="6"/>
  <c r="AA37" i="6"/>
  <c r="AB37" i="6" s="1"/>
  <c r="K37" i="4" s="1"/>
  <c r="O37" i="6"/>
  <c r="AD36" i="6"/>
  <c r="AA36" i="6"/>
  <c r="O36" i="6"/>
  <c r="AD35" i="6"/>
  <c r="AA35" i="6"/>
  <c r="AB35" i="6" s="1"/>
  <c r="K35" i="4" s="1"/>
  <c r="O35" i="6"/>
  <c r="AD34" i="6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AA32" i="6"/>
  <c r="AB32" i="6" s="1"/>
  <c r="O32" i="6"/>
  <c r="AD31" i="6"/>
  <c r="AA31" i="6"/>
  <c r="AB31" i="6" s="1"/>
  <c r="K31" i="4" s="1"/>
  <c r="O31" i="6"/>
  <c r="AD30" i="6"/>
  <c r="AA30" i="6"/>
  <c r="AB30" i="6" s="1"/>
  <c r="O30" i="6"/>
  <c r="AD29" i="6"/>
  <c r="AA29" i="6"/>
  <c r="O29" i="6"/>
  <c r="P29" i="6" s="1"/>
  <c r="J29" i="4" s="1"/>
  <c r="AD28" i="6"/>
  <c r="AA28" i="6"/>
  <c r="AB28" i="6" s="1"/>
  <c r="K28" i="4" s="1"/>
  <c r="O28" i="6"/>
  <c r="AD27" i="6"/>
  <c r="AA27" i="6"/>
  <c r="AB27" i="6" s="1"/>
  <c r="K27" i="4" s="1"/>
  <c r="O27" i="6"/>
  <c r="AD26" i="6"/>
  <c r="L26" i="4" s="1"/>
  <c r="AA26" i="6"/>
  <c r="AB26" i="6" s="1"/>
  <c r="K26" i="4" s="1"/>
  <c r="O26" i="6"/>
  <c r="AD25" i="6"/>
  <c r="AA25" i="6"/>
  <c r="AB25" i="6" s="1"/>
  <c r="K25" i="4" s="1"/>
  <c r="O25" i="6"/>
  <c r="AD24" i="6"/>
  <c r="AA24" i="6"/>
  <c r="O24" i="6"/>
  <c r="AD23" i="6"/>
  <c r="AA23" i="6"/>
  <c r="AB23" i="6" s="1"/>
  <c r="K23" i="4" s="1"/>
  <c r="O23" i="6"/>
  <c r="AD22" i="6"/>
  <c r="AA22" i="6"/>
  <c r="AB22" i="6" s="1"/>
  <c r="K22" i="4" s="1"/>
  <c r="O22" i="6"/>
  <c r="AD21" i="6"/>
  <c r="L21" i="4" s="1"/>
  <c r="AA21" i="6"/>
  <c r="AB21" i="6" s="1"/>
  <c r="K21" i="4" s="1"/>
  <c r="O21" i="6"/>
  <c r="AD20" i="6"/>
  <c r="AA20" i="6"/>
  <c r="O20" i="6"/>
  <c r="AD19" i="6"/>
  <c r="L19" i="4" s="1"/>
  <c r="AA19" i="6"/>
  <c r="AB19" i="6" s="1"/>
  <c r="K19" i="4" s="1"/>
  <c r="O19" i="6"/>
  <c r="AD18" i="6"/>
  <c r="AA18" i="6"/>
  <c r="AB18" i="6" s="1"/>
  <c r="K18" i="4" s="1"/>
  <c r="O18" i="6"/>
  <c r="AD17" i="6"/>
  <c r="AA17" i="6"/>
  <c r="AB17" i="6" s="1"/>
  <c r="K17" i="4" s="1"/>
  <c r="O17" i="6"/>
  <c r="AD16" i="6"/>
  <c r="L16" i="4" s="1"/>
  <c r="AA16" i="6"/>
  <c r="AB16" i="6" s="1"/>
  <c r="O16" i="6"/>
  <c r="AD15" i="6"/>
  <c r="AA15" i="6"/>
  <c r="AB15" i="6" s="1"/>
  <c r="K15" i="4" s="1"/>
  <c r="O15" i="6"/>
  <c r="AD14" i="6"/>
  <c r="AA14" i="6"/>
  <c r="AB14" i="6" s="1"/>
  <c r="K14" i="4" s="1"/>
  <c r="O14" i="6"/>
  <c r="AD13" i="6"/>
  <c r="L13" i="4" s="1"/>
  <c r="AA13" i="6"/>
  <c r="O13" i="6"/>
  <c r="P13" i="6" s="1"/>
  <c r="J13" i="4" s="1"/>
  <c r="AD12" i="6"/>
  <c r="L12" i="4" s="1"/>
  <c r="AA12" i="6"/>
  <c r="AB12" i="6" s="1"/>
  <c r="K12" i="4" s="1"/>
  <c r="O12" i="6"/>
  <c r="P12" i="6" s="1"/>
  <c r="J12" i="4" s="1"/>
  <c r="AD11" i="6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5" i="6" s="1"/>
  <c r="D64" i="4"/>
  <c r="D63" i="4"/>
  <c r="D63" i="6" s="1"/>
  <c r="D62" i="4"/>
  <c r="D62" i="3" s="1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8" i="7" s="1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2" i="7" s="1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2" i="6" s="1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B16" i="3" s="1"/>
  <c r="F16" i="4" s="1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P71" i="3" s="1"/>
  <c r="E71" i="4" s="1"/>
  <c r="O70" i="3"/>
  <c r="O69" i="3"/>
  <c r="P69" i="3" s="1"/>
  <c r="E69" i="4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P63" i="3" s="1"/>
  <c r="E63" i="4" s="1"/>
  <c r="O62" i="3"/>
  <c r="O61" i="3"/>
  <c r="O60" i="3"/>
  <c r="O59" i="3"/>
  <c r="O58" i="3"/>
  <c r="P58" i="3" s="1"/>
  <c r="E58" i="4" s="1"/>
  <c r="O57" i="3"/>
  <c r="P57" i="3" s="1"/>
  <c r="E57" i="4" s="1"/>
  <c r="O56" i="3"/>
  <c r="P56" i="3" s="1"/>
  <c r="E56" i="4" s="1"/>
  <c r="O55" i="3"/>
  <c r="P55" i="3" s="1"/>
  <c r="E55" i="4" s="1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P33" i="3" s="1"/>
  <c r="E33" i="4" s="1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E16" i="4" s="1"/>
  <c r="O15" i="3"/>
  <c r="O14" i="3"/>
  <c r="O13" i="3"/>
  <c r="P13" i="3" s="1"/>
  <c r="E13" i="4" s="1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1" i="3"/>
  <c r="G11" i="8"/>
  <c r="G72" i="8" s="1"/>
  <c r="AB10" i="7"/>
  <c r="Q10" i="4" s="1"/>
  <c r="AB25" i="7"/>
  <c r="Q25" i="4" s="1"/>
  <c r="Q30" i="4"/>
  <c r="Q36" i="4"/>
  <c r="AB9" i="7"/>
  <c r="Q9" i="4" s="1"/>
  <c r="AB11" i="7"/>
  <c r="Q11" i="4" s="1"/>
  <c r="AB15" i="7"/>
  <c r="Q15" i="4" s="1"/>
  <c r="AB17" i="7"/>
  <c r="Q17" i="4" s="1"/>
  <c r="Q21" i="4"/>
  <c r="AB37" i="7"/>
  <c r="Q37" i="4" s="1"/>
  <c r="P39" i="7"/>
  <c r="P39" i="4" s="1"/>
  <c r="S17" i="4"/>
  <c r="T17" i="4" s="1"/>
  <c r="AF17" i="7" s="1"/>
  <c r="P33" i="7"/>
  <c r="P33" i="4" s="1"/>
  <c r="D56" i="6"/>
  <c r="D61" i="6"/>
  <c r="B65" i="6"/>
  <c r="B67" i="6"/>
  <c r="D68" i="6"/>
  <c r="B69" i="6"/>
  <c r="D70" i="6"/>
  <c r="D72" i="6"/>
  <c r="B73" i="6"/>
  <c r="B74" i="6"/>
  <c r="D74" i="6"/>
  <c r="D75" i="6"/>
  <c r="D78" i="6"/>
  <c r="D79" i="6"/>
  <c r="D16" i="7"/>
  <c r="B33" i="7"/>
  <c r="C39" i="7"/>
  <c r="C61" i="7"/>
  <c r="C65" i="7"/>
  <c r="C70" i="7"/>
  <c r="C72" i="7"/>
  <c r="C74" i="7"/>
  <c r="C76" i="7"/>
  <c r="C80" i="7"/>
  <c r="B11" i="6"/>
  <c r="B18" i="6"/>
  <c r="D18" i="6"/>
  <c r="B38" i="6"/>
  <c r="C64" i="6"/>
  <c r="C65" i="6"/>
  <c r="C66" i="6"/>
  <c r="C70" i="6"/>
  <c r="C72" i="6"/>
  <c r="C76" i="6"/>
  <c r="C80" i="6"/>
  <c r="C20" i="7"/>
  <c r="D30" i="7"/>
  <c r="D40" i="7"/>
  <c r="B65" i="7"/>
  <c r="B67" i="7"/>
  <c r="B69" i="7"/>
  <c r="B71" i="7"/>
  <c r="B73" i="7"/>
  <c r="B74" i="7"/>
  <c r="AA47" i="7"/>
  <c r="AE57" i="7"/>
  <c r="AE77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6" i="4"/>
  <c r="AB20" i="6"/>
  <c r="K20" i="4" s="1"/>
  <c r="AB24" i="6"/>
  <c r="K24" i="4" s="1"/>
  <c r="AB29" i="6"/>
  <c r="K29" i="4" s="1"/>
  <c r="K30" i="4"/>
  <c r="K32" i="4"/>
  <c r="AB36" i="6"/>
  <c r="K36" i="4" s="1"/>
  <c r="AB40" i="6"/>
  <c r="K40" i="4" s="1"/>
  <c r="P58" i="6"/>
  <c r="J58" i="4" s="1"/>
  <c r="P66" i="6"/>
  <c r="J66" i="4" s="1"/>
  <c r="P68" i="6"/>
  <c r="J68" i="4" s="1"/>
  <c r="J69" i="4"/>
  <c r="P76" i="6"/>
  <c r="J76" i="4" s="1"/>
  <c r="P9" i="6"/>
  <c r="J9" i="4" s="1"/>
  <c r="P16" i="6"/>
  <c r="J16" i="4" s="1"/>
  <c r="P17" i="6"/>
  <c r="J17" i="4" s="1"/>
  <c r="P19" i="6"/>
  <c r="J19" i="4" s="1"/>
  <c r="P23" i="6"/>
  <c r="J23" i="4" s="1"/>
  <c r="P24" i="6"/>
  <c r="J24" i="4" s="1"/>
  <c r="P28" i="6"/>
  <c r="J28" i="4" s="1"/>
  <c r="P31" i="6"/>
  <c r="J31" i="4" s="1"/>
  <c r="P32" i="6"/>
  <c r="J32" i="4" s="1"/>
  <c r="P36" i="6"/>
  <c r="J36" i="4" s="1"/>
  <c r="P39" i="6"/>
  <c r="J39" i="4" s="1"/>
  <c r="P40" i="6"/>
  <c r="J40" i="4"/>
  <c r="AB11" i="3"/>
  <c r="F11" i="4" s="1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F18" i="4"/>
  <c r="AB22" i="3"/>
  <c r="F22" i="4" s="1"/>
  <c r="AB30" i="3"/>
  <c r="F30" i="4" s="1"/>
  <c r="AB32" i="3"/>
  <c r="F32" i="4" s="1"/>
  <c r="AB38" i="3"/>
  <c r="F38" i="4" s="1"/>
  <c r="F51" i="4"/>
  <c r="AB55" i="3"/>
  <c r="F55" i="4" s="1"/>
  <c r="F59" i="4"/>
  <c r="AB63" i="3"/>
  <c r="F63" i="4" s="1"/>
  <c r="AB71" i="3"/>
  <c r="F71" i="4" s="1"/>
  <c r="AB73" i="3"/>
  <c r="F73" i="4" s="1"/>
  <c r="AB75" i="3"/>
  <c r="F75" i="4" s="1"/>
  <c r="AB79" i="3"/>
  <c r="F79" i="4" s="1"/>
  <c r="P14" i="4"/>
  <c r="P16" i="4"/>
  <c r="P50" i="7"/>
  <c r="P50" i="4" s="1"/>
  <c r="P54" i="7"/>
  <c r="P54" i="4" s="1"/>
  <c r="P60" i="7"/>
  <c r="P60" i="4" s="1"/>
  <c r="P64" i="4"/>
  <c r="AB64" i="7"/>
  <c r="Q64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P40" i="3"/>
  <c r="E40" i="4" s="1"/>
  <c r="P65" i="3"/>
  <c r="E65" i="4" s="1"/>
  <c r="E73" i="4"/>
  <c r="P77" i="3"/>
  <c r="E77" i="4" s="1"/>
  <c r="P79" i="3"/>
  <c r="E79" i="4" s="1"/>
  <c r="P70" i="3"/>
  <c r="E70" i="4" s="1"/>
  <c r="P78" i="3"/>
  <c r="E78" i="4" s="1"/>
  <c r="S24" i="4"/>
  <c r="T24" i="4" s="1"/>
  <c r="U24" i="4" s="1"/>
  <c r="W24" i="4" s="1"/>
  <c r="AE72" i="7"/>
  <c r="T79" i="4"/>
  <c r="U79" i="4" s="1"/>
  <c r="V79" i="4" s="1"/>
  <c r="W79" i="4" s="1"/>
  <c r="T71" i="4"/>
  <c r="U71" i="4" s="1"/>
  <c r="T77" i="4"/>
  <c r="AF77" i="7" s="1"/>
  <c r="T65" i="4"/>
  <c r="U65" i="4" s="1"/>
  <c r="V65" i="4" s="1"/>
  <c r="W65" i="4" s="1"/>
  <c r="T57" i="4"/>
  <c r="AF57" i="7" s="1"/>
  <c r="T12" i="4"/>
  <c r="AF12" i="7" s="1"/>
  <c r="T10" i="4" l="1"/>
  <c r="U10" i="4" s="1"/>
  <c r="W10" i="4" s="1"/>
  <c r="M13" i="4"/>
  <c r="B58" i="7"/>
  <c r="B58" i="6"/>
  <c r="B55" i="7"/>
  <c r="D62" i="6"/>
  <c r="B55" i="6"/>
  <c r="C64" i="7"/>
  <c r="D62" i="7"/>
  <c r="B26" i="6"/>
  <c r="B22" i="6"/>
  <c r="B22" i="7"/>
  <c r="B26" i="7"/>
  <c r="B18" i="7"/>
  <c r="B9" i="3"/>
  <c r="S11" i="4"/>
  <c r="AE11" i="7" s="1"/>
  <c r="S25" i="4"/>
  <c r="S53" i="4"/>
  <c r="AE53" i="7" s="1"/>
  <c r="S36" i="4"/>
  <c r="AE36" i="7" s="1"/>
  <c r="S51" i="4"/>
  <c r="AE51" i="7" s="1"/>
  <c r="S15" i="4"/>
  <c r="AE15" i="7" s="1"/>
  <c r="S23" i="4"/>
  <c r="AE23" i="7" s="1"/>
  <c r="L11" i="4"/>
  <c r="L27" i="4"/>
  <c r="P9" i="3"/>
  <c r="E9" i="4" s="1"/>
  <c r="P11" i="3"/>
  <c r="E11" i="4" s="1"/>
  <c r="P15" i="3"/>
  <c r="E15" i="4" s="1"/>
  <c r="P19" i="3"/>
  <c r="E19" i="4" s="1"/>
  <c r="H19" i="4" s="1"/>
  <c r="AE19" i="3" s="1"/>
  <c r="P23" i="3"/>
  <c r="E23" i="4" s="1"/>
  <c r="P27" i="3"/>
  <c r="E27" i="4" s="1"/>
  <c r="P31" i="3"/>
  <c r="E31" i="4" s="1"/>
  <c r="P35" i="3"/>
  <c r="E35" i="4" s="1"/>
  <c r="P39" i="3"/>
  <c r="E39" i="4" s="1"/>
  <c r="P52" i="3"/>
  <c r="E52" i="4" s="1"/>
  <c r="H52" i="4" s="1"/>
  <c r="I52" i="4" s="1"/>
  <c r="I78" i="8" s="1"/>
  <c r="L14" i="4"/>
  <c r="L18" i="4"/>
  <c r="L22" i="4"/>
  <c r="L30" i="4"/>
  <c r="L34" i="4"/>
  <c r="L38" i="4"/>
  <c r="L52" i="4"/>
  <c r="L60" i="4"/>
  <c r="R14" i="4"/>
  <c r="S14" i="4" s="1"/>
  <c r="AE14" i="7" s="1"/>
  <c r="R18" i="4"/>
  <c r="S18" i="4" s="1"/>
  <c r="AE18" i="7" s="1"/>
  <c r="R22" i="4"/>
  <c r="S22" i="4" s="1"/>
  <c r="R27" i="4"/>
  <c r="S27" i="4" s="1"/>
  <c r="R31" i="4"/>
  <c r="S31" i="4" s="1"/>
  <c r="R35" i="4"/>
  <c r="S35" i="4" s="1"/>
  <c r="R39" i="4"/>
  <c r="S39" i="4" s="1"/>
  <c r="AE39" i="7" s="1"/>
  <c r="R50" i="4"/>
  <c r="S50" i="4" s="1"/>
  <c r="AE50" i="7" s="1"/>
  <c r="R59" i="4"/>
  <c r="S59" i="4" s="1"/>
  <c r="L23" i="4"/>
  <c r="M23" i="4" s="1"/>
  <c r="AE23" i="6" s="1"/>
  <c r="L31" i="4"/>
  <c r="L35" i="4"/>
  <c r="L39" i="4"/>
  <c r="M39" i="4" s="1"/>
  <c r="AE39" i="6" s="1"/>
  <c r="S60" i="4"/>
  <c r="Q2" i="4"/>
  <c r="C36" i="7"/>
  <c r="C12" i="7"/>
  <c r="P21" i="3"/>
  <c r="E21" i="4" s="1"/>
  <c r="H21" i="4" s="1"/>
  <c r="I21" i="4" s="1"/>
  <c r="AF21" i="3" s="1"/>
  <c r="P61" i="3"/>
  <c r="E61" i="4" s="1"/>
  <c r="B76" i="7"/>
  <c r="B60" i="7"/>
  <c r="B35" i="7"/>
  <c r="D76" i="6"/>
  <c r="C20" i="6"/>
  <c r="P12" i="3"/>
  <c r="E12" i="4" s="1"/>
  <c r="P20" i="3"/>
  <c r="E20" i="4" s="1"/>
  <c r="H20" i="4" s="1"/>
  <c r="P24" i="3"/>
  <c r="E24" i="4" s="1"/>
  <c r="A4" i="7"/>
  <c r="A45" i="7" s="1"/>
  <c r="D72" i="3"/>
  <c r="L17" i="4"/>
  <c r="M17" i="4" s="1"/>
  <c r="AE17" i="6" s="1"/>
  <c r="L25" i="4"/>
  <c r="L29" i="4"/>
  <c r="M29" i="4" s="1"/>
  <c r="L37" i="4"/>
  <c r="L51" i="4"/>
  <c r="L59" i="4"/>
  <c r="R26" i="4"/>
  <c r="S26" i="4" s="1"/>
  <c r="AE26" i="7" s="1"/>
  <c r="R34" i="4"/>
  <c r="S34" i="4" s="1"/>
  <c r="R38" i="4"/>
  <c r="S38" i="4" s="1"/>
  <c r="AE38" i="7" s="1"/>
  <c r="R54" i="4"/>
  <c r="S54" i="4" s="1"/>
  <c r="R62" i="4"/>
  <c r="S62" i="4" s="1"/>
  <c r="AE62" i="7" s="1"/>
  <c r="P26" i="3"/>
  <c r="E26" i="4" s="1"/>
  <c r="H26" i="4" s="1"/>
  <c r="L15" i="4"/>
  <c r="L53" i="4"/>
  <c r="L57" i="4"/>
  <c r="M57" i="4" s="1"/>
  <c r="L61" i="4"/>
  <c r="S32" i="4"/>
  <c r="D11" i="6"/>
  <c r="B11" i="7"/>
  <c r="B76" i="6"/>
  <c r="D69" i="6"/>
  <c r="C12" i="6"/>
  <c r="D69" i="3"/>
  <c r="P29" i="3"/>
  <c r="E29" i="4" s="1"/>
  <c r="H29" i="4" s="1"/>
  <c r="P62" i="3"/>
  <c r="E62" i="4" s="1"/>
  <c r="L20" i="4"/>
  <c r="M20" i="4" s="1"/>
  <c r="L24" i="4"/>
  <c r="L28" i="4"/>
  <c r="M28" i="4" s="1"/>
  <c r="AE28" i="6" s="1"/>
  <c r="L32" i="4"/>
  <c r="M32" i="4" s="1"/>
  <c r="L36" i="4"/>
  <c r="M36" i="4" s="1"/>
  <c r="AE36" i="6" s="1"/>
  <c r="L50" i="4"/>
  <c r="L54" i="4"/>
  <c r="L62" i="4"/>
  <c r="M62" i="4" s="1"/>
  <c r="R20" i="4"/>
  <c r="S20" i="4" s="1"/>
  <c r="AE20" i="7" s="1"/>
  <c r="R29" i="4"/>
  <c r="S29" i="4" s="1"/>
  <c r="AE29" i="7" s="1"/>
  <c r="R37" i="4"/>
  <c r="S37" i="4" s="1"/>
  <c r="AE37" i="7" s="1"/>
  <c r="R52" i="4"/>
  <c r="S52" i="4" s="1"/>
  <c r="R61" i="4"/>
  <c r="S61" i="4" s="1"/>
  <c r="AE61" i="7" s="1"/>
  <c r="AG55" i="7"/>
  <c r="W55" i="4"/>
  <c r="O81" i="8" s="1"/>
  <c r="T58" i="4"/>
  <c r="U58" i="4" s="1"/>
  <c r="AG58" i="7" s="1"/>
  <c r="P25" i="6"/>
  <c r="J25" i="4" s="1"/>
  <c r="P20" i="6"/>
  <c r="J20" i="4" s="1"/>
  <c r="P27" i="6"/>
  <c r="J27" i="4" s="1"/>
  <c r="P11" i="6"/>
  <c r="J11" i="4" s="1"/>
  <c r="M11" i="4" s="1"/>
  <c r="AE11" i="6" s="1"/>
  <c r="P54" i="6"/>
  <c r="J54" i="4" s="1"/>
  <c r="P15" i="6"/>
  <c r="J15" i="4" s="1"/>
  <c r="P53" i="6"/>
  <c r="J53" i="4" s="1"/>
  <c r="M53" i="4" s="1"/>
  <c r="P21" i="6"/>
  <c r="J21" i="4" s="1"/>
  <c r="P37" i="6"/>
  <c r="J37" i="4" s="1"/>
  <c r="P51" i="6"/>
  <c r="J51" i="4" s="1"/>
  <c r="P59" i="6"/>
  <c r="J59" i="4" s="1"/>
  <c r="P35" i="6"/>
  <c r="J35" i="4" s="1"/>
  <c r="M35" i="4" s="1"/>
  <c r="P61" i="6"/>
  <c r="J61" i="4" s="1"/>
  <c r="P62" i="6"/>
  <c r="J62" i="4" s="1"/>
  <c r="P14" i="6"/>
  <c r="J14" i="4" s="1"/>
  <c r="M14" i="4" s="1"/>
  <c r="P18" i="6"/>
  <c r="J18" i="4" s="1"/>
  <c r="M18" i="4" s="1"/>
  <c r="P22" i="6"/>
  <c r="J22" i="4" s="1"/>
  <c r="P26" i="6"/>
  <c r="J26" i="4" s="1"/>
  <c r="M26" i="4" s="1"/>
  <c r="P30" i="6"/>
  <c r="J30" i="4" s="1"/>
  <c r="P34" i="6"/>
  <c r="J34" i="4" s="1"/>
  <c r="M34" i="4" s="1"/>
  <c r="P38" i="6"/>
  <c r="J38" i="4" s="1"/>
  <c r="P52" i="6"/>
  <c r="J52" i="4" s="1"/>
  <c r="P60" i="6"/>
  <c r="J60" i="4" s="1"/>
  <c r="P60" i="3"/>
  <c r="E60" i="4" s="1"/>
  <c r="H60" i="4" s="1"/>
  <c r="AE60" i="3" s="1"/>
  <c r="P32" i="3"/>
  <c r="E32" i="4" s="1"/>
  <c r="P36" i="3"/>
  <c r="E36" i="4" s="1"/>
  <c r="H36" i="4" s="1"/>
  <c r="P53" i="3"/>
  <c r="E53" i="4" s="1"/>
  <c r="H53" i="4" s="1"/>
  <c r="I53" i="4" s="1"/>
  <c r="I79" i="8" s="1"/>
  <c r="P10" i="3"/>
  <c r="E10" i="4" s="1"/>
  <c r="H10" i="4" s="1"/>
  <c r="I10" i="4" s="1"/>
  <c r="AF10" i="3" s="1"/>
  <c r="P14" i="3"/>
  <c r="E14" i="4" s="1"/>
  <c r="P18" i="3"/>
  <c r="E18" i="4" s="1"/>
  <c r="H18" i="4" s="1"/>
  <c r="AE18" i="3" s="1"/>
  <c r="P22" i="3"/>
  <c r="E22" i="4" s="1"/>
  <c r="H22" i="4" s="1"/>
  <c r="I22" i="4" s="1"/>
  <c r="I28" i="8" s="1"/>
  <c r="P34" i="3"/>
  <c r="E34" i="4" s="1"/>
  <c r="H34" i="4" s="1"/>
  <c r="AE34" i="3" s="1"/>
  <c r="P38" i="3"/>
  <c r="E38" i="4" s="1"/>
  <c r="P51" i="3"/>
  <c r="E51" i="4" s="1"/>
  <c r="H51" i="4" s="1"/>
  <c r="AE51" i="3" s="1"/>
  <c r="P59" i="3"/>
  <c r="E59" i="4" s="1"/>
  <c r="H59" i="4" s="1"/>
  <c r="AE59" i="3" s="1"/>
  <c r="P54" i="3"/>
  <c r="E54" i="4" s="1"/>
  <c r="H54" i="4" s="1"/>
  <c r="I54" i="4" s="1"/>
  <c r="P30" i="3"/>
  <c r="E30" i="4" s="1"/>
  <c r="P17" i="3"/>
  <c r="E17" i="4" s="1"/>
  <c r="H17" i="4" s="1"/>
  <c r="I17" i="4" s="1"/>
  <c r="P25" i="3"/>
  <c r="E25" i="4" s="1"/>
  <c r="H25" i="4" s="1"/>
  <c r="AE25" i="3" s="1"/>
  <c r="P37" i="3"/>
  <c r="E37" i="4" s="1"/>
  <c r="H37" i="4" s="1"/>
  <c r="AE37" i="3" s="1"/>
  <c r="P50" i="3"/>
  <c r="E50" i="4" s="1"/>
  <c r="AE75" i="7"/>
  <c r="T64" i="4"/>
  <c r="AF64" i="7" s="1"/>
  <c r="T80" i="4"/>
  <c r="AF80" i="7" s="1"/>
  <c r="AE74" i="7"/>
  <c r="I2" i="4"/>
  <c r="I43" i="4" s="1"/>
  <c r="B60" i="6"/>
  <c r="C57" i="7"/>
  <c r="C57" i="6"/>
  <c r="B40" i="6"/>
  <c r="C34" i="7"/>
  <c r="C37" i="6"/>
  <c r="D12" i="7"/>
  <c r="C18" i="7"/>
  <c r="D36" i="6"/>
  <c r="C26" i="6"/>
  <c r="C10" i="6"/>
  <c r="B40" i="7"/>
  <c r="C21" i="7"/>
  <c r="D21" i="6"/>
  <c r="C21" i="6"/>
  <c r="C37" i="7"/>
  <c r="B28" i="7"/>
  <c r="C10" i="7"/>
  <c r="D30" i="6"/>
  <c r="D20" i="6"/>
  <c r="D12" i="6"/>
  <c r="D36" i="7"/>
  <c r="D20" i="7"/>
  <c r="B12" i="7"/>
  <c r="B9" i="6"/>
  <c r="B28" i="6"/>
  <c r="B13" i="6"/>
  <c r="C30" i="7"/>
  <c r="B29" i="7"/>
  <c r="C26" i="7"/>
  <c r="C34" i="6"/>
  <c r="C50" i="7"/>
  <c r="B33" i="6"/>
  <c r="C30" i="6"/>
  <c r="B32" i="6"/>
  <c r="B17" i="6"/>
  <c r="B10" i="6"/>
  <c r="B38" i="7"/>
  <c r="B20" i="7"/>
  <c r="B13" i="7"/>
  <c r="B10" i="7"/>
  <c r="B51" i="6"/>
  <c r="B20" i="6"/>
  <c r="B12" i="6"/>
  <c r="D9" i="6"/>
  <c r="D37" i="7"/>
  <c r="B32" i="7"/>
  <c r="C39" i="6"/>
  <c r="C50" i="6"/>
  <c r="B35" i="6"/>
  <c r="B51" i="7"/>
  <c r="D21" i="7"/>
  <c r="B17" i="7"/>
  <c r="AE70" i="7"/>
  <c r="T70" i="4"/>
  <c r="AF70" i="7" s="1"/>
  <c r="B64" i="7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31" i="4"/>
  <c r="M37" i="4"/>
  <c r="AE37" i="6" s="1"/>
  <c r="A1" i="6"/>
  <c r="A42" i="6" s="1"/>
  <c r="A1" i="3"/>
  <c r="A42" i="3" s="1"/>
  <c r="A1" i="7"/>
  <c r="A42" i="7" s="1"/>
  <c r="B37" i="3"/>
  <c r="B37" i="6"/>
  <c r="B37" i="7"/>
  <c r="C24" i="6"/>
  <c r="C24" i="7"/>
  <c r="C24" i="3"/>
  <c r="C40" i="3"/>
  <c r="C40" i="6"/>
  <c r="C40" i="7"/>
  <c r="D26" i="3"/>
  <c r="D26" i="7"/>
  <c r="AE32" i="7"/>
  <c r="H31" i="4"/>
  <c r="AE31" i="3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40" i="4"/>
  <c r="N40" i="4" s="1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5" i="4"/>
  <c r="N55" i="4" s="1"/>
  <c r="M63" i="4"/>
  <c r="N63" i="4" s="1"/>
  <c r="O63" i="4" s="1"/>
  <c r="AG63" i="6" s="1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AE52" i="7"/>
  <c r="M9" i="4"/>
  <c r="B50" i="7"/>
  <c r="B14" i="7"/>
  <c r="C19" i="3"/>
  <c r="C19" i="7"/>
  <c r="AE9" i="7"/>
  <c r="AE68" i="7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W13" i="4" s="1"/>
  <c r="O19" i="8" s="1"/>
  <c r="AE76" i="7"/>
  <c r="AE22" i="7"/>
  <c r="M24" i="4"/>
  <c r="AE24" i="6" s="1"/>
  <c r="M16" i="4"/>
  <c r="N16" i="4" s="1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AE63" i="7"/>
  <c r="T63" i="4"/>
  <c r="U63" i="4" s="1"/>
  <c r="V63" i="4" s="1"/>
  <c r="W63" i="4" s="1"/>
  <c r="O89" i="8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79" i="4"/>
  <c r="N79" i="4" s="1"/>
  <c r="AF79" i="6" s="1"/>
  <c r="M73" i="4"/>
  <c r="N73" i="4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21" i="7"/>
  <c r="T21" i="4"/>
  <c r="U21" i="4" s="1"/>
  <c r="W21" i="4" s="1"/>
  <c r="O27" i="8" s="1"/>
  <c r="M92" i="8"/>
  <c r="W66" i="4"/>
  <c r="O92" i="8" s="1"/>
  <c r="T16" i="4"/>
  <c r="AF16" i="7" s="1"/>
  <c r="AE16" i="7"/>
  <c r="N71" i="4"/>
  <c r="O71" i="4" s="1"/>
  <c r="N77" i="4"/>
  <c r="T28" i="4"/>
  <c r="U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D79" i="7"/>
  <c r="D52" i="7"/>
  <c r="D52" i="3"/>
  <c r="O91" i="8"/>
  <c r="O39" i="8"/>
  <c r="A6" i="3"/>
  <c r="A47" i="3" s="1"/>
  <c r="A6" i="7"/>
  <c r="A47" i="7" s="1"/>
  <c r="A6" i="6"/>
  <c r="A47" i="6" s="1"/>
  <c r="AG33" i="7"/>
  <c r="U17" i="4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65" i="7"/>
  <c r="H64" i="4"/>
  <c r="I64" i="4" s="1"/>
  <c r="AF64" i="3" s="1"/>
  <c r="H35" i="4"/>
  <c r="I35" i="4" s="1"/>
  <c r="U77" i="4"/>
  <c r="V77" i="4" s="1"/>
  <c r="AF79" i="7"/>
  <c r="U9" i="4"/>
  <c r="W9" i="4" s="1"/>
  <c r="AG65" i="7"/>
  <c r="U78" i="4"/>
  <c r="AF33" i="7"/>
  <c r="H58" i="4"/>
  <c r="U68" i="4"/>
  <c r="V68" i="4" s="1"/>
  <c r="W68" i="4" s="1"/>
  <c r="U75" i="4"/>
  <c r="H28" i="4"/>
  <c r="AE28" i="3" s="1"/>
  <c r="H9" i="4"/>
  <c r="I9" i="4" s="1"/>
  <c r="AF9" i="3" s="1"/>
  <c r="H67" i="4"/>
  <c r="AE67" i="3" s="1"/>
  <c r="H14" i="4"/>
  <c r="I14" i="4" s="1"/>
  <c r="AF14" i="3" s="1"/>
  <c r="H30" i="4"/>
  <c r="AE30" i="3" s="1"/>
  <c r="H38" i="4"/>
  <c r="AE38" i="3" s="1"/>
  <c r="H61" i="4"/>
  <c r="I61" i="4" s="1"/>
  <c r="H68" i="4"/>
  <c r="AE68" i="3" s="1"/>
  <c r="H74" i="4"/>
  <c r="H65" i="4"/>
  <c r="AE65" i="3" s="1"/>
  <c r="H12" i="4"/>
  <c r="AE12" i="3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80" i="4"/>
  <c r="AE80" i="3" s="1"/>
  <c r="H13" i="4"/>
  <c r="I13" i="4" s="1"/>
  <c r="AF24" i="7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M105" i="8"/>
  <c r="O105" i="8"/>
  <c r="O16" i="8"/>
  <c r="M16" i="8"/>
  <c r="AG10" i="7"/>
  <c r="U12" i="4"/>
  <c r="M39" i="8"/>
  <c r="AG79" i="7"/>
  <c r="AF66" i="7"/>
  <c r="M91" i="8"/>
  <c r="AG24" i="7"/>
  <c r="AF10" i="7"/>
  <c r="AF30" i="7"/>
  <c r="U30" i="4"/>
  <c r="O30" i="8"/>
  <c r="M30" i="8"/>
  <c r="AG66" i="7"/>
  <c r="M59" i="4" l="1"/>
  <c r="M61" i="4"/>
  <c r="N61" i="4" s="1"/>
  <c r="M60" i="4"/>
  <c r="T60" i="4" s="1"/>
  <c r="M30" i="4"/>
  <c r="AE30" i="6" s="1"/>
  <c r="M15" i="4"/>
  <c r="T15" i="4" s="1"/>
  <c r="U15" i="4" s="1"/>
  <c r="V15" i="4" s="1"/>
  <c r="W15" i="4" s="1"/>
  <c r="O21" i="8" s="1"/>
  <c r="M22" i="4"/>
  <c r="AE22" i="6" s="1"/>
  <c r="M25" i="4"/>
  <c r="AE25" i="6"/>
  <c r="T25" i="4"/>
  <c r="U25" i="4" s="1"/>
  <c r="W25" i="4" s="1"/>
  <c r="N12" i="4"/>
  <c r="O12" i="4" s="1"/>
  <c r="K18" i="8" s="1"/>
  <c r="M38" i="4"/>
  <c r="AE38" i="6" s="1"/>
  <c r="M51" i="4"/>
  <c r="T51" i="4" s="1"/>
  <c r="AE36" i="3"/>
  <c r="T36" i="4"/>
  <c r="AF36" i="7" s="1"/>
  <c r="T34" i="4"/>
  <c r="U34" i="4" s="1"/>
  <c r="W34" i="4" s="1"/>
  <c r="O40" i="8" s="1"/>
  <c r="T31" i="4"/>
  <c r="U31" i="4" s="1"/>
  <c r="W31" i="4" s="1"/>
  <c r="O37" i="8" s="1"/>
  <c r="AE34" i="7"/>
  <c r="T14" i="4"/>
  <c r="AF14" i="7" s="1"/>
  <c r="T39" i="4"/>
  <c r="AF39" i="7" s="1"/>
  <c r="M81" i="8"/>
  <c r="I29" i="4"/>
  <c r="I35" i="8" s="1"/>
  <c r="T29" i="4"/>
  <c r="U29" i="4" s="1"/>
  <c r="AG29" i="7" s="1"/>
  <c r="AE26" i="3"/>
  <c r="T26" i="4"/>
  <c r="U26" i="4" s="1"/>
  <c r="AG26" i="7" s="1"/>
  <c r="I20" i="4"/>
  <c r="AF20" i="3" s="1"/>
  <c r="T20" i="4"/>
  <c r="U20" i="4" s="1"/>
  <c r="W20" i="4" s="1"/>
  <c r="O26" i="8" s="1"/>
  <c r="N57" i="4"/>
  <c r="AF57" i="6" s="1"/>
  <c r="N21" i="4"/>
  <c r="O21" i="4" s="1"/>
  <c r="AG21" i="6" s="1"/>
  <c r="N29" i="4"/>
  <c r="O29" i="4" s="1"/>
  <c r="K35" i="8" s="1"/>
  <c r="AE60" i="7"/>
  <c r="AE35" i="7"/>
  <c r="T35" i="4"/>
  <c r="N31" i="4"/>
  <c r="N59" i="4"/>
  <c r="AF59" i="6" s="1"/>
  <c r="T11" i="4"/>
  <c r="AE59" i="7"/>
  <c r="T59" i="4"/>
  <c r="T18" i="4"/>
  <c r="AF18" i="7" s="1"/>
  <c r="N36" i="4"/>
  <c r="AF36" i="6" s="1"/>
  <c r="N39" i="4"/>
  <c r="AF39" i="6" s="1"/>
  <c r="T22" i="4"/>
  <c r="AF22" i="7" s="1"/>
  <c r="T23" i="4"/>
  <c r="U23" i="4" s="1"/>
  <c r="W23" i="4" s="1"/>
  <c r="O29" i="8" s="1"/>
  <c r="N15" i="4"/>
  <c r="O15" i="4" s="1"/>
  <c r="AG15" i="6" s="1"/>
  <c r="T61" i="4"/>
  <c r="U61" i="4" s="1"/>
  <c r="AG61" i="7" s="1"/>
  <c r="AE31" i="7"/>
  <c r="N26" i="4"/>
  <c r="O26" i="4" s="1"/>
  <c r="K32" i="8" s="1"/>
  <c r="T37" i="4"/>
  <c r="T50" i="4"/>
  <c r="AE27" i="7"/>
  <c r="T27" i="4"/>
  <c r="N20" i="4"/>
  <c r="AF20" i="6" s="1"/>
  <c r="T38" i="4"/>
  <c r="T32" i="4"/>
  <c r="AF32" i="7" s="1"/>
  <c r="M27" i="4"/>
  <c r="AE27" i="6" s="1"/>
  <c r="AE57" i="6"/>
  <c r="AE66" i="6"/>
  <c r="N32" i="4"/>
  <c r="AF32" i="6" s="1"/>
  <c r="T52" i="4"/>
  <c r="AF52" i="7" s="1"/>
  <c r="T62" i="4"/>
  <c r="U62" i="4" s="1"/>
  <c r="V62" i="4" s="1"/>
  <c r="W62" i="4" s="1"/>
  <c r="O88" i="8" s="1"/>
  <c r="M54" i="4"/>
  <c r="T54" i="4" s="1"/>
  <c r="AE54" i="7"/>
  <c r="T53" i="4"/>
  <c r="M84" i="8"/>
  <c r="AF58" i="7"/>
  <c r="AE40" i="6"/>
  <c r="AE68" i="6"/>
  <c r="N69" i="4"/>
  <c r="O69" i="4" s="1"/>
  <c r="K95" i="8" s="1"/>
  <c r="AE18" i="6"/>
  <c r="N18" i="4"/>
  <c r="AF18" i="6" s="1"/>
  <c r="N10" i="4"/>
  <c r="O10" i="4" s="1"/>
  <c r="K16" i="8" s="1"/>
  <c r="AE29" i="6"/>
  <c r="U80" i="4"/>
  <c r="N17" i="4"/>
  <c r="AF17" i="6" s="1"/>
  <c r="N37" i="4"/>
  <c r="O37" i="4" s="1"/>
  <c r="AG37" i="6" s="1"/>
  <c r="N11" i="4"/>
  <c r="O11" i="4" s="1"/>
  <c r="K17" i="8" s="1"/>
  <c r="AE14" i="6"/>
  <c r="N14" i="4"/>
  <c r="AF14" i="6" s="1"/>
  <c r="N56" i="4"/>
  <c r="AF56" i="6" s="1"/>
  <c r="N58" i="4"/>
  <c r="O58" i="4" s="1"/>
  <c r="K84" i="8" s="1"/>
  <c r="AE61" i="6"/>
  <c r="N52" i="4"/>
  <c r="O52" i="4" s="1"/>
  <c r="K78" i="8" s="1"/>
  <c r="AE26" i="6"/>
  <c r="N38" i="4"/>
  <c r="O38" i="4" s="1"/>
  <c r="AG38" i="6" s="1"/>
  <c r="AE76" i="6"/>
  <c r="U64" i="4"/>
  <c r="V64" i="4" s="1"/>
  <c r="M90" i="8" s="1"/>
  <c r="AF52" i="3"/>
  <c r="AG29" i="6"/>
  <c r="U67" i="4"/>
  <c r="V67" i="4" s="1"/>
  <c r="M93" i="8" s="1"/>
  <c r="AF20" i="7"/>
  <c r="AE65" i="6"/>
  <c r="AE15" i="6"/>
  <c r="U56" i="4"/>
  <c r="W56" i="4" s="1"/>
  <c r="AE59" i="6"/>
  <c r="U40" i="4"/>
  <c r="M46" i="8" s="1"/>
  <c r="AE55" i="6"/>
  <c r="N25" i="4"/>
  <c r="O25" i="4" s="1"/>
  <c r="AG25" i="6" s="1"/>
  <c r="O31" i="4"/>
  <c r="AF31" i="6"/>
  <c r="AE16" i="6"/>
  <c r="AE31" i="6"/>
  <c r="N80" i="4"/>
  <c r="O80" i="4" s="1"/>
  <c r="K106" i="8" s="1"/>
  <c r="AE63" i="6"/>
  <c r="AE64" i="6"/>
  <c r="AE60" i="6"/>
  <c r="U70" i="4"/>
  <c r="V70" i="4" s="1"/>
  <c r="W70" i="4" s="1"/>
  <c r="M37" i="8"/>
  <c r="AF31" i="7"/>
  <c r="M40" i="8"/>
  <c r="AF11" i="3"/>
  <c r="AF19" i="7"/>
  <c r="AG19" i="7"/>
  <c r="U69" i="4"/>
  <c r="V69" i="4" s="1"/>
  <c r="W69" i="4" s="1"/>
  <c r="AE27" i="3"/>
  <c r="AE11" i="3"/>
  <c r="O39" i="4"/>
  <c r="K45" i="8" s="1"/>
  <c r="AF34" i="7"/>
  <c r="AG34" i="7"/>
  <c r="AF76" i="6"/>
  <c r="O76" i="4"/>
  <c r="AG76" i="6" s="1"/>
  <c r="AF73" i="6"/>
  <c r="O73" i="4"/>
  <c r="K99" i="8" s="1"/>
  <c r="O55" i="4"/>
  <c r="AF55" i="6"/>
  <c r="AF13" i="7"/>
  <c r="AG13" i="7"/>
  <c r="AE20" i="6"/>
  <c r="N30" i="4"/>
  <c r="O30" i="4" s="1"/>
  <c r="N33" i="4"/>
  <c r="N27" i="4"/>
  <c r="M19" i="8"/>
  <c r="O13" i="4"/>
  <c r="K19" i="8" s="1"/>
  <c r="AF69" i="6"/>
  <c r="K89" i="8"/>
  <c r="N23" i="4"/>
  <c r="AF23" i="6" s="1"/>
  <c r="N24" i="4"/>
  <c r="AE79" i="6"/>
  <c r="AE73" i="6"/>
  <c r="N72" i="4"/>
  <c r="O72" i="4" s="1"/>
  <c r="K98" i="8" s="1"/>
  <c r="AG69" i="6"/>
  <c r="M34" i="8"/>
  <c r="AF63" i="7"/>
  <c r="AG28" i="7"/>
  <c r="AG63" i="7"/>
  <c r="M89" i="8"/>
  <c r="I31" i="4"/>
  <c r="I37" i="8" s="1"/>
  <c r="I90" i="8"/>
  <c r="AF25" i="7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O16" i="4"/>
  <c r="AF16" i="6"/>
  <c r="N67" i="4"/>
  <c r="AE67" i="6"/>
  <c r="AF73" i="7"/>
  <c r="AE9" i="6"/>
  <c r="N9" i="4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N51" i="4"/>
  <c r="M27" i="8"/>
  <c r="AF71" i="6"/>
  <c r="AE52" i="3"/>
  <c r="AG73" i="7"/>
  <c r="U16" i="4"/>
  <c r="W16" i="4" s="1"/>
  <c r="AF21" i="7"/>
  <c r="AF65" i="6"/>
  <c r="AF28" i="7"/>
  <c r="AE32" i="6"/>
  <c r="N53" i="4"/>
  <c r="AE53" i="6"/>
  <c r="AE34" i="6"/>
  <c r="N34" i="4"/>
  <c r="AF66" i="6"/>
  <c r="W76" i="4"/>
  <c r="O102" i="8" s="1"/>
  <c r="AF64" i="6"/>
  <c r="W19" i="4"/>
  <c r="O25" i="8" s="1"/>
  <c r="O77" i="4"/>
  <c r="AF77" i="6"/>
  <c r="I99" i="8"/>
  <c r="N54" i="4"/>
  <c r="AE70" i="6"/>
  <c r="N70" i="4"/>
  <c r="K92" i="8"/>
  <c r="W17" i="4"/>
  <c r="O23" i="8" s="1"/>
  <c r="N78" i="4"/>
  <c r="AE78" i="6"/>
  <c r="W74" i="4"/>
  <c r="O100" i="8" s="1"/>
  <c r="AG65" i="6"/>
  <c r="O79" i="4"/>
  <c r="K105" i="8" s="1"/>
  <c r="AF63" i="6"/>
  <c r="W71" i="4"/>
  <c r="O97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M102" i="8"/>
  <c r="I102" i="8"/>
  <c r="AE56" i="3"/>
  <c r="I59" i="4"/>
  <c r="I85" i="8" s="1"/>
  <c r="AE73" i="3"/>
  <c r="I25" i="4"/>
  <c r="AF25" i="3" s="1"/>
  <c r="AE35" i="3"/>
  <c r="AE54" i="3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W57" i="4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O31" i="8"/>
  <c r="AF53" i="3"/>
  <c r="M98" i="8"/>
  <c r="O98" i="8"/>
  <c r="AF69" i="3"/>
  <c r="I87" i="8"/>
  <c r="AF61" i="3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W30" i="4"/>
  <c r="AG30" i="7"/>
  <c r="W12" i="4"/>
  <c r="AG12" i="7"/>
  <c r="AF56" i="3"/>
  <c r="I82" i="8"/>
  <c r="AF79" i="3"/>
  <c r="I105" i="8"/>
  <c r="O15" i="8"/>
  <c r="M15" i="8"/>
  <c r="I33" i="8"/>
  <c r="AF27" i="3"/>
  <c r="AF15" i="3"/>
  <c r="I21" i="8"/>
  <c r="I38" i="8"/>
  <c r="AF32" i="3"/>
  <c r="O61" i="4" l="1"/>
  <c r="AF61" i="6"/>
  <c r="N60" i="4"/>
  <c r="O60" i="4" s="1"/>
  <c r="AG60" i="6" s="1"/>
  <c r="AF12" i="6"/>
  <c r="U36" i="4"/>
  <c r="AG36" i="7" s="1"/>
  <c r="M31" i="8"/>
  <c r="AF58" i="6"/>
  <c r="M88" i="8"/>
  <c r="O20" i="4"/>
  <c r="AG20" i="6" s="1"/>
  <c r="AG25" i="7"/>
  <c r="AG31" i="7"/>
  <c r="AF29" i="6"/>
  <c r="O14" i="4"/>
  <c r="AG14" i="6" s="1"/>
  <c r="O17" i="4"/>
  <c r="AG17" i="6" s="1"/>
  <c r="O18" i="4"/>
  <c r="AG18" i="6" s="1"/>
  <c r="AF51" i="7"/>
  <c r="U51" i="4"/>
  <c r="W51" i="4" s="1"/>
  <c r="O77" i="8" s="1"/>
  <c r="AE54" i="6"/>
  <c r="AE51" i="6"/>
  <c r="AG26" i="6"/>
  <c r="U14" i="4"/>
  <c r="AG14" i="7" s="1"/>
  <c r="AG20" i="7"/>
  <c r="M26" i="8"/>
  <c r="AF15" i="7"/>
  <c r="U39" i="4"/>
  <c r="W39" i="4" s="1"/>
  <c r="O45" i="8" s="1"/>
  <c r="AF61" i="7"/>
  <c r="U52" i="4"/>
  <c r="AG52" i="7" s="1"/>
  <c r="M35" i="8"/>
  <c r="AF62" i="7"/>
  <c r="AG62" i="7"/>
  <c r="W67" i="4"/>
  <c r="O93" i="8" s="1"/>
  <c r="U22" i="4"/>
  <c r="AG22" i="7" s="1"/>
  <c r="U32" i="4"/>
  <c r="AG32" i="7" s="1"/>
  <c r="AF29" i="7"/>
  <c r="U18" i="4"/>
  <c r="AG18" i="7" s="1"/>
  <c r="AF23" i="7"/>
  <c r="V61" i="4"/>
  <c r="W61" i="4" s="1"/>
  <c r="O87" i="8" s="1"/>
  <c r="AG15" i="7"/>
  <c r="AG23" i="7"/>
  <c r="M29" i="8"/>
  <c r="M21" i="8"/>
  <c r="W58" i="4"/>
  <c r="O84" i="8" s="1"/>
  <c r="O32" i="4"/>
  <c r="K38" i="8" s="1"/>
  <c r="AF15" i="6"/>
  <c r="K27" i="8"/>
  <c r="U54" i="4"/>
  <c r="AF54" i="7"/>
  <c r="AF27" i="7"/>
  <c r="U27" i="4"/>
  <c r="AF26" i="6"/>
  <c r="O36" i="4"/>
  <c r="K42" i="8" s="1"/>
  <c r="K21" i="8"/>
  <c r="W26" i="4"/>
  <c r="O32" i="8" s="1"/>
  <c r="AF26" i="7"/>
  <c r="U53" i="4"/>
  <c r="AF53" i="7"/>
  <c r="AF38" i="7"/>
  <c r="U38" i="4"/>
  <c r="U50" i="4"/>
  <c r="AF50" i="7"/>
  <c r="U59" i="4"/>
  <c r="AF59" i="7"/>
  <c r="U60" i="4"/>
  <c r="AF60" i="7"/>
  <c r="U11" i="4"/>
  <c r="AF11" i="7"/>
  <c r="AF60" i="6"/>
  <c r="AF21" i="6"/>
  <c r="O56" i="4"/>
  <c r="K82" i="8" s="1"/>
  <c r="U37" i="4"/>
  <c r="AF37" i="7"/>
  <c r="AF35" i="7"/>
  <c r="U35" i="4"/>
  <c r="W64" i="4"/>
  <c r="O90" i="8" s="1"/>
  <c r="AF10" i="6"/>
  <c r="AG10" i="6"/>
  <c r="AG64" i="7"/>
  <c r="AF52" i="6"/>
  <c r="AF37" i="6"/>
  <c r="K43" i="8"/>
  <c r="AF11" i="6"/>
  <c r="AG11" i="6"/>
  <c r="AG58" i="6"/>
  <c r="AF38" i="6"/>
  <c r="AG52" i="6"/>
  <c r="K44" i="8"/>
  <c r="K31" i="8"/>
  <c r="AG80" i="6"/>
  <c r="K102" i="8"/>
  <c r="AF80" i="6"/>
  <c r="AG67" i="7"/>
  <c r="AF62" i="3"/>
  <c r="AF25" i="6"/>
  <c r="AG56" i="7"/>
  <c r="AG70" i="7"/>
  <c r="AG69" i="7"/>
  <c r="AG40" i="7"/>
  <c r="W40" i="4"/>
  <c r="O46" i="8" s="1"/>
  <c r="AG13" i="6"/>
  <c r="AG31" i="6"/>
  <c r="K37" i="8"/>
  <c r="AG40" i="6"/>
  <c r="AG79" i="6"/>
  <c r="I42" i="8"/>
  <c r="AG73" i="6"/>
  <c r="AF19" i="3"/>
  <c r="AG16" i="7"/>
  <c r="O50" i="4"/>
  <c r="AG50" i="6" s="1"/>
  <c r="AF30" i="6"/>
  <c r="I77" i="8"/>
  <c r="I91" i="8"/>
  <c r="AF31" i="3"/>
  <c r="O23" i="4"/>
  <c r="AG39" i="6"/>
  <c r="K94" i="8"/>
  <c r="AF38" i="3"/>
  <c r="AF72" i="6"/>
  <c r="AG72" i="6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W36" i="4"/>
  <c r="O42" i="8" s="1"/>
  <c r="AF78" i="6"/>
  <c r="O78" i="4"/>
  <c r="AF54" i="6"/>
  <c r="O54" i="4"/>
  <c r="K24" i="8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36" i="8"/>
  <c r="O36" i="8"/>
  <c r="O106" i="8"/>
  <c r="M106" i="8"/>
  <c r="O18" i="8"/>
  <c r="M18" i="8"/>
  <c r="K86" i="8" l="1"/>
  <c r="K20" i="8"/>
  <c r="AG51" i="7"/>
  <c r="M77" i="8"/>
  <c r="AG56" i="6"/>
  <c r="M87" i="8"/>
  <c r="AG36" i="6"/>
  <c r="AG32" i="6"/>
  <c r="K26" i="8"/>
  <c r="K23" i="8"/>
  <c r="W22" i="4"/>
  <c r="O28" i="8" s="1"/>
  <c r="V14" i="4"/>
  <c r="W14" i="4" s="1"/>
  <c r="O20" i="8" s="1"/>
  <c r="W18" i="4"/>
  <c r="O24" i="8" s="1"/>
  <c r="M45" i="8"/>
  <c r="AG39" i="7"/>
  <c r="W52" i="4"/>
  <c r="O78" i="8" s="1"/>
  <c r="W32" i="4"/>
  <c r="O38" i="8" s="1"/>
  <c r="W29" i="4"/>
  <c r="O35" i="8" s="1"/>
  <c r="M32" i="8"/>
  <c r="AG27" i="7"/>
  <c r="V60" i="4"/>
  <c r="AG60" i="7"/>
  <c r="AG50" i="7"/>
  <c r="AG53" i="7"/>
  <c r="AG37" i="7"/>
  <c r="AG38" i="7"/>
  <c r="AG35" i="7"/>
  <c r="AG11" i="7"/>
  <c r="V11" i="4"/>
  <c r="AG59" i="7"/>
  <c r="AG54" i="7"/>
  <c r="M42" i="8"/>
  <c r="K76" i="8"/>
  <c r="K29" i="8"/>
  <c r="AG23" i="6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M24" i="8" l="1"/>
  <c r="M38" i="8"/>
  <c r="M28" i="8"/>
  <c r="M20" i="8"/>
  <c r="M78" i="8"/>
  <c r="M17" i="8"/>
  <c r="W11" i="4"/>
  <c r="O17" i="8" s="1"/>
  <c r="W38" i="4"/>
  <c r="O44" i="8" s="1"/>
  <c r="M44" i="8"/>
  <c r="M79" i="8"/>
  <c r="W53" i="4"/>
  <c r="O79" i="8" s="1"/>
  <c r="W60" i="4"/>
  <c r="O86" i="8" s="1"/>
  <c r="M86" i="8"/>
  <c r="M80" i="8"/>
  <c r="W54" i="4"/>
  <c r="O80" i="8" s="1"/>
  <c r="W59" i="4"/>
  <c r="O85" i="8" s="1"/>
  <c r="M85" i="8"/>
  <c r="W50" i="4"/>
  <c r="O76" i="8" s="1"/>
  <c r="M76" i="8"/>
  <c r="W35" i="4"/>
  <c r="O41" i="8" s="1"/>
  <c r="M41" i="8"/>
  <c r="W37" i="4"/>
  <c r="O43" i="8" s="1"/>
  <c r="M43" i="8"/>
  <c r="W27" i="4"/>
  <c r="O33" i="8" s="1"/>
  <c r="M33" i="8"/>
</calcChain>
</file>

<file path=xl/sharedStrings.xml><?xml version="1.0" encoding="utf-8"?>
<sst xmlns="http://schemas.openxmlformats.org/spreadsheetml/2006/main" count="666" uniqueCount="188">
  <si>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</si>
  <si>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</si>
  <si>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</si>
  <si>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</si>
  <si>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</si>
  <si>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</si>
  <si>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</si>
  <si>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</si>
  <si>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</si>
  <si>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</si>
  <si>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</si>
  <si>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</si>
  <si>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</si>
  <si>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</si>
  <si>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</si>
  <si>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</si>
  <si>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</si>
  <si>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</si>
  <si>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</si>
  <si>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</si>
  <si>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</si>
  <si>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</si>
  <si>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</si>
  <si>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</si>
  <si>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</si>
  <si>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</si>
  <si>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</si>
  <si>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</si>
  <si>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</si>
  <si>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</si>
  <si>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</si>
  <si>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</si>
  <si>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</si>
  <si>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</si>
  <si>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</si>
  <si>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</si>
  <si>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</si>
  <si>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</si>
  <si>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</si>
  <si>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</si>
  <si>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</si>
  <si>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</si>
  <si>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</si>
  <si>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</si>
  <si>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</si>
  <si>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</si>
  <si>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</si>
  <si>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</si>
  <si>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</si>
  <si>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</si>
  <si>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</si>
  <si>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</si>
  <si>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</si>
  <si>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</si>
  <si>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</si>
  <si>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</si>
  <si>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</si>
  <si>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</si>
  <si>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</si>
  <si>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</si>
  <si>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</si>
  <si>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</si>
  <si>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</si>
  <si>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</si>
  <si>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</si>
  <si>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</si>
  <si>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</si>
  <si>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</si>
  <si>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</si>
  <si>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</si>
  <si>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</si>
  <si>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</si>
  <si>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</si>
  <si>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</si>
  <si>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</si>
  <si>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</si>
  <si>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</si>
  <si>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</si>
  <si>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</si>
  <si>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</si>
  <si>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</si>
  <si>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</si>
  <si>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</si>
  <si>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</si>
  <si>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</si>
  <si>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</si>
  <si>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</si>
  <si>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</si>
  <si>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</si>
  <si>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</si>
  <si>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</si>
  <si>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</si>
  <si>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</si>
  <si>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</si>
  <si>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</si>
  <si>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</si>
  <si>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</si>
  <si>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</si>
  <si>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</si>
  <si>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</si>
  <si>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</si>
  <si>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</si>
  <si>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</si>
  <si>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</si>
  <si>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</si>
  <si>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</si>
  <si>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</si>
  <si>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</si>
  <si>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</si>
  <si>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</si>
  <si>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</si>
  <si>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</si>
  <si>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</si>
  <si>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</si>
  <si>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</si>
  <si>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</si>
  <si>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</si>
  <si>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</si>
  <si>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</si>
  <si>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</si>
  <si>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</si>
  <si>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</si>
  <si>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</si>
  <si>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</si>
  <si>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</si>
  <si>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</si>
  <si>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</si>
  <si>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</si>
  <si>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</si>
  <si>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</si>
  <si>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</si>
  <si>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</si>
  <si>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</si>
  <si>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</si>
  <si>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</si>
  <si>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</si>
  <si>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</si>
  <si>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</si>
  <si>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</si>
  <si>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</si>
  <si>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</si>
  <si>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</si>
  <si>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</si>
  <si>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</si>
  <si>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</si>
  <si>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</si>
  <si>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</si>
  <si>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</si>
  <si>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</si>
  <si>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</si>
  <si>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</si>
  <si>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</si>
  <si>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</si>
  <si>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</si>
  <si>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</si>
  <si>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</si>
  <si>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>BSIT-WEB TRACK-2</t>
  </si>
  <si>
    <t>TTHSAT 10:20AM-11:45AM</t>
  </si>
  <si>
    <t>M307</t>
  </si>
  <si>
    <t>3RD</t>
  </si>
  <si>
    <t>Quiz</t>
  </si>
  <si>
    <t xml:space="preserve">AQUINO, KURT LEE G. </t>
  </si>
  <si>
    <t>BSIT-NET SEC TRACK-2</t>
  </si>
  <si>
    <t>12-0859-444</t>
  </si>
  <si>
    <t xml:space="preserve">BULOS, JOREYNA R. </t>
  </si>
  <si>
    <t>13-1860-947</t>
  </si>
  <si>
    <t xml:space="preserve">MONIS, JEROME G. </t>
  </si>
  <si>
    <t>BSIT-NET SEC TRACK-3</t>
  </si>
  <si>
    <t>13-0217-921</t>
  </si>
  <si>
    <t xml:space="preserve">MORON, CHARLES JR. C. </t>
  </si>
  <si>
    <t>BSCS-MOBILE TECH TRACK-2</t>
  </si>
  <si>
    <t>13-0633-528</t>
  </si>
  <si>
    <t xml:space="preserve">OSAY, DARWIN P. </t>
  </si>
  <si>
    <t>15-2295-295</t>
  </si>
  <si>
    <t xml:space="preserve">ROSIMO, EZEKIEL JOHN O. </t>
  </si>
  <si>
    <t>14-0590-136</t>
  </si>
  <si>
    <t>Content</t>
  </si>
  <si>
    <t>Design</t>
  </si>
  <si>
    <t>Plugins</t>
  </si>
  <si>
    <t>Img</t>
  </si>
  <si>
    <t>WP LOGO</t>
  </si>
  <si>
    <t>CONTENT</t>
  </si>
  <si>
    <t>IMGS</t>
  </si>
  <si>
    <t>PAGES</t>
  </si>
  <si>
    <t>UD</t>
  </si>
  <si>
    <t>CSP 1126</t>
  </si>
  <si>
    <t>DIGITAL DESIGN</t>
  </si>
  <si>
    <t>CITCS 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</si>
</sst>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abSelected="1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35" customHeight="1" x14ac:dyDescent="0.4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35" customHeight="1" x14ac:dyDescent="0.4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35" customHeight="1" x14ac:dyDescent="0.4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87" t="s">
        <v>187</v>
      </c>
      <c r="E12" s="223"/>
      <c r="F12" s="1"/>
      <c r="G12" s="219" t="s">
        <v>185</v>
      </c>
      <c r="H12" s="222"/>
      <c r="I12" s="2"/>
      <c r="J12" s="219" t="s">
        <v>186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219" t="s">
        <v>157</v>
      </c>
      <c r="E14" s="222"/>
      <c r="F14" s="4"/>
      <c r="G14" s="219"/>
      <c r="H14" s="222"/>
      <c r="I14" s="5"/>
      <c r="J14" s="167" t="s">
        <v>158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87" t="s">
        <v>155</v>
      </c>
      <c r="E16" s="188"/>
      <c r="F16" s="4"/>
      <c r="G16" s="168" t="s">
        <v>159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203">
        <v>43255</v>
      </c>
      <c r="E20" s="204"/>
      <c r="F20" s="8"/>
      <c r="G20" s="198" t="s">
        <v>5</v>
      </c>
      <c r="H20" s="199"/>
      <c r="I20" s="200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180">
        <v>43285</v>
      </c>
      <c r="E22" s="181"/>
      <c r="F22" s="8"/>
      <c r="G22" s="205" t="s">
        <v>136</v>
      </c>
      <c r="H22" s="206"/>
      <c r="I22" s="20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180">
        <v>43312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25" workbookViewId="0">
      <selection activeCell="B41" sqref="B41:E46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161</v>
      </c>
      <c r="C2" s="47" t="s">
        <v>114</v>
      </c>
      <c r="D2" s="51" t="s">
        <v>162</v>
      </c>
      <c r="E2" s="47" t="s">
        <v>163</v>
      </c>
    </row>
    <row r="3" spans="1:5" ht="12.75" customHeight="1" x14ac:dyDescent="0.45">
      <c r="A3" s="50" t="s">
        <v>35</v>
      </c>
      <c r="B3" s="46" t="s">
        <v>164</v>
      </c>
      <c r="C3" s="47" t="s">
        <v>106</v>
      </c>
      <c r="D3" s="51" t="s">
        <v>162</v>
      </c>
      <c r="E3" s="47" t="s">
        <v>165</v>
      </c>
    </row>
    <row r="4" spans="1:5" ht="12.75" customHeight="1" x14ac:dyDescent="0.45">
      <c r="A4" s="50" t="s">
        <v>36</v>
      </c>
      <c r="B4" s="46" t="s">
        <v>166</v>
      </c>
      <c r="C4" s="47" t="s">
        <v>114</v>
      </c>
      <c r="D4" s="51" t="s">
        <v>167</v>
      </c>
      <c r="E4" s="47" t="s">
        <v>168</v>
      </c>
    </row>
    <row r="5" spans="1:5" ht="12.75" customHeight="1" x14ac:dyDescent="0.45">
      <c r="A5" s="50" t="s">
        <v>37</v>
      </c>
      <c r="B5" s="46" t="s">
        <v>169</v>
      </c>
      <c r="C5" s="47" t="s">
        <v>114</v>
      </c>
      <c r="D5" s="51" t="s">
        <v>170</v>
      </c>
      <c r="E5" s="47" t="s">
        <v>171</v>
      </c>
    </row>
    <row r="6" spans="1:5" ht="12.75" customHeight="1" x14ac:dyDescent="0.45">
      <c r="A6" s="50" t="s">
        <v>38</v>
      </c>
      <c r="B6" s="46" t="s">
        <v>172</v>
      </c>
      <c r="C6" s="47" t="s">
        <v>114</v>
      </c>
      <c r="D6" s="51" t="s">
        <v>156</v>
      </c>
      <c r="E6" s="47" t="s">
        <v>173</v>
      </c>
    </row>
    <row r="7" spans="1:5" ht="12.75" customHeight="1" x14ac:dyDescent="0.45">
      <c r="A7" s="50" t="s">
        <v>39</v>
      </c>
      <c r="B7" s="46" t="s">
        <v>174</v>
      </c>
      <c r="C7" s="47" t="s">
        <v>114</v>
      </c>
      <c r="D7" s="51" t="s">
        <v>162</v>
      </c>
      <c r="E7" s="47" t="s">
        <v>175</v>
      </c>
    </row>
    <row r="8" spans="1:5" ht="12.75" customHeight="1" x14ac:dyDescent="0.45">
      <c r="A8" s="50" t="s">
        <v>40</v>
      </c>
      <c r="B8" s="46"/>
      <c r="C8" s="47"/>
      <c r="D8" s="51"/>
      <c r="E8" s="47"/>
    </row>
    <row r="9" spans="1:5" ht="12.75" customHeight="1" x14ac:dyDescent="0.45">
      <c r="A9" s="50" t="s">
        <v>41</v>
      </c>
      <c r="B9" s="46"/>
      <c r="C9" s="47"/>
      <c r="D9" s="51"/>
      <c r="E9" s="47"/>
    </row>
    <row r="10" spans="1:5" ht="12.75" customHeight="1" x14ac:dyDescent="0.45">
      <c r="A10" s="50" t="s">
        <v>42</v>
      </c>
      <c r="B10" s="46"/>
      <c r="C10" s="47"/>
      <c r="D10" s="51"/>
      <c r="E10" s="47"/>
    </row>
    <row r="11" spans="1:5" ht="12.75" customHeight="1" x14ac:dyDescent="0.45">
      <c r="A11" s="50" t="s">
        <v>43</v>
      </c>
      <c r="B11" s="48"/>
      <c r="C11" s="47"/>
      <c r="D11" s="51"/>
      <c r="E11" s="47"/>
    </row>
    <row r="12" spans="1:5" ht="12.75" customHeight="1" x14ac:dyDescent="0.45">
      <c r="A12" s="50" t="s">
        <v>44</v>
      </c>
      <c r="B12" s="46"/>
      <c r="C12" s="47"/>
      <c r="D12" s="51"/>
      <c r="E12" s="47"/>
    </row>
    <row r="13" spans="1:5" ht="12.75" customHeight="1" x14ac:dyDescent="0.45">
      <c r="A13" s="50" t="s">
        <v>45</v>
      </c>
      <c r="B13" s="46"/>
      <c r="C13" s="47"/>
      <c r="D13" s="51"/>
      <c r="E13" s="47"/>
    </row>
    <row r="14" spans="1:5" ht="12.75" customHeight="1" x14ac:dyDescent="0.45">
      <c r="A14" s="50" t="s">
        <v>46</v>
      </c>
      <c r="B14" s="46"/>
      <c r="C14" s="47"/>
      <c r="D14" s="51"/>
      <c r="E14" s="47"/>
    </row>
    <row r="15" spans="1:5" ht="12.75" customHeight="1" x14ac:dyDescent="0.45">
      <c r="A15" s="50" t="s">
        <v>47</v>
      </c>
      <c r="B15" s="46"/>
      <c r="C15" s="47"/>
      <c r="D15" s="51"/>
      <c r="E15" s="47"/>
    </row>
    <row r="16" spans="1:5" ht="12.75" customHeight="1" x14ac:dyDescent="0.45">
      <c r="A16" s="50" t="s">
        <v>48</v>
      </c>
      <c r="B16" s="46"/>
      <c r="C16" s="47"/>
      <c r="D16" s="51"/>
      <c r="E16" s="47"/>
    </row>
    <row r="17" spans="1:5" ht="12.75" customHeight="1" x14ac:dyDescent="0.45">
      <c r="A17" s="50" t="s">
        <v>49</v>
      </c>
      <c r="B17" s="46"/>
      <c r="C17" s="47"/>
      <c r="D17" s="51"/>
      <c r="E17" s="47"/>
    </row>
    <row r="18" spans="1:5" ht="12.75" customHeight="1" x14ac:dyDescent="0.45">
      <c r="A18" s="50" t="s">
        <v>50</v>
      </c>
      <c r="B18" s="46"/>
      <c r="C18" s="47"/>
      <c r="D18" s="51"/>
      <c r="E18" s="47"/>
    </row>
    <row r="19" spans="1:5" ht="12.75" customHeight="1" x14ac:dyDescent="0.45">
      <c r="A19" s="50" t="s">
        <v>51</v>
      </c>
      <c r="B19" s="46"/>
      <c r="C19" s="47"/>
      <c r="D19" s="51"/>
      <c r="E19" s="47"/>
    </row>
    <row r="20" spans="1:5" ht="12.75" customHeight="1" x14ac:dyDescent="0.45">
      <c r="A20" s="50" t="s">
        <v>52</v>
      </c>
      <c r="B20" s="46"/>
      <c r="C20" s="47"/>
      <c r="D20" s="51"/>
      <c r="E20" s="47"/>
    </row>
    <row r="21" spans="1:5" ht="12.75" customHeight="1" x14ac:dyDescent="0.45">
      <c r="A21" s="50" t="s">
        <v>53</v>
      </c>
      <c r="B21" s="46"/>
      <c r="C21" s="47"/>
      <c r="D21" s="51"/>
      <c r="E21" s="47"/>
    </row>
    <row r="22" spans="1:5" ht="12.75" customHeight="1" x14ac:dyDescent="0.45">
      <c r="A22" s="50" t="s">
        <v>54</v>
      </c>
      <c r="B22" s="46"/>
      <c r="C22" s="47"/>
      <c r="D22" s="51"/>
      <c r="E22" s="47"/>
    </row>
    <row r="23" spans="1:5" ht="12.75" customHeight="1" x14ac:dyDescent="0.45">
      <c r="A23" s="50" t="s">
        <v>55</v>
      </c>
      <c r="B23" s="46"/>
      <c r="C23" s="47"/>
      <c r="D23" s="51"/>
      <c r="E23" s="47"/>
    </row>
    <row r="24" spans="1:5" ht="12.75" customHeight="1" x14ac:dyDescent="0.45">
      <c r="A24" s="50" t="s">
        <v>56</v>
      </c>
      <c r="B24" s="46"/>
      <c r="C24" s="47"/>
      <c r="D24" s="51"/>
      <c r="E24" s="47"/>
    </row>
    <row r="25" spans="1:5" ht="12.75" customHeight="1" x14ac:dyDescent="0.45">
      <c r="A25" s="50" t="s">
        <v>57</v>
      </c>
      <c r="B25" s="46"/>
      <c r="C25" s="47"/>
      <c r="D25" s="51"/>
      <c r="E25" s="47"/>
    </row>
    <row r="26" spans="1:5" ht="12.75" customHeight="1" x14ac:dyDescent="0.45">
      <c r="A26" s="50" t="s">
        <v>58</v>
      </c>
      <c r="B26" s="46"/>
      <c r="C26" s="47"/>
      <c r="D26" s="51"/>
      <c r="E26" s="47"/>
    </row>
    <row r="27" spans="1:5" ht="12.75" customHeight="1" x14ac:dyDescent="0.45">
      <c r="A27" s="50" t="s">
        <v>59</v>
      </c>
      <c r="B27" s="46"/>
      <c r="C27" s="47"/>
      <c r="D27" s="51"/>
      <c r="E27" s="47"/>
    </row>
    <row r="28" spans="1:5" ht="12.75" customHeight="1" x14ac:dyDescent="0.45">
      <c r="A28" s="50" t="s">
        <v>60</v>
      </c>
      <c r="B28" s="46"/>
      <c r="C28" s="47"/>
      <c r="D28" s="51"/>
      <c r="E28" s="47"/>
    </row>
    <row r="29" spans="1:5" ht="12.75" customHeight="1" x14ac:dyDescent="0.45">
      <c r="A29" s="50" t="s">
        <v>61</v>
      </c>
      <c r="B29" s="46"/>
      <c r="C29" s="47"/>
      <c r="D29" s="51"/>
      <c r="E29" s="47"/>
    </row>
    <row r="30" spans="1:5" ht="12.75" customHeight="1" x14ac:dyDescent="0.45">
      <c r="A30" s="50" t="s">
        <v>62</v>
      </c>
      <c r="B30" s="46"/>
      <c r="C30" s="47"/>
      <c r="D30" s="51"/>
      <c r="E30" s="47"/>
    </row>
    <row r="31" spans="1:5" ht="12.75" customHeight="1" x14ac:dyDescent="0.45">
      <c r="A31" s="50" t="s">
        <v>63</v>
      </c>
      <c r="B31" s="46"/>
      <c r="C31" s="47"/>
      <c r="D31" s="51"/>
      <c r="E31" s="47"/>
    </row>
    <row r="32" spans="1:5" ht="12.75" customHeight="1" x14ac:dyDescent="0.45">
      <c r="A32" s="50" t="s">
        <v>64</v>
      </c>
      <c r="B32" s="46"/>
      <c r="C32" s="47"/>
      <c r="D32" s="51"/>
      <c r="E32" s="47"/>
    </row>
    <row r="33" spans="1:5" ht="12.75" customHeight="1" x14ac:dyDescent="0.45">
      <c r="A33" s="50" t="s">
        <v>65</v>
      </c>
      <c r="B33" s="46"/>
      <c r="C33" s="47"/>
      <c r="D33" s="51"/>
      <c r="E33" s="47"/>
    </row>
    <row r="34" spans="1:5" ht="12.75" customHeight="1" x14ac:dyDescent="0.45">
      <c r="A34" s="50" t="s">
        <v>66</v>
      </c>
      <c r="B34" s="46"/>
      <c r="C34" s="47"/>
      <c r="D34" s="51"/>
      <c r="E34" s="47"/>
    </row>
    <row r="35" spans="1:5" ht="12.75" customHeight="1" x14ac:dyDescent="0.45">
      <c r="A35" s="50" t="s">
        <v>67</v>
      </c>
      <c r="B35" s="46"/>
      <c r="C35" s="47"/>
      <c r="D35" s="51"/>
      <c r="E35" s="47"/>
    </row>
    <row r="36" spans="1:5" ht="12.75" customHeight="1" x14ac:dyDescent="0.45">
      <c r="A36" s="50" t="s">
        <v>68</v>
      </c>
      <c r="B36" s="46"/>
      <c r="C36" s="47"/>
      <c r="D36" s="51"/>
      <c r="E36" s="47"/>
    </row>
    <row r="37" spans="1:5" ht="12.75" customHeight="1" x14ac:dyDescent="0.45">
      <c r="A37" s="50" t="s">
        <v>69</v>
      </c>
      <c r="B37" s="46"/>
      <c r="C37" s="47"/>
      <c r="D37" s="51"/>
      <c r="E37" s="47"/>
    </row>
    <row r="38" spans="1:5" ht="12.75" customHeight="1" x14ac:dyDescent="0.45">
      <c r="A38" s="50" t="s">
        <v>70</v>
      </c>
      <c r="B38" s="46"/>
      <c r="C38" s="47"/>
      <c r="D38" s="51"/>
      <c r="E38" s="47"/>
    </row>
    <row r="39" spans="1:5" ht="12.75" customHeight="1" x14ac:dyDescent="0.45">
      <c r="A39" s="50" t="s">
        <v>71</v>
      </c>
      <c r="B39" s="46"/>
      <c r="C39" s="47"/>
      <c r="D39" s="51"/>
      <c r="E39" s="47"/>
    </row>
    <row r="40" spans="1:5" ht="12.75" customHeight="1" x14ac:dyDescent="0.45">
      <c r="A40" s="50" t="s">
        <v>72</v>
      </c>
      <c r="B40" s="46"/>
      <c r="C40" s="47"/>
      <c r="D40" s="51"/>
      <c r="E40" s="47"/>
    </row>
    <row r="41" spans="1:5" ht="12.75" customHeight="1" x14ac:dyDescent="0.45">
      <c r="A41" s="50" t="s">
        <v>73</v>
      </c>
      <c r="B41" s="46"/>
      <c r="C41" s="47"/>
      <c r="D41" s="51"/>
      <c r="E41" s="47"/>
    </row>
    <row r="42" spans="1:5" ht="12.75" customHeight="1" x14ac:dyDescent="0.45">
      <c r="A42" s="50" t="s">
        <v>74</v>
      </c>
      <c r="B42" s="46"/>
      <c r="C42" s="47"/>
      <c r="D42" s="51"/>
      <c r="E42" s="47"/>
    </row>
    <row r="43" spans="1:5" ht="12.75" customHeight="1" x14ac:dyDescent="0.45">
      <c r="A43" s="50" t="s">
        <v>75</v>
      </c>
      <c r="B43" s="46"/>
      <c r="C43" s="47"/>
      <c r="D43" s="51"/>
      <c r="E43" s="47"/>
    </row>
    <row r="44" spans="1:5" ht="12.75" customHeight="1" x14ac:dyDescent="0.45">
      <c r="A44" s="50" t="s">
        <v>76</v>
      </c>
      <c r="B44" s="46"/>
      <c r="C44" s="47"/>
      <c r="D44" s="51"/>
      <c r="E44" s="47"/>
    </row>
    <row r="45" spans="1:5" ht="12.75" customHeight="1" x14ac:dyDescent="0.45">
      <c r="A45" s="50" t="s">
        <v>77</v>
      </c>
      <c r="B45" s="46"/>
      <c r="C45" s="47"/>
      <c r="D45" s="51"/>
      <c r="E45" s="47"/>
    </row>
    <row r="46" spans="1:5" ht="12.75" customHeight="1" x14ac:dyDescent="0.45">
      <c r="A46" s="50" t="s">
        <v>78</v>
      </c>
      <c r="B46" s="46"/>
      <c r="C46" s="47"/>
      <c r="D46" s="51"/>
      <c r="E46" s="47"/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zoomScaleNormal="100" workbookViewId="0">
      <selection activeCell="V50" sqref="V50:V59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27" t="str">
        <f>CONCATENATE('INITIAL INPUT'!D12,"  ",'INITIAL INPUT'!G12)</f>
        <v>CITCS INTL  CSP 1126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4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45">
      <c r="A3" s="236" t="str">
        <f>'INITIAL INPUT'!J12</f>
        <v>DIGITAL DESIGN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45">
      <c r="A4" s="239" t="str">
        <f>CONCATENATE('INITIAL INPUT'!D14,"  ",'INITIAL INPUT'!G14)</f>
        <v xml:space="preserve">TTHSAT 10:20AM-11:45AM 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" customHeight="1" x14ac:dyDescent="0.45">
      <c r="A5" s="239" t="str">
        <f>CONCATENATE('INITIAL INPUT'!G16," Trimester ","SY ",'INITIAL INPUT'!D16)</f>
        <v>3RD Trimester SY 2017-2018</v>
      </c>
      <c r="B5" s="240"/>
      <c r="C5" s="241"/>
      <c r="D5" s="242"/>
      <c r="E5" s="279"/>
      <c r="F5" s="272"/>
      <c r="G5" s="284">
        <f>'INITIAL INPUT'!D20</f>
        <v>43255</v>
      </c>
      <c r="H5" s="274"/>
      <c r="I5" s="276"/>
      <c r="J5" s="279"/>
      <c r="K5" s="272"/>
      <c r="L5" s="284">
        <f>'INITIAL INPUT'!D22</f>
        <v>43285</v>
      </c>
      <c r="M5" s="267"/>
      <c r="N5" s="274"/>
      <c r="O5" s="276"/>
      <c r="P5" s="279"/>
      <c r="Q5" s="272"/>
      <c r="R5" s="284">
        <f>'INITIAL INPUT'!D24</f>
        <v>43312</v>
      </c>
      <c r="S5" s="267"/>
      <c r="T5" s="274"/>
      <c r="U5" s="276"/>
      <c r="V5" s="282"/>
      <c r="W5" s="294"/>
    </row>
    <row r="6" spans="1:24" s="74" customFormat="1" ht="12.75" customHeight="1" x14ac:dyDescent="0.4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3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35">
      <c r="A8" s="257"/>
      <c r="B8" s="258"/>
      <c r="C8" s="260"/>
      <c r="D8" s="226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8"/>
      <c r="I8" s="277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9"/>
      <c r="N8" s="248"/>
      <c r="O8" s="277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9"/>
      <c r="T8" s="248"/>
      <c r="U8" s="277"/>
      <c r="V8" s="283"/>
      <c r="W8" s="295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AQUINO, KURT LEE G. </v>
      </c>
      <c r="C9" s="104" t="str">
        <f>IF(NAMES!C2="","",NAMES!C2)</f>
        <v>M</v>
      </c>
      <c r="D9" s="81" t="str">
        <f>IF(NAMES!D2="","",NAMES!D2)</f>
        <v>BSIT-NET SEC TRACK-2</v>
      </c>
      <c r="E9" s="82" t="str">
        <f>IF(PRELIM!P9="","",$E$8*PRELIM!P9)</f>
        <v/>
      </c>
      <c r="F9" s="83" t="str">
        <f>IF(PRELIM!AB9="","",$F$8*PRELIM!AB9)</f>
        <v/>
      </c>
      <c r="G9" s="83">
        <f>IF(PRELIM!AD9="","",$G$8*PRELIM!AD9)</f>
        <v>35</v>
      </c>
      <c r="H9" s="84">
        <f t="shared" ref="H9:H40" si="0">IF(SUM(E9:G9)=0,"",SUM(E9:G9))</f>
        <v>35</v>
      </c>
      <c r="I9" s="85">
        <f>IF(H9="","",VLOOKUP(H9,'INITIAL INPUT'!$P$4:$R$34,3))</f>
        <v>73</v>
      </c>
      <c r="J9" s="83" t="str">
        <f>IF(MIDTERM!P9="","",$J$8*MIDTERM!P9)</f>
        <v/>
      </c>
      <c r="K9" s="83" t="str">
        <f>IF(MIDTERM!AB9="","",$K$8*MIDTERM!AB9)</f>
        <v/>
      </c>
      <c r="L9" s="83">
        <f>IF(MIDTERM!AD9="","",$L$8*MIDTERM!AD9)</f>
        <v>25.5</v>
      </c>
      <c r="M9" s="86">
        <f>IF(SUM(J9:L9)=0,"",SUM(J9:L9))</f>
        <v>25.5</v>
      </c>
      <c r="N9" s="87">
        <f>IF(M9="","",('INITIAL INPUT'!$J$25*CRS!H9+'INITIAL INPUT'!$K$25*CRS!M9))</f>
        <v>30.25</v>
      </c>
      <c r="O9" s="85">
        <f>IF(N9="","",VLOOKUP(N9,'INITIAL INPUT'!$P$4:$R$34,3))</f>
        <v>72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 t="s">
        <v>184</v>
      </c>
      <c r="W9" s="166" t="str">
        <f>IF(V9="","",IF(V9="OD","OD",IF(V9="UD","UD",IF(V9="INC","NFE",IF(V9&gt;74,"PASSED","FAILED")))))</f>
        <v>UD</v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BULOS, JOREYNA R. </v>
      </c>
      <c r="C10" s="104" t="str">
        <f>IF(NAMES!C3="","",NAMES!C3)</f>
        <v>F</v>
      </c>
      <c r="D10" s="81" t="str">
        <f>IF(NAMES!D3="","",NAMES!D3)</f>
        <v>BSIT-NET SEC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">
        <v>184</v>
      </c>
      <c r="W10" s="166" t="str">
        <f t="shared" ref="W10:W40" si="3">IF(V10="","",IF(V10="OD","OD",IF(V10="UD","UD",IF(V10="INC","NFE",IF(V10&gt;74,"PASSED","FAILED")))))</f>
        <v>UD</v>
      </c>
      <c r="X10" s="88"/>
    </row>
    <row r="11" spans="1:24" x14ac:dyDescent="0.35">
      <c r="A11" s="90" t="s">
        <v>36</v>
      </c>
      <c r="B11" s="79" t="str">
        <f>IF(NAMES!B4="","",NAMES!B4)</f>
        <v xml:space="preserve">MONIS, JEROME G. </v>
      </c>
      <c r="C11" s="104" t="str">
        <f>IF(NAMES!C4="","",NAMES!C4)</f>
        <v>M</v>
      </c>
      <c r="D11" s="81" t="str">
        <f>IF(NAMES!D4="","",NAMES!D4)</f>
        <v>BSIT-NET SEC TRACK-3</v>
      </c>
      <c r="E11" s="82">
        <f>IF(PRELIM!P11="","",$E$8*PRELIM!P11)</f>
        <v>24.8</v>
      </c>
      <c r="F11" s="83" t="str">
        <f>IF(PRELIM!AB11="","",$F$8*PRELIM!AB11)</f>
        <v/>
      </c>
      <c r="G11" s="83">
        <f>IF(PRELIM!AD11="","",$G$8*PRELIM!AD11)</f>
        <v>37</v>
      </c>
      <c r="H11" s="84">
        <f t="shared" si="0"/>
        <v>61.8</v>
      </c>
      <c r="I11" s="85">
        <f>IF(H11="","",VLOOKUP(H11,'INITIAL INPUT'!$P$4:$R$34,3))</f>
        <v>81</v>
      </c>
      <c r="J11" s="83">
        <f>IF(MIDTERM!P11="","",$J$8*MIDTERM!P11)</f>
        <v>31.5</v>
      </c>
      <c r="K11" s="83" t="str">
        <f>IF(MIDTERM!AB11="","",$K$8*MIDTERM!AB11)</f>
        <v/>
      </c>
      <c r="L11" s="83">
        <f>IF(MIDTERM!AD11="","",$L$8*MIDTERM!AD11)</f>
        <v>30.5</v>
      </c>
      <c r="M11" s="86">
        <f t="shared" si="2"/>
        <v>62</v>
      </c>
      <c r="N11" s="87">
        <f>IF(M11="","",('INITIAL INPUT'!$J$25*CRS!H11+'INITIAL INPUT'!$K$25*CRS!M11))</f>
        <v>61.9</v>
      </c>
      <c r="O11" s="85">
        <f>IF(N11="","",VLOOKUP(N11,'INITIAL INPUT'!$P$4:$R$34,3))</f>
        <v>81</v>
      </c>
      <c r="P11" s="83">
        <f>IF(FINAL!P11="","",CRS!$P$8*FINAL!P11)</f>
        <v>37.5</v>
      </c>
      <c r="Q11" s="83" t="str">
        <f>IF(FINAL!AB11="","",CRS!$Q$8*FINAL!AB11)</f>
        <v/>
      </c>
      <c r="R11" s="83">
        <f>IF(FINAL!AD11="","",CRS!$R$8*FINAL!AD11)</f>
        <v>34</v>
      </c>
      <c r="S11" s="86">
        <f t="shared" si="1"/>
        <v>71.5</v>
      </c>
      <c r="T11" s="87">
        <f>IF(S11="","",'INITIAL INPUT'!$J$26*CRS!H11+'INITIAL INPUT'!$K$26*CRS!M11+'INITIAL INPUT'!$L$26*CRS!S11)</f>
        <v>66.7</v>
      </c>
      <c r="U11" s="85">
        <f>IF(T11="","",VLOOKUP(T11,'INITIAL INPUT'!$P$4:$R$34,3))</f>
        <v>83</v>
      </c>
      <c r="V11" s="107">
        <f t="shared" ref="V11:V15" si="4">U11</f>
        <v>83</v>
      </c>
      <c r="W11" s="166" t="str">
        <f t="shared" si="3"/>
        <v>PASSED</v>
      </c>
      <c r="X11" s="91"/>
    </row>
    <row r="12" spans="1:24" x14ac:dyDescent="0.35">
      <c r="A12" s="90" t="s">
        <v>37</v>
      </c>
      <c r="B12" s="79" t="str">
        <f>IF(NAMES!B5="","",NAMES!B5)</f>
        <v xml:space="preserve">MORON, CHARLES JR. C. </v>
      </c>
      <c r="C12" s="104" t="str">
        <f>IF(NAMES!C5="","",NAMES!C5)</f>
        <v>M</v>
      </c>
      <c r="D12" s="81" t="str">
        <f>IF(NAMES!D5="","",NAMES!D5)</f>
        <v>BSCS-MOBILE TECH TRACK-2</v>
      </c>
      <c r="E12" s="82">
        <f>IF(PRELIM!P12="","",$E$8*PRELIM!P12)</f>
        <v>31.6</v>
      </c>
      <c r="F12" s="83" t="str">
        <f>IF(PRELIM!AB12="","",$F$8*PRELIM!AB12)</f>
        <v/>
      </c>
      <c r="G12" s="83">
        <f>IF(PRELIM!AD12="","",$G$8*PRELIM!AD12)</f>
        <v>28.000000000000004</v>
      </c>
      <c r="H12" s="84">
        <f t="shared" si="0"/>
        <v>59.600000000000009</v>
      </c>
      <c r="I12" s="85">
        <f>IF(H12="","",VLOOKUP(H12,'INITIAL INPUT'!$P$4:$R$34,3))</f>
        <v>80</v>
      </c>
      <c r="J12" s="83">
        <f>IF(MIDTERM!P12="","",$J$8*MIDTERM!P12)</f>
        <v>34</v>
      </c>
      <c r="K12" s="83" t="str">
        <f>IF(MIDTERM!AB12="","",$K$8*MIDTERM!AB12)</f>
        <v/>
      </c>
      <c r="L12" s="83">
        <f>IF(MIDTERM!AD12="","",$L$8*MIDTERM!AD12)</f>
        <v>35.5</v>
      </c>
      <c r="M12" s="86">
        <f t="shared" si="2"/>
        <v>69.5</v>
      </c>
      <c r="N12" s="87">
        <f>IF(M12="","",('INITIAL INPUT'!$J$25*CRS!H12+'INITIAL INPUT'!$K$25*CRS!M12))</f>
        <v>64.550000000000011</v>
      </c>
      <c r="O12" s="85">
        <f>IF(N12="","",VLOOKUP(N12,'INITIAL INPUT'!$P$4:$R$34,3))</f>
        <v>82</v>
      </c>
      <c r="P12" s="83">
        <f>IF(FINAL!P12="","",CRS!$P$8*FINAL!P12)</f>
        <v>31.25</v>
      </c>
      <c r="Q12" s="83" t="str">
        <f>IF(FINAL!AB12="","",CRS!$Q$8*FINAL!AB12)</f>
        <v/>
      </c>
      <c r="R12" s="83">
        <f>IF(FINAL!AD12="","",CRS!$R$8*FINAL!AD12)</f>
        <v>20</v>
      </c>
      <c r="S12" s="86">
        <f t="shared" si="1"/>
        <v>51.25</v>
      </c>
      <c r="T12" s="87">
        <f>IF(S12="","",'INITIAL INPUT'!$J$26*CRS!H12+'INITIAL INPUT'!$K$26*CRS!M12+'INITIAL INPUT'!$L$26*CRS!S12)</f>
        <v>57.900000000000006</v>
      </c>
      <c r="U12" s="85">
        <f>IF(T12="","",VLOOKUP(T12,'INITIAL INPUT'!$P$4:$R$34,3))</f>
        <v>79</v>
      </c>
      <c r="V12" s="107">
        <v>79</v>
      </c>
      <c r="W12" s="166" t="str">
        <f t="shared" si="3"/>
        <v>PASSED</v>
      </c>
      <c r="X12" s="91"/>
    </row>
    <row r="13" spans="1:24" x14ac:dyDescent="0.35">
      <c r="A13" s="90" t="s">
        <v>38</v>
      </c>
      <c r="B13" s="79" t="str">
        <f>IF(NAMES!B6="","",NAMES!B6)</f>
        <v xml:space="preserve">OSAY, DARWIN P. </v>
      </c>
      <c r="C13" s="104" t="str">
        <f>IF(NAMES!C6="","",NAMES!C6)</f>
        <v>M</v>
      </c>
      <c r="D13" s="81" t="str">
        <f>IF(NAMES!D6="","",NAMES!D6)</f>
        <v>BSIT-WEB TRACK-2</v>
      </c>
      <c r="E13" s="82">
        <f>IF(PRELIM!P13="","",$E$8*PRELIM!P13)</f>
        <v>16</v>
      </c>
      <c r="F13" s="83" t="str">
        <f>IF(PRELIM!AB13="","",$F$8*PRELIM!AB13)</f>
        <v/>
      </c>
      <c r="G13" s="83">
        <f>IF(PRELIM!AD13="","",$G$8*PRELIM!AD13)</f>
        <v>28.999999999999996</v>
      </c>
      <c r="H13" s="84">
        <f t="shared" si="0"/>
        <v>45</v>
      </c>
      <c r="I13" s="85">
        <f>IF(H13="","",VLOOKUP(H13,'INITIAL INPUT'!$P$4:$R$34,3))</f>
        <v>74</v>
      </c>
      <c r="J13" s="83">
        <f>IF(MIDTERM!P13="","",$J$8*MIDTERM!P13)</f>
        <v>41</v>
      </c>
      <c r="K13" s="83" t="str">
        <f>IF(MIDTERM!AB13="","",$K$8*MIDTERM!AB13)</f>
        <v/>
      </c>
      <c r="L13" s="83">
        <f>IF(MIDTERM!AD13="","",$L$8*MIDTERM!AD13)</f>
        <v>33.5</v>
      </c>
      <c r="M13" s="86">
        <f t="shared" si="2"/>
        <v>74.5</v>
      </c>
      <c r="N13" s="87">
        <f>IF(M13="","",('INITIAL INPUT'!$J$25*CRS!H13+'INITIAL INPUT'!$K$25*CRS!M13))</f>
        <v>59.75</v>
      </c>
      <c r="O13" s="85">
        <f>IF(N13="","",VLOOKUP(N13,'INITIAL INPUT'!$P$4:$R$34,3))</f>
        <v>80</v>
      </c>
      <c r="P13" s="83">
        <f>IF(FINAL!P13="","",CRS!$P$8*FINAL!P13)</f>
        <v>37.5</v>
      </c>
      <c r="Q13" s="83" t="str">
        <f>IF(FINAL!AB13="","",CRS!$Q$8*FINAL!AB13)</f>
        <v/>
      </c>
      <c r="R13" s="83">
        <f>IF(FINAL!AD13="","",CRS!$R$8*FINAL!AD13)</f>
        <v>16</v>
      </c>
      <c r="S13" s="86">
        <f t="shared" si="1"/>
        <v>53.5</v>
      </c>
      <c r="T13" s="87">
        <f>IF(S13="","",'INITIAL INPUT'!$J$26*CRS!H13+'INITIAL INPUT'!$K$26*CRS!M13+'INITIAL INPUT'!$L$26*CRS!S13)</f>
        <v>56.625</v>
      </c>
      <c r="U13" s="85">
        <f>IF(T13="","",VLOOKUP(T13,'INITIAL INPUT'!$P$4:$R$34,3))</f>
        <v>78</v>
      </c>
      <c r="V13" s="107">
        <v>78</v>
      </c>
      <c r="W13" s="166" t="str">
        <f t="shared" si="3"/>
        <v>PASSED</v>
      </c>
      <c r="X13" s="91"/>
    </row>
    <row r="14" spans="1:24" x14ac:dyDescent="0.35">
      <c r="A14" s="90" t="s">
        <v>39</v>
      </c>
      <c r="B14" s="79" t="str">
        <f>IF(NAMES!B7="","",NAMES!B7)</f>
        <v xml:space="preserve">ROSIMO, EZEKIEL JOHN O. </v>
      </c>
      <c r="C14" s="104" t="str">
        <f>IF(NAMES!C7="","",NAMES!C7)</f>
        <v>M</v>
      </c>
      <c r="D14" s="81" t="str">
        <f>IF(NAMES!D7="","",NAMES!D7)</f>
        <v>BSIT-NET SEC TRACK-2</v>
      </c>
      <c r="E14" s="82">
        <f>IF(PRELIM!P14="","",$E$8*PRELIM!P14)</f>
        <v>28.000000000000004</v>
      </c>
      <c r="F14" s="83" t="str">
        <f>IF(PRELIM!AB14="","",$F$8*PRELIM!AB14)</f>
        <v/>
      </c>
      <c r="G14" s="83">
        <f>IF(PRELIM!AD14="","",$G$8*PRELIM!AD14)</f>
        <v>24</v>
      </c>
      <c r="H14" s="84">
        <f t="shared" si="0"/>
        <v>52</v>
      </c>
      <c r="I14" s="85">
        <f>IF(H14="","",VLOOKUP(H14,'INITIAL INPUT'!$P$4:$R$34,3))</f>
        <v>76</v>
      </c>
      <c r="J14" s="83">
        <f>IF(MIDTERM!P14="","",$J$8*MIDTERM!P14)</f>
        <v>30.5</v>
      </c>
      <c r="K14" s="83" t="str">
        <f>IF(MIDTERM!AB14="","",$K$8*MIDTERM!AB14)</f>
        <v/>
      </c>
      <c r="L14" s="83">
        <f>IF(MIDTERM!AD14="","",$L$8*MIDTERM!AD14)</f>
        <v>34</v>
      </c>
      <c r="M14" s="86">
        <f t="shared" si="2"/>
        <v>64.5</v>
      </c>
      <c r="N14" s="87">
        <f>IF(M14="","",('INITIAL INPUT'!$J$25*CRS!H14+'INITIAL INPUT'!$K$25*CRS!M14))</f>
        <v>58.25</v>
      </c>
      <c r="O14" s="85">
        <f>IF(N14="","",VLOOKUP(N14,'INITIAL INPUT'!$P$4:$R$34,3))</f>
        <v>79</v>
      </c>
      <c r="P14" s="83">
        <f>IF(FINAL!P14="","",CRS!$P$8*FINAL!P14)</f>
        <v>37.5</v>
      </c>
      <c r="Q14" s="83" t="str">
        <f>IF(FINAL!AB14="","",CRS!$Q$8*FINAL!AB14)</f>
        <v/>
      </c>
      <c r="R14" s="83">
        <f>IF(FINAL!AD14="","",CRS!$R$8*FINAL!AD14)</f>
        <v>20</v>
      </c>
      <c r="S14" s="86">
        <f t="shared" si="1"/>
        <v>57.5</v>
      </c>
      <c r="T14" s="87">
        <f>IF(S14="","",'INITIAL INPUT'!$J$26*CRS!H14+'INITIAL INPUT'!$K$26*CRS!M14+'INITIAL INPUT'!$L$26*CRS!S14)</f>
        <v>57.875</v>
      </c>
      <c r="U14" s="85">
        <f>IF(T14="","",VLOOKUP(T14,'INITIAL INPUT'!$P$4:$R$34,3))</f>
        <v>79</v>
      </c>
      <c r="V14" s="107">
        <f t="shared" si="4"/>
        <v>79</v>
      </c>
      <c r="W14" s="166" t="str">
        <f t="shared" si="3"/>
        <v>PASSED</v>
      </c>
      <c r="X14" s="91"/>
    </row>
    <row r="15" spans="1:24" x14ac:dyDescent="0.35">
      <c r="A15" s="90" t="s">
        <v>40</v>
      </c>
      <c r="B15" s="79" t="str">
        <f>IF(NAMES!B8="","",NAMES!B8)</f>
        <v/>
      </c>
      <c r="C15" s="104" t="str">
        <f>IF(NAMES!C8="","",NAMES!C8)</f>
        <v/>
      </c>
      <c r="D15" s="81" t="str">
        <f>IF(NAMES!D8="","",NAMES!D8)</f>
        <v/>
      </c>
      <c r="E15" s="82" t="str">
        <f>IF(PRELIM!P15="","",$E$8*PRELIM!P15)</f>
        <v/>
      </c>
      <c r="F15" s="83" t="str">
        <f>IF(PRELIM!AB15="","",$F$8*PRELIM!AB15)</f>
        <v/>
      </c>
      <c r="G15" s="83" t="str">
        <f>IF(PRELIM!AD15="","",$G$8*PRELIM!AD15)</f>
        <v/>
      </c>
      <c r="H15" s="84" t="str">
        <f t="shared" si="0"/>
        <v/>
      </c>
      <c r="I15" s="85" t="str">
        <f>IF(H15="","",VLOOKUP(H15,'INITIAL INPUT'!$P$4:$R$34,3))</f>
        <v/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4"/>
        <v/>
      </c>
      <c r="W15" s="166" t="str">
        <f t="shared" si="3"/>
        <v/>
      </c>
      <c r="X15" s="91"/>
    </row>
    <row r="16" spans="1:24" x14ac:dyDescent="0.35">
      <c r="A16" s="90" t="s">
        <v>41</v>
      </c>
      <c r="B16" s="79" t="str">
        <f>IF(NAMES!B9="","",NAMES!B9)</f>
        <v/>
      </c>
      <c r="C16" s="104" t="str">
        <f>IF(NAMES!C9="","",NAMES!C9)</f>
        <v/>
      </c>
      <c r="D16" s="81" t="str">
        <f>IF(NAMES!D9="","",NAMES!D9)</f>
        <v/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/>
      <c r="W16" s="166" t="str">
        <f t="shared" si="3"/>
        <v/>
      </c>
      <c r="X16" s="91"/>
    </row>
    <row r="17" spans="1:25" x14ac:dyDescent="0.35">
      <c r="A17" s="90" t="s">
        <v>42</v>
      </c>
      <c r="B17" s="79" t="str">
        <f>IF(NAMES!B10="","",NAMES!B10)</f>
        <v/>
      </c>
      <c r="C17" s="104" t="str">
        <f>IF(NAMES!C10="","",NAMES!C10)</f>
        <v/>
      </c>
      <c r="D17" s="81" t="str">
        <f>IF(NAMES!D10="","",NAMES!D10)</f>
        <v/>
      </c>
      <c r="E17" s="82" t="str">
        <f>IF(PRELIM!P17="","",$E$8*PRELIM!P17)</f>
        <v/>
      </c>
      <c r="F17" s="83" t="str">
        <f>IF(PRELIM!AB17="","",$F$8*PRELIM!AB17)</f>
        <v/>
      </c>
      <c r="G17" s="83" t="str">
        <f>IF(PRELIM!AD17="","",$G$8*PRELIM!AD17)</f>
        <v/>
      </c>
      <c r="H17" s="84" t="str">
        <f t="shared" si="0"/>
        <v/>
      </c>
      <c r="I17" s="85" t="str">
        <f>IF(H17="","",VLOOKUP(H17,'INITIAL INPUT'!$P$4:$R$34,3))</f>
        <v/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/>
      <c r="W17" s="166" t="str">
        <f t="shared" si="3"/>
        <v/>
      </c>
      <c r="X17" s="91"/>
    </row>
    <row r="18" spans="1:25" x14ac:dyDescent="0.35">
      <c r="A18" s="90" t="s">
        <v>43</v>
      </c>
      <c r="B18" s="79" t="str">
        <f>IF(NAMES!B11="","",NAMES!B11)</f>
        <v/>
      </c>
      <c r="C18" s="104" t="str">
        <f>IF(NAMES!C11="","",NAMES!C11)</f>
        <v/>
      </c>
      <c r="D18" s="81" t="str">
        <f>IF(NAMES!D11="","",NAMES!D11)</f>
        <v/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/>
      <c r="W18" s="166" t="str">
        <f t="shared" si="3"/>
        <v/>
      </c>
      <c r="X18" s="91"/>
    </row>
    <row r="19" spans="1:25" x14ac:dyDescent="0.35">
      <c r="A19" s="90" t="s">
        <v>44</v>
      </c>
      <c r="B19" s="79" t="str">
        <f>IF(NAMES!B12="","",NAMES!B12)</f>
        <v/>
      </c>
      <c r="C19" s="104" t="str">
        <f>IF(NAMES!C12="","",NAMES!C12)</f>
        <v/>
      </c>
      <c r="D19" s="81" t="str">
        <f>IF(NAMES!D12="","",NAMES!D12)</f>
        <v/>
      </c>
      <c r="E19" s="82" t="str">
        <f>IF(PRELIM!P19="","",$E$8*PRELIM!P19)</f>
        <v/>
      </c>
      <c r="F19" s="83" t="str">
        <f>IF(PRELIM!AB19="","",$F$8*PRELIM!AB19)</f>
        <v/>
      </c>
      <c r="G19" s="83" t="str">
        <f>IF(PRELIM!AD19="","",$G$8*PRELIM!AD19)</f>
        <v/>
      </c>
      <c r="H19" s="84" t="str">
        <f t="shared" si="0"/>
        <v/>
      </c>
      <c r="I19" s="85" t="str">
        <f>IF(H19="","",VLOOKUP(H19,'INITIAL INPUT'!$P$4:$R$34,3))</f>
        <v/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/>
      <c r="W19" s="166" t="str">
        <f t="shared" si="3"/>
        <v/>
      </c>
      <c r="X19" s="91"/>
    </row>
    <row r="20" spans="1:25" x14ac:dyDescent="0.35">
      <c r="A20" s="90" t="s">
        <v>45</v>
      </c>
      <c r="B20" s="79" t="str">
        <f>IF(NAMES!B13="","",NAMES!B13)</f>
        <v/>
      </c>
      <c r="C20" s="104" t="str">
        <f>IF(NAMES!C13="","",NAMES!C13)</f>
        <v/>
      </c>
      <c r="D20" s="81" t="str">
        <f>IF(NAMES!D13="","",NAMES!D13)</f>
        <v/>
      </c>
      <c r="E20" s="82" t="str">
        <f>IF(PRELIM!P20="","",$E$8*PRELIM!P20)</f>
        <v/>
      </c>
      <c r="F20" s="83" t="str">
        <f>IF(PRELIM!AB20="","",$F$8*PRELIM!AB20)</f>
        <v/>
      </c>
      <c r="G20" s="83" t="str">
        <f>IF(PRELIM!AD20="","",$G$8*PRELIM!AD20)</f>
        <v/>
      </c>
      <c r="H20" s="84" t="str">
        <f t="shared" si="0"/>
        <v/>
      </c>
      <c r="I20" s="85" t="str">
        <f>IF(H20="","",VLOOKUP(H20,'INITIAL INPUT'!$P$4:$R$34,3))</f>
        <v/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/>
      <c r="W20" s="166" t="str">
        <f t="shared" si="3"/>
        <v/>
      </c>
      <c r="X20" s="91"/>
    </row>
    <row r="21" spans="1:25" x14ac:dyDescent="0.35">
      <c r="A21" s="90" t="s">
        <v>46</v>
      </c>
      <c r="B21" s="79" t="str">
        <f>IF(NAMES!B14="","",NAMES!B14)</f>
        <v/>
      </c>
      <c r="C21" s="104" t="str">
        <f>IF(NAMES!C14="","",NAMES!C14)</f>
        <v/>
      </c>
      <c r="D21" s="81" t="str">
        <f>IF(NAMES!D14="","",NAMES!D14)</f>
        <v/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/>
      <c r="W21" s="166" t="str">
        <f t="shared" si="3"/>
        <v/>
      </c>
      <c r="X21" s="91"/>
    </row>
    <row r="22" spans="1:25" x14ac:dyDescent="0.35">
      <c r="A22" s="90" t="s">
        <v>47</v>
      </c>
      <c r="B22" s="79" t="str">
        <f>IF(NAMES!B15="","",NAMES!B15)</f>
        <v/>
      </c>
      <c r="C22" s="104" t="str">
        <f>IF(NAMES!C15="","",NAMES!C15)</f>
        <v/>
      </c>
      <c r="D22" s="81" t="str">
        <f>IF(NAMES!D15="","",NAMES!D15)</f>
        <v/>
      </c>
      <c r="E22" s="82" t="str">
        <f>IF(PRELIM!P22="","",$E$8*PRELIM!P22)</f>
        <v/>
      </c>
      <c r="F22" s="83" t="str">
        <f>IF(PRELIM!AB22="","",$F$8*PRELIM!AB22)</f>
        <v/>
      </c>
      <c r="G22" s="83" t="str">
        <f>IF(PRELIM!AD22="","",$G$8*PRELIM!AD22)</f>
        <v/>
      </c>
      <c r="H22" s="84" t="str">
        <f t="shared" si="0"/>
        <v/>
      </c>
      <c r="I22" s="85" t="str">
        <f>IF(H22="","",VLOOKUP(H22,'INITIAL INPUT'!$P$4:$R$34,3))</f>
        <v/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/>
      <c r="W22" s="166" t="str">
        <f t="shared" si="3"/>
        <v/>
      </c>
      <c r="X22" s="91"/>
    </row>
    <row r="23" spans="1:25" x14ac:dyDescent="0.35">
      <c r="A23" s="90" t="s">
        <v>48</v>
      </c>
      <c r="B23" s="79" t="str">
        <f>IF(NAMES!B16="","",NAMES!B16)</f>
        <v/>
      </c>
      <c r="C23" s="104" t="str">
        <f>IF(NAMES!C16="","",NAMES!C16)</f>
        <v/>
      </c>
      <c r="D23" s="81" t="str">
        <f>IF(NAMES!D16="","",NAMES!D16)</f>
        <v/>
      </c>
      <c r="E23" s="82" t="str">
        <f>IF(PRELIM!P23="","",$E$8*PRELIM!P23)</f>
        <v/>
      </c>
      <c r="F23" s="83" t="str">
        <f>IF(PRELIM!AB23="","",$F$8*PRELIM!AB23)</f>
        <v/>
      </c>
      <c r="G23" s="83" t="str">
        <f>IF(PRELIM!AD23="","",$G$8*PRELIM!AD23)</f>
        <v/>
      </c>
      <c r="H23" s="84" t="str">
        <f t="shared" si="0"/>
        <v/>
      </c>
      <c r="I23" s="85" t="str">
        <f>IF(H23="","",VLOOKUP(H23,'INITIAL INPUT'!$P$4:$R$34,3))</f>
        <v/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/>
      <c r="W23" s="166" t="str">
        <f t="shared" si="3"/>
        <v/>
      </c>
      <c r="X23" s="91"/>
    </row>
    <row r="24" spans="1:25" x14ac:dyDescent="0.35">
      <c r="A24" s="90" t="s">
        <v>49</v>
      </c>
      <c r="B24" s="79" t="str">
        <f>IF(NAMES!B17="","",NAMES!B17)</f>
        <v/>
      </c>
      <c r="C24" s="104" t="str">
        <f>IF(NAMES!C17="","",NAMES!C17)</f>
        <v/>
      </c>
      <c r="D24" s="81" t="str">
        <f>IF(NAMES!D17="","",NAMES!D17)</f>
        <v/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/>
      <c r="W24" s="166" t="str">
        <f t="shared" si="3"/>
        <v/>
      </c>
      <c r="X24" s="91"/>
    </row>
    <row r="25" spans="1:25" x14ac:dyDescent="0.35">
      <c r="A25" s="90" t="s">
        <v>50</v>
      </c>
      <c r="B25" s="79" t="str">
        <f>IF(NAMES!B18="","",NAMES!B18)</f>
        <v/>
      </c>
      <c r="C25" s="104" t="str">
        <f>IF(NAMES!C18="","",NAMES!C18)</f>
        <v/>
      </c>
      <c r="D25" s="81" t="str">
        <f>IF(NAMES!D18="","",NAMES!D18)</f>
        <v/>
      </c>
      <c r="E25" s="82" t="str">
        <f>IF(PRELIM!P25="","",$E$8*PRELIM!P25)</f>
        <v/>
      </c>
      <c r="F25" s="83" t="str">
        <f>IF(PRELIM!AB25="","",$F$8*PRELIM!AB25)</f>
        <v/>
      </c>
      <c r="G25" s="83" t="str">
        <f>IF(PRELIM!AD25="","",$G$8*PRELIM!AD25)</f>
        <v/>
      </c>
      <c r="H25" s="84" t="str">
        <f t="shared" si="0"/>
        <v/>
      </c>
      <c r="I25" s="85" t="str">
        <f>IF(H25="","",VLOOKUP(H25,'INITIAL INPUT'!$P$4:$R$34,3))</f>
        <v/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/>
      <c r="W25" s="166" t="str">
        <f t="shared" si="3"/>
        <v/>
      </c>
      <c r="X25" s="91"/>
    </row>
    <row r="26" spans="1:25" x14ac:dyDescent="0.35">
      <c r="A26" s="90" t="s">
        <v>51</v>
      </c>
      <c r="B26" s="79" t="str">
        <f>IF(NAMES!B19="","",NAMES!B19)</f>
        <v/>
      </c>
      <c r="C26" s="104" t="str">
        <f>IF(NAMES!C19="","",NAMES!C19)</f>
        <v/>
      </c>
      <c r="D26" s="81" t="str">
        <f>IF(NAMES!D19="","",NAMES!D19)</f>
        <v/>
      </c>
      <c r="E26" s="82" t="str">
        <f>IF(PRELIM!P26="","",$E$8*PRELIM!P26)</f>
        <v/>
      </c>
      <c r="F26" s="83" t="str">
        <f>IF(PRELIM!AB26="","",$F$8*PRELIM!AB26)</f>
        <v/>
      </c>
      <c r="G26" s="83" t="str">
        <f>IF(PRELIM!AD26="","",$G$8*PRELIM!AD26)</f>
        <v/>
      </c>
      <c r="H26" s="84" t="str">
        <f t="shared" si="0"/>
        <v/>
      </c>
      <c r="I26" s="85" t="str">
        <f>IF(H26="","",VLOOKUP(H26,'INITIAL INPUT'!$P$4:$R$34,3))</f>
        <v/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/>
      <c r="W26" s="166" t="str">
        <f t="shared" si="3"/>
        <v/>
      </c>
      <c r="X26" s="296"/>
      <c r="Y26" s="286" t="s">
        <v>127</v>
      </c>
    </row>
    <row r="27" spans="1:25" x14ac:dyDescent="0.35">
      <c r="A27" s="90" t="s">
        <v>52</v>
      </c>
      <c r="B27" s="79" t="str">
        <f>IF(NAMES!B20="","",NAMES!B20)</f>
        <v/>
      </c>
      <c r="C27" s="104" t="str">
        <f>IF(NAMES!C20="","",NAMES!C20)</f>
        <v/>
      </c>
      <c r="D27" s="81" t="str">
        <f>IF(NAMES!D20="","",NAMES!D20)</f>
        <v/>
      </c>
      <c r="E27" s="82" t="str">
        <f>IF(PRELIM!P27="","",$E$8*PRELIM!P27)</f>
        <v/>
      </c>
      <c r="F27" s="83" t="str">
        <f>IF(PRELIM!AB27="","",$F$8*PRELIM!AB27)</f>
        <v/>
      </c>
      <c r="G27" s="83" t="str">
        <f>IF(PRELIM!AD27="","",$G$8*PRELIM!AD27)</f>
        <v/>
      </c>
      <c r="H27" s="84" t="str">
        <f t="shared" si="0"/>
        <v/>
      </c>
      <c r="I27" s="85" t="str">
        <f>IF(H27="","",VLOOKUP(H27,'INITIAL INPUT'!$P$4:$R$34,3))</f>
        <v/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/>
      <c r="W27" s="166" t="str">
        <f t="shared" si="3"/>
        <v/>
      </c>
      <c r="X27" s="297"/>
      <c r="Y27" s="287"/>
    </row>
    <row r="28" spans="1:25" x14ac:dyDescent="0.35">
      <c r="A28" s="90" t="s">
        <v>53</v>
      </c>
      <c r="B28" s="79" t="str">
        <f>IF(NAMES!B21="","",NAMES!B21)</f>
        <v/>
      </c>
      <c r="C28" s="104" t="str">
        <f>IF(NAMES!C21="","",NAMES!C21)</f>
        <v/>
      </c>
      <c r="D28" s="81" t="str">
        <f>IF(NAMES!D21="","",NAMES!D21)</f>
        <v/>
      </c>
      <c r="E28" s="82" t="str">
        <f>IF(PRELIM!P28="","",$E$8*PRELIM!P28)</f>
        <v/>
      </c>
      <c r="F28" s="83" t="str">
        <f>IF(PRELIM!AB28="","",$F$8*PRELIM!AB28)</f>
        <v/>
      </c>
      <c r="G28" s="83" t="str">
        <f>IF(PRELIM!AD28="","",$G$8*PRELIM!AD28)</f>
        <v/>
      </c>
      <c r="H28" s="84" t="str">
        <f t="shared" si="0"/>
        <v/>
      </c>
      <c r="I28" s="85" t="str">
        <f>IF(H28="","",VLOOKUP(H28,'INITIAL INPUT'!$P$4:$R$34,3))</f>
        <v/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/>
      <c r="W28" s="166" t="str">
        <f t="shared" si="3"/>
        <v/>
      </c>
      <c r="X28" s="297"/>
      <c r="Y28" s="287"/>
    </row>
    <row r="29" spans="1:25" ht="12.75" customHeight="1" x14ac:dyDescent="0.35">
      <c r="A29" s="90" t="s">
        <v>54</v>
      </c>
      <c r="B29" s="79" t="str">
        <f>IF(NAMES!B22="","",NAMES!B22)</f>
        <v/>
      </c>
      <c r="C29" s="104" t="str">
        <f>IF(NAMES!C22="","",NAMES!C22)</f>
        <v/>
      </c>
      <c r="D29" s="81" t="str">
        <f>IF(NAMES!D22="","",NAMES!D22)</f>
        <v/>
      </c>
      <c r="E29" s="82" t="str">
        <f>IF(PRELIM!P29="","",$E$8*PRELIM!P29)</f>
        <v/>
      </c>
      <c r="F29" s="83" t="str">
        <f>IF(PRELIM!AB29="","",$F$8*PRELIM!AB29)</f>
        <v/>
      </c>
      <c r="G29" s="83" t="str">
        <f>IF(PRELIM!AD29="","",$G$8*PRELIM!AD29)</f>
        <v/>
      </c>
      <c r="H29" s="84" t="str">
        <f t="shared" si="0"/>
        <v/>
      </c>
      <c r="I29" s="85" t="str">
        <f>IF(H29="","",VLOOKUP(H29,'INITIAL INPUT'!$P$4:$R$34,3))</f>
        <v/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/>
      <c r="W29" s="166" t="str">
        <f t="shared" si="3"/>
        <v/>
      </c>
      <c r="X29" s="297"/>
      <c r="Y29" s="287"/>
    </row>
    <row r="30" spans="1:25" x14ac:dyDescent="0.35">
      <c r="A30" s="90" t="s">
        <v>55</v>
      </c>
      <c r="B30" s="79" t="str">
        <f>IF(NAMES!B23="","",NAMES!B23)</f>
        <v/>
      </c>
      <c r="C30" s="104" t="str">
        <f>IF(NAMES!C23="","",NAMES!C23)</f>
        <v/>
      </c>
      <c r="D30" s="81" t="str">
        <f>IF(NAMES!D23="","",NAMES!D23)</f>
        <v/>
      </c>
      <c r="E30" s="82" t="str">
        <f>IF(PRELIM!P30="","",$E$8*PRELIM!P30)</f>
        <v/>
      </c>
      <c r="F30" s="83" t="str">
        <f>IF(PRELIM!AB30="","",$F$8*PRELIM!AB30)</f>
        <v/>
      </c>
      <c r="G30" s="83" t="str">
        <f>IF(PRELIM!AD30="","",$G$8*PRELIM!AD30)</f>
        <v/>
      </c>
      <c r="H30" s="84" t="str">
        <f t="shared" si="0"/>
        <v/>
      </c>
      <c r="I30" s="85" t="str">
        <f>IF(H30="","",VLOOKUP(H30,'INITIAL INPUT'!$P$4:$R$34,3))</f>
        <v/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/>
      <c r="W30" s="166" t="str">
        <f t="shared" si="3"/>
        <v/>
      </c>
      <c r="X30" s="297"/>
      <c r="Y30" s="287"/>
    </row>
    <row r="31" spans="1:25" x14ac:dyDescent="0.35">
      <c r="A31" s="90" t="s">
        <v>56</v>
      </c>
      <c r="B31" s="79" t="str">
        <f>IF(NAMES!B24="","",NAMES!B24)</f>
        <v/>
      </c>
      <c r="C31" s="104" t="str">
        <f>IF(NAMES!C24="","",NAMES!C24)</f>
        <v/>
      </c>
      <c r="D31" s="81" t="str">
        <f>IF(NAMES!D24="","",NAMES!D24)</f>
        <v/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/>
      <c r="W31" s="166" t="str">
        <f t="shared" si="3"/>
        <v/>
      </c>
      <c r="X31" s="297"/>
      <c r="Y31" s="287"/>
    </row>
    <row r="32" spans="1:25" x14ac:dyDescent="0.35">
      <c r="A32" s="90" t="s">
        <v>57</v>
      </c>
      <c r="B32" s="79" t="str">
        <f>IF(NAMES!B25="","",NAMES!B25)</f>
        <v/>
      </c>
      <c r="C32" s="104" t="str">
        <f>IF(NAMES!C25="","",NAMES!C25)</f>
        <v/>
      </c>
      <c r="D32" s="81" t="str">
        <f>IF(NAMES!D25="","",NAMES!D25)</f>
        <v/>
      </c>
      <c r="E32" s="82" t="str">
        <f>IF(PRELIM!P32="","",$E$8*PRELIM!P32)</f>
        <v/>
      </c>
      <c r="F32" s="83" t="str">
        <f>IF(PRELIM!AB32="","",$F$8*PRELIM!AB32)</f>
        <v/>
      </c>
      <c r="G32" s="83" t="str">
        <f>IF(PRELIM!AD32="","",$G$8*PRELIM!AD32)</f>
        <v/>
      </c>
      <c r="H32" s="84" t="str">
        <f t="shared" si="0"/>
        <v/>
      </c>
      <c r="I32" s="85" t="str">
        <f>IF(H32="","",VLOOKUP(H32,'INITIAL INPUT'!$P$4:$R$34,3))</f>
        <v/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/>
      <c r="W32" s="166" t="str">
        <f t="shared" si="3"/>
        <v/>
      </c>
      <c r="X32" s="297"/>
      <c r="Y32" s="287"/>
    </row>
    <row r="33" spans="1:25" x14ac:dyDescent="0.35">
      <c r="A33" s="90" t="s">
        <v>58</v>
      </c>
      <c r="B33" s="79" t="str">
        <f>IF(NAMES!B26="","",NAMES!B26)</f>
        <v/>
      </c>
      <c r="C33" s="104" t="str">
        <f>IF(NAMES!C26="","",NAMES!C26)</f>
        <v/>
      </c>
      <c r="D33" s="81" t="str">
        <f>IF(NAMES!D26="","",NAMES!D26)</f>
        <v/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/>
      <c r="W33" s="166" t="str">
        <f t="shared" si="3"/>
        <v/>
      </c>
      <c r="X33" s="297"/>
      <c r="Y33" s="287"/>
    </row>
    <row r="34" spans="1:25" x14ac:dyDescent="0.35">
      <c r="A34" s="90" t="s">
        <v>59</v>
      </c>
      <c r="B34" s="79" t="str">
        <f>IF(NAMES!B27="","",NAMES!B27)</f>
        <v/>
      </c>
      <c r="C34" s="104" t="str">
        <f>IF(NAMES!C27="","",NAMES!C27)</f>
        <v/>
      </c>
      <c r="D34" s="81" t="str">
        <f>IF(NAMES!D27="","",NAMES!D27)</f>
        <v/>
      </c>
      <c r="E34" s="82" t="str">
        <f>IF(PRELIM!P34="","",$E$8*PRELIM!P34)</f>
        <v/>
      </c>
      <c r="F34" s="83" t="str">
        <f>IF(PRELIM!AB34="","",$F$8*PRELIM!AB34)</f>
        <v/>
      </c>
      <c r="G34" s="83" t="str">
        <f>IF(PRELIM!AD34="","",$G$8*PRELIM!AD34)</f>
        <v/>
      </c>
      <c r="H34" s="84" t="str">
        <f t="shared" si="0"/>
        <v/>
      </c>
      <c r="I34" s="85" t="str">
        <f>IF(H34="","",VLOOKUP(H34,'INITIAL INPUT'!$P$4:$R$34,3))</f>
        <v/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/>
      <c r="W34" s="166" t="str">
        <f t="shared" si="3"/>
        <v/>
      </c>
      <c r="X34" s="297"/>
      <c r="Y34" s="287"/>
    </row>
    <row r="35" spans="1:25" x14ac:dyDescent="0.35">
      <c r="A35" s="90" t="s">
        <v>60</v>
      </c>
      <c r="B35" s="79" t="str">
        <f>IF(NAMES!B28="","",NAMES!B28)</f>
        <v/>
      </c>
      <c r="C35" s="104" t="str">
        <f>IF(NAMES!C28="","",NAMES!C28)</f>
        <v/>
      </c>
      <c r="D35" s="81" t="str">
        <f>IF(NAMES!D28="","",NAMES!D28)</f>
        <v/>
      </c>
      <c r="E35" s="82" t="str">
        <f>IF(PRELIM!P35="","",$E$8*PRELIM!P35)</f>
        <v/>
      </c>
      <c r="F35" s="83" t="str">
        <f>IF(PRELIM!AB35="","",$F$8*PRELIM!AB35)</f>
        <v/>
      </c>
      <c r="G35" s="83" t="str">
        <f>IF(PRELIM!AD35="","",$G$8*PRELIM!AD35)</f>
        <v/>
      </c>
      <c r="H35" s="84" t="str">
        <f t="shared" si="0"/>
        <v/>
      </c>
      <c r="I35" s="85" t="str">
        <f>IF(H35="","",VLOOKUP(H35,'INITIAL INPUT'!$P$4:$R$34,3))</f>
        <v/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/>
      <c r="W35" s="166" t="str">
        <f t="shared" si="3"/>
        <v/>
      </c>
      <c r="X35" s="297"/>
      <c r="Y35" s="287"/>
    </row>
    <row r="36" spans="1:25" x14ac:dyDescent="0.35">
      <c r="A36" s="90" t="s">
        <v>61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/>
      <c r="W36" s="166" t="str">
        <f t="shared" si="3"/>
        <v/>
      </c>
      <c r="X36" s="297"/>
      <c r="Y36" s="287"/>
    </row>
    <row r="37" spans="1:25" x14ac:dyDescent="0.35">
      <c r="A37" s="90" t="s">
        <v>62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/>
      <c r="W37" s="166" t="str">
        <f t="shared" si="3"/>
        <v/>
      </c>
      <c r="X37" s="297"/>
      <c r="Y37" s="287"/>
    </row>
    <row r="38" spans="1:25" x14ac:dyDescent="0.35">
      <c r="A38" s="90" t="s">
        <v>63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/>
      <c r="W38" s="166" t="str">
        <f t="shared" si="3"/>
        <v/>
      </c>
      <c r="X38" s="297"/>
      <c r="Y38" s="287"/>
    </row>
    <row r="39" spans="1:25" x14ac:dyDescent="0.35">
      <c r="A39" s="90" t="s">
        <v>64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/>
      <c r="W39" s="166" t="str">
        <f t="shared" si="3"/>
        <v/>
      </c>
      <c r="X39" s="297"/>
      <c r="Y39" s="287"/>
    </row>
    <row r="40" spans="1:25" x14ac:dyDescent="0.35">
      <c r="A40" s="90" t="s">
        <v>65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/>
      <c r="W40" s="166" t="str">
        <f t="shared" si="3"/>
        <v/>
      </c>
      <c r="X40" s="297"/>
      <c r="Y40" s="287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27" t="str">
        <f>A1</f>
        <v>CITCS INTL  CSP 1126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4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45">
      <c r="A44" s="236" t="str">
        <f>A3</f>
        <v>DIGITAL DESIGN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45">
      <c r="A45" s="239" t="str">
        <f>A4</f>
        <v xml:space="preserve">TTHSAT 10:20AM-11:45AM 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" customHeight="1" x14ac:dyDescent="0.45">
      <c r="A46" s="239" t="str">
        <f>A5</f>
        <v>3RD Trimester SY 2017-2018</v>
      </c>
      <c r="B46" s="240"/>
      <c r="C46" s="241"/>
      <c r="D46" s="242"/>
      <c r="E46" s="262"/>
      <c r="F46" s="265"/>
      <c r="G46" s="243">
        <f>G5</f>
        <v>43255</v>
      </c>
      <c r="H46" s="247"/>
      <c r="I46" s="250"/>
      <c r="J46" s="262"/>
      <c r="K46" s="265"/>
      <c r="L46" s="243">
        <f>L5</f>
        <v>43285</v>
      </c>
      <c r="M46" s="267"/>
      <c r="N46" s="247"/>
      <c r="O46" s="250"/>
      <c r="P46" s="262"/>
      <c r="Q46" s="265"/>
      <c r="R46" s="243">
        <f>R5</f>
        <v>43312</v>
      </c>
      <c r="S46" s="267"/>
      <c r="T46" s="247"/>
      <c r="U46" s="289"/>
      <c r="V46" s="291"/>
      <c r="W46" s="294"/>
    </row>
    <row r="47" spans="1:25" s="74" customFormat="1" ht="12.75" customHeight="1" x14ac:dyDescent="0.4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3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3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35">
      <c r="A50" s="78" t="s">
        <v>66</v>
      </c>
      <c r="B50" s="79" t="str">
        <f>IF(NAMES!B34="","",NAMES!B34)</f>
        <v/>
      </c>
      <c r="C50" s="80" t="str">
        <f>IF(NAMES!C34="","",NAMES!C34)</f>
        <v/>
      </c>
      <c r="D50" s="81" t="str">
        <f>IF(NAMES!D34="","",NAMES!D34)</f>
        <v/>
      </c>
      <c r="E50" s="82" t="str">
        <f>IF(PRELIM!P50="","",$E$8*PRELIM!P50)</f>
        <v/>
      </c>
      <c r="F50" s="83" t="str">
        <f>IF(PRELIM!AB50="","",$F$8*PRELIM!AB50)</f>
        <v/>
      </c>
      <c r="G50" s="83" t="str">
        <f>IF(PRELIM!AD50="","",$G$8*PRELIM!AD50)</f>
        <v/>
      </c>
      <c r="H50" s="84" t="str">
        <f t="shared" ref="H50:H80" si="6">IF(SUM(E50:G50)=0,"",SUM(E50:G50))</f>
        <v/>
      </c>
      <c r="I50" s="85" t="str">
        <f>IF(H50="","",VLOOKUP(H50,'INITIAL INPUT'!$P$4:$R$34,3))</f>
        <v/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/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/>
      <c r="W51" s="166" t="str">
        <f t="shared" ref="W51:W80" si="9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/>
      <c r="W52" s="166" t="str">
        <f t="shared" si="9"/>
        <v/>
      </c>
      <c r="X52" s="91"/>
    </row>
    <row r="53" spans="1:24" x14ac:dyDescent="0.35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/>
      <c r="W53" s="166" t="str">
        <f t="shared" si="9"/>
        <v/>
      </c>
      <c r="X53" s="91"/>
    </row>
    <row r="54" spans="1:24" x14ac:dyDescent="0.35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/>
      <c r="W54" s="166" t="str">
        <f t="shared" si="9"/>
        <v/>
      </c>
      <c r="X54" s="91"/>
    </row>
    <row r="55" spans="1:24" x14ac:dyDescent="0.3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/>
      <c r="W55" s="166" t="str">
        <f t="shared" si="9"/>
        <v/>
      </c>
      <c r="X55" s="91"/>
    </row>
    <row r="56" spans="1:24" x14ac:dyDescent="0.3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/>
      <c r="W56" s="166" t="str">
        <f t="shared" si="9"/>
        <v/>
      </c>
      <c r="X56" s="91"/>
    </row>
    <row r="57" spans="1:24" x14ac:dyDescent="0.3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/>
      <c r="W57" s="166" t="str">
        <f t="shared" si="9"/>
        <v/>
      </c>
      <c r="X57" s="91"/>
    </row>
    <row r="58" spans="1:24" x14ac:dyDescent="0.3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/>
      <c r="W58" s="166" t="str">
        <f t="shared" si="9"/>
        <v/>
      </c>
      <c r="X58" s="91"/>
    </row>
    <row r="59" spans="1:24" x14ac:dyDescent="0.3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/>
      <c r="W59" s="166" t="str">
        <f t="shared" si="9"/>
        <v/>
      </c>
      <c r="X59" s="91"/>
    </row>
    <row r="60" spans="1:24" x14ac:dyDescent="0.3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ref="V60:V80" si="10">U60</f>
        <v/>
      </c>
      <c r="W60" s="166" t="str">
        <f t="shared" si="9"/>
        <v/>
      </c>
      <c r="X60" s="91"/>
    </row>
    <row r="61" spans="1:24" x14ac:dyDescent="0.3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10"/>
        <v/>
      </c>
      <c r="W61" s="166" t="str">
        <f t="shared" si="9"/>
        <v/>
      </c>
      <c r="X61" s="91"/>
    </row>
    <row r="62" spans="1:24" x14ac:dyDescent="0.3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10"/>
        <v/>
      </c>
      <c r="W62" s="166" t="str">
        <f t="shared" si="9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10"/>
        <v/>
      </c>
      <c r="W63" s="166" t="str">
        <f t="shared" si="9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10"/>
        <v/>
      </c>
      <c r="W64" s="166" t="str">
        <f t="shared" si="9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10"/>
        <v/>
      </c>
      <c r="W65" s="166" t="str">
        <f t="shared" si="9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10"/>
        <v/>
      </c>
      <c r="W66" s="166" t="str">
        <f t="shared" si="9"/>
        <v/>
      </c>
      <c r="X66" s="296"/>
      <c r="Y66" s="286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10"/>
        <v/>
      </c>
      <c r="W67" s="166" t="str">
        <f t="shared" si="9"/>
        <v/>
      </c>
      <c r="X67" s="297"/>
      <c r="Y67" s="287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10"/>
        <v/>
      </c>
      <c r="W68" s="166" t="str">
        <f t="shared" si="9"/>
        <v/>
      </c>
      <c r="X68" s="297"/>
      <c r="Y68" s="287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10"/>
        <v/>
      </c>
      <c r="W69" s="166" t="str">
        <f t="shared" si="9"/>
        <v/>
      </c>
      <c r="X69" s="297"/>
      <c r="Y69" s="287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10"/>
        <v/>
      </c>
      <c r="W70" s="166" t="str">
        <f t="shared" si="9"/>
        <v/>
      </c>
      <c r="X70" s="297"/>
      <c r="Y70" s="287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10"/>
        <v/>
      </c>
      <c r="W71" s="166" t="str">
        <f t="shared" si="9"/>
        <v/>
      </c>
      <c r="X71" s="297"/>
      <c r="Y71" s="287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10"/>
        <v/>
      </c>
      <c r="W72" s="166" t="str">
        <f t="shared" si="9"/>
        <v/>
      </c>
      <c r="X72" s="297"/>
      <c r="Y72" s="287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10"/>
        <v/>
      </c>
      <c r="W73" s="166" t="str">
        <f t="shared" si="9"/>
        <v/>
      </c>
      <c r="X73" s="297"/>
      <c r="Y73" s="287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10"/>
        <v/>
      </c>
      <c r="W74" s="166" t="str">
        <f t="shared" si="9"/>
        <v/>
      </c>
      <c r="X74" s="297"/>
      <c r="Y74" s="287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10"/>
        <v/>
      </c>
      <c r="W75" s="166" t="str">
        <f t="shared" si="9"/>
        <v/>
      </c>
      <c r="X75" s="297"/>
      <c r="Y75" s="287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10"/>
        <v/>
      </c>
      <c r="W76" s="166" t="str">
        <f t="shared" si="9"/>
        <v/>
      </c>
      <c r="X76" s="297"/>
      <c r="Y76" s="287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10"/>
        <v/>
      </c>
      <c r="W77" s="166" t="str">
        <f t="shared" si="9"/>
        <v/>
      </c>
      <c r="X77" s="297"/>
      <c r="Y77" s="287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10"/>
        <v/>
      </c>
      <c r="W78" s="166" t="str">
        <f t="shared" si="9"/>
        <v/>
      </c>
      <c r="X78" s="297"/>
      <c r="Y78" s="287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10"/>
        <v/>
      </c>
      <c r="W79" s="166" t="str">
        <f t="shared" si="9"/>
        <v/>
      </c>
      <c r="X79" s="297"/>
      <c r="Y79" s="287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10"/>
        <v/>
      </c>
      <c r="W80" s="166" t="str">
        <f t="shared" si="9"/>
        <v/>
      </c>
      <c r="X80" s="297"/>
      <c r="Y80" s="287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B40" zoomScaleNormal="100" zoomScalePageLayoutView="97" workbookViewId="0">
      <selection activeCell="AC57" sqref="AC57:AC6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50" t="str">
        <f>CRS!A1</f>
        <v>CITCS INTL  CSP 1126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" customHeight="1" x14ac:dyDescent="0.45">
      <c r="A5" s="334" t="str">
        <f>CRS!A5</f>
        <v>3RD Trimester SY 2017-2018</v>
      </c>
      <c r="B5" s="335"/>
      <c r="C5" s="336"/>
      <c r="D5" s="336"/>
      <c r="E5" s="108">
        <v>25</v>
      </c>
      <c r="F5" s="108">
        <v>50</v>
      </c>
      <c r="G5" s="108">
        <v>20</v>
      </c>
      <c r="H5" s="108">
        <v>10</v>
      </c>
      <c r="I5" s="108">
        <v>20</v>
      </c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160</v>
      </c>
      <c r="F6" s="313" t="s">
        <v>176</v>
      </c>
      <c r="G6" s="313" t="s">
        <v>177</v>
      </c>
      <c r="H6" s="313" t="s">
        <v>178</v>
      </c>
      <c r="I6" s="313" t="s">
        <v>179</v>
      </c>
      <c r="J6" s="313"/>
      <c r="K6" s="313"/>
      <c r="L6" s="313"/>
      <c r="M6" s="313"/>
      <c r="N6" s="313"/>
      <c r="O6" s="331">
        <f>IF(SUM(E5:N5)=0,"",SUM(E5:N5))</f>
        <v>125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INPUT'!D20</f>
        <v>43255</v>
      </c>
      <c r="AD6" s="323"/>
      <c r="AE6" s="361"/>
      <c r="AF6" s="363"/>
      <c r="AG6" s="62"/>
      <c r="AH6" s="62"/>
      <c r="AI6" s="62"/>
      <c r="AJ6" s="62"/>
      <c r="AK6" s="62"/>
    </row>
    <row r="7" spans="1:37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AQUINO, KURT LEE G.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70</v>
      </c>
      <c r="AD9" s="67">
        <f>IF(AC9="","",AC9/$AC$5*100)</f>
        <v>70</v>
      </c>
      <c r="AE9" s="66">
        <f>CRS!H9</f>
        <v>35</v>
      </c>
      <c r="AF9" s="64">
        <f>CRS!I9</f>
        <v>73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BULOS, JOREYNA R. </v>
      </c>
      <c r="C10" s="65" t="str">
        <f>CRS!C10</f>
        <v>F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66" t="str">
        <f>CRS!H10</f>
        <v/>
      </c>
      <c r="AF10" s="64" t="str">
        <f>CRS!I10</f>
        <v/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MONIS, JEROME G. </v>
      </c>
      <c r="C11" s="65" t="str">
        <f>CRS!C11</f>
        <v>M</v>
      </c>
      <c r="D11" s="70" t="str">
        <f>CRS!D11</f>
        <v>BSIT-NET SEC TRACK-3</v>
      </c>
      <c r="E11" s="109">
        <v>17</v>
      </c>
      <c r="F11" s="109">
        <v>20</v>
      </c>
      <c r="G11" s="109">
        <v>10</v>
      </c>
      <c r="H11" s="109">
        <v>0</v>
      </c>
      <c r="I11" s="109">
        <v>15</v>
      </c>
      <c r="J11" s="109"/>
      <c r="K11" s="109"/>
      <c r="L11" s="109"/>
      <c r="M11" s="109"/>
      <c r="N11" s="109"/>
      <c r="O11" s="60">
        <f t="shared" si="0"/>
        <v>62</v>
      </c>
      <c r="P11" s="67">
        <f t="shared" si="1"/>
        <v>49.6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74</v>
      </c>
      <c r="AD11" s="67">
        <f t="shared" si="4"/>
        <v>74</v>
      </c>
      <c r="AE11" s="66">
        <f>CRS!H11</f>
        <v>61.8</v>
      </c>
      <c r="AF11" s="64">
        <f>CRS!I11</f>
        <v>81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MORON, CHARLES JR. C. </v>
      </c>
      <c r="C12" s="65" t="str">
        <f>CRS!C12</f>
        <v>M</v>
      </c>
      <c r="D12" s="70" t="str">
        <f>CRS!D12</f>
        <v>BSCS-MOBILE TECH TRACK-2</v>
      </c>
      <c r="E12" s="109">
        <v>19</v>
      </c>
      <c r="F12" s="109">
        <v>30</v>
      </c>
      <c r="G12" s="109">
        <v>15</v>
      </c>
      <c r="H12" s="109">
        <v>0</v>
      </c>
      <c r="I12" s="109">
        <v>15</v>
      </c>
      <c r="J12" s="109"/>
      <c r="K12" s="109"/>
      <c r="L12" s="109"/>
      <c r="M12" s="109"/>
      <c r="N12" s="109"/>
      <c r="O12" s="60">
        <f t="shared" si="0"/>
        <v>79</v>
      </c>
      <c r="P12" s="67">
        <f t="shared" si="1"/>
        <v>63.2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56</v>
      </c>
      <c r="AD12" s="67">
        <f t="shared" si="4"/>
        <v>56.000000000000007</v>
      </c>
      <c r="AE12" s="66">
        <f>CRS!H12</f>
        <v>59.600000000000009</v>
      </c>
      <c r="AF12" s="64">
        <f>CRS!I12</f>
        <v>80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OSAY, DARWIN P. </v>
      </c>
      <c r="C13" s="65" t="str">
        <f>CRS!C13</f>
        <v>M</v>
      </c>
      <c r="D13" s="70" t="str">
        <f>CRS!D13</f>
        <v>BSIT-WEB TRACK-2</v>
      </c>
      <c r="E13" s="109"/>
      <c r="F13" s="109">
        <v>10</v>
      </c>
      <c r="G13" s="109">
        <v>15</v>
      </c>
      <c r="H13" s="109">
        <v>5</v>
      </c>
      <c r="I13" s="109">
        <v>10</v>
      </c>
      <c r="J13" s="109"/>
      <c r="K13" s="109"/>
      <c r="L13" s="109"/>
      <c r="M13" s="109"/>
      <c r="N13" s="109"/>
      <c r="O13" s="60">
        <f t="shared" si="0"/>
        <v>40</v>
      </c>
      <c r="P13" s="67">
        <f t="shared" si="1"/>
        <v>32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58</v>
      </c>
      <c r="AD13" s="67">
        <f t="shared" si="4"/>
        <v>57.999999999999993</v>
      </c>
      <c r="AE13" s="66">
        <f>CRS!H13</f>
        <v>45</v>
      </c>
      <c r="AF13" s="64">
        <f>CRS!I13</f>
        <v>74</v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ROSIMO, EZEKIEL JOHN O. </v>
      </c>
      <c r="C14" s="65" t="str">
        <f>CRS!C14</f>
        <v>M</v>
      </c>
      <c r="D14" s="70" t="str">
        <f>CRS!D14</f>
        <v>BSIT-NET SEC TRACK-2</v>
      </c>
      <c r="E14" s="109"/>
      <c r="F14" s="109">
        <v>40</v>
      </c>
      <c r="G14" s="109">
        <v>10</v>
      </c>
      <c r="H14" s="109">
        <v>5</v>
      </c>
      <c r="I14" s="109">
        <v>15</v>
      </c>
      <c r="J14" s="109"/>
      <c r="K14" s="109"/>
      <c r="L14" s="109"/>
      <c r="M14" s="109"/>
      <c r="N14" s="109"/>
      <c r="O14" s="60">
        <f t="shared" si="0"/>
        <v>70</v>
      </c>
      <c r="P14" s="67">
        <f t="shared" si="1"/>
        <v>56.000000000000007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48</v>
      </c>
      <c r="AD14" s="67">
        <f t="shared" si="4"/>
        <v>48</v>
      </c>
      <c r="AE14" s="66">
        <f>CRS!H14</f>
        <v>52</v>
      </c>
      <c r="AF14" s="64">
        <f>CRS!I14</f>
        <v>76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66" t="str">
        <f>CRS!H15</f>
        <v/>
      </c>
      <c r="AF15" s="64" t="str">
        <f>CRS!I15</f>
        <v/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 t="str">
        <f>CRS!H17</f>
        <v/>
      </c>
      <c r="AF17" s="64" t="str">
        <f>CRS!I17</f>
        <v/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 t="str">
        <f>CRS!H19</f>
        <v/>
      </c>
      <c r="AF19" s="64" t="str">
        <f>CRS!I19</f>
        <v/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66" t="str">
        <f>CRS!H20</f>
        <v/>
      </c>
      <c r="AF20" s="64" t="str">
        <f>CRS!I20</f>
        <v/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66" t="str">
        <f>CRS!H22</f>
        <v/>
      </c>
      <c r="AF22" s="64" t="str">
        <f>CRS!I22</f>
        <v/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66" t="str">
        <f>CRS!H23</f>
        <v/>
      </c>
      <c r="AF23" s="64" t="str">
        <f>CRS!I23</f>
        <v/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66" t="str">
        <f>CRS!H25</f>
        <v/>
      </c>
      <c r="AF25" s="64" t="str">
        <f>CRS!I25</f>
        <v/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66" t="str">
        <f>CRS!H26</f>
        <v/>
      </c>
      <c r="AF26" s="64" t="str">
        <f>CRS!I26</f>
        <v/>
      </c>
      <c r="AG26" s="300"/>
      <c r="AH26" s="298" t="s">
        <v>127</v>
      </c>
    </row>
    <row r="27" spans="1:34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 t="str">
        <f>CRS!H27</f>
        <v/>
      </c>
      <c r="AF27" s="64" t="str">
        <f>CRS!I27</f>
        <v/>
      </c>
      <c r="AG27" s="301"/>
      <c r="AH27" s="299"/>
    </row>
    <row r="28" spans="1:34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66" t="str">
        <f>CRS!H28</f>
        <v/>
      </c>
      <c r="AF28" s="64" t="str">
        <f>CRS!I28</f>
        <v/>
      </c>
      <c r="AG28" s="301"/>
      <c r="AH28" s="299"/>
    </row>
    <row r="29" spans="1:34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 t="str">
        <f>CRS!H29</f>
        <v/>
      </c>
      <c r="AF29" s="64" t="str">
        <f>CRS!I29</f>
        <v/>
      </c>
      <c r="AG29" s="301"/>
      <c r="AH29" s="299"/>
    </row>
    <row r="30" spans="1:34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 t="str">
        <f>CRS!H30</f>
        <v/>
      </c>
      <c r="AF30" s="64" t="str">
        <f>CRS!I30</f>
        <v/>
      </c>
      <c r="AG30" s="301"/>
      <c r="AH30" s="299"/>
    </row>
    <row r="31" spans="1:34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66" t="str">
        <f>CRS!H32</f>
        <v/>
      </c>
      <c r="AF32" s="64" t="str">
        <f>CRS!I32</f>
        <v/>
      </c>
      <c r="AG32" s="301"/>
      <c r="AH32" s="299"/>
    </row>
    <row r="33" spans="1:37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01"/>
      <c r="AH33" s="299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66" t="str">
        <f>CRS!H34</f>
        <v/>
      </c>
      <c r="AF34" s="64" t="str">
        <f>CRS!I34</f>
        <v/>
      </c>
      <c r="AG34" s="301"/>
      <c r="AH34" s="299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66" t="str">
        <f>CRS!H35</f>
        <v/>
      </c>
      <c r="AF35" s="64" t="str">
        <f>CRS!I35</f>
        <v/>
      </c>
      <c r="AG35" s="301"/>
      <c r="AH35" s="299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1"/>
      <c r="AH36" s="299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1"/>
      <c r="AH38" s="299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1"/>
      <c r="AH40" s="299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54" t="str">
        <f>A1</f>
        <v>CITCS INTL  CSP 1126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50</v>
      </c>
      <c r="G46" s="57">
        <f t="shared" si="5"/>
        <v>20</v>
      </c>
      <c r="H46" s="57">
        <f t="shared" si="5"/>
        <v>10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</v>
      </c>
      <c r="F47" s="302" t="str">
        <f t="shared" ref="F47:N47" si="7">IF(F6="","",F6)</f>
        <v>Content</v>
      </c>
      <c r="G47" s="302" t="str">
        <f t="shared" si="7"/>
        <v>Design</v>
      </c>
      <c r="H47" s="302" t="str">
        <f t="shared" si="7"/>
        <v>Plugins</v>
      </c>
      <c r="I47" s="302" t="str">
        <f t="shared" si="7"/>
        <v>Img</v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125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1">
        <f>AC6</f>
        <v>43255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9">IF(SUM(E50:N50)=0,"",SUM(E50:N50))</f>
        <v/>
      </c>
      <c r="P50" s="67" t="str">
        <f t="shared" ref="P50:P80" si="10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/>
      <c r="AD50" s="67" t="str">
        <f t="shared" ref="AD50:AD80" si="13">IF(AC50="","",AC50/$AC$5*100)</f>
        <v/>
      </c>
      <c r="AE50" s="66" t="str">
        <f>CRS!H50</f>
        <v/>
      </c>
      <c r="AF50" s="64" t="str">
        <f>CRS!I50</f>
        <v/>
      </c>
    </row>
    <row r="51" spans="1:32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25" zoomScaleNormal="100" workbookViewId="0">
      <selection activeCell="K63" sqref="K63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INTL  CSP 1126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>
        <v>20</v>
      </c>
      <c r="F5" s="108">
        <v>40</v>
      </c>
      <c r="G5" s="108">
        <v>10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 t="s">
        <v>180</v>
      </c>
      <c r="F6" s="313" t="s">
        <v>181</v>
      </c>
      <c r="G6" s="313" t="s">
        <v>182</v>
      </c>
      <c r="H6" s="313" t="s">
        <v>183</v>
      </c>
      <c r="I6" s="313"/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43285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AQUINO, KURT LEE G.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51</v>
      </c>
      <c r="AD9" s="67">
        <f>IF(AC9="","",AC9/$AC$5*100)</f>
        <v>51</v>
      </c>
      <c r="AE9" s="112">
        <f>CRS!M9</f>
        <v>25.5</v>
      </c>
      <c r="AF9" s="66">
        <f>CRS!N9</f>
        <v>30.25</v>
      </c>
      <c r="AG9" s="64">
        <f>CRS!O9</f>
        <v>72</v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BULOS, JOREYNA R. </v>
      </c>
      <c r="C10" s="65" t="str">
        <f>CRS!C10</f>
        <v>F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MONIS, JEROME G. </v>
      </c>
      <c r="C11" s="65" t="str">
        <f>CRS!C11</f>
        <v>M</v>
      </c>
      <c r="D11" s="70" t="str">
        <f>CRS!D11</f>
        <v>BSIT-NET SEC TRACK-3</v>
      </c>
      <c r="E11" s="109">
        <v>20</v>
      </c>
      <c r="F11" s="109">
        <v>30</v>
      </c>
      <c r="G11" s="109">
        <v>10</v>
      </c>
      <c r="H11" s="109">
        <v>3</v>
      </c>
      <c r="I11" s="109"/>
      <c r="J11" s="109"/>
      <c r="K11" s="109"/>
      <c r="L11" s="109"/>
      <c r="M11" s="109"/>
      <c r="N11" s="109"/>
      <c r="O11" s="60">
        <f t="shared" si="0"/>
        <v>63</v>
      </c>
      <c r="P11" s="67">
        <f t="shared" si="1"/>
        <v>63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61</v>
      </c>
      <c r="AD11" s="67">
        <f t="shared" si="4"/>
        <v>61</v>
      </c>
      <c r="AE11" s="112">
        <f>CRS!M11</f>
        <v>62</v>
      </c>
      <c r="AF11" s="66">
        <f>CRS!N11</f>
        <v>61.9</v>
      </c>
      <c r="AG11" s="64">
        <f>CRS!O11</f>
        <v>81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MORON, CHARLES JR. C. </v>
      </c>
      <c r="C12" s="65" t="str">
        <f>CRS!C12</f>
        <v>M</v>
      </c>
      <c r="D12" s="70" t="str">
        <f>CRS!D12</f>
        <v>BSCS-MOBILE TECH TRACK-2</v>
      </c>
      <c r="E12" s="109">
        <v>20</v>
      </c>
      <c r="F12" s="109">
        <v>30</v>
      </c>
      <c r="G12" s="109">
        <v>10</v>
      </c>
      <c r="H12" s="109">
        <v>8</v>
      </c>
      <c r="I12" s="109"/>
      <c r="J12" s="109"/>
      <c r="K12" s="109"/>
      <c r="L12" s="109"/>
      <c r="M12" s="109"/>
      <c r="N12" s="109"/>
      <c r="O12" s="60">
        <f t="shared" si="0"/>
        <v>68</v>
      </c>
      <c r="P12" s="67">
        <f t="shared" si="1"/>
        <v>68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71</v>
      </c>
      <c r="AD12" s="67">
        <f t="shared" si="4"/>
        <v>71</v>
      </c>
      <c r="AE12" s="112">
        <f>CRS!M12</f>
        <v>69.5</v>
      </c>
      <c r="AF12" s="66">
        <f>CRS!N12</f>
        <v>64.550000000000011</v>
      </c>
      <c r="AG12" s="64">
        <f>CRS!O12</f>
        <v>82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OSAY, DARWIN P. </v>
      </c>
      <c r="C13" s="65" t="str">
        <f>CRS!C13</f>
        <v>M</v>
      </c>
      <c r="D13" s="70" t="str">
        <f>CRS!D13</f>
        <v>BSIT-WEB TRACK-2</v>
      </c>
      <c r="E13" s="109">
        <v>20</v>
      </c>
      <c r="F13" s="109">
        <v>40</v>
      </c>
      <c r="G13" s="109">
        <v>10</v>
      </c>
      <c r="H13" s="109">
        <v>12</v>
      </c>
      <c r="I13" s="109"/>
      <c r="J13" s="109"/>
      <c r="K13" s="109"/>
      <c r="L13" s="109"/>
      <c r="M13" s="109"/>
      <c r="N13" s="109"/>
      <c r="O13" s="60">
        <f t="shared" si="0"/>
        <v>82</v>
      </c>
      <c r="P13" s="67">
        <f t="shared" si="1"/>
        <v>82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67</v>
      </c>
      <c r="AD13" s="67">
        <f t="shared" si="4"/>
        <v>67</v>
      </c>
      <c r="AE13" s="112">
        <f>CRS!M13</f>
        <v>74.5</v>
      </c>
      <c r="AF13" s="66">
        <f>CRS!N13</f>
        <v>59.75</v>
      </c>
      <c r="AG13" s="64">
        <f>CRS!O13</f>
        <v>80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ROSIMO, EZEKIEL JOHN O. </v>
      </c>
      <c r="C14" s="65" t="str">
        <f>CRS!C14</f>
        <v>M</v>
      </c>
      <c r="D14" s="70" t="str">
        <f>CRS!D14</f>
        <v>BSIT-NET SEC TRACK-2</v>
      </c>
      <c r="E14" s="109">
        <v>20</v>
      </c>
      <c r="F14" s="109">
        <v>30</v>
      </c>
      <c r="G14" s="109">
        <v>7</v>
      </c>
      <c r="H14" s="109">
        <v>4</v>
      </c>
      <c r="I14" s="109"/>
      <c r="J14" s="109"/>
      <c r="K14" s="109"/>
      <c r="L14" s="109"/>
      <c r="M14" s="109"/>
      <c r="N14" s="109"/>
      <c r="O14" s="60">
        <f t="shared" si="0"/>
        <v>61</v>
      </c>
      <c r="P14" s="67">
        <f t="shared" si="1"/>
        <v>61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68</v>
      </c>
      <c r="AD14" s="67">
        <f t="shared" si="4"/>
        <v>68</v>
      </c>
      <c r="AE14" s="112">
        <f>CRS!M14</f>
        <v>64.5</v>
      </c>
      <c r="AF14" s="66">
        <f>CRS!N14</f>
        <v>58.25</v>
      </c>
      <c r="AG14" s="64">
        <f>CRS!O14</f>
        <v>79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INTL  CSP 1126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40</v>
      </c>
      <c r="G46" s="57">
        <f t="shared" si="5"/>
        <v>10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>WP LOGO</v>
      </c>
      <c r="F47" s="302" t="str">
        <f t="shared" si="5"/>
        <v>CONTENT</v>
      </c>
      <c r="G47" s="302" t="str">
        <f t="shared" si="5"/>
        <v>IMGS</v>
      </c>
      <c r="H47" s="302" t="str">
        <f t="shared" si="5"/>
        <v>PAGES</v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43285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zoomScaleNormal="100" workbookViewId="0">
      <selection activeCell="AC59" sqref="AC59:AC62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50" t="str">
        <f>CRS!A1</f>
        <v>CITCS INTL  CSP 1126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4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39" t="str">
        <f>CRS!A3</f>
        <v>DIGITAL DESIGN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45">
      <c r="A4" s="334" t="str">
        <f>CRS!A4</f>
        <v xml:space="preserve">TTHSAT 10:20AM-11:45AM  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" customHeight="1" x14ac:dyDescent="0.45">
      <c r="A5" s="334" t="str">
        <f>CRS!A5</f>
        <v>3RD Trimester SY 2017-2018</v>
      </c>
      <c r="B5" s="335"/>
      <c r="C5" s="336"/>
      <c r="D5" s="336"/>
      <c r="E5" s="108">
        <v>40</v>
      </c>
      <c r="F5" s="108">
        <v>40</v>
      </c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4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80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43312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35" customHeight="1" x14ac:dyDescent="0.4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" customHeight="1" x14ac:dyDescent="0.4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AQUINO, KURT LEE G.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BULOS, JOREYNA R. </v>
      </c>
      <c r="C10" s="65" t="str">
        <f>CRS!C10</f>
        <v>F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MONIS, JEROME G. </v>
      </c>
      <c r="C11" s="65" t="str">
        <f>CRS!C11</f>
        <v>M</v>
      </c>
      <c r="D11" s="70" t="str">
        <f>CRS!D11</f>
        <v>BSIT-NET SEC TRACK-3</v>
      </c>
      <c r="E11" s="109">
        <v>40</v>
      </c>
      <c r="F11" s="109">
        <v>20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60</v>
      </c>
      <c r="P11" s="67">
        <f t="shared" si="1"/>
        <v>75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68</v>
      </c>
      <c r="AD11" s="67">
        <f t="shared" si="4"/>
        <v>68</v>
      </c>
      <c r="AE11" s="112">
        <f>CRS!S11</f>
        <v>71.5</v>
      </c>
      <c r="AF11" s="66">
        <f>CRS!T11</f>
        <v>66.7</v>
      </c>
      <c r="AG11" s="64">
        <f>CRS!U11</f>
        <v>83</v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MORON, CHARLES JR. C. </v>
      </c>
      <c r="C12" s="65" t="str">
        <f>CRS!C12</f>
        <v>M</v>
      </c>
      <c r="D12" s="70" t="str">
        <f>CRS!D12</f>
        <v>BSCS-MOBILE TECH TRACK-2</v>
      </c>
      <c r="E12" s="109">
        <v>40</v>
      </c>
      <c r="F12" s="109">
        <v>10</v>
      </c>
      <c r="G12" s="109"/>
      <c r="H12" s="109"/>
      <c r="I12" s="109"/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62.5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40</v>
      </c>
      <c r="AD12" s="67">
        <f t="shared" si="4"/>
        <v>40</v>
      </c>
      <c r="AE12" s="112">
        <f>CRS!S12</f>
        <v>51.25</v>
      </c>
      <c r="AF12" s="66">
        <f>CRS!T12</f>
        <v>57.900000000000006</v>
      </c>
      <c r="AG12" s="64">
        <f>CRS!U12</f>
        <v>79</v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OSAY, DARWIN P. </v>
      </c>
      <c r="C13" s="65" t="str">
        <f>CRS!C13</f>
        <v>M</v>
      </c>
      <c r="D13" s="70" t="str">
        <f>CRS!D13</f>
        <v>BSIT-WEB TRACK-2</v>
      </c>
      <c r="E13" s="109">
        <v>30</v>
      </c>
      <c r="F13" s="109">
        <v>30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60</v>
      </c>
      <c r="P13" s="67">
        <f t="shared" si="1"/>
        <v>75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32</v>
      </c>
      <c r="AD13" s="67">
        <f t="shared" si="4"/>
        <v>32</v>
      </c>
      <c r="AE13" s="112">
        <f>CRS!S13</f>
        <v>53.5</v>
      </c>
      <c r="AF13" s="66">
        <f>CRS!T13</f>
        <v>56.625</v>
      </c>
      <c r="AG13" s="64">
        <f>CRS!U13</f>
        <v>78</v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ROSIMO, EZEKIEL JOHN O. </v>
      </c>
      <c r="C14" s="65" t="str">
        <f>CRS!C14</f>
        <v>M</v>
      </c>
      <c r="D14" s="70" t="str">
        <f>CRS!D14</f>
        <v>BSIT-NET SEC TRACK-2</v>
      </c>
      <c r="E14" s="109">
        <v>40</v>
      </c>
      <c r="F14" s="109">
        <v>20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75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40</v>
      </c>
      <c r="AD14" s="67">
        <f t="shared" si="4"/>
        <v>40</v>
      </c>
      <c r="AE14" s="112">
        <f>CRS!S14</f>
        <v>57.5</v>
      </c>
      <c r="AF14" s="66">
        <f>CRS!T14</f>
        <v>57.875</v>
      </c>
      <c r="AG14" s="64">
        <f>CRS!U14</f>
        <v>79</v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/>
      </c>
      <c r="C15" s="65" t="str">
        <f>CRS!C15</f>
        <v/>
      </c>
      <c r="D15" s="70" t="str">
        <f>CRS!D15</f>
        <v/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/>
      </c>
      <c r="C16" s="65" t="str">
        <f>CRS!C16</f>
        <v/>
      </c>
      <c r="D16" s="70" t="str">
        <f>CRS!D16</f>
        <v/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/>
      </c>
      <c r="C17" s="65" t="str">
        <f>CRS!C17</f>
        <v/>
      </c>
      <c r="D17" s="70" t="str">
        <f>CRS!D17</f>
        <v/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/>
      </c>
      <c r="C18" s="65" t="str">
        <f>CRS!C18</f>
        <v/>
      </c>
      <c r="D18" s="70" t="str">
        <f>CRS!D18</f>
        <v/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/>
      </c>
      <c r="C19" s="65" t="str">
        <f>CRS!C19</f>
        <v/>
      </c>
      <c r="D19" s="70" t="str">
        <f>CRS!D19</f>
        <v/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/>
      </c>
      <c r="C20" s="65" t="str">
        <f>CRS!C20</f>
        <v/>
      </c>
      <c r="D20" s="70" t="str">
        <f>CRS!D20</f>
        <v/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/>
      </c>
      <c r="C21" s="65" t="str">
        <f>CRS!C21</f>
        <v/>
      </c>
      <c r="D21" s="70" t="str">
        <f>CRS!D21</f>
        <v/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/>
      </c>
      <c r="C22" s="65" t="str">
        <f>CRS!C22</f>
        <v/>
      </c>
      <c r="D22" s="70" t="str">
        <f>CRS!D22</f>
        <v/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/>
      </c>
      <c r="C23" s="65" t="str">
        <f>CRS!C23</f>
        <v/>
      </c>
      <c r="D23" s="70" t="str">
        <f>CRS!D23</f>
        <v/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/>
      </c>
      <c r="C24" s="65" t="str">
        <f>CRS!C24</f>
        <v/>
      </c>
      <c r="D24" s="70" t="str">
        <f>CRS!D24</f>
        <v/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/>
      </c>
      <c r="C25" s="65" t="str">
        <f>CRS!C25</f>
        <v/>
      </c>
      <c r="D25" s="70" t="str">
        <f>CRS!D25</f>
        <v/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/>
      </c>
      <c r="C26" s="65" t="str">
        <f>CRS!C26</f>
        <v/>
      </c>
      <c r="D26" s="70" t="str">
        <f>CRS!D26</f>
        <v/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45">
      <c r="A27" s="56" t="s">
        <v>52</v>
      </c>
      <c r="B27" s="59" t="str">
        <f>CRS!B27</f>
        <v/>
      </c>
      <c r="C27" s="65" t="str">
        <f>CRS!C27</f>
        <v/>
      </c>
      <c r="D27" s="70" t="str">
        <f>CRS!D27</f>
        <v/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45">
      <c r="A28" s="56" t="s">
        <v>53</v>
      </c>
      <c r="B28" s="59" t="str">
        <f>CRS!B28</f>
        <v/>
      </c>
      <c r="C28" s="65" t="str">
        <f>CRS!C28</f>
        <v/>
      </c>
      <c r="D28" s="70" t="str">
        <f>CRS!D28</f>
        <v/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45">
      <c r="A29" s="56" t="s">
        <v>54</v>
      </c>
      <c r="B29" s="59" t="str">
        <f>CRS!B29</f>
        <v/>
      </c>
      <c r="C29" s="65" t="str">
        <f>CRS!C29</f>
        <v/>
      </c>
      <c r="D29" s="70" t="str">
        <f>CRS!D29</f>
        <v/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45">
      <c r="A30" s="56" t="s">
        <v>55</v>
      </c>
      <c r="B30" s="59" t="str">
        <f>CRS!B30</f>
        <v/>
      </c>
      <c r="C30" s="65" t="str">
        <f>CRS!C30</f>
        <v/>
      </c>
      <c r="D30" s="70" t="str">
        <f>CRS!D30</f>
        <v/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45">
      <c r="A31" s="56" t="s">
        <v>56</v>
      </c>
      <c r="B31" s="59" t="str">
        <f>CRS!B31</f>
        <v/>
      </c>
      <c r="C31" s="65" t="str">
        <f>CRS!C31</f>
        <v/>
      </c>
      <c r="D31" s="70" t="str">
        <f>CRS!D31</f>
        <v/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45">
      <c r="A32" s="56" t="s">
        <v>57</v>
      </c>
      <c r="B32" s="59" t="str">
        <f>CRS!B32</f>
        <v/>
      </c>
      <c r="C32" s="65" t="str">
        <f>CRS!C32</f>
        <v/>
      </c>
      <c r="D32" s="70" t="str">
        <f>CRS!D32</f>
        <v/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45">
      <c r="A33" s="56" t="s">
        <v>58</v>
      </c>
      <c r="B33" s="59" t="str">
        <f>CRS!B33</f>
        <v/>
      </c>
      <c r="C33" s="65" t="str">
        <f>CRS!C33</f>
        <v/>
      </c>
      <c r="D33" s="70" t="str">
        <f>CRS!D33</f>
        <v/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/>
      </c>
      <c r="C34" s="65" t="str">
        <f>CRS!C34</f>
        <v/>
      </c>
      <c r="D34" s="70" t="str">
        <f>CRS!D34</f>
        <v/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/>
      </c>
      <c r="C35" s="65" t="str">
        <f>CRS!C35</f>
        <v/>
      </c>
      <c r="D35" s="70" t="str">
        <f>CRS!D35</f>
        <v/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54" t="str">
        <f>A1</f>
        <v>CITCS INTL  CSP 1126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4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39" t="str">
        <f>A3</f>
        <v>DIGITAL DESIGN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45">
      <c r="A45" s="334" t="str">
        <f>A4</f>
        <v xml:space="preserve">TTHSAT 10:20AM-11:45AM  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45">
      <c r="A46" s="334" t="str">
        <f>A5</f>
        <v>3RD Trimester SY 2017-2018</v>
      </c>
      <c r="B46" s="335"/>
      <c r="C46" s="336"/>
      <c r="D46" s="336"/>
      <c r="E46" s="57">
        <f t="shared" ref="E46:N47" si="5">IF(E5="","",E5)</f>
        <v>40</v>
      </c>
      <c r="F46" s="57">
        <f t="shared" si="5"/>
        <v>40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4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80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43312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35" customHeight="1" x14ac:dyDescent="0.4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4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45">
      <c r="A50" s="58" t="s">
        <v>66</v>
      </c>
      <c r="B50" s="59" t="str">
        <f>CRS!B50</f>
        <v/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male</v>
      </c>
    </row>
    <row r="8" spans="1:34" ht="15" x14ac:dyDescent="0.4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INTL</v>
      </c>
      <c r="C11" s="381" t="str">
        <f>'INITIAL INPUT'!G12</f>
        <v>CSP 1126</v>
      </c>
      <c r="D11" s="382"/>
      <c r="E11" s="382"/>
      <c r="F11" s="163"/>
      <c r="G11" s="383" t="str">
        <f>CRS!A4</f>
        <v xml:space="preserve">TTHSAT 10:20AM-11:45AM  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4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2017-2018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12-0859-444</v>
      </c>
      <c r="C15" s="139" t="str">
        <f>IF(NAMES!B2="","",NAMES!B2)</f>
        <v xml:space="preserve">AQUINO, KURT LEE G.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73</v>
      </c>
      <c r="J15" s="145"/>
      <c r="K15" s="144">
        <f>IF(CRS!O9="","",CRS!O9)</f>
        <v>72</v>
      </c>
      <c r="L15" s="146"/>
      <c r="M15" s="144" t="str">
        <f>IF(CRS!V9="","",CRS!V9)</f>
        <v>UD</v>
      </c>
      <c r="N15" s="147"/>
      <c r="O15" s="377" t="str">
        <f>IF(CRS!W9="","",CRS!W9)</f>
        <v>UD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13-1860-947</v>
      </c>
      <c r="C16" s="139" t="str">
        <f>IF(NAMES!B3="","",NAMES!B3)</f>
        <v xml:space="preserve">BULOS, JOREYNA R. </v>
      </c>
      <c r="D16" s="140"/>
      <c r="E16" s="141" t="str">
        <f>IF(NAMES!C3="","",NAMES!C3)</f>
        <v>F</v>
      </c>
      <c r="F16" s="142"/>
      <c r="G16" s="143" t="str">
        <f>IF(NAMES!D3="","",NAMES!D3)</f>
        <v>BSIT-NET SEC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str">
        <f>IF(CRS!V10="","",CRS!V10)</f>
        <v>UD</v>
      </c>
      <c r="N16" s="147"/>
      <c r="O16" s="377" t="str">
        <f>IF(CRS!W10="","",CRS!W10)</f>
        <v>UD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13-0217-921</v>
      </c>
      <c r="C17" s="139" t="str">
        <f>IF(NAMES!B4="","",NAMES!B4)</f>
        <v xml:space="preserve">MONIS, JEROME G.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TRACK-3</v>
      </c>
      <c r="H17" s="133"/>
      <c r="I17" s="144">
        <f>IF(CRS!I11="","",CRS!I11)</f>
        <v>81</v>
      </c>
      <c r="J17" s="145"/>
      <c r="K17" s="144">
        <f>IF(CRS!O11="","",CRS!O11)</f>
        <v>81</v>
      </c>
      <c r="L17" s="146"/>
      <c r="M17" s="144">
        <f>IF(CRS!V11="","",CRS!V11)</f>
        <v>83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13-0633-528</v>
      </c>
      <c r="C18" s="139" t="str">
        <f>IF(NAMES!B5="","",NAMES!B5)</f>
        <v xml:space="preserve">MORON, CHARLES JR. C. </v>
      </c>
      <c r="D18" s="140"/>
      <c r="E18" s="141" t="str">
        <f>IF(NAMES!C5="","",NAMES!C5)</f>
        <v>M</v>
      </c>
      <c r="F18" s="142"/>
      <c r="G18" s="143" t="str">
        <f>IF(NAMES!D5="","",NAMES!D5)</f>
        <v>BSCS-MOBILE TECH TRACK-2</v>
      </c>
      <c r="H18" s="133"/>
      <c r="I18" s="144">
        <f>IF(CRS!I12="","",CRS!I12)</f>
        <v>80</v>
      </c>
      <c r="J18" s="145"/>
      <c r="K18" s="144">
        <f>IF(CRS!O12="","",CRS!O12)</f>
        <v>82</v>
      </c>
      <c r="L18" s="146"/>
      <c r="M18" s="144">
        <f>IF(CRS!V12="","",CRS!V12)</f>
        <v>79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15-2295-295</v>
      </c>
      <c r="C19" s="139" t="str">
        <f>IF(NAMES!B6="","",NAMES!B6)</f>
        <v xml:space="preserve">OSAY, DARWIN P.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TRACK-2</v>
      </c>
      <c r="H19" s="133"/>
      <c r="I19" s="144">
        <f>IF(CRS!I13="","",CRS!I13)</f>
        <v>74</v>
      </c>
      <c r="J19" s="145"/>
      <c r="K19" s="144">
        <f>IF(CRS!O13="","",CRS!O13)</f>
        <v>80</v>
      </c>
      <c r="L19" s="146"/>
      <c r="M19" s="144">
        <f>IF(CRS!V13="","",CRS!V13)</f>
        <v>78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14-0590-136</v>
      </c>
      <c r="C20" s="139" t="str">
        <f>IF(NAMES!B7="","",NAMES!B7)</f>
        <v xml:space="preserve">ROSIMO, EZEKIEL JOHN O.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TRACK-2</v>
      </c>
      <c r="H20" s="133"/>
      <c r="I20" s="144">
        <f>IF(CRS!I14="","",CRS!I14)</f>
        <v>76</v>
      </c>
      <c r="J20" s="145"/>
      <c r="K20" s="144">
        <f>IF(CRS!O14="","",CRS!O14)</f>
        <v>79</v>
      </c>
      <c r="L20" s="146"/>
      <c r="M20" s="144">
        <f>IF(CRS!V14="","",CRS!V14)</f>
        <v>79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/>
      </c>
      <c r="C21" s="139" t="str">
        <f>IF(NAMES!B8="","",NAMES!B8)</f>
        <v/>
      </c>
      <c r="D21" s="140"/>
      <c r="E21" s="141" t="str">
        <f>IF(NAMES!C8="","",NAMES!C8)</f>
        <v/>
      </c>
      <c r="F21" s="142"/>
      <c r="G21" s="143" t="str">
        <f>IF(NAMES!D8="","",NAMES!D8)</f>
        <v/>
      </c>
      <c r="H21" s="133"/>
      <c r="I21" s="144" t="str">
        <f>IF(CRS!I15="","",CRS!I15)</f>
        <v/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/>
      </c>
      <c r="C22" s="139" t="str">
        <f>IF(NAMES!B9="","",NAMES!B9)</f>
        <v/>
      </c>
      <c r="D22" s="140"/>
      <c r="E22" s="141" t="str">
        <f>IF(NAMES!C9="","",NAMES!C9)</f>
        <v/>
      </c>
      <c r="F22" s="142"/>
      <c r="G22" s="143" t="str">
        <f>IF(NAMES!D9="","",NAMES!D9)</f>
        <v/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/>
      </c>
      <c r="C23" s="139" t="str">
        <f>IF(NAMES!B10="","",NAMES!B10)</f>
        <v/>
      </c>
      <c r="D23" s="140"/>
      <c r="E23" s="141" t="str">
        <f>IF(NAMES!C10="","",NAMES!C10)</f>
        <v/>
      </c>
      <c r="F23" s="142"/>
      <c r="G23" s="143" t="str">
        <f>IF(NAMES!D10="","",NAMES!D10)</f>
        <v/>
      </c>
      <c r="H23" s="133"/>
      <c r="I23" s="144" t="str">
        <f>IF(CRS!I17="","",CRS!I17)</f>
        <v/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/>
      </c>
      <c r="C24" s="139" t="str">
        <f>IF(NAMES!B11="","",NAMES!B11)</f>
        <v/>
      </c>
      <c r="D24" s="140"/>
      <c r="E24" s="141" t="str">
        <f>IF(NAMES!C11="","",NAMES!C11)</f>
        <v/>
      </c>
      <c r="F24" s="142"/>
      <c r="G24" s="143" t="str">
        <f>IF(NAMES!D11="","",NAMES!D11)</f>
        <v/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/>
      </c>
      <c r="C25" s="139" t="str">
        <f>IF(NAMES!B12="","",NAMES!B12)</f>
        <v/>
      </c>
      <c r="D25" s="140"/>
      <c r="E25" s="141" t="str">
        <f>IF(NAMES!C12="","",NAMES!C12)</f>
        <v/>
      </c>
      <c r="F25" s="142"/>
      <c r="G25" s="143" t="str">
        <f>IF(NAMES!D12="","",NAMES!D12)</f>
        <v/>
      </c>
      <c r="H25" s="133"/>
      <c r="I25" s="144" t="str">
        <f>IF(CRS!I19="","",CRS!I19)</f>
        <v/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/>
      </c>
      <c r="C26" s="139" t="str">
        <f>IF(NAMES!B13="","",NAMES!B13)</f>
        <v/>
      </c>
      <c r="D26" s="140"/>
      <c r="E26" s="141" t="str">
        <f>IF(NAMES!C13="","",NAMES!C13)</f>
        <v/>
      </c>
      <c r="F26" s="142"/>
      <c r="G26" s="143" t="str">
        <f>IF(NAMES!D13="","",NAMES!D13)</f>
        <v/>
      </c>
      <c r="H26" s="133"/>
      <c r="I26" s="144" t="str">
        <f>IF(CRS!I20="","",CRS!I20)</f>
        <v/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/>
      </c>
      <c r="C27" s="139" t="str">
        <f>IF(NAMES!B14="","",NAMES!B14)</f>
        <v/>
      </c>
      <c r="D27" s="140"/>
      <c r="E27" s="141" t="str">
        <f>IF(NAMES!C14="","",NAMES!C14)</f>
        <v/>
      </c>
      <c r="F27" s="142"/>
      <c r="G27" s="143" t="str">
        <f>IF(NAMES!D14="","",NAMES!D14)</f>
        <v/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/>
      </c>
      <c r="C28" s="139" t="str">
        <f>IF(NAMES!B15="","",NAMES!B15)</f>
        <v/>
      </c>
      <c r="D28" s="140"/>
      <c r="E28" s="141" t="str">
        <f>IF(NAMES!C15="","",NAMES!C15)</f>
        <v/>
      </c>
      <c r="F28" s="142"/>
      <c r="G28" s="143" t="str">
        <f>IF(NAMES!D15="","",NAMES!D15)</f>
        <v/>
      </c>
      <c r="H28" s="133"/>
      <c r="I28" s="144" t="str">
        <f>IF(CRS!I22="","",CRS!I22)</f>
        <v/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/>
      </c>
      <c r="C29" s="139" t="str">
        <f>IF(NAMES!B16="","",NAMES!B16)</f>
        <v/>
      </c>
      <c r="D29" s="140"/>
      <c r="E29" s="141" t="str">
        <f>IF(NAMES!C16="","",NAMES!C16)</f>
        <v/>
      </c>
      <c r="F29" s="142"/>
      <c r="G29" s="143" t="str">
        <f>IF(NAMES!D16="","",NAMES!D16)</f>
        <v/>
      </c>
      <c r="H29" s="133"/>
      <c r="I29" s="144" t="str">
        <f>IF(CRS!I23="","",CRS!I23)</f>
        <v/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/>
      </c>
      <c r="C30" s="139" t="str">
        <f>IF(NAMES!B17="","",NAMES!B17)</f>
        <v/>
      </c>
      <c r="D30" s="140"/>
      <c r="E30" s="141" t="str">
        <f>IF(NAMES!C17="","",NAMES!C17)</f>
        <v/>
      </c>
      <c r="F30" s="142"/>
      <c r="G30" s="143" t="str">
        <f>IF(NAMES!D17="","",NAMES!D17)</f>
        <v/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/>
      </c>
      <c r="C31" s="139" t="str">
        <f>IF(NAMES!B18="","",NAMES!B18)</f>
        <v/>
      </c>
      <c r="D31" s="140"/>
      <c r="E31" s="141" t="str">
        <f>IF(NAMES!C18="","",NAMES!C18)</f>
        <v/>
      </c>
      <c r="F31" s="142"/>
      <c r="G31" s="143" t="str">
        <f>IF(NAMES!D18="","",NAMES!D18)</f>
        <v/>
      </c>
      <c r="H31" s="133"/>
      <c r="I31" s="144" t="str">
        <f>IF(CRS!I25="","",CRS!I25)</f>
        <v/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/>
      </c>
      <c r="C32" s="139" t="str">
        <f>IF(NAMES!B19="","",NAMES!B19)</f>
        <v/>
      </c>
      <c r="D32" s="140"/>
      <c r="E32" s="141" t="str">
        <f>IF(NAMES!C19="","",NAMES!C19)</f>
        <v/>
      </c>
      <c r="F32" s="142"/>
      <c r="G32" s="143" t="str">
        <f>IF(NAMES!D19="","",NAMES!D19)</f>
        <v/>
      </c>
      <c r="H32" s="133"/>
      <c r="I32" s="144" t="str">
        <f>IF(CRS!I26="","",CRS!I26)</f>
        <v/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/>
      </c>
      <c r="C33" s="139" t="str">
        <f>IF(NAMES!B20="","",NAMES!B20)</f>
        <v/>
      </c>
      <c r="D33" s="140"/>
      <c r="E33" s="141" t="str">
        <f>IF(NAMES!C20="","",NAMES!C20)</f>
        <v/>
      </c>
      <c r="F33" s="142"/>
      <c r="G33" s="143" t="str">
        <f>IF(NAMES!D20="","",NAMES!D20)</f>
        <v/>
      </c>
      <c r="H33" s="133"/>
      <c r="I33" s="144" t="str">
        <f>IF(CRS!I27="","",CRS!I27)</f>
        <v/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/>
      </c>
      <c r="C34" s="139" t="str">
        <f>IF(NAMES!B21="","",NAMES!B21)</f>
        <v/>
      </c>
      <c r="D34" s="140"/>
      <c r="E34" s="141" t="str">
        <f>IF(NAMES!C21="","",NAMES!C21)</f>
        <v/>
      </c>
      <c r="F34" s="142"/>
      <c r="G34" s="143" t="str">
        <f>IF(NAMES!D21="","",NAMES!D21)</f>
        <v/>
      </c>
      <c r="H34" s="133"/>
      <c r="I34" s="144" t="str">
        <f>IF(CRS!I28="","",CRS!I28)</f>
        <v/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/>
      </c>
      <c r="C35" s="139" t="str">
        <f>IF(NAMES!B22="","",NAMES!B22)</f>
        <v/>
      </c>
      <c r="D35" s="140"/>
      <c r="E35" s="141" t="str">
        <f>IF(NAMES!C22="","",NAMES!C22)</f>
        <v/>
      </c>
      <c r="F35" s="142"/>
      <c r="G35" s="143" t="str">
        <f>IF(NAMES!D22="","",NAMES!D22)</f>
        <v/>
      </c>
      <c r="H35" s="133"/>
      <c r="I35" s="144" t="str">
        <f>IF(CRS!I29="","",CRS!I29)</f>
        <v/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/>
      </c>
      <c r="C36" s="139" t="str">
        <f>IF(NAMES!B23="","",NAMES!B23)</f>
        <v/>
      </c>
      <c r="D36" s="140"/>
      <c r="E36" s="141" t="str">
        <f>IF(NAMES!C23="","",NAMES!C23)</f>
        <v/>
      </c>
      <c r="F36" s="142"/>
      <c r="G36" s="143" t="str">
        <f>IF(NAMES!D23="","",NAMES!D23)</f>
        <v/>
      </c>
      <c r="H36" s="133"/>
      <c r="I36" s="144" t="str">
        <f>IF(CRS!I30="","",CRS!I30)</f>
        <v/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/>
      </c>
      <c r="C37" s="139" t="str">
        <f>IF(NAMES!B24="","",NAMES!B24)</f>
        <v/>
      </c>
      <c r="D37" s="140"/>
      <c r="E37" s="141" t="str">
        <f>IF(NAMES!C24="","",NAMES!C24)</f>
        <v/>
      </c>
      <c r="F37" s="142"/>
      <c r="G37" s="143" t="str">
        <f>IF(NAMES!D24="","",NAMES!D24)</f>
        <v/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/>
      </c>
      <c r="C38" s="139" t="str">
        <f>IF(NAMES!B25="","",NAMES!B25)</f>
        <v/>
      </c>
      <c r="D38" s="140"/>
      <c r="E38" s="141" t="str">
        <f>IF(NAMES!C25="","",NAMES!C25)</f>
        <v/>
      </c>
      <c r="F38" s="142"/>
      <c r="G38" s="143" t="str">
        <f>IF(NAMES!D25="","",NAMES!D25)</f>
        <v/>
      </c>
      <c r="H38" s="133"/>
      <c r="I38" s="144" t="str">
        <f>IF(CRS!I32="","",CRS!I32)</f>
        <v/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/>
      </c>
      <c r="C39" s="139" t="str">
        <f>IF(NAMES!B26="","",NAMES!B26)</f>
        <v/>
      </c>
      <c r="D39" s="140"/>
      <c r="E39" s="141" t="str">
        <f>IF(NAMES!C26="","",NAMES!C26)</f>
        <v/>
      </c>
      <c r="F39" s="142"/>
      <c r="G39" s="143" t="str">
        <f>IF(NAMES!D26="","",NAMES!D26)</f>
        <v/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/>
      </c>
      <c r="C40" s="139" t="str">
        <f>IF(NAMES!B27="","",NAMES!B27)</f>
        <v/>
      </c>
      <c r="D40" s="140"/>
      <c r="E40" s="141" t="str">
        <f>IF(NAMES!C27="","",NAMES!C27)</f>
        <v/>
      </c>
      <c r="F40" s="142"/>
      <c r="G40" s="143" t="str">
        <f>IF(NAMES!D27="","",NAMES!D27)</f>
        <v/>
      </c>
      <c r="H40" s="133"/>
      <c r="I40" s="144" t="str">
        <f>IF(CRS!I34="","",CRS!I34)</f>
        <v/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/>
      </c>
      <c r="C41" s="139" t="str">
        <f>IF(NAMES!B28="","",NAMES!B28)</f>
        <v/>
      </c>
      <c r="D41" s="140"/>
      <c r="E41" s="141" t="str">
        <f>IF(NAMES!C28="","",NAMES!C28)</f>
        <v/>
      </c>
      <c r="F41" s="142"/>
      <c r="G41" s="143" t="str">
        <f>IF(NAMES!D28="","",NAMES!D28)</f>
        <v/>
      </c>
      <c r="H41" s="133"/>
      <c r="I41" s="144" t="str">
        <f>IF(CRS!I35="","",CRS!I35)</f>
        <v/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DIGITAL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INTL</v>
      </c>
      <c r="C72" s="381" t="str">
        <f>C11</f>
        <v>CSP 1126</v>
      </c>
      <c r="D72" s="382"/>
      <c r="E72" s="382"/>
      <c r="F72" s="163"/>
      <c r="G72" s="383" t="str">
        <f>G11</f>
        <v xml:space="preserve">TTHSAT 10:20AM-11:45AM  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4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2017-2018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/>
      </c>
      <c r="C76" s="139" t="str">
        <f>IF(NAMES!B34="","",NAMES!B34)</f>
        <v/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 t="str">
        <f>IF(CRS!I50="","",CRS!I50)</f>
        <v/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DIGITAL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2018-08-03T06:13:03Z</dcterms:modified>
</cp:coreProperties>
</file>