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F4C0E4FD-8F00-4C3D-B178-86D2CBC1CC32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D11" i="3"/>
  <c r="O12" i="3"/>
  <c r="AA12" i="3"/>
  <c r="AD12" i="3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V77" i="4" s="1"/>
  <c r="W77" i="4" s="1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V61" i="4" s="1"/>
  <c r="W61" i="4" s="1"/>
  <c r="S61" i="4"/>
  <c r="R61" i="4"/>
  <c r="T60" i="4"/>
  <c r="U60" i="4"/>
  <c r="V60" i="4" s="1"/>
  <c r="W60" i="4" s="1"/>
  <c r="S60" i="4"/>
  <c r="T59" i="4"/>
  <c r="U59" i="4" s="1"/>
  <c r="V59" i="4" s="1"/>
  <c r="W59" i="4" s="1"/>
  <c r="S59" i="4"/>
  <c r="R59" i="4"/>
  <c r="T58" i="4"/>
  <c r="U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 s="1"/>
  <c r="V51" i="4" s="1"/>
  <c r="W51" i="4" s="1"/>
  <c r="S51" i="4"/>
  <c r="R51" i="4"/>
  <c r="T50" i="4"/>
  <c r="U50" i="4" s="1"/>
  <c r="S50" i="4"/>
  <c r="T40" i="4"/>
  <c r="U40" i="4" s="1"/>
  <c r="V40" i="4" s="1"/>
  <c r="W40" i="4" s="1"/>
  <c r="T39" i="4"/>
  <c r="T38" i="4"/>
  <c r="U38" i="4"/>
  <c r="V38" i="4" s="1"/>
  <c r="W38" i="4" s="1"/>
  <c r="S38" i="4"/>
  <c r="T37" i="4"/>
  <c r="T36" i="4"/>
  <c r="T35" i="4"/>
  <c r="U35" i="4" s="1"/>
  <c r="V35" i="4" s="1"/>
  <c r="W35" i="4" s="1"/>
  <c r="S35" i="4"/>
  <c r="R35" i="4"/>
  <c r="T34" i="4"/>
  <c r="T33" i="4"/>
  <c r="U33" i="4" s="1"/>
  <c r="V33" i="4" s="1"/>
  <c r="W33" i="4" s="1"/>
  <c r="T32" i="4"/>
  <c r="S32" i="4"/>
  <c r="T31" i="4"/>
  <c r="T30" i="4"/>
  <c r="U30" i="4" s="1"/>
  <c r="T29" i="4"/>
  <c r="U29" i="4" s="1"/>
  <c r="V29" i="4" s="1"/>
  <c r="W29" i="4" s="1"/>
  <c r="T28" i="4"/>
  <c r="T27" i="4"/>
  <c r="T26" i="4"/>
  <c r="T25" i="4"/>
  <c r="U25" i="4" s="1"/>
  <c r="V25" i="4" s="1"/>
  <c r="W25" i="4" s="1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U17" i="4" s="1"/>
  <c r="V17" i="4" s="1"/>
  <c r="W17" i="4" s="1"/>
  <c r="T16" i="4"/>
  <c r="T15" i="4"/>
  <c r="T14" i="4"/>
  <c r="S14" i="4"/>
  <c r="T13" i="4"/>
  <c r="U13" i="4" s="1"/>
  <c r="V13" i="4" s="1"/>
  <c r="W13" i="4" s="1"/>
  <c r="S13" i="4"/>
  <c r="R13" i="4"/>
  <c r="T12" i="4"/>
  <c r="U12" i="4" s="1"/>
  <c r="S12" i="4"/>
  <c r="T11" i="4"/>
  <c r="U11" i="4" s="1"/>
  <c r="V11" i="4" s="1"/>
  <c r="W11" i="4" s="1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P78" i="6" s="1"/>
  <c r="L78" i="4" s="1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P75" i="6" s="1"/>
  <c r="L75" i="4" s="1"/>
  <c r="AD74" i="6"/>
  <c r="N74" i="4" s="1"/>
  <c r="AA74" i="6"/>
  <c r="O74" i="6"/>
  <c r="P74" i="6" s="1"/>
  <c r="L74" i="4" s="1"/>
  <c r="AD73" i="6"/>
  <c r="N73" i="4" s="1"/>
  <c r="AA73" i="6"/>
  <c r="O73" i="6"/>
  <c r="AD72" i="6"/>
  <c r="N72" i="4" s="1"/>
  <c r="AA72" i="6"/>
  <c r="O72" i="6"/>
  <c r="P72" i="6" s="1"/>
  <c r="L72" i="4" s="1"/>
  <c r="AD71" i="6"/>
  <c r="N71" i="4" s="1"/>
  <c r="AA71" i="6"/>
  <c r="O71" i="6"/>
  <c r="P71" i="6" s="1"/>
  <c r="L71" i="4" s="1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P68" i="6" s="1"/>
  <c r="L68" i="4" s="1"/>
  <c r="AD67" i="6"/>
  <c r="N67" i="4" s="1"/>
  <c r="AA67" i="6"/>
  <c r="O67" i="6"/>
  <c r="P67" i="6" s="1"/>
  <c r="L67" i="4" s="1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P64" i="6" s="1"/>
  <c r="L64" i="4" s="1"/>
  <c r="AD63" i="6"/>
  <c r="N63" i="4" s="1"/>
  <c r="AA63" i="6"/>
  <c r="O63" i="6"/>
  <c r="P63" i="6" s="1"/>
  <c r="L63" i="4" s="1"/>
  <c r="AD62" i="6"/>
  <c r="N62" i="4" s="1"/>
  <c r="AA62" i="6"/>
  <c r="O62" i="6"/>
  <c r="AD61" i="6"/>
  <c r="N61" i="4" s="1"/>
  <c r="AA61" i="6"/>
  <c r="O61" i="6"/>
  <c r="P61" i="6" s="1"/>
  <c r="L61" i="4" s="1"/>
  <c r="AD60" i="6"/>
  <c r="N60" i="4" s="1"/>
  <c r="AA60" i="6"/>
  <c r="O60" i="6"/>
  <c r="P60" i="6" s="1"/>
  <c r="L60" i="4" s="1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P57" i="6" s="1"/>
  <c r="L57" i="4" s="1"/>
  <c r="AD56" i="6"/>
  <c r="N56" i="4" s="1"/>
  <c r="AA56" i="6"/>
  <c r="O56" i="6"/>
  <c r="AD55" i="6"/>
  <c r="N55" i="4" s="1"/>
  <c r="AA55" i="6"/>
  <c r="O55" i="6"/>
  <c r="P55" i="6" s="1"/>
  <c r="L55" i="4" s="1"/>
  <c r="AD54" i="6"/>
  <c r="N54" i="4" s="1"/>
  <c r="AA54" i="6"/>
  <c r="AB54" i="6" s="1"/>
  <c r="M54" i="4" s="1"/>
  <c r="O54" i="6"/>
  <c r="AD53" i="6"/>
  <c r="N53" i="4" s="1"/>
  <c r="AA53" i="6"/>
  <c r="O53" i="6"/>
  <c r="P53" i="6" s="1"/>
  <c r="L53" i="4" s="1"/>
  <c r="AD52" i="6"/>
  <c r="N52" i="4" s="1"/>
  <c r="AA52" i="6"/>
  <c r="O52" i="6"/>
  <c r="AD51" i="6"/>
  <c r="N51" i="4" s="1"/>
  <c r="AA51" i="6"/>
  <c r="O51" i="6"/>
  <c r="AD50" i="6"/>
  <c r="N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P34" i="6" s="1"/>
  <c r="L34" i="4" s="1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AD29" i="6"/>
  <c r="N29" i="4" s="1"/>
  <c r="AA29" i="6"/>
  <c r="O29" i="6"/>
  <c r="P29" i="6" s="1"/>
  <c r="L29" i="4" s="1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P23" i="6" s="1"/>
  <c r="L23" i="4" s="1"/>
  <c r="AD22" i="6"/>
  <c r="N22" i="4" s="1"/>
  <c r="AA22" i="6"/>
  <c r="O22" i="6"/>
  <c r="AD21" i="6"/>
  <c r="N21" i="4" s="1"/>
  <c r="AA21" i="6"/>
  <c r="O21" i="6"/>
  <c r="AD20" i="6"/>
  <c r="N20" i="4" s="1"/>
  <c r="AA20" i="6"/>
  <c r="AB20" i="6" s="1"/>
  <c r="M20" i="4" s="1"/>
  <c r="O20" i="6"/>
  <c r="AD19" i="6"/>
  <c r="N19" i="4" s="1"/>
  <c r="AA19" i="6"/>
  <c r="AB19" i="6" s="1"/>
  <c r="M19" i="4" s="1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O13" i="6"/>
  <c r="AD12" i="6"/>
  <c r="N12" i="4" s="1"/>
  <c r="AA12" i="6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B78" i="3" s="1"/>
  <c r="G78" i="4" s="1"/>
  <c r="AA77" i="3"/>
  <c r="AA76" i="3"/>
  <c r="AB76" i="3" s="1"/>
  <c r="G76" i="4" s="1"/>
  <c r="AA75" i="3"/>
  <c r="AB75" i="3" s="1"/>
  <c r="G75" i="4" s="1"/>
  <c r="AA74" i="3"/>
  <c r="AA73" i="3"/>
  <c r="AA72" i="3"/>
  <c r="AB72" i="3" s="1"/>
  <c r="G72" i="4" s="1"/>
  <c r="AA71" i="3"/>
  <c r="AB71" i="3" s="1"/>
  <c r="G71" i="4" s="1"/>
  <c r="AA70" i="3"/>
  <c r="AA69" i="3"/>
  <c r="AA68" i="3"/>
  <c r="AB68" i="3" s="1"/>
  <c r="G68" i="4" s="1"/>
  <c r="AA67" i="3"/>
  <c r="AA66" i="3"/>
  <c r="AA65" i="3"/>
  <c r="AA64" i="3"/>
  <c r="AB64" i="3" s="1"/>
  <c r="G64" i="4" s="1"/>
  <c r="AA63" i="3"/>
  <c r="AB63" i="3" s="1"/>
  <c r="G63" i="4" s="1"/>
  <c r="AA62" i="3"/>
  <c r="AB62" i="3" s="1"/>
  <c r="G62" i="4" s="1"/>
  <c r="AA61" i="3"/>
  <c r="AA60" i="3"/>
  <c r="AB60" i="3" s="1"/>
  <c r="G60" i="4" s="1"/>
  <c r="AA59" i="3"/>
  <c r="AA58" i="3"/>
  <c r="AA57" i="3"/>
  <c r="AB57" i="3" s="1"/>
  <c r="G57" i="4" s="1"/>
  <c r="AA56" i="3"/>
  <c r="AA55" i="3"/>
  <c r="AB55" i="3" s="1"/>
  <c r="G55" i="4" s="1"/>
  <c r="AA54" i="3"/>
  <c r="AA53" i="3"/>
  <c r="AA52" i="3"/>
  <c r="AA51" i="3"/>
  <c r="AB51" i="3" s="1"/>
  <c r="G51" i="4" s="1"/>
  <c r="AA40" i="3"/>
  <c r="AA39" i="3"/>
  <c r="AA38" i="3"/>
  <c r="AA37" i="3"/>
  <c r="AB37" i="3" s="1"/>
  <c r="G37" i="4" s="1"/>
  <c r="AA36" i="3"/>
  <c r="AA35" i="3"/>
  <c r="AA34" i="3"/>
  <c r="AB34" i="3" s="1"/>
  <c r="G34" i="4" s="1"/>
  <c r="AA33" i="3"/>
  <c r="AB33" i="3" s="1"/>
  <c r="G33" i="4" s="1"/>
  <c r="AA32" i="3"/>
  <c r="AA31" i="3"/>
  <c r="AA30" i="3"/>
  <c r="AA29" i="3"/>
  <c r="AB29" i="3" s="1"/>
  <c r="G29" i="4" s="1"/>
  <c r="AA28" i="3"/>
  <c r="AA27" i="3"/>
  <c r="AA26" i="3"/>
  <c r="AB26" i="3" s="1"/>
  <c r="G26" i="4" s="1"/>
  <c r="AA25" i="3"/>
  <c r="AB25" i="3" s="1"/>
  <c r="G25" i="4" s="1"/>
  <c r="AA24" i="3"/>
  <c r="AA23" i="3"/>
  <c r="AA22" i="3"/>
  <c r="AA21" i="3"/>
  <c r="AA20" i="3"/>
  <c r="AB20" i="3" s="1"/>
  <c r="G20" i="4" s="1"/>
  <c r="AA19" i="3"/>
  <c r="AB19" i="3" s="1"/>
  <c r="G19" i="4" s="1"/>
  <c r="AA18" i="3"/>
  <c r="AA17" i="3"/>
  <c r="AB17" i="3" s="1"/>
  <c r="G17" i="4" s="1"/>
  <c r="AA16" i="3"/>
  <c r="AA15" i="3"/>
  <c r="AA14" i="3"/>
  <c r="AA13" i="3"/>
  <c r="AB13" i="3" s="1"/>
  <c r="G13" i="4" s="1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O75" i="3"/>
  <c r="P75" i="3" s="1"/>
  <c r="F75" i="4" s="1"/>
  <c r="O74" i="3"/>
  <c r="P74" i="3" s="1"/>
  <c r="F74" i="4" s="1"/>
  <c r="O73" i="3"/>
  <c r="O72" i="3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P65" i="3" s="1"/>
  <c r="F65" i="4" s="1"/>
  <c r="O64" i="3"/>
  <c r="O63" i="3"/>
  <c r="P63" i="3" s="1"/>
  <c r="F63" i="4" s="1"/>
  <c r="O62" i="3"/>
  <c r="P62" i="3" s="1"/>
  <c r="F62" i="4" s="1"/>
  <c r="O61" i="3"/>
  <c r="O60" i="3"/>
  <c r="O59" i="3"/>
  <c r="O58" i="3"/>
  <c r="P58" i="3" s="1"/>
  <c r="F58" i="4" s="1"/>
  <c r="O57" i="3"/>
  <c r="O56" i="3"/>
  <c r="O55" i="3"/>
  <c r="P55" i="3" s="1"/>
  <c r="F55" i="4" s="1"/>
  <c r="O54" i="3"/>
  <c r="P54" i="3" s="1"/>
  <c r="F54" i="4" s="1"/>
  <c r="O53" i="3"/>
  <c r="O52" i="3"/>
  <c r="P52" i="3" s="1"/>
  <c r="F52" i="4" s="1"/>
  <c r="O51" i="3"/>
  <c r="P51" i="3" s="1"/>
  <c r="F51" i="4" s="1"/>
  <c r="O40" i="3"/>
  <c r="P40" i="3" s="1"/>
  <c r="F40" i="4" s="1"/>
  <c r="O39" i="3"/>
  <c r="O38" i="3"/>
  <c r="O37" i="3"/>
  <c r="P37" i="3" s="1"/>
  <c r="F37" i="4" s="1"/>
  <c r="O36" i="3"/>
  <c r="P36" i="3" s="1"/>
  <c r="F36" i="4" s="1"/>
  <c r="O35" i="3"/>
  <c r="O34" i="3"/>
  <c r="P34" i="3" s="1"/>
  <c r="F34" i="4" s="1"/>
  <c r="O33" i="3"/>
  <c r="P33" i="3" s="1"/>
  <c r="F33" i="4" s="1"/>
  <c r="O32" i="3"/>
  <c r="O31" i="3"/>
  <c r="O30" i="3"/>
  <c r="O29" i="3"/>
  <c r="O28" i="3"/>
  <c r="O27" i="3"/>
  <c r="O26" i="3"/>
  <c r="O25" i="3"/>
  <c r="P25" i="3" s="1"/>
  <c r="F25" i="4" s="1"/>
  <c r="O24" i="3"/>
  <c r="P24" i="3" s="1"/>
  <c r="F24" i="4" s="1"/>
  <c r="O23" i="3"/>
  <c r="O22" i="3"/>
  <c r="O21" i="3"/>
  <c r="O20" i="3"/>
  <c r="P20" i="3" s="1"/>
  <c r="F20" i="4" s="1"/>
  <c r="O19" i="3"/>
  <c r="O18" i="3"/>
  <c r="P18" i="3" s="1"/>
  <c r="F18" i="4" s="1"/>
  <c r="O17" i="3"/>
  <c r="O16" i="3"/>
  <c r="O15" i="3"/>
  <c r="P15" i="3" s="1"/>
  <c r="F15" i="4" s="1"/>
  <c r="O10" i="3"/>
  <c r="AD9" i="3"/>
  <c r="H9" i="4" s="1"/>
  <c r="AA9" i="3"/>
  <c r="O6" i="3"/>
  <c r="P50" i="3" s="1"/>
  <c r="F50" i="4" s="1"/>
  <c r="AA6" i="3"/>
  <c r="AB24" i="3" s="1"/>
  <c r="G24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F43" i="4"/>
  <c r="A7" i="8"/>
  <c r="G43" i="4"/>
  <c r="A42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R27" i="4"/>
  <c r="U27" i="4"/>
  <c r="R29" i="4"/>
  <c r="R39" i="4"/>
  <c r="U39" i="4"/>
  <c r="R9" i="4"/>
  <c r="U9" i="4"/>
  <c r="V9" i="4" s="1"/>
  <c r="W9" i="4" s="1"/>
  <c r="R11" i="4"/>
  <c r="R15" i="4"/>
  <c r="U15" i="4"/>
  <c r="V15" i="4" s="1"/>
  <c r="W15" i="4" s="1"/>
  <c r="R17" i="4"/>
  <c r="R19" i="4"/>
  <c r="U19" i="4"/>
  <c r="V19" i="4" s="1"/>
  <c r="W19" i="4" s="1"/>
  <c r="R21" i="4"/>
  <c r="U21" i="4"/>
  <c r="R31" i="4"/>
  <c r="U31" i="4"/>
  <c r="V31" i="4" s="1"/>
  <c r="W31" i="4" s="1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13" i="6"/>
  <c r="M13" i="4" s="1"/>
  <c r="AB21" i="6"/>
  <c r="M21" i="4" s="1"/>
  <c r="AB26" i="6"/>
  <c r="M26" i="4" s="1"/>
  <c r="AB34" i="6"/>
  <c r="M34" i="4" s="1"/>
  <c r="AB38" i="6"/>
  <c r="M38" i="4" s="1"/>
  <c r="P51" i="6"/>
  <c r="L51" i="4" s="1"/>
  <c r="P58" i="6"/>
  <c r="L58" i="4" s="1"/>
  <c r="P59" i="6"/>
  <c r="L59" i="4" s="1"/>
  <c r="P62" i="6"/>
  <c r="L62" i="4" s="1"/>
  <c r="P65" i="6"/>
  <c r="L65" i="4" s="1"/>
  <c r="P66" i="6"/>
  <c r="L66" i="4" s="1"/>
  <c r="P69" i="6"/>
  <c r="L69" i="4" s="1"/>
  <c r="P70" i="6"/>
  <c r="L70" i="4" s="1"/>
  <c r="P73" i="6"/>
  <c r="L73" i="4" s="1"/>
  <c r="P76" i="6"/>
  <c r="L76" i="4" s="1"/>
  <c r="P77" i="6"/>
  <c r="L77" i="4" s="1"/>
  <c r="P79" i="6"/>
  <c r="L79" i="4" s="1"/>
  <c r="P80" i="6"/>
  <c r="L80" i="4" s="1"/>
  <c r="P16" i="6"/>
  <c r="L16" i="4" s="1"/>
  <c r="P20" i="6"/>
  <c r="L20" i="4" s="1"/>
  <c r="P24" i="6"/>
  <c r="L24" i="4" s="1"/>
  <c r="P27" i="6"/>
  <c r="L27" i="4" s="1"/>
  <c r="P28" i="6"/>
  <c r="L28" i="4" s="1"/>
  <c r="P32" i="6"/>
  <c r="L32" i="4" s="1"/>
  <c r="P36" i="6"/>
  <c r="L36" i="4" s="1"/>
  <c r="P40" i="6"/>
  <c r="L40" i="4" s="1"/>
  <c r="AB21" i="3"/>
  <c r="G21" i="4" s="1"/>
  <c r="AB58" i="3"/>
  <c r="G58" i="4" s="1"/>
  <c r="AB66" i="3"/>
  <c r="G66" i="4" s="1"/>
  <c r="AB70" i="3"/>
  <c r="G70" i="4" s="1"/>
  <c r="AB74" i="3"/>
  <c r="G74" i="4" s="1"/>
  <c r="AB9" i="3"/>
  <c r="G9" i="4" s="1"/>
  <c r="AB18" i="3"/>
  <c r="G18" i="4" s="1"/>
  <c r="AB36" i="3"/>
  <c r="G36" i="4" s="1"/>
  <c r="AB59" i="3"/>
  <c r="G59" i="4" s="1"/>
  <c r="AB61" i="3"/>
  <c r="G61" i="4" s="1"/>
  <c r="AB65" i="3"/>
  <c r="G65" i="4" s="1"/>
  <c r="AB67" i="3"/>
  <c r="G67" i="4" s="1"/>
  <c r="AB69" i="3"/>
  <c r="G69" i="4" s="1"/>
  <c r="AB73" i="3"/>
  <c r="G73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J2" i="4"/>
  <c r="J43" i="4" s="1"/>
  <c r="P16" i="3"/>
  <c r="F16" i="4" s="1"/>
  <c r="P28" i="3"/>
  <c r="F28" i="4" s="1"/>
  <c r="P32" i="3"/>
  <c r="F32" i="4" s="1"/>
  <c r="P57" i="3"/>
  <c r="F57" i="4" s="1"/>
  <c r="P59" i="3"/>
  <c r="F59" i="4" s="1"/>
  <c r="P61" i="3"/>
  <c r="F61" i="4" s="1"/>
  <c r="P69" i="3"/>
  <c r="F69" i="4" s="1"/>
  <c r="P73" i="3"/>
  <c r="F73" i="4" s="1"/>
  <c r="P77" i="3"/>
  <c r="F77" i="4" s="1"/>
  <c r="P17" i="3"/>
  <c r="F17" i="4" s="1"/>
  <c r="P21" i="3"/>
  <c r="F21" i="4" s="1"/>
  <c r="P23" i="3"/>
  <c r="F23" i="4" s="1"/>
  <c r="P29" i="3"/>
  <c r="F29" i="4" s="1"/>
  <c r="P31" i="3"/>
  <c r="F31" i="4" s="1"/>
  <c r="P39" i="3"/>
  <c r="F39" i="4" s="1"/>
  <c r="P60" i="3"/>
  <c r="F60" i="4" s="1"/>
  <c r="P64" i="3"/>
  <c r="F64" i="4" s="1"/>
  <c r="P68" i="3"/>
  <c r="F68" i="4" s="1"/>
  <c r="P72" i="3"/>
  <c r="F72" i="4" s="1"/>
  <c r="P76" i="3"/>
  <c r="F76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 s="1"/>
  <c r="W16" i="4" s="1"/>
  <c r="U20" i="4"/>
  <c r="V20" i="4" s="1"/>
  <c r="W20" i="4" s="1"/>
  <c r="U34" i="4"/>
  <c r="V34" i="4" s="1"/>
  <c r="W34" i="4" s="1"/>
  <c r="U26" i="4"/>
  <c r="V26" i="4"/>
  <c r="W26" i="4" s="1"/>
  <c r="U22" i="4"/>
  <c r="V22" i="4" s="1"/>
  <c r="W22" i="4" s="1"/>
  <c r="U18" i="4"/>
  <c r="V18" i="4" s="1"/>
  <c r="W18" i="4" s="1"/>
  <c r="U14" i="4"/>
  <c r="V14" i="4" s="1"/>
  <c r="W14" i="4" s="1"/>
  <c r="U10" i="4"/>
  <c r="V10" i="4" s="1"/>
  <c r="W10" i="4" s="1"/>
  <c r="V68" i="4"/>
  <c r="W68" i="4" s="1"/>
  <c r="V58" i="4"/>
  <c r="W58" i="4" s="1"/>
  <c r="V50" i="4"/>
  <c r="W50" i="4" s="1"/>
  <c r="V21" i="4"/>
  <c r="W21" i="4" s="1"/>
  <c r="V80" i="4"/>
  <c r="W80" i="4" s="1"/>
  <c r="V72" i="4"/>
  <c r="W72" i="4" s="1"/>
  <c r="V64" i="4"/>
  <c r="W64" i="4" s="1"/>
  <c r="V52" i="4"/>
  <c r="W52" i="4" s="1"/>
  <c r="V69" i="4"/>
  <c r="W69" i="4" s="1"/>
  <c r="V53" i="4"/>
  <c r="W53" i="4" s="1"/>
  <c r="V12" i="4"/>
  <c r="W12" i="4" s="1"/>
  <c r="V30" i="4"/>
  <c r="W30" i="4" s="1"/>
  <c r="V76" i="4"/>
  <c r="W76" i="4" s="1"/>
  <c r="V27" i="4"/>
  <c r="W27" i="4" s="1"/>
  <c r="V39" i="4"/>
  <c r="W39" i="4" s="1"/>
  <c r="AB16" i="6" l="1"/>
  <c r="M16" i="4" s="1"/>
  <c r="AB32" i="6"/>
  <c r="M32" i="4" s="1"/>
  <c r="AB40" i="6"/>
  <c r="M40" i="4" s="1"/>
  <c r="AB33" i="6"/>
  <c r="M33" i="4" s="1"/>
  <c r="AB25" i="6"/>
  <c r="M25" i="4" s="1"/>
  <c r="AB18" i="6"/>
  <c r="M18" i="4" s="1"/>
  <c r="AB9" i="6"/>
  <c r="M9" i="4" s="1"/>
  <c r="AB11" i="6"/>
  <c r="M11" i="4" s="1"/>
  <c r="AB23" i="6"/>
  <c r="M23" i="4" s="1"/>
  <c r="AB27" i="6"/>
  <c r="M27" i="4" s="1"/>
  <c r="AB31" i="6"/>
  <c r="M31" i="4" s="1"/>
  <c r="AB35" i="6"/>
  <c r="M35" i="4" s="1"/>
  <c r="O35" i="4" s="1"/>
  <c r="AE35" i="6" s="1"/>
  <c r="AB39" i="6"/>
  <c r="M39" i="4" s="1"/>
  <c r="AB12" i="6"/>
  <c r="M12" i="4" s="1"/>
  <c r="AB28" i="6"/>
  <c r="M28" i="4" s="1"/>
  <c r="AB50" i="6"/>
  <c r="M50" i="4" s="1"/>
  <c r="AB30" i="6"/>
  <c r="M30" i="4" s="1"/>
  <c r="AB24" i="6"/>
  <c r="M24" i="4" s="1"/>
  <c r="AB17" i="6"/>
  <c r="M17" i="4" s="1"/>
  <c r="AB56" i="6"/>
  <c r="M56" i="4" s="1"/>
  <c r="O56" i="4" s="1"/>
  <c r="AB52" i="6"/>
  <c r="M52" i="4" s="1"/>
  <c r="AB10" i="6"/>
  <c r="M10" i="4" s="1"/>
  <c r="AB36" i="6"/>
  <c r="M36" i="4" s="1"/>
  <c r="AB37" i="6"/>
  <c r="M37" i="4" s="1"/>
  <c r="AB29" i="6"/>
  <c r="M29" i="4" s="1"/>
  <c r="AB22" i="6"/>
  <c r="M22" i="4" s="1"/>
  <c r="AB14" i="6"/>
  <c r="M14" i="4" s="1"/>
  <c r="AB55" i="6"/>
  <c r="M55" i="4" s="1"/>
  <c r="O55" i="4" s="1"/>
  <c r="AB51" i="6"/>
  <c r="M51" i="4" s="1"/>
  <c r="O51" i="4" s="1"/>
  <c r="P52" i="6"/>
  <c r="L52" i="4" s="1"/>
  <c r="P56" i="6"/>
  <c r="L56" i="4" s="1"/>
  <c r="P54" i="6"/>
  <c r="L54" i="4" s="1"/>
  <c r="A45" i="4"/>
  <c r="A4" i="3"/>
  <c r="A45" i="3" s="1"/>
  <c r="P10" i="6"/>
  <c r="L10" i="4" s="1"/>
  <c r="P14" i="6"/>
  <c r="L14" i="4" s="1"/>
  <c r="O14" i="4" s="1"/>
  <c r="P18" i="6"/>
  <c r="L18" i="4" s="1"/>
  <c r="P22" i="6"/>
  <c r="L22" i="4" s="1"/>
  <c r="O22" i="4" s="1"/>
  <c r="P26" i="6"/>
  <c r="L26" i="4" s="1"/>
  <c r="O26" i="4" s="1"/>
  <c r="AE26" i="6" s="1"/>
  <c r="P30" i="6"/>
  <c r="L30" i="4" s="1"/>
  <c r="O30" i="4" s="1"/>
  <c r="AE30" i="6" s="1"/>
  <c r="P13" i="6"/>
  <c r="L13" i="4" s="1"/>
  <c r="O13" i="4" s="1"/>
  <c r="AE13" i="6" s="1"/>
  <c r="P17" i="6"/>
  <c r="L17" i="4" s="1"/>
  <c r="O17" i="4" s="1"/>
  <c r="P21" i="6"/>
  <c r="L21" i="4" s="1"/>
  <c r="O21" i="4" s="1"/>
  <c r="P25" i="6"/>
  <c r="L25" i="4" s="1"/>
  <c r="O25" i="4" s="1"/>
  <c r="P33" i="6"/>
  <c r="L33" i="4" s="1"/>
  <c r="P37" i="6"/>
  <c r="L37" i="4" s="1"/>
  <c r="AB14" i="3"/>
  <c r="G14" i="4" s="1"/>
  <c r="AB22" i="3"/>
  <c r="G22" i="4" s="1"/>
  <c r="AB30" i="3"/>
  <c r="G30" i="4" s="1"/>
  <c r="AB38" i="3"/>
  <c r="G38" i="4" s="1"/>
  <c r="AB56" i="3"/>
  <c r="G56" i="4" s="1"/>
  <c r="P14" i="3"/>
  <c r="F14" i="4" s="1"/>
  <c r="P12" i="3"/>
  <c r="F12" i="4" s="1"/>
  <c r="W43" i="4"/>
  <c r="A4" i="6"/>
  <c r="A45" i="6" s="1"/>
  <c r="A1" i="3"/>
  <c r="A42" i="3" s="1"/>
  <c r="O47" i="3"/>
  <c r="P10" i="3"/>
  <c r="F10" i="4" s="1"/>
  <c r="P22" i="3"/>
  <c r="F22" i="4" s="1"/>
  <c r="P26" i="3"/>
  <c r="F26" i="4" s="1"/>
  <c r="I26" i="4" s="1"/>
  <c r="AE26" i="3" s="1"/>
  <c r="P30" i="3"/>
  <c r="F30" i="4" s="1"/>
  <c r="I30" i="4" s="1"/>
  <c r="P38" i="3"/>
  <c r="F38" i="4" s="1"/>
  <c r="I38" i="4" s="1"/>
  <c r="AE38" i="3" s="1"/>
  <c r="P56" i="3"/>
  <c r="F56" i="4" s="1"/>
  <c r="AB15" i="3"/>
  <c r="G15" i="4" s="1"/>
  <c r="AB23" i="3"/>
  <c r="G23" i="4" s="1"/>
  <c r="I23" i="4" s="1"/>
  <c r="J23" i="4" s="1"/>
  <c r="AB27" i="3"/>
  <c r="G27" i="4" s="1"/>
  <c r="I27" i="4" s="1"/>
  <c r="J27" i="4" s="1"/>
  <c r="AB31" i="3"/>
  <c r="G31" i="4" s="1"/>
  <c r="AB35" i="3"/>
  <c r="G35" i="4" s="1"/>
  <c r="AB39" i="3"/>
  <c r="G39" i="4" s="1"/>
  <c r="I39" i="4" s="1"/>
  <c r="J39" i="4" s="1"/>
  <c r="AB53" i="3"/>
  <c r="G53" i="4" s="1"/>
  <c r="I53" i="4" s="1"/>
  <c r="AE53" i="3" s="1"/>
  <c r="P13" i="3"/>
  <c r="F13" i="4" s="1"/>
  <c r="H11" i="4"/>
  <c r="AB52" i="3"/>
  <c r="G52" i="4" s="1"/>
  <c r="I52" i="4" s="1"/>
  <c r="AE52" i="3" s="1"/>
  <c r="P19" i="3"/>
  <c r="F19" i="4" s="1"/>
  <c r="I19" i="4" s="1"/>
  <c r="P27" i="3"/>
  <c r="F27" i="4" s="1"/>
  <c r="P35" i="3"/>
  <c r="F35" i="4" s="1"/>
  <c r="P53" i="3"/>
  <c r="F53" i="4" s="1"/>
  <c r="AB10" i="3"/>
  <c r="G10" i="4" s="1"/>
  <c r="AB16" i="3"/>
  <c r="G16" i="4" s="1"/>
  <c r="AB28" i="3"/>
  <c r="G28" i="4" s="1"/>
  <c r="AB32" i="3"/>
  <c r="G32" i="4" s="1"/>
  <c r="I32" i="4" s="1"/>
  <c r="AE32" i="3" s="1"/>
  <c r="AB40" i="3"/>
  <c r="G40" i="4" s="1"/>
  <c r="I40" i="4" s="1"/>
  <c r="AE40" i="3" s="1"/>
  <c r="AB54" i="3"/>
  <c r="G54" i="4" s="1"/>
  <c r="H12" i="4"/>
  <c r="AB11" i="3"/>
  <c r="G11" i="4" s="1"/>
  <c r="I11" i="4" s="1"/>
  <c r="J11" i="4" s="1"/>
  <c r="D4" i="6"/>
  <c r="D45" i="6" s="1"/>
  <c r="D4" i="3"/>
  <c r="D45" i="3" s="1"/>
  <c r="A5" i="3"/>
  <c r="A46" i="3" s="1"/>
  <c r="A46" i="4"/>
  <c r="AB50" i="3"/>
  <c r="G50" i="4" s="1"/>
  <c r="I50" i="4" s="1"/>
  <c r="J50" i="4" s="1"/>
  <c r="A3" i="6"/>
  <c r="A44" i="6" s="1"/>
  <c r="I61" i="4"/>
  <c r="J61" i="4" s="1"/>
  <c r="I76" i="4"/>
  <c r="AE76" i="3" s="1"/>
  <c r="I54" i="4"/>
  <c r="J54" i="4" s="1"/>
  <c r="I78" i="4"/>
  <c r="J78" i="4" s="1"/>
  <c r="A3" i="3"/>
  <c r="A44" i="3" s="1"/>
  <c r="I21" i="4"/>
  <c r="J21" i="4" s="1"/>
  <c r="I55" i="4"/>
  <c r="AE55" i="3" s="1"/>
  <c r="B42" i="9"/>
  <c r="B42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O60" i="4"/>
  <c r="AE60" i="6" s="1"/>
  <c r="O36" i="4"/>
  <c r="AE36" i="6" s="1"/>
  <c r="O59" i="4"/>
  <c r="P59" i="4" s="1"/>
  <c r="Q59" i="4" s="1"/>
  <c r="O38" i="4"/>
  <c r="AE38" i="6" s="1"/>
  <c r="O27" i="4"/>
  <c r="AE27" i="6" s="1"/>
  <c r="O19" i="4"/>
  <c r="AE19" i="6" s="1"/>
  <c r="O71" i="4"/>
  <c r="P71" i="4" s="1"/>
  <c r="Q71" i="4" s="1"/>
  <c r="AG71" i="6" s="1"/>
  <c r="O77" i="4"/>
  <c r="O63" i="4"/>
  <c r="P63" i="4" s="1"/>
  <c r="Q63" i="4" s="1"/>
  <c r="X63" i="4" s="1"/>
  <c r="K89" i="8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2" i="4"/>
  <c r="O29" i="4"/>
  <c r="AE29" i="6" s="1"/>
  <c r="O24" i="4"/>
  <c r="O16" i="4"/>
  <c r="O73" i="4"/>
  <c r="P73" i="4" s="1"/>
  <c r="O65" i="4"/>
  <c r="O57" i="4"/>
  <c r="O39" i="4"/>
  <c r="AE39" i="6" s="1"/>
  <c r="O34" i="4"/>
  <c r="AE34" i="6" s="1"/>
  <c r="O31" i="4"/>
  <c r="O23" i="4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AE71" i="6"/>
  <c r="I16" i="4"/>
  <c r="J16" i="4" s="1"/>
  <c r="AF16" i="3" s="1"/>
  <c r="I65" i="4"/>
  <c r="J65" i="4" s="1"/>
  <c r="I24" i="4"/>
  <c r="AE24" i="3" s="1"/>
  <c r="I22" i="4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77" i="4"/>
  <c r="AE77" i="3" s="1"/>
  <c r="I67" i="4"/>
  <c r="I51" i="4"/>
  <c r="J51" i="4" s="1"/>
  <c r="I77" i="8" s="1"/>
  <c r="I66" i="4"/>
  <c r="J66" i="4" s="1"/>
  <c r="I14" i="4"/>
  <c r="AE14" i="3" s="1"/>
  <c r="I9" i="4"/>
  <c r="J9" i="4" s="1"/>
  <c r="AE61" i="3"/>
  <c r="I74" i="4"/>
  <c r="I70" i="4"/>
  <c r="AE70" i="3" s="1"/>
  <c r="I62" i="4"/>
  <c r="I58" i="4"/>
  <c r="J58" i="4" s="1"/>
  <c r="I35" i="4"/>
  <c r="J35" i="4" s="1"/>
  <c r="I31" i="4"/>
  <c r="AE31" i="3" s="1"/>
  <c r="I15" i="4"/>
  <c r="AE15" i="3" s="1"/>
  <c r="I75" i="4"/>
  <c r="I59" i="4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72" i="4"/>
  <c r="AE72" i="3" s="1"/>
  <c r="I68" i="4"/>
  <c r="J68" i="4" s="1"/>
  <c r="I64" i="4"/>
  <c r="AE64" i="3" s="1"/>
  <c r="I60" i="4"/>
  <c r="J60" i="4" s="1"/>
  <c r="I56" i="4"/>
  <c r="AE56" i="3" s="1"/>
  <c r="I29" i="4"/>
  <c r="AE29" i="3" s="1"/>
  <c r="I25" i="4"/>
  <c r="I79" i="4"/>
  <c r="I71" i="4"/>
  <c r="I18" i="4"/>
  <c r="J76" i="4"/>
  <c r="AE57" i="3"/>
  <c r="D14" i="6"/>
  <c r="D12" i="6"/>
  <c r="D10" i="6"/>
  <c r="C14" i="6"/>
  <c r="C10" i="6"/>
  <c r="O10" i="4" l="1"/>
  <c r="O18" i="4"/>
  <c r="AE18" i="6" s="1"/>
  <c r="P23" i="4"/>
  <c r="Q23" i="4" s="1"/>
  <c r="Y23" i="4" s="1"/>
  <c r="O29" i="8" s="1"/>
  <c r="K57" i="4"/>
  <c r="P56" i="4"/>
  <c r="AF56" i="6" s="1"/>
  <c r="P55" i="4"/>
  <c r="Q55" i="4" s="1"/>
  <c r="P14" i="4"/>
  <c r="AF14" i="6" s="1"/>
  <c r="P31" i="4"/>
  <c r="AF31" i="6" s="1"/>
  <c r="P10" i="4"/>
  <c r="Q10" i="4" s="1"/>
  <c r="AG10" i="6" s="1"/>
  <c r="P28" i="4"/>
  <c r="Q28" i="4" s="1"/>
  <c r="P16" i="4"/>
  <c r="AF16" i="6" s="1"/>
  <c r="O11" i="4"/>
  <c r="AE11" i="6" s="1"/>
  <c r="O37" i="4"/>
  <c r="AE37" i="6" s="1"/>
  <c r="O52" i="4"/>
  <c r="AE52" i="6" s="1"/>
  <c r="O33" i="4"/>
  <c r="P33" i="4" s="1"/>
  <c r="AE69" i="6"/>
  <c r="P80" i="4"/>
  <c r="Q80" i="4" s="1"/>
  <c r="AG80" i="6" s="1"/>
  <c r="AE55" i="6"/>
  <c r="P67" i="4"/>
  <c r="Q67" i="4" s="1"/>
  <c r="X67" i="4" s="1"/>
  <c r="P36" i="4"/>
  <c r="Q36" i="4" s="1"/>
  <c r="P19" i="4"/>
  <c r="Q19" i="4" s="1"/>
  <c r="AE14" i="6"/>
  <c r="AE59" i="6"/>
  <c r="AE72" i="6"/>
  <c r="P60" i="4"/>
  <c r="Q60" i="4" s="1"/>
  <c r="X60" i="4" s="1"/>
  <c r="Y60" i="4" s="1"/>
  <c r="O86" i="8" s="1"/>
  <c r="AE16" i="6"/>
  <c r="I12" i="4"/>
  <c r="P12" i="4" s="1"/>
  <c r="AF12" i="6" s="1"/>
  <c r="P68" i="4"/>
  <c r="Q68" i="4" s="1"/>
  <c r="AE63" i="6"/>
  <c r="P66" i="4"/>
  <c r="Q66" i="4" s="1"/>
  <c r="X66" i="4" s="1"/>
  <c r="M92" i="8" s="1"/>
  <c r="P76" i="4"/>
  <c r="AF76" i="6" s="1"/>
  <c r="J20" i="4"/>
  <c r="AF20" i="3" s="1"/>
  <c r="AE16" i="3"/>
  <c r="AE21" i="3"/>
  <c r="AE39" i="3"/>
  <c r="AE27" i="3"/>
  <c r="AE23" i="3"/>
  <c r="J56" i="4"/>
  <c r="AF56" i="3" s="1"/>
  <c r="AE58" i="3"/>
  <c r="I27" i="8"/>
  <c r="K21" i="4"/>
  <c r="J32" i="4"/>
  <c r="K32" i="4" s="1"/>
  <c r="AE11" i="3"/>
  <c r="J55" i="4"/>
  <c r="K55" i="4" s="1"/>
  <c r="AE60" i="3"/>
  <c r="I22" i="8"/>
  <c r="AE54" i="3"/>
  <c r="AF54" i="3"/>
  <c r="I80" i="8"/>
  <c r="AE50" i="3"/>
  <c r="K11" i="4"/>
  <c r="I17" i="8"/>
  <c r="AF11" i="3"/>
  <c r="P29" i="4"/>
  <c r="Q29" i="4" s="1"/>
  <c r="Y29" i="4" s="1"/>
  <c r="O35" i="8" s="1"/>
  <c r="AE73" i="6"/>
  <c r="J24" i="4"/>
  <c r="AF24" i="3" s="1"/>
  <c r="J72" i="4"/>
  <c r="I98" i="8" s="1"/>
  <c r="J77" i="4"/>
  <c r="AF77" i="3" s="1"/>
  <c r="AE78" i="3"/>
  <c r="P70" i="4"/>
  <c r="Q70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P79" i="4"/>
  <c r="Q79" i="4" s="1"/>
  <c r="P15" i="4"/>
  <c r="Q15" i="4" s="1"/>
  <c r="Y15" i="4" s="1"/>
  <c r="O21" i="8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K26" i="8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10" i="6"/>
  <c r="AF23" i="6"/>
  <c r="AG72" i="6"/>
  <c r="AF20" i="6"/>
  <c r="K29" i="8"/>
  <c r="AF59" i="6"/>
  <c r="M98" i="8"/>
  <c r="AG67" i="6"/>
  <c r="P50" i="4"/>
  <c r="AF50" i="6" s="1"/>
  <c r="Q78" i="4"/>
  <c r="AF78" i="6"/>
  <c r="Q73" i="4"/>
  <c r="AF73" i="6"/>
  <c r="J14" i="4"/>
  <c r="I20" i="8" s="1"/>
  <c r="J63" i="4"/>
  <c r="AF63" i="3" s="1"/>
  <c r="J29" i="4"/>
  <c r="I35" i="8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72" i="4"/>
  <c r="AF72" i="3"/>
  <c r="I86" i="8"/>
  <c r="K60" i="4"/>
  <c r="AF60" i="3"/>
  <c r="K66" i="4"/>
  <c r="I92" i="8"/>
  <c r="AF66" i="3"/>
  <c r="K50" i="4"/>
  <c r="AF50" i="3"/>
  <c r="I76" i="8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I89" i="8"/>
  <c r="AF9" i="3"/>
  <c r="K9" i="4"/>
  <c r="I15" i="8"/>
  <c r="Q56" i="4" l="1"/>
  <c r="AG56" i="6" s="1"/>
  <c r="P52" i="4"/>
  <c r="AF52" i="6" s="1"/>
  <c r="Y10" i="4"/>
  <c r="O16" i="8" s="1"/>
  <c r="P11" i="4"/>
  <c r="Q11" i="4" s="1"/>
  <c r="X11" i="4" s="1"/>
  <c r="Q14" i="4"/>
  <c r="AF55" i="6"/>
  <c r="AG23" i="6"/>
  <c r="M29" i="8"/>
  <c r="AE12" i="3"/>
  <c r="AF28" i="6"/>
  <c r="AG29" i="6"/>
  <c r="X80" i="4"/>
  <c r="Y80" i="4" s="1"/>
  <c r="O106" i="8" s="1"/>
  <c r="AF80" i="6"/>
  <c r="M86" i="8"/>
  <c r="Q76" i="4"/>
  <c r="AG76" i="6" s="1"/>
  <c r="AF19" i="6"/>
  <c r="AG36" i="6"/>
  <c r="AF68" i="6"/>
  <c r="AF75" i="6"/>
  <c r="AF36" i="6"/>
  <c r="AF67" i="6"/>
  <c r="AG60" i="6"/>
  <c r="K92" i="8"/>
  <c r="AF66" i="6"/>
  <c r="AG66" i="6"/>
  <c r="AF32" i="3"/>
  <c r="I103" i="8"/>
  <c r="K24" i="8"/>
  <c r="K86" i="8"/>
  <c r="Y66" i="4"/>
  <c r="O92" i="8" s="1"/>
  <c r="AF60" i="6"/>
  <c r="K20" i="4"/>
  <c r="I26" i="8"/>
  <c r="K56" i="4"/>
  <c r="M26" i="8"/>
  <c r="I82" i="8"/>
  <c r="B41" i="9" s="1"/>
  <c r="I79" i="8"/>
  <c r="K36" i="4"/>
  <c r="K12" i="4"/>
  <c r="I32" i="8"/>
  <c r="K14" i="4"/>
  <c r="I30" i="8"/>
  <c r="AF14" i="3"/>
  <c r="Y34" i="4"/>
  <c r="O40" i="8" s="1"/>
  <c r="AF55" i="3"/>
  <c r="I81" i="8"/>
  <c r="I19" i="8"/>
  <c r="I38" i="8"/>
  <c r="I46" i="8"/>
  <c r="K35" i="8"/>
  <c r="I21" i="8"/>
  <c r="AF38" i="3"/>
  <c r="I37" i="8"/>
  <c r="AF18" i="6"/>
  <c r="K38" i="4"/>
  <c r="AF34" i="6"/>
  <c r="K63" i="4"/>
  <c r="AF70" i="6"/>
  <c r="AF79" i="6"/>
  <c r="K24" i="4"/>
  <c r="K52" i="4"/>
  <c r="AF40" i="3"/>
  <c r="M97" i="8"/>
  <c r="K97" i="8"/>
  <c r="K36" i="8"/>
  <c r="AF30" i="6"/>
  <c r="K70" i="4"/>
  <c r="AF29" i="3"/>
  <c r="AF26" i="3"/>
  <c r="M35" i="8"/>
  <c r="AG14" i="6"/>
  <c r="X14" i="4"/>
  <c r="AF29" i="6"/>
  <c r="M16" i="8"/>
  <c r="K13" i="4"/>
  <c r="AF53" i="3"/>
  <c r="K77" i="4"/>
  <c r="K29" i="4"/>
  <c r="K10" i="4"/>
  <c r="K80" i="4"/>
  <c r="I99" i="8"/>
  <c r="AF36" i="3"/>
  <c r="K21" i="8"/>
  <c r="X79" i="4"/>
  <c r="AG79" i="6"/>
  <c r="Y20" i="4"/>
  <c r="O26" i="8" s="1"/>
  <c r="K22" i="8"/>
  <c r="Y31" i="4"/>
  <c r="O37" i="8" s="1"/>
  <c r="AF35" i="6"/>
  <c r="AF15" i="6"/>
  <c r="M21" i="8"/>
  <c r="Q27" i="4"/>
  <c r="AF27" i="6"/>
  <c r="Q50" i="4"/>
  <c r="M41" i="8"/>
  <c r="AF62" i="6"/>
  <c r="AG15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M42" i="8"/>
  <c r="Y36" i="4"/>
  <c r="O42" i="8" s="1"/>
  <c r="K42" i="8"/>
  <c r="AG64" i="6"/>
  <c r="X64" i="4"/>
  <c r="K106" i="8"/>
  <c r="AG73" i="6"/>
  <c r="X73" i="4"/>
  <c r="AG78" i="6"/>
  <c r="X78" i="4"/>
  <c r="AG28" i="6"/>
  <c r="AG70" i="6"/>
  <c r="X70" i="4"/>
  <c r="AG55" i="6"/>
  <c r="X55" i="4"/>
  <c r="Y67" i="4"/>
  <c r="O93" i="8" s="1"/>
  <c r="M93" i="8"/>
  <c r="K93" i="8"/>
  <c r="X75" i="4"/>
  <c r="AG75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56" i="4" l="1"/>
  <c r="K82" i="8" s="1"/>
  <c r="Q52" i="4"/>
  <c r="K16" i="8"/>
  <c r="AF11" i="6"/>
  <c r="X76" i="4"/>
  <c r="K37" i="8"/>
  <c r="M24" i="8"/>
  <c r="Y18" i="4"/>
  <c r="O24" i="8" s="1"/>
  <c r="M37" i="8"/>
  <c r="M40" i="8"/>
  <c r="K40" i="8"/>
  <c r="B40" i="9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Y16" i="4"/>
  <c r="O22" i="8" s="1"/>
  <c r="M22" i="8"/>
  <c r="M36" i="8"/>
  <c r="Y30" i="4"/>
  <c r="O36" i="8" s="1"/>
  <c r="AG12" i="6"/>
  <c r="X12" i="4"/>
  <c r="AG13" i="6"/>
  <c r="X13" i="4"/>
  <c r="Y14" i="4"/>
  <c r="O20" i="8" s="1"/>
  <c r="M20" i="8"/>
  <c r="K20" i="8"/>
  <c r="AG50" i="6"/>
  <c r="X50" i="4"/>
  <c r="AG27" i="6"/>
  <c r="M105" i="8"/>
  <c r="K105" i="8"/>
  <c r="Y79" i="4"/>
  <c r="O105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54" i="4"/>
  <c r="AG54" i="6"/>
  <c r="AG38" i="6"/>
  <c r="AG57" i="6"/>
  <c r="X57" i="4"/>
  <c r="AG24" i="6"/>
  <c r="AG32" i="6"/>
  <c r="AG77" i="6"/>
  <c r="X77" i="4"/>
  <c r="Y19" i="4"/>
  <c r="O25" i="8" s="1"/>
  <c r="K25" i="8"/>
  <c r="M25" i="8"/>
  <c r="AG40" i="6"/>
  <c r="AG39" i="6"/>
  <c r="X51" i="4"/>
  <c r="AG51" i="6"/>
  <c r="X53" i="4"/>
  <c r="AG53" i="6"/>
  <c r="AG61" i="6"/>
  <c r="X61" i="4"/>
  <c r="K94" i="8"/>
  <c r="M94" i="8"/>
  <c r="Y68" i="4"/>
  <c r="O94" i="8" s="1"/>
  <c r="AG25" i="6"/>
  <c r="X65" i="4"/>
  <c r="AG65" i="6"/>
  <c r="AG33" i="6"/>
  <c r="AG21" i="6"/>
  <c r="AG17" i="6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56" i="4" l="1"/>
  <c r="O82" i="8" s="1"/>
  <c r="M82" i="8"/>
  <c r="AG52" i="6"/>
  <c r="X52" i="4"/>
  <c r="M102" i="8"/>
  <c r="K102" i="8"/>
  <c r="Y76" i="4"/>
  <c r="O102" i="8" s="1"/>
  <c r="B41" i="10"/>
  <c r="B40" i="10" s="1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K78" i="8" l="1"/>
  <c r="M78" i="8"/>
  <c r="Y52" i="4"/>
  <c r="O78" i="8" s="1"/>
  <c r="B39" i="10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<sst xmlns="http://schemas.openxmlformats.org/spreadsheetml/2006/main" count="524" uniqueCount="184">
  <si>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</si>
  <si>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</si>
  <si>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</si>
  <si>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</si>
  <si>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</si>
  <si>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</si>
  <si>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</si>
  <si>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</si>
  <si>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</si>
  <si>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</si>
  <si>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</si>
  <si>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</si>
  <si>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</si>
  <si>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</si>
  <si>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</si>
  <si>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</si>
  <si>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</si>
  <si>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</si>
  <si>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</si>
  <si>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</si>
  <si>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</si>
  <si>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</si>
  <si>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</si>
  <si>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</si>
  <si>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</si>
  <si>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</si>
  <si>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</si>
  <si>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</si>
  <si>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</si>
  <si>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</si>
  <si>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</si>
  <si>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</si>
  <si>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</si>
  <si>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</si>
  <si>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</si>
  <si>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</si>
  <si>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</si>
  <si>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</si>
  <si>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</si>
  <si>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</si>
  <si>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</si>
  <si>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</si>
  <si>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</si>
  <si>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</si>
  <si>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</si>
  <si>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</si>
  <si>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</si>
  <si>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</si>
  <si>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</si>
  <si>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</si>
  <si>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</si>
  <si>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</si>
  <si>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</si>
  <si>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</si>
  <si>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</si>
  <si>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</si>
  <si>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</si>
  <si>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</si>
  <si>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</si>
  <si>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</si>
  <si>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</si>
  <si>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</si>
  <si>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</si>
  <si>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</si>
  <si>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</si>
  <si>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</si>
  <si>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</si>
  <si>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</si>
  <si>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</si>
  <si>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</si>
  <si>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</si>
  <si>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</si>
  <si>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</si>
  <si>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</si>
  <si>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</si>
  <si>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</si>
  <si>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</si>
  <si>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</si>
  <si>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</si>
  <si>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</si>
  <si>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</si>
  <si>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</si>
  <si>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</si>
  <si>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</si>
  <si>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</si>
  <si>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</si>
  <si>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</si>
  <si>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</si>
  <si>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</si>
  <si>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</si>
  <si>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</si>
  <si>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</si>
  <si>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</si>
  <si>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</si>
  <si>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</si>
  <si>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</si>
  <si>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</si>
  <si>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</si>
  <si>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</si>
  <si>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</si>
  <si>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</si>
  <si>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</si>
  <si>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</si>
  <si>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</si>
  <si>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</si>
  <si>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</si>
  <si>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</si>
  <si>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</si>
  <si>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</si>
  <si>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</si>
  <si>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</si>
  <si>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</si>
  <si>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</si>
  <si>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</si>
  <si>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</si>
  <si>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</si>
  <si>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</si>
  <si>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</si>
  <si>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</si>
  <si>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</si>
  <si>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</si>
  <si>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</si>
  <si>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</si>
  <si>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</si>
  <si>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</si>
  <si>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</si>
  <si>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</si>
  <si>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</si>
  <si>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</si>
  <si>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</si>
  <si>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</si>
  <si>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</si>
  <si>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</si>
  <si>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</si>
  <si>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</si>
  <si>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</si>
  <si>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</si>
  <si>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</si>
  <si>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</si>
  <si>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</si>
  <si>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</si>
  <si>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</si>
  <si>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</si>
  <si>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</si>
  <si>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</si>
  <si>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</si>
  <si>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</si>
  <si>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</si>
  <si>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</si>
  <si>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</si>
  <si>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</si>
  <si>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</si>
  <si>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</si>
  <si>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</si>
  <si>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</si>
  <si>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COMP 1</t>
  </si>
  <si>
    <t>COMPUTER APPLICATIONS</t>
  </si>
  <si>
    <t>2018 - 2019</t>
  </si>
  <si>
    <t>WSAT 1:30PM-3:30PM</t>
  </si>
  <si>
    <t>M305</t>
  </si>
  <si>
    <t>LAB01</t>
  </si>
  <si>
    <t>QUIZ01</t>
  </si>
  <si>
    <t>QUIZ02</t>
  </si>
  <si>
    <t>QUIZ03</t>
  </si>
  <si>
    <t>QUIZ04</t>
  </si>
  <si>
    <t>QUIZ05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</si>
  <si>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</si>
  <si>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</si>
  <si>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</si>
  <si>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</si>
  <si>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</si>
  <si>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</si>
  <si>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</si>
  <si>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</si>
  <si>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UD</t>
  </si>
  <si>
    <t>CCJE-INTL I</t>
  </si>
  <si>
    <t>15-2444-349</t>
  </si>
  <si>
    <t>ABAR, CHRISTIAN JOHN G.</t>
  </si>
  <si>
    <t>BSCRIM</t>
  </si>
  <si>
    <t>15-1196-893</t>
  </si>
  <si>
    <t xml:space="preserve">	AGUSTIN, MARK JOSEPH A.</t>
  </si>
  <si>
    <t>WSAT 9:30-11:00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</si>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</sst>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color rgb="FF0000FF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9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2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" fillId="0" borderId="87" xfId="0" applyFont="1" applyBorder="1" applyAlignment="1" applyProtection="1">
      <alignment horizontal="center" vertical="center"/>
      <protection locked="0"/>
    </xf>
    <xf numFmtId="0" fontId="80" fillId="0" borderId="91" xfId="0" applyFont="1" applyBorder="1" applyAlignment="1" applyProtection="1">
      <alignment horizontal="center"/>
      <protection locked="0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8" fillId="0" borderId="88" xfId="0" applyNumberFormat="1" applyFont="1" applyBorder="1" applyAlignment="1" applyProtection="1">
      <alignment horizontal="center" vertical="center" textRotation="90"/>
      <protection locked="0"/>
    </xf>
    <xf numFmtId="14" fontId="8" fillId="0" borderId="89" xfId="0" applyNumberFormat="1" applyFont="1" applyBorder="1" applyAlignment="1" applyProtection="1">
      <alignment horizontal="center" vertical="center" textRotation="90"/>
      <protection locked="0"/>
    </xf>
    <xf numFmtId="14" fontId="8" fillId="0" borderId="90" xfId="0" applyNumberFormat="1" applyFont="1" applyBorder="1" applyAlignment="1" applyProtection="1">
      <alignment horizontal="center" vertical="center" textRotation="90"/>
      <protection locked="0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12" sqref="D12:E12"/>
    </sheetView>
  </sheetViews>
  <sheetFormatPr defaultColWidth="9.1328125" defaultRowHeight="14.25" x14ac:dyDescent="0.4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 x14ac:dyDescent="0.5"/>
    <row r="2" spans="2:18" ht="13.35" customHeight="1" thickTop="1" x14ac:dyDescent="0.45"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6"/>
      <c r="P2" s="231" t="s">
        <v>18</v>
      </c>
      <c r="Q2" s="231"/>
      <c r="R2" s="231"/>
    </row>
    <row r="3" spans="2:18" ht="13.35" customHeight="1" x14ac:dyDescent="0.45">
      <c r="B3" s="207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/>
      <c r="P3" s="193" t="s">
        <v>19</v>
      </c>
      <c r="Q3" s="193" t="s">
        <v>20</v>
      </c>
      <c r="R3" s="193" t="s">
        <v>21</v>
      </c>
    </row>
    <row r="4" spans="2:18" ht="13.35" customHeigh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/>
      <c r="P4" s="26">
        <v>0</v>
      </c>
      <c r="Q4" s="26">
        <v>6.9999000000000002</v>
      </c>
      <c r="R4" s="165">
        <v>70</v>
      </c>
    </row>
    <row r="5" spans="2:18" ht="13.35" customHeight="1" x14ac:dyDescent="0.45">
      <c r="B5" s="207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9"/>
      <c r="P5" s="26">
        <v>7</v>
      </c>
      <c r="Q5" s="26">
        <v>18.9999</v>
      </c>
      <c r="R5" s="165">
        <v>71</v>
      </c>
    </row>
    <row r="6" spans="2:18" ht="13.35" customHeight="1" x14ac:dyDescent="0.45">
      <c r="B6" s="207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P6" s="26">
        <v>19</v>
      </c>
      <c r="Q6" s="26">
        <v>30.9999</v>
      </c>
      <c r="R6" s="165">
        <v>72</v>
      </c>
    </row>
    <row r="7" spans="2:18" ht="13.35" customHeight="1" x14ac:dyDescent="0.45">
      <c r="B7" s="207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P7" s="26">
        <v>31</v>
      </c>
      <c r="Q7" s="26">
        <v>42.999899999999997</v>
      </c>
      <c r="R7" s="165">
        <v>73</v>
      </c>
    </row>
    <row r="8" spans="2:18" ht="13.35" customHeight="1" x14ac:dyDescent="0.45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9"/>
      <c r="P8" s="26">
        <v>43</v>
      </c>
      <c r="Q8" s="26">
        <v>49.999899999999997</v>
      </c>
      <c r="R8" s="165">
        <v>74</v>
      </c>
    </row>
    <row r="9" spans="2:18" ht="13.35" customHeight="1" x14ac:dyDescent="0.4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2"/>
      <c r="P9" s="26">
        <v>50</v>
      </c>
      <c r="Q9" s="26">
        <v>51.499899999999997</v>
      </c>
      <c r="R9" s="165">
        <v>75</v>
      </c>
    </row>
    <row r="10" spans="2:18" ht="13.35" customHeight="1" thickBot="1" x14ac:dyDescent="0.5">
      <c r="B10" s="27"/>
      <c r="C10" s="213" t="s">
        <v>8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5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 x14ac:dyDescent="0.5">
      <c r="B11" s="29"/>
      <c r="C11" s="196"/>
      <c r="D11" s="197"/>
      <c r="E11" s="197"/>
      <c r="F11" s="197"/>
      <c r="G11" s="197"/>
      <c r="H11" s="197"/>
      <c r="I11" s="197"/>
      <c r="J11" s="197"/>
      <c r="K11" s="197"/>
      <c r="L11" s="197"/>
      <c r="M11" s="198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 x14ac:dyDescent="0.5">
      <c r="B12" s="29"/>
      <c r="C12" s="12"/>
      <c r="D12" s="220" t="s">
        <v>175</v>
      </c>
      <c r="E12" s="221"/>
      <c r="F12" s="1"/>
      <c r="G12" s="216" t="s">
        <v>155</v>
      </c>
      <c r="H12" s="219"/>
      <c r="I12" s="2"/>
      <c r="J12" s="216" t="s">
        <v>156</v>
      </c>
      <c r="K12" s="217"/>
      <c r="L12" s="218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 x14ac:dyDescent="0.5">
      <c r="B13" s="29"/>
      <c r="C13" s="12"/>
      <c r="D13" s="201" t="s">
        <v>9</v>
      </c>
      <c r="E13" s="229"/>
      <c r="F13" s="1"/>
      <c r="G13" s="201" t="s">
        <v>10</v>
      </c>
      <c r="H13" s="201"/>
      <c r="I13" s="2"/>
      <c r="J13" s="201" t="s">
        <v>11</v>
      </c>
      <c r="K13" s="197"/>
      <c r="L13" s="197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 x14ac:dyDescent="0.5">
      <c r="B14" s="29"/>
      <c r="C14" s="12"/>
      <c r="D14" s="216" t="s">
        <v>181</v>
      </c>
      <c r="E14" s="219"/>
      <c r="F14" s="4"/>
      <c r="G14" s="216" t="s">
        <v>158</v>
      </c>
      <c r="H14" s="219"/>
      <c r="I14" s="5"/>
      <c r="J14" s="167" t="s">
        <v>159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 x14ac:dyDescent="0.5">
      <c r="B15" s="29"/>
      <c r="C15" s="12"/>
      <c r="D15" s="201" t="s">
        <v>12</v>
      </c>
      <c r="E15" s="230"/>
      <c r="F15" s="4"/>
      <c r="G15" s="201" t="s">
        <v>13</v>
      </c>
      <c r="H15" s="230"/>
      <c r="I15" s="5"/>
      <c r="J15" s="3" t="s">
        <v>14</v>
      </c>
      <c r="K15" s="225"/>
      <c r="L15" s="197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 x14ac:dyDescent="0.5">
      <c r="B16" s="29"/>
      <c r="C16" s="12"/>
      <c r="D16" s="220" t="s">
        <v>157</v>
      </c>
      <c r="E16" s="226"/>
      <c r="F16" s="4"/>
      <c r="G16" s="168">
        <v>1</v>
      </c>
      <c r="H16" s="239"/>
      <c r="I16" s="239"/>
      <c r="J16" s="235" t="s">
        <v>154</v>
      </c>
      <c r="K16" s="236"/>
      <c r="L16" s="237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 x14ac:dyDescent="0.45">
      <c r="B17" s="29"/>
      <c r="C17" s="12"/>
      <c r="D17" s="201" t="s">
        <v>15</v>
      </c>
      <c r="E17" s="251"/>
      <c r="F17" s="4"/>
      <c r="G17" s="3" t="s">
        <v>16</v>
      </c>
      <c r="H17" s="14"/>
      <c r="I17" s="5"/>
      <c r="J17" s="201" t="s">
        <v>17</v>
      </c>
      <c r="K17" s="197"/>
      <c r="L17" s="197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 x14ac:dyDescent="0.5">
      <c r="B18" s="29"/>
      <c r="C18" s="11"/>
      <c r="D18" s="227"/>
      <c r="E18" s="227"/>
      <c r="F18" s="14"/>
      <c r="G18" s="228"/>
      <c r="H18" s="228"/>
      <c r="I18" s="228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 x14ac:dyDescent="0.45">
      <c r="B19" s="29"/>
      <c r="C19" s="16"/>
      <c r="D19" s="242" t="s">
        <v>1</v>
      </c>
      <c r="E19" s="243"/>
      <c r="F19" s="7"/>
      <c r="G19" s="249" t="s">
        <v>2</v>
      </c>
      <c r="H19" s="250"/>
      <c r="I19" s="250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 x14ac:dyDescent="0.5">
      <c r="B20" s="29"/>
      <c r="C20" s="18"/>
      <c r="D20" s="199" t="s">
        <v>182</v>
      </c>
      <c r="E20" s="200"/>
      <c r="F20" s="8"/>
      <c r="G20" s="222" t="s">
        <v>3</v>
      </c>
      <c r="H20" s="223"/>
      <c r="I20" s="224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 x14ac:dyDescent="0.5">
      <c r="B21" s="29"/>
      <c r="C21" s="18"/>
      <c r="D21" s="201" t="s">
        <v>138</v>
      </c>
      <c r="E21" s="229"/>
      <c r="F21" s="9"/>
      <c r="G21" s="222" t="s">
        <v>142</v>
      </c>
      <c r="H21" s="223"/>
      <c r="I21" s="224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 x14ac:dyDescent="0.5">
      <c r="B22" s="29"/>
      <c r="C22" s="18"/>
      <c r="D22" s="240" t="s">
        <v>183</v>
      </c>
      <c r="E22" s="241"/>
      <c r="F22" s="8"/>
      <c r="G22" s="202" t="s">
        <v>123</v>
      </c>
      <c r="H22" s="203"/>
      <c r="I22" s="203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 x14ac:dyDescent="0.5">
      <c r="B23" s="29"/>
      <c r="C23" s="18"/>
      <c r="D23" s="201" t="s">
        <v>139</v>
      </c>
      <c r="E23" s="229"/>
      <c r="F23" s="9"/>
      <c r="G23" s="238"/>
      <c r="H23" s="238"/>
      <c r="I23" s="238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 x14ac:dyDescent="0.45">
      <c r="B24" s="29"/>
      <c r="C24" s="18"/>
      <c r="D24" s="201"/>
      <c r="E24" s="197"/>
      <c r="F24" s="9"/>
      <c r="G24" s="249" t="s">
        <v>4</v>
      </c>
      <c r="H24" s="250"/>
      <c r="I24" s="250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 x14ac:dyDescent="0.45">
      <c r="B25" s="29"/>
      <c r="C25" s="18"/>
      <c r="D25" s="201"/>
      <c r="E25" s="197"/>
      <c r="F25" s="8"/>
      <c r="G25" s="244" t="s">
        <v>6</v>
      </c>
      <c r="H25" s="245"/>
      <c r="I25" s="245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 x14ac:dyDescent="0.5">
      <c r="B26" s="29"/>
      <c r="C26" s="18"/>
      <c r="D26" s="201"/>
      <c r="E26" s="197"/>
      <c r="F26" s="8"/>
      <c r="G26" s="246" t="s">
        <v>7</v>
      </c>
      <c r="H26" s="247"/>
      <c r="I26" s="248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 x14ac:dyDescent="0.5">
      <c r="B27" s="29"/>
      <c r="C27" s="233" t="s">
        <v>153</v>
      </c>
      <c r="D27" s="234"/>
      <c r="E27" s="234"/>
      <c r="F27" s="20"/>
      <c r="G27" s="232"/>
      <c r="H27" s="232"/>
      <c r="I27" s="232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 x14ac:dyDescent="0.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 x14ac:dyDescent="0.4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 x14ac:dyDescent="0.4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 x14ac:dyDescent="0.4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 x14ac:dyDescent="0.4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 x14ac:dyDescent="0.4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 x14ac:dyDescent="0.45">
      <c r="P35" s="23"/>
      <c r="Q35" s="23"/>
      <c r="R35" s="23"/>
      <c r="S35" s="23"/>
    </row>
    <row r="36" spans="2:19" s="24" customFormat="1" x14ac:dyDescent="0.45"/>
    <row r="37" spans="2:19" s="24" customFormat="1" x14ac:dyDescent="0.45"/>
    <row r="38" spans="2:19" s="24" customFormat="1" x14ac:dyDescent="0.45"/>
    <row r="39" spans="2:19" s="24" customFormat="1" x14ac:dyDescent="0.45"/>
    <row r="40" spans="2:19" s="24" customFormat="1" x14ac:dyDescent="0.45"/>
    <row r="41" spans="2:19" s="24" customFormat="1" x14ac:dyDescent="0.45"/>
    <row r="42" spans="2:19" s="24" customFormat="1" x14ac:dyDescent="0.45"/>
    <row r="43" spans="2:19" s="24" customFormat="1" x14ac:dyDescent="0.45"/>
    <row r="44" spans="2:19" s="24" customFormat="1" x14ac:dyDescent="0.45"/>
    <row r="45" spans="2:19" s="24" customFormat="1" x14ac:dyDescent="0.45"/>
    <row r="46" spans="2:19" s="24" customFormat="1" x14ac:dyDescent="0.45"/>
    <row r="47" spans="2:19" s="24" customFormat="1" x14ac:dyDescent="0.45"/>
    <row r="48" spans="2:19" s="24" customFormat="1" x14ac:dyDescent="0.45"/>
    <row r="49" s="24" customFormat="1" x14ac:dyDescent="0.45"/>
    <row r="50" s="24" customFormat="1" x14ac:dyDescent="0.45"/>
    <row r="51" s="24" customFormat="1" x14ac:dyDescent="0.45"/>
    <row r="52" s="24" customFormat="1" x14ac:dyDescent="0.45"/>
    <row r="53" s="24" customFormat="1" x14ac:dyDescent="0.45"/>
    <row r="54" s="24" customFormat="1" x14ac:dyDescent="0.45"/>
    <row r="55" s="24" customFormat="1" x14ac:dyDescent="0.45"/>
    <row r="56" s="24" customFormat="1" x14ac:dyDescent="0.45"/>
    <row r="57" s="24" customFormat="1" x14ac:dyDescent="0.45"/>
    <row r="58" s="24" customFormat="1" x14ac:dyDescent="0.45"/>
    <row r="59" s="24" customFormat="1" x14ac:dyDescent="0.45"/>
    <row r="60" s="24" customFormat="1" x14ac:dyDescent="0.45"/>
    <row r="61" s="24" customFormat="1" x14ac:dyDescent="0.45"/>
    <row r="62" s="24" customFormat="1" x14ac:dyDescent="0.45"/>
    <row r="63" s="24" customFormat="1" x14ac:dyDescent="0.45"/>
    <row r="64" s="24" customFormat="1" x14ac:dyDescent="0.45"/>
    <row r="65" s="24" customFormat="1" x14ac:dyDescent="0.45"/>
    <row r="66" s="24" customFormat="1" x14ac:dyDescent="0.45"/>
    <row r="67" s="24" customFormat="1" x14ac:dyDescent="0.45"/>
    <row r="68" s="24" customFormat="1" x14ac:dyDescent="0.45"/>
    <row r="69" s="24" customFormat="1" x14ac:dyDescent="0.45"/>
    <row r="70" s="24" customFormat="1" x14ac:dyDescent="0.45"/>
    <row r="71" s="24" customFormat="1" x14ac:dyDescent="0.45"/>
    <row r="72" s="24" customFormat="1" x14ac:dyDescent="0.45"/>
    <row r="73" s="24" customFormat="1" x14ac:dyDescent="0.45"/>
    <row r="74" s="24" customFormat="1" x14ac:dyDescent="0.45"/>
    <row r="75" s="24" customFormat="1" x14ac:dyDescent="0.45"/>
    <row r="76" s="24" customFormat="1" x14ac:dyDescent="0.45"/>
    <row r="77" s="24" customFormat="1" x14ac:dyDescent="0.45"/>
    <row r="78" s="24" customFormat="1" x14ac:dyDescent="0.45"/>
    <row r="79" s="24" customFormat="1" x14ac:dyDescent="0.45"/>
    <row r="80" s="24" customFormat="1" x14ac:dyDescent="0.45"/>
    <row r="81" s="24" customFormat="1" x14ac:dyDescent="0.45"/>
    <row r="82" s="24" customFormat="1" x14ac:dyDescent="0.45"/>
    <row r="83" s="24" customFormat="1" x14ac:dyDescent="0.45"/>
    <row r="84" s="24" customFormat="1" x14ac:dyDescent="0.45"/>
    <row r="85" s="24" customFormat="1" x14ac:dyDescent="0.45"/>
    <row r="86" s="24" customFormat="1" x14ac:dyDescent="0.45"/>
    <row r="87" s="24" customFormat="1" x14ac:dyDescent="0.45"/>
    <row r="88" s="24" customFormat="1" x14ac:dyDescent="0.45"/>
    <row r="89" s="24" customFormat="1" x14ac:dyDescent="0.45"/>
    <row r="90" s="24" customFormat="1" x14ac:dyDescent="0.45"/>
    <row r="91" s="24" customFormat="1" x14ac:dyDescent="0.45"/>
    <row r="92" s="24" customFormat="1" x14ac:dyDescent="0.45"/>
    <row r="93" s="24" customFormat="1" x14ac:dyDescent="0.45"/>
    <row r="94" s="24" customFormat="1" x14ac:dyDescent="0.45"/>
    <row r="95" s="24" customFormat="1" x14ac:dyDescent="0.45"/>
    <row r="96" s="24" customFormat="1" x14ac:dyDescent="0.45"/>
    <row r="97" s="24" customFormat="1" x14ac:dyDescent="0.45"/>
    <row r="98" s="24" customFormat="1" x14ac:dyDescent="0.45"/>
    <row r="99" s="24" customFormat="1" x14ac:dyDescent="0.45"/>
    <row r="100" s="24" customFormat="1" x14ac:dyDescent="0.45"/>
    <row r="101" s="24" customFormat="1" x14ac:dyDescent="0.45"/>
    <row r="102" s="24" customFormat="1" x14ac:dyDescent="0.45"/>
    <row r="103" s="24" customFormat="1" x14ac:dyDescent="0.45"/>
    <row r="104" s="24" customFormat="1" x14ac:dyDescent="0.45"/>
    <row r="105" s="24" customFormat="1" x14ac:dyDescent="0.45"/>
    <row r="106" s="24" customFormat="1" x14ac:dyDescent="0.45"/>
    <row r="107" s="24" customFormat="1" x14ac:dyDescent="0.45"/>
    <row r="108" s="24" customFormat="1" x14ac:dyDescent="0.45"/>
    <row r="109" s="24" customFormat="1" x14ac:dyDescent="0.45"/>
    <row r="110" s="24" customFormat="1" x14ac:dyDescent="0.45"/>
    <row r="111" s="24" customFormat="1" x14ac:dyDescent="0.45"/>
    <row r="112" s="24" customFormat="1" x14ac:dyDescent="0.45"/>
    <row r="113" s="24" customFormat="1" x14ac:dyDescent="0.45"/>
    <row r="114" s="24" customFormat="1" x14ac:dyDescent="0.45"/>
    <row r="115" s="24" customFormat="1" x14ac:dyDescent="0.45"/>
    <row r="116" s="24" customFormat="1" x14ac:dyDescent="0.45"/>
    <row r="117" s="24" customFormat="1" x14ac:dyDescent="0.45"/>
    <row r="118" s="24" customFormat="1" x14ac:dyDescent="0.45"/>
    <row r="119" s="24" customFormat="1" x14ac:dyDescent="0.45"/>
    <row r="120" s="24" customFormat="1" x14ac:dyDescent="0.45"/>
    <row r="121" s="24" customFormat="1" x14ac:dyDescent="0.45"/>
    <row r="122" s="24" customFormat="1" x14ac:dyDescent="0.45"/>
    <row r="123" s="24" customFormat="1" x14ac:dyDescent="0.45"/>
    <row r="124" s="24" customFormat="1" x14ac:dyDescent="0.45"/>
    <row r="125" s="24" customFormat="1" x14ac:dyDescent="0.45"/>
    <row r="126" s="24" customFormat="1" x14ac:dyDescent="0.45"/>
    <row r="127" s="24" customFormat="1" x14ac:dyDescent="0.45"/>
    <row r="128" s="24" customFormat="1" x14ac:dyDescent="0.45"/>
    <row r="129" s="24" customFormat="1" x14ac:dyDescent="0.45"/>
    <row r="130" s="24" customFormat="1" x14ac:dyDescent="0.45"/>
    <row r="131" s="24" customFormat="1" x14ac:dyDescent="0.45"/>
    <row r="132" s="24" customFormat="1" x14ac:dyDescent="0.45"/>
    <row r="133" s="24" customFormat="1" x14ac:dyDescent="0.45"/>
    <row r="134" s="24" customFormat="1" x14ac:dyDescent="0.45"/>
    <row r="135" s="24" customFormat="1" x14ac:dyDescent="0.45"/>
    <row r="136" s="24" customFormat="1" x14ac:dyDescent="0.45"/>
    <row r="137" s="24" customFormat="1" x14ac:dyDescent="0.45"/>
    <row r="138" s="24" customFormat="1" x14ac:dyDescent="0.45"/>
    <row r="139" s="24" customFormat="1" x14ac:dyDescent="0.45"/>
    <row r="140" s="24" customFormat="1" x14ac:dyDescent="0.45"/>
    <row r="141" s="24" customFormat="1" x14ac:dyDescent="0.45"/>
    <row r="142" s="24" customFormat="1" x14ac:dyDescent="0.45"/>
    <row r="143" s="24" customFormat="1" x14ac:dyDescent="0.45"/>
    <row r="144" s="24" customFormat="1" x14ac:dyDescent="0.45"/>
    <row r="145" s="24" customFormat="1" x14ac:dyDescent="0.45"/>
    <row r="146" s="24" customFormat="1" x14ac:dyDescent="0.45"/>
    <row r="147" s="24" customFormat="1" x14ac:dyDescent="0.45"/>
    <row r="148" s="24" customFormat="1" x14ac:dyDescent="0.45"/>
    <row r="149" s="24" customFormat="1" x14ac:dyDescent="0.45"/>
    <row r="150" s="24" customFormat="1" x14ac:dyDescent="0.45"/>
    <row r="151" s="24" customFormat="1" x14ac:dyDescent="0.45"/>
    <row r="152" s="24" customFormat="1" x14ac:dyDescent="0.45"/>
    <row r="153" s="24" customFormat="1" x14ac:dyDescent="0.45"/>
    <row r="154" s="24" customFormat="1" x14ac:dyDescent="0.45"/>
    <row r="155" s="24" customFormat="1" x14ac:dyDescent="0.45"/>
    <row r="156" s="24" customFormat="1" x14ac:dyDescent="0.45"/>
    <row r="157" s="24" customFormat="1" x14ac:dyDescent="0.45"/>
    <row r="158" s="24" customFormat="1" x14ac:dyDescent="0.45"/>
    <row r="159" s="24" customFormat="1" x14ac:dyDescent="0.45"/>
    <row r="160" s="24" customFormat="1" x14ac:dyDescent="0.45"/>
    <row r="161" s="24" customFormat="1" x14ac:dyDescent="0.45"/>
    <row r="162" s="24" customFormat="1" x14ac:dyDescent="0.45"/>
    <row r="163" s="24" customFormat="1" x14ac:dyDescent="0.45"/>
    <row r="164" s="24" customFormat="1" x14ac:dyDescent="0.45"/>
    <row r="165" s="24" customFormat="1" x14ac:dyDescent="0.45"/>
    <row r="166" s="24" customFormat="1" x14ac:dyDescent="0.45"/>
    <row r="167" s="24" customFormat="1" x14ac:dyDescent="0.45"/>
    <row r="168" s="24" customFormat="1" x14ac:dyDescent="0.45"/>
    <row r="169" s="24" customFormat="1" x14ac:dyDescent="0.45"/>
    <row r="170" s="24" customFormat="1" x14ac:dyDescent="0.45"/>
    <row r="171" s="24" customFormat="1" x14ac:dyDescent="0.45"/>
    <row r="172" s="24" customFormat="1" x14ac:dyDescent="0.45"/>
    <row r="173" s="24" customFormat="1" x14ac:dyDescent="0.45"/>
    <row r="174" s="24" customFormat="1" x14ac:dyDescent="0.45"/>
    <row r="175" s="24" customFormat="1" x14ac:dyDescent="0.45"/>
    <row r="176" s="24" customFormat="1" x14ac:dyDescent="0.45"/>
    <row r="177" s="24" customFormat="1" x14ac:dyDescent="0.45"/>
    <row r="178" s="24" customFormat="1" x14ac:dyDescent="0.45"/>
    <row r="179" s="24" customFormat="1" x14ac:dyDescent="0.45"/>
    <row r="180" s="24" customFormat="1" x14ac:dyDescent="0.45"/>
    <row r="181" s="24" customFormat="1" x14ac:dyDescent="0.45"/>
    <row r="182" s="24" customFormat="1" x14ac:dyDescent="0.45"/>
    <row r="183" s="24" customFormat="1" x14ac:dyDescent="0.45"/>
    <row r="184" s="24" customFormat="1" x14ac:dyDescent="0.45"/>
    <row r="185" s="24" customFormat="1" x14ac:dyDescent="0.45"/>
    <row r="186" s="24" customFormat="1" x14ac:dyDescent="0.45"/>
    <row r="187" s="24" customFormat="1" x14ac:dyDescent="0.45"/>
    <row r="188" s="24" customFormat="1" x14ac:dyDescent="0.45"/>
    <row r="189" s="24" customFormat="1" x14ac:dyDescent="0.45"/>
    <row r="190" s="24" customFormat="1" x14ac:dyDescent="0.45"/>
    <row r="191" s="24" customFormat="1" x14ac:dyDescent="0.45"/>
    <row r="192" s="24" customFormat="1" x14ac:dyDescent="0.45"/>
    <row r="193" s="24" customFormat="1" x14ac:dyDescent="0.45"/>
    <row r="194" s="24" customFormat="1" x14ac:dyDescent="0.45"/>
    <row r="195" s="24" customFormat="1" x14ac:dyDescent="0.45"/>
    <row r="196" s="24" customFormat="1" x14ac:dyDescent="0.45"/>
    <row r="197" s="24" customFormat="1" x14ac:dyDescent="0.45"/>
    <row r="198" s="24" customFormat="1" x14ac:dyDescent="0.45"/>
    <row r="199" s="24" customFormat="1" x14ac:dyDescent="0.45"/>
    <row r="200" s="24" customFormat="1" x14ac:dyDescent="0.45"/>
    <row r="201" s="24" customFormat="1" x14ac:dyDescent="0.45"/>
    <row r="202" s="24" customFormat="1" x14ac:dyDescent="0.45"/>
    <row r="203" s="24" customFormat="1" x14ac:dyDescent="0.45"/>
    <row r="204" s="24" customFormat="1" x14ac:dyDescent="0.45"/>
    <row r="205" s="24" customFormat="1" x14ac:dyDescent="0.45"/>
    <row r="206" s="24" customFormat="1" x14ac:dyDescent="0.45"/>
    <row r="207" s="24" customFormat="1" x14ac:dyDescent="0.45"/>
    <row r="208" s="24" customFormat="1" x14ac:dyDescent="0.45"/>
    <row r="209" s="24" customFormat="1" x14ac:dyDescent="0.45"/>
    <row r="210" s="24" customFormat="1" x14ac:dyDescent="0.45"/>
    <row r="211" s="24" customFormat="1" x14ac:dyDescent="0.45"/>
    <row r="212" s="24" customFormat="1" x14ac:dyDescent="0.45"/>
    <row r="213" s="24" customFormat="1" x14ac:dyDescent="0.45"/>
    <row r="214" s="24" customFormat="1" x14ac:dyDescent="0.45"/>
    <row r="215" s="24" customFormat="1" x14ac:dyDescent="0.45"/>
    <row r="216" s="24" customFormat="1" x14ac:dyDescent="0.45"/>
    <row r="217" s="24" customFormat="1" x14ac:dyDescent="0.45"/>
    <row r="218" s="24" customFormat="1" x14ac:dyDescent="0.45"/>
    <row r="219" s="24" customFormat="1" x14ac:dyDescent="0.45"/>
    <row r="220" s="24" customFormat="1" x14ac:dyDescent="0.45"/>
    <row r="221" s="24" customFormat="1" x14ac:dyDescent="0.45"/>
    <row r="222" s="24" customFormat="1" x14ac:dyDescent="0.45"/>
    <row r="223" s="24" customFormat="1" x14ac:dyDescent="0.45"/>
    <row r="224" s="24" customFormat="1" x14ac:dyDescent="0.45"/>
    <row r="225" s="24" customFormat="1" x14ac:dyDescent="0.45"/>
    <row r="226" s="24" customFormat="1" x14ac:dyDescent="0.45"/>
    <row r="227" s="24" customFormat="1" x14ac:dyDescent="0.45"/>
    <row r="228" s="24" customFormat="1" x14ac:dyDescent="0.45"/>
    <row r="229" s="24" customFormat="1" x14ac:dyDescent="0.45"/>
    <row r="230" s="24" customFormat="1" x14ac:dyDescent="0.45"/>
    <row r="231" s="24" customFormat="1" x14ac:dyDescent="0.45"/>
    <row r="232" s="24" customFormat="1" x14ac:dyDescent="0.45"/>
    <row r="233" s="24" customFormat="1" x14ac:dyDescent="0.45"/>
    <row r="234" s="24" customFormat="1" x14ac:dyDescent="0.45"/>
    <row r="235" s="24" customFormat="1" x14ac:dyDescent="0.45"/>
    <row r="236" s="24" customFormat="1" x14ac:dyDescent="0.45"/>
    <row r="237" s="24" customFormat="1" x14ac:dyDescent="0.45"/>
    <row r="238" s="24" customFormat="1" x14ac:dyDescent="0.45"/>
    <row r="239" s="24" customFormat="1" x14ac:dyDescent="0.45"/>
    <row r="240" s="24" customFormat="1" x14ac:dyDescent="0.45"/>
    <row r="241" s="24" customFormat="1" x14ac:dyDescent="0.45"/>
    <row r="242" s="24" customFormat="1" x14ac:dyDescent="0.45"/>
    <row r="243" s="24" customFormat="1" x14ac:dyDescent="0.45"/>
    <row r="244" s="24" customFormat="1" x14ac:dyDescent="0.45"/>
    <row r="245" s="24" customFormat="1" x14ac:dyDescent="0.45"/>
    <row r="246" s="24" customFormat="1" x14ac:dyDescent="0.45"/>
    <row r="247" s="24" customFormat="1" x14ac:dyDescent="0.45"/>
    <row r="248" s="24" customFormat="1" x14ac:dyDescent="0.45"/>
    <row r="249" s="24" customFormat="1" x14ac:dyDescent="0.45"/>
    <row r="250" s="24" customFormat="1" x14ac:dyDescent="0.45"/>
    <row r="251" s="24" customFormat="1" x14ac:dyDescent="0.45"/>
    <row r="252" s="24" customFormat="1" x14ac:dyDescent="0.45"/>
    <row r="253" s="24" customFormat="1" x14ac:dyDescent="0.45"/>
    <row r="254" s="24" customFormat="1" x14ac:dyDescent="0.45"/>
    <row r="255" s="24" customFormat="1" x14ac:dyDescent="0.45"/>
    <row r="256" s="24" customFormat="1" x14ac:dyDescent="0.45"/>
    <row r="257" s="24" customFormat="1" x14ac:dyDescent="0.45"/>
    <row r="258" s="24" customFormat="1" x14ac:dyDescent="0.45"/>
    <row r="259" s="24" customFormat="1" x14ac:dyDescent="0.45"/>
    <row r="260" s="24" customFormat="1" x14ac:dyDescent="0.45"/>
    <row r="261" s="24" customFormat="1" x14ac:dyDescent="0.45"/>
    <row r="262" s="24" customFormat="1" x14ac:dyDescent="0.45"/>
    <row r="263" s="24" customFormat="1" x14ac:dyDescent="0.45"/>
    <row r="264" s="24" customFormat="1" x14ac:dyDescent="0.45"/>
    <row r="265" s="24" customFormat="1" x14ac:dyDescent="0.45"/>
    <row r="266" s="24" customFormat="1" x14ac:dyDescent="0.45"/>
    <row r="267" s="24" customFormat="1" x14ac:dyDescent="0.45"/>
    <row r="268" s="24" customFormat="1" x14ac:dyDescent="0.45"/>
    <row r="269" s="24" customFormat="1" x14ac:dyDescent="0.45"/>
    <row r="270" s="24" customFormat="1" x14ac:dyDescent="0.45"/>
    <row r="271" s="24" customFormat="1" x14ac:dyDescent="0.45"/>
    <row r="272" s="24" customFormat="1" x14ac:dyDescent="0.45"/>
    <row r="273" s="24" customFormat="1" x14ac:dyDescent="0.45"/>
    <row r="274" s="24" customFormat="1" x14ac:dyDescent="0.45"/>
    <row r="275" s="24" customFormat="1" x14ac:dyDescent="0.45"/>
    <row r="276" s="24" customFormat="1" x14ac:dyDescent="0.45"/>
    <row r="277" s="24" customFormat="1" x14ac:dyDescent="0.45"/>
    <row r="278" s="24" customFormat="1" x14ac:dyDescent="0.45"/>
    <row r="279" s="24" customFormat="1" x14ac:dyDescent="0.45"/>
    <row r="280" s="24" customFormat="1" x14ac:dyDescent="0.45"/>
    <row r="281" s="24" customFormat="1" x14ac:dyDescent="0.45"/>
    <row r="282" s="24" customFormat="1" x14ac:dyDescent="0.45"/>
    <row r="283" s="24" customFormat="1" x14ac:dyDescent="0.45"/>
    <row r="284" s="24" customFormat="1" x14ac:dyDescent="0.45"/>
    <row r="285" s="24" customFormat="1" x14ac:dyDescent="0.45"/>
    <row r="286" s="24" customFormat="1" x14ac:dyDescent="0.45"/>
    <row r="287" s="24" customFormat="1" x14ac:dyDescent="0.45"/>
    <row r="288" s="24" customFormat="1" x14ac:dyDescent="0.45"/>
    <row r="289" s="24" customFormat="1" x14ac:dyDescent="0.45"/>
    <row r="290" s="24" customFormat="1" x14ac:dyDescent="0.45"/>
    <row r="291" s="24" customFormat="1" x14ac:dyDescent="0.45"/>
    <row r="292" s="24" customFormat="1" x14ac:dyDescent="0.45"/>
    <row r="293" s="24" customFormat="1" x14ac:dyDescent="0.45"/>
    <row r="294" s="24" customFormat="1" x14ac:dyDescent="0.45"/>
    <row r="295" s="24" customFormat="1" x14ac:dyDescent="0.45"/>
    <row r="296" s="24" customFormat="1" x14ac:dyDescent="0.45"/>
    <row r="297" s="24" customFormat="1" x14ac:dyDescent="0.45"/>
    <row r="298" s="24" customFormat="1" x14ac:dyDescent="0.45"/>
    <row r="299" s="24" customFormat="1" x14ac:dyDescent="0.45"/>
    <row r="300" s="24" customFormat="1" x14ac:dyDescent="0.45"/>
    <row r="301" s="24" customFormat="1" x14ac:dyDescent="0.45"/>
    <row r="302" s="24" customFormat="1" x14ac:dyDescent="0.45"/>
    <row r="303" s="24" customFormat="1" x14ac:dyDescent="0.45"/>
    <row r="304" s="24" customFormat="1" x14ac:dyDescent="0.45"/>
    <row r="305" s="24" customFormat="1" x14ac:dyDescent="0.45"/>
    <row r="306" s="24" customFormat="1" x14ac:dyDescent="0.45"/>
    <row r="307" s="24" customFormat="1" x14ac:dyDescent="0.45"/>
    <row r="308" s="24" customFormat="1" x14ac:dyDescent="0.45"/>
    <row r="309" s="24" customFormat="1" x14ac:dyDescent="0.45"/>
    <row r="310" s="24" customFormat="1" x14ac:dyDescent="0.45"/>
    <row r="311" s="24" customFormat="1" x14ac:dyDescent="0.45"/>
    <row r="312" s="24" customFormat="1" x14ac:dyDescent="0.45"/>
    <row r="313" s="24" customFormat="1" x14ac:dyDescent="0.45"/>
    <row r="314" s="24" customFormat="1" x14ac:dyDescent="0.45"/>
    <row r="315" s="24" customFormat="1" x14ac:dyDescent="0.45"/>
    <row r="316" s="24" customFormat="1" x14ac:dyDescent="0.45"/>
    <row r="317" s="24" customFormat="1" x14ac:dyDescent="0.45"/>
    <row r="318" s="24" customFormat="1" x14ac:dyDescent="0.45"/>
    <row r="319" s="24" customFormat="1" x14ac:dyDescent="0.45"/>
    <row r="320" s="24" customFormat="1" x14ac:dyDescent="0.45"/>
    <row r="321" s="24" customFormat="1" x14ac:dyDescent="0.45"/>
    <row r="322" s="24" customFormat="1" x14ac:dyDescent="0.45"/>
    <row r="323" s="24" customFormat="1" x14ac:dyDescent="0.45"/>
    <row r="324" s="24" customFormat="1" x14ac:dyDescent="0.45"/>
    <row r="325" s="24" customFormat="1" x14ac:dyDescent="0.45"/>
    <row r="326" s="24" customFormat="1" x14ac:dyDescent="0.45"/>
    <row r="327" s="24" customFormat="1" x14ac:dyDescent="0.45"/>
    <row r="328" s="24" customFormat="1" x14ac:dyDescent="0.45"/>
    <row r="329" s="24" customFormat="1" x14ac:dyDescent="0.45"/>
    <row r="330" s="24" customFormat="1" x14ac:dyDescent="0.45"/>
    <row r="331" s="24" customFormat="1" x14ac:dyDescent="0.45"/>
    <row r="332" s="24" customFormat="1" x14ac:dyDescent="0.45"/>
    <row r="333" s="24" customFormat="1" x14ac:dyDescent="0.45"/>
    <row r="334" s="24" customFormat="1" x14ac:dyDescent="0.45"/>
    <row r="335" s="24" customFormat="1" x14ac:dyDescent="0.45"/>
    <row r="336" s="24" customFormat="1" x14ac:dyDescent="0.45"/>
    <row r="337" s="24" customFormat="1" x14ac:dyDescent="0.45"/>
    <row r="338" s="24" customFormat="1" x14ac:dyDescent="0.45"/>
    <row r="339" s="24" customFormat="1" x14ac:dyDescent="0.45"/>
    <row r="340" s="24" customFormat="1" x14ac:dyDescent="0.45"/>
    <row r="341" s="24" customFormat="1" x14ac:dyDescent="0.45"/>
    <row r="342" s="24" customFormat="1" x14ac:dyDescent="0.45"/>
    <row r="343" s="24" customFormat="1" x14ac:dyDescent="0.45"/>
    <row r="344" s="24" customFormat="1" x14ac:dyDescent="0.45"/>
    <row r="345" s="24" customFormat="1" x14ac:dyDescent="0.45"/>
    <row r="346" s="24" customFormat="1" x14ac:dyDescent="0.45"/>
    <row r="347" s="24" customFormat="1" x14ac:dyDescent="0.45"/>
    <row r="348" s="24" customFormat="1" x14ac:dyDescent="0.45"/>
    <row r="349" s="24" customFormat="1" x14ac:dyDescent="0.45"/>
    <row r="350" s="24" customFormat="1" x14ac:dyDescent="0.45"/>
    <row r="351" s="24" customFormat="1" x14ac:dyDescent="0.45"/>
    <row r="352" s="24" customFormat="1" x14ac:dyDescent="0.45"/>
    <row r="353" s="24" customFormat="1" x14ac:dyDescent="0.45"/>
    <row r="354" s="24" customFormat="1" x14ac:dyDescent="0.45"/>
    <row r="355" s="24" customFormat="1" x14ac:dyDescent="0.45"/>
    <row r="356" s="24" customFormat="1" x14ac:dyDescent="0.45"/>
    <row r="357" s="24" customFormat="1" x14ac:dyDescent="0.45"/>
    <row r="358" s="24" customFormat="1" x14ac:dyDescent="0.45"/>
    <row r="359" s="24" customFormat="1" x14ac:dyDescent="0.45"/>
    <row r="360" s="24" customFormat="1" x14ac:dyDescent="0.45"/>
    <row r="361" s="24" customFormat="1" x14ac:dyDescent="0.45"/>
    <row r="362" s="24" customFormat="1" x14ac:dyDescent="0.45"/>
    <row r="363" s="24" customFormat="1" x14ac:dyDescent="0.45"/>
    <row r="364" s="24" customFormat="1" x14ac:dyDescent="0.45"/>
    <row r="365" s="24" customFormat="1" x14ac:dyDescent="0.45"/>
    <row r="366" s="24" customFormat="1" x14ac:dyDescent="0.45"/>
    <row r="367" s="24" customFormat="1" x14ac:dyDescent="0.45"/>
    <row r="368" s="24" customFormat="1" x14ac:dyDescent="0.45"/>
    <row r="369" s="24" customFormat="1" x14ac:dyDescent="0.45"/>
    <row r="370" s="24" customFormat="1" x14ac:dyDescent="0.45"/>
    <row r="371" s="24" customFormat="1" x14ac:dyDescent="0.45"/>
    <row r="372" s="24" customFormat="1" x14ac:dyDescent="0.45"/>
    <row r="373" s="24" customFormat="1" x14ac:dyDescent="0.45"/>
    <row r="374" s="24" customFormat="1" x14ac:dyDescent="0.45"/>
    <row r="375" s="24" customFormat="1" x14ac:dyDescent="0.45"/>
    <row r="376" s="24" customFormat="1" x14ac:dyDescent="0.45"/>
    <row r="377" s="24" customFormat="1" x14ac:dyDescent="0.45"/>
    <row r="378" s="24" customFormat="1" x14ac:dyDescent="0.45"/>
    <row r="379" s="24" customFormat="1" x14ac:dyDescent="0.45"/>
    <row r="380" s="24" customFormat="1" x14ac:dyDescent="0.45"/>
    <row r="381" s="24" customFormat="1" x14ac:dyDescent="0.45"/>
    <row r="382" s="24" customFormat="1" x14ac:dyDescent="0.45"/>
    <row r="383" s="24" customFormat="1" x14ac:dyDescent="0.45"/>
    <row r="384" s="24" customFormat="1" x14ac:dyDescent="0.45"/>
    <row r="385" s="24" customFormat="1" x14ac:dyDescent="0.45"/>
    <row r="386" s="24" customFormat="1" x14ac:dyDescent="0.45"/>
    <row r="387" s="24" customFormat="1" x14ac:dyDescent="0.45"/>
    <row r="388" s="24" customFormat="1" x14ac:dyDescent="0.45"/>
    <row r="389" s="24" customFormat="1" x14ac:dyDescent="0.45"/>
    <row r="390" s="24" customFormat="1" x14ac:dyDescent="0.45"/>
    <row r="391" s="24" customFormat="1" x14ac:dyDescent="0.45"/>
    <row r="392" s="24" customFormat="1" x14ac:dyDescent="0.45"/>
    <row r="393" s="24" customFormat="1" x14ac:dyDescent="0.45"/>
    <row r="394" s="24" customFormat="1" x14ac:dyDescent="0.45"/>
    <row r="395" s="24" customFormat="1" x14ac:dyDescent="0.45"/>
    <row r="396" s="24" customFormat="1" x14ac:dyDescent="0.45"/>
    <row r="397" s="24" customFormat="1" x14ac:dyDescent="0.45"/>
    <row r="398" s="24" customFormat="1" x14ac:dyDescent="0.45"/>
    <row r="399" s="24" customFormat="1" x14ac:dyDescent="0.45"/>
    <row r="400" s="24" customFormat="1" x14ac:dyDescent="0.45"/>
    <row r="401" s="24" customFormat="1" x14ac:dyDescent="0.45"/>
    <row r="402" s="24" customFormat="1" x14ac:dyDescent="0.45"/>
    <row r="403" s="24" customFormat="1" x14ac:dyDescent="0.45"/>
    <row r="404" s="24" customFormat="1" x14ac:dyDescent="0.45"/>
    <row r="405" s="24" customFormat="1" x14ac:dyDescent="0.45"/>
    <row r="406" s="24" customFormat="1" x14ac:dyDescent="0.45"/>
    <row r="407" s="24" customFormat="1" x14ac:dyDescent="0.45"/>
    <row r="408" s="24" customFormat="1" x14ac:dyDescent="0.45"/>
    <row r="409" s="24" customFormat="1" x14ac:dyDescent="0.45"/>
    <row r="410" s="24" customFormat="1" x14ac:dyDescent="0.45"/>
    <row r="411" s="24" customFormat="1" x14ac:dyDescent="0.45"/>
    <row r="412" s="24" customFormat="1" x14ac:dyDescent="0.45"/>
    <row r="413" s="24" customFormat="1" x14ac:dyDescent="0.45"/>
    <row r="414" s="24" customFormat="1" x14ac:dyDescent="0.45"/>
    <row r="415" s="24" customFormat="1" x14ac:dyDescent="0.45"/>
    <row r="416" s="24" customFormat="1" x14ac:dyDescent="0.45"/>
    <row r="417" s="24" customFormat="1" x14ac:dyDescent="0.45"/>
    <row r="418" s="24" customFormat="1" x14ac:dyDescent="0.45"/>
    <row r="419" s="24" customFormat="1" x14ac:dyDescent="0.45"/>
    <row r="420" s="24" customFormat="1" x14ac:dyDescent="0.45"/>
    <row r="421" s="24" customFormat="1" x14ac:dyDescent="0.45"/>
    <row r="422" s="24" customFormat="1" x14ac:dyDescent="0.45"/>
    <row r="423" s="24" customFormat="1" x14ac:dyDescent="0.45"/>
    <row r="424" s="24" customFormat="1" x14ac:dyDescent="0.45"/>
    <row r="425" s="24" customFormat="1" x14ac:dyDescent="0.45"/>
    <row r="426" s="24" customFormat="1" x14ac:dyDescent="0.45"/>
    <row r="427" s="24" customFormat="1" x14ac:dyDescent="0.45"/>
    <row r="428" s="24" customFormat="1" x14ac:dyDescent="0.45"/>
    <row r="429" s="24" customFormat="1" x14ac:dyDescent="0.45"/>
    <row r="430" s="24" customFormat="1" x14ac:dyDescent="0.45"/>
    <row r="431" s="24" customFormat="1" x14ac:dyDescent="0.45"/>
    <row r="432" s="24" customFormat="1" x14ac:dyDescent="0.45"/>
    <row r="433" s="24" customFormat="1" x14ac:dyDescent="0.45"/>
    <row r="434" s="24" customFormat="1" x14ac:dyDescent="0.45"/>
    <row r="435" s="24" customFormat="1" x14ac:dyDescent="0.45"/>
    <row r="436" s="24" customFormat="1" x14ac:dyDescent="0.45"/>
    <row r="437" s="24" customFormat="1" x14ac:dyDescent="0.45"/>
    <row r="438" s="24" customFormat="1" x14ac:dyDescent="0.45"/>
    <row r="439" s="24" customFormat="1" x14ac:dyDescent="0.45"/>
    <row r="440" s="24" customFormat="1" x14ac:dyDescent="0.45"/>
    <row r="441" s="24" customFormat="1" x14ac:dyDescent="0.45"/>
    <row r="442" s="24" customFormat="1" x14ac:dyDescent="0.45"/>
    <row r="443" s="24" customFormat="1" x14ac:dyDescent="0.45"/>
    <row r="444" s="24" customFormat="1" x14ac:dyDescent="0.45"/>
    <row r="445" s="24" customFormat="1" x14ac:dyDescent="0.45"/>
    <row r="446" s="24" customFormat="1" x14ac:dyDescent="0.45"/>
    <row r="447" s="24" customFormat="1" x14ac:dyDescent="0.45"/>
    <row r="448" s="24" customFormat="1" x14ac:dyDescent="0.45"/>
    <row r="449" s="24" customFormat="1" x14ac:dyDescent="0.45"/>
    <row r="450" s="24" customFormat="1" x14ac:dyDescent="0.45"/>
    <row r="451" s="24" customFormat="1" x14ac:dyDescent="0.45"/>
    <row r="452" s="24" customFormat="1" x14ac:dyDescent="0.45"/>
    <row r="453" s="24" customFormat="1" x14ac:dyDescent="0.45"/>
    <row r="454" s="24" customFormat="1" x14ac:dyDescent="0.45"/>
    <row r="455" s="24" customFormat="1" x14ac:dyDescent="0.45"/>
    <row r="456" s="24" customFormat="1" x14ac:dyDescent="0.45"/>
    <row r="457" s="24" customFormat="1" x14ac:dyDescent="0.45"/>
    <row r="458" s="24" customFormat="1" x14ac:dyDescent="0.45"/>
    <row r="459" s="24" customFormat="1" x14ac:dyDescent="0.45"/>
    <row r="460" s="24" customFormat="1" x14ac:dyDescent="0.45"/>
    <row r="461" s="24" customFormat="1" x14ac:dyDescent="0.45"/>
    <row r="462" s="24" customFormat="1" x14ac:dyDescent="0.45"/>
    <row r="463" s="24" customFormat="1" x14ac:dyDescent="0.45"/>
    <row r="464" s="24" customFormat="1" x14ac:dyDescent="0.45"/>
    <row r="465" s="24" customFormat="1" x14ac:dyDescent="0.45"/>
    <row r="466" s="24" customFormat="1" x14ac:dyDescent="0.45"/>
    <row r="467" s="24" customFormat="1" x14ac:dyDescent="0.45"/>
    <row r="468" s="24" customFormat="1" x14ac:dyDescent="0.45"/>
    <row r="469" s="24" customFormat="1" x14ac:dyDescent="0.45"/>
    <row r="470" s="24" customFormat="1" x14ac:dyDescent="0.45"/>
    <row r="471" s="24" customFormat="1" x14ac:dyDescent="0.45"/>
    <row r="472" s="24" customFormat="1" x14ac:dyDescent="0.45"/>
    <row r="473" s="24" customFormat="1" x14ac:dyDescent="0.45"/>
    <row r="474" s="24" customFormat="1" x14ac:dyDescent="0.45"/>
    <row r="475" s="24" customFormat="1" x14ac:dyDescent="0.45"/>
    <row r="476" s="24" customFormat="1" x14ac:dyDescent="0.45"/>
    <row r="477" s="24" customFormat="1" x14ac:dyDescent="0.45"/>
    <row r="478" s="24" customFormat="1" x14ac:dyDescent="0.45"/>
    <row r="479" s="24" customFormat="1" x14ac:dyDescent="0.45"/>
    <row r="480" s="24" customFormat="1" x14ac:dyDescent="0.45"/>
    <row r="481" s="24" customFormat="1" x14ac:dyDescent="0.45"/>
    <row r="482" s="24" customFormat="1" x14ac:dyDescent="0.45"/>
    <row r="483" s="24" customFormat="1" x14ac:dyDescent="0.45"/>
    <row r="484" s="24" customFormat="1" x14ac:dyDescent="0.45"/>
    <row r="485" s="24" customFormat="1" x14ac:dyDescent="0.45"/>
    <row r="486" s="24" customFormat="1" x14ac:dyDescent="0.45"/>
    <row r="487" s="24" customFormat="1" x14ac:dyDescent="0.45"/>
    <row r="488" s="24" customFormat="1" x14ac:dyDescent="0.45"/>
    <row r="489" s="24" customFormat="1" x14ac:dyDescent="0.45"/>
    <row r="490" s="24" customFormat="1" x14ac:dyDescent="0.45"/>
    <row r="491" s="24" customFormat="1" x14ac:dyDescent="0.45"/>
    <row r="492" s="24" customFormat="1" x14ac:dyDescent="0.45"/>
    <row r="493" s="24" customFormat="1" x14ac:dyDescent="0.45"/>
    <row r="494" s="24" customFormat="1" x14ac:dyDescent="0.45"/>
    <row r="495" s="24" customFormat="1" x14ac:dyDescent="0.45"/>
    <row r="496" s="24" customFormat="1" x14ac:dyDescent="0.45"/>
    <row r="497" s="24" customFormat="1" x14ac:dyDescent="0.45"/>
    <row r="498" s="24" customFormat="1" x14ac:dyDescent="0.45"/>
    <row r="499" s="24" customFormat="1" x14ac:dyDescent="0.45"/>
    <row r="500" s="24" customFormat="1" x14ac:dyDescent="0.45"/>
    <row r="501" s="24" customFormat="1" x14ac:dyDescent="0.45"/>
    <row r="502" s="24" customFormat="1" x14ac:dyDescent="0.45"/>
    <row r="503" s="24" customFormat="1" x14ac:dyDescent="0.45"/>
    <row r="504" s="24" customFormat="1" x14ac:dyDescent="0.45"/>
    <row r="505" s="24" customFormat="1" x14ac:dyDescent="0.45"/>
    <row r="506" s="24" customFormat="1" x14ac:dyDescent="0.45"/>
    <row r="507" s="24" customFormat="1" x14ac:dyDescent="0.45"/>
    <row r="508" s="24" customFormat="1" x14ac:dyDescent="0.45"/>
    <row r="509" s="24" customFormat="1" x14ac:dyDescent="0.45"/>
    <row r="510" s="24" customFormat="1" x14ac:dyDescent="0.45"/>
    <row r="511" s="24" customFormat="1" x14ac:dyDescent="0.45"/>
    <row r="512" s="24" customFormat="1" x14ac:dyDescent="0.45"/>
    <row r="513" s="24" customFormat="1" x14ac:dyDescent="0.45"/>
    <row r="514" s="24" customFormat="1" x14ac:dyDescent="0.45"/>
    <row r="515" s="24" customFormat="1" x14ac:dyDescent="0.45"/>
    <row r="516" s="24" customFormat="1" x14ac:dyDescent="0.45"/>
    <row r="517" s="24" customFormat="1" x14ac:dyDescent="0.45"/>
    <row r="518" s="24" customFormat="1" x14ac:dyDescent="0.45"/>
    <row r="519" s="24" customFormat="1" x14ac:dyDescent="0.45"/>
    <row r="520" s="24" customFormat="1" x14ac:dyDescent="0.45"/>
    <row r="521" s="24" customFormat="1" x14ac:dyDescent="0.45"/>
    <row r="522" s="24" customFormat="1" x14ac:dyDescent="0.45"/>
    <row r="523" s="24" customFormat="1" x14ac:dyDescent="0.45"/>
    <row r="524" s="24" customFormat="1" x14ac:dyDescent="0.45"/>
    <row r="525" s="24" customFormat="1" x14ac:dyDescent="0.45"/>
    <row r="526" s="24" customFormat="1" x14ac:dyDescent="0.45"/>
    <row r="527" s="24" customFormat="1" x14ac:dyDescent="0.45"/>
    <row r="528" s="24" customFormat="1" x14ac:dyDescent="0.45"/>
    <row r="529" s="24" customFormat="1" x14ac:dyDescent="0.45"/>
    <row r="530" s="24" customFormat="1" x14ac:dyDescent="0.45"/>
    <row r="531" s="24" customFormat="1" x14ac:dyDescent="0.45"/>
    <row r="532" s="24" customFormat="1" x14ac:dyDescent="0.45"/>
    <row r="533" s="24" customFormat="1" x14ac:dyDescent="0.45"/>
    <row r="534" s="24" customFormat="1" x14ac:dyDescent="0.45"/>
    <row r="535" s="24" customFormat="1" x14ac:dyDescent="0.45"/>
    <row r="536" s="24" customFormat="1" x14ac:dyDescent="0.45"/>
    <row r="537" s="24" customFormat="1" x14ac:dyDescent="0.45"/>
    <row r="538" s="24" customFormat="1" x14ac:dyDescent="0.45"/>
    <row r="539" s="24" customFormat="1" x14ac:dyDescent="0.45"/>
    <row r="540" s="24" customFormat="1" x14ac:dyDescent="0.45"/>
    <row r="541" s="24" customFormat="1" x14ac:dyDescent="0.45"/>
    <row r="542" s="24" customFormat="1" x14ac:dyDescent="0.45"/>
    <row r="543" s="24" customFormat="1" x14ac:dyDescent="0.45"/>
    <row r="544" s="24" customFormat="1" x14ac:dyDescent="0.45"/>
    <row r="545" s="24" customFormat="1" x14ac:dyDescent="0.45"/>
    <row r="546" s="24" customFormat="1" x14ac:dyDescent="0.45"/>
    <row r="547" s="24" customFormat="1" x14ac:dyDescent="0.45"/>
    <row r="548" s="24" customFormat="1" x14ac:dyDescent="0.45"/>
    <row r="549" s="24" customFormat="1" x14ac:dyDescent="0.45"/>
    <row r="550" s="24" customFormat="1" x14ac:dyDescent="0.45"/>
    <row r="551" s="24" customFormat="1" x14ac:dyDescent="0.45"/>
    <row r="552" s="24" customFormat="1" x14ac:dyDescent="0.45"/>
    <row r="553" s="24" customFormat="1" x14ac:dyDescent="0.45"/>
    <row r="554" s="24" customFormat="1" x14ac:dyDescent="0.45"/>
    <row r="555" s="24" customFormat="1" x14ac:dyDescent="0.45"/>
    <row r="556" s="24" customFormat="1" x14ac:dyDescent="0.45"/>
    <row r="557" s="24" customFormat="1" x14ac:dyDescent="0.45"/>
    <row r="558" s="24" customFormat="1" x14ac:dyDescent="0.45"/>
    <row r="559" s="24" customFormat="1" x14ac:dyDescent="0.45"/>
    <row r="560" s="24" customFormat="1" x14ac:dyDescent="0.45"/>
    <row r="561" s="24" customFormat="1" x14ac:dyDescent="0.45"/>
    <row r="562" s="24" customFormat="1" x14ac:dyDescent="0.45"/>
    <row r="563" s="24" customFormat="1" x14ac:dyDescent="0.45"/>
    <row r="564" s="24" customFormat="1" x14ac:dyDescent="0.45"/>
    <row r="565" s="24" customFormat="1" x14ac:dyDescent="0.45"/>
    <row r="566" s="24" customFormat="1" x14ac:dyDescent="0.45"/>
    <row r="567" s="24" customFormat="1" x14ac:dyDescent="0.45"/>
    <row r="568" s="24" customFormat="1" x14ac:dyDescent="0.45"/>
    <row r="569" s="24" customFormat="1" x14ac:dyDescent="0.45"/>
    <row r="570" s="24" customFormat="1" x14ac:dyDescent="0.45"/>
    <row r="571" s="24" customFormat="1" x14ac:dyDescent="0.45"/>
    <row r="572" s="24" customFormat="1" x14ac:dyDescent="0.45"/>
    <row r="573" s="24" customFormat="1" x14ac:dyDescent="0.45"/>
    <row r="574" s="24" customFormat="1" x14ac:dyDescent="0.45"/>
    <row r="575" s="24" customFormat="1" x14ac:dyDescent="0.45"/>
    <row r="576" s="24" customFormat="1" x14ac:dyDescent="0.45"/>
    <row r="577" s="24" customFormat="1" x14ac:dyDescent="0.45"/>
    <row r="578" s="24" customFormat="1" x14ac:dyDescent="0.45"/>
    <row r="579" s="24" customFormat="1" x14ac:dyDescent="0.45"/>
    <row r="580" s="24" customFormat="1" x14ac:dyDescent="0.45"/>
    <row r="581" s="24" customFormat="1" x14ac:dyDescent="0.45"/>
    <row r="582" s="24" customFormat="1" x14ac:dyDescent="0.45"/>
    <row r="583" s="24" customFormat="1" x14ac:dyDescent="0.45"/>
    <row r="584" s="24" customFormat="1" x14ac:dyDescent="0.45"/>
    <row r="585" s="24" customFormat="1" x14ac:dyDescent="0.45"/>
    <row r="586" s="24" customFormat="1" x14ac:dyDescent="0.45"/>
    <row r="587" s="24" customFormat="1" x14ac:dyDescent="0.45"/>
    <row r="588" s="24" customFormat="1" x14ac:dyDescent="0.45"/>
    <row r="589" s="24" customFormat="1" x14ac:dyDescent="0.45"/>
    <row r="590" s="24" customFormat="1" x14ac:dyDescent="0.45"/>
    <row r="591" s="24" customFormat="1" x14ac:dyDescent="0.45"/>
    <row r="592" s="24" customFormat="1" x14ac:dyDescent="0.45"/>
    <row r="593" s="24" customFormat="1" x14ac:dyDescent="0.45"/>
    <row r="594" s="24" customFormat="1" x14ac:dyDescent="0.45"/>
    <row r="595" s="24" customFormat="1" x14ac:dyDescent="0.45"/>
    <row r="596" s="24" customFormat="1" x14ac:dyDescent="0.45"/>
    <row r="597" s="24" customFormat="1" x14ac:dyDescent="0.45"/>
    <row r="598" s="24" customFormat="1" x14ac:dyDescent="0.45"/>
    <row r="599" s="24" customFormat="1" x14ac:dyDescent="0.45"/>
    <row r="600" s="24" customFormat="1" x14ac:dyDescent="0.45"/>
    <row r="601" s="24" customFormat="1" x14ac:dyDescent="0.45"/>
    <row r="602" s="24" customFormat="1" x14ac:dyDescent="0.45"/>
    <row r="603" s="24" customFormat="1" x14ac:dyDescent="0.45"/>
    <row r="604" s="24" customFormat="1" x14ac:dyDescent="0.45"/>
    <row r="605" s="24" customFormat="1" x14ac:dyDescent="0.45"/>
    <row r="606" s="24" customFormat="1" x14ac:dyDescent="0.45"/>
    <row r="607" s="24" customFormat="1" x14ac:dyDescent="0.45"/>
    <row r="608" s="24" customFormat="1" x14ac:dyDescent="0.45"/>
    <row r="609" s="24" customFormat="1" x14ac:dyDescent="0.45"/>
    <row r="610" s="24" customFormat="1" x14ac:dyDescent="0.45"/>
    <row r="611" s="24" customFormat="1" x14ac:dyDescent="0.45"/>
    <row r="612" s="24" customFormat="1" x14ac:dyDescent="0.45"/>
    <row r="613" s="24" customFormat="1" x14ac:dyDescent="0.45"/>
    <row r="614" s="24" customFormat="1" x14ac:dyDescent="0.45"/>
    <row r="615" s="24" customFormat="1" x14ac:dyDescent="0.45"/>
    <row r="616" s="24" customFormat="1" x14ac:dyDescent="0.45"/>
    <row r="617" s="24" customFormat="1" x14ac:dyDescent="0.45"/>
    <row r="618" s="24" customFormat="1" x14ac:dyDescent="0.45"/>
    <row r="619" s="24" customFormat="1" x14ac:dyDescent="0.45"/>
    <row r="620" s="24" customFormat="1" x14ac:dyDescent="0.45"/>
    <row r="621" s="24" customFormat="1" x14ac:dyDescent="0.45"/>
    <row r="622" s="24" customFormat="1" x14ac:dyDescent="0.45"/>
    <row r="623" s="24" customFormat="1" x14ac:dyDescent="0.45"/>
    <row r="624" s="24" customFormat="1" x14ac:dyDescent="0.45"/>
    <row r="625" s="24" customFormat="1" x14ac:dyDescent="0.45"/>
    <row r="626" s="24" customFormat="1" x14ac:dyDescent="0.45"/>
    <row r="627" s="24" customFormat="1" x14ac:dyDescent="0.45"/>
    <row r="628" s="24" customFormat="1" x14ac:dyDescent="0.45"/>
    <row r="629" s="24" customFormat="1" x14ac:dyDescent="0.45"/>
    <row r="630" s="24" customFormat="1" x14ac:dyDescent="0.45"/>
    <row r="631" s="24" customFormat="1" x14ac:dyDescent="0.45"/>
    <row r="632" s="24" customFormat="1" x14ac:dyDescent="0.45"/>
    <row r="633" s="24" customFormat="1" x14ac:dyDescent="0.45"/>
    <row r="634" s="24" customFormat="1" x14ac:dyDescent="0.45"/>
    <row r="635" s="24" customFormat="1" x14ac:dyDescent="0.45"/>
    <row r="636" s="24" customFormat="1" x14ac:dyDescent="0.45"/>
    <row r="637" s="24" customFormat="1" x14ac:dyDescent="0.45"/>
    <row r="638" s="24" customFormat="1" x14ac:dyDescent="0.45"/>
    <row r="639" s="24" customFormat="1" x14ac:dyDescent="0.45"/>
    <row r="640" s="24" customFormat="1" x14ac:dyDescent="0.45"/>
    <row r="641" s="24" customFormat="1" x14ac:dyDescent="0.45"/>
    <row r="642" s="24" customFormat="1" x14ac:dyDescent="0.45"/>
    <row r="643" s="24" customFormat="1" x14ac:dyDescent="0.45"/>
    <row r="644" s="24" customFormat="1" x14ac:dyDescent="0.45"/>
    <row r="645" s="24" customFormat="1" x14ac:dyDescent="0.45"/>
    <row r="646" s="24" customFormat="1" x14ac:dyDescent="0.45"/>
    <row r="647" s="24" customFormat="1" x14ac:dyDescent="0.45"/>
    <row r="648" s="24" customFormat="1" x14ac:dyDescent="0.45"/>
    <row r="649" s="24" customFormat="1" x14ac:dyDescent="0.45"/>
    <row r="650" s="24" customFormat="1" x14ac:dyDescent="0.45"/>
    <row r="651" s="24" customFormat="1" x14ac:dyDescent="0.45"/>
    <row r="652" s="24" customFormat="1" x14ac:dyDescent="0.45"/>
    <row r="653" s="24" customFormat="1" x14ac:dyDescent="0.45"/>
    <row r="654" s="24" customFormat="1" x14ac:dyDescent="0.45"/>
    <row r="655" s="24" customFormat="1" x14ac:dyDescent="0.45"/>
    <row r="656" s="24" customFormat="1" x14ac:dyDescent="0.45"/>
    <row r="657" s="24" customFormat="1" x14ac:dyDescent="0.45"/>
    <row r="658" s="24" customFormat="1" x14ac:dyDescent="0.45"/>
    <row r="659" s="24" customFormat="1" x14ac:dyDescent="0.45"/>
    <row r="660" s="24" customFormat="1" x14ac:dyDescent="0.45"/>
    <row r="661" s="24" customFormat="1" x14ac:dyDescent="0.45"/>
    <row r="662" s="24" customFormat="1" x14ac:dyDescent="0.45"/>
    <row r="663" s="24" customFormat="1" x14ac:dyDescent="0.45"/>
    <row r="664" s="24" customFormat="1" x14ac:dyDescent="0.45"/>
    <row r="665" s="24" customFormat="1" x14ac:dyDescent="0.45"/>
    <row r="666" s="24" customFormat="1" x14ac:dyDescent="0.45"/>
    <row r="667" s="24" customFormat="1" x14ac:dyDescent="0.45"/>
    <row r="668" s="24" customFormat="1" x14ac:dyDescent="0.45"/>
    <row r="669" s="24" customFormat="1" x14ac:dyDescent="0.45"/>
    <row r="670" s="24" customFormat="1" x14ac:dyDescent="0.45"/>
    <row r="671" s="24" customFormat="1" x14ac:dyDescent="0.45"/>
    <row r="672" s="24" customFormat="1" x14ac:dyDescent="0.45"/>
    <row r="673" s="24" customFormat="1" x14ac:dyDescent="0.45"/>
    <row r="674" s="24" customFormat="1" x14ac:dyDescent="0.45"/>
    <row r="675" s="24" customFormat="1" x14ac:dyDescent="0.45"/>
    <row r="676" s="24" customFormat="1" x14ac:dyDescent="0.45"/>
    <row r="677" s="24" customFormat="1" x14ac:dyDescent="0.45"/>
    <row r="678" s="24" customFormat="1" x14ac:dyDescent="0.45"/>
    <row r="679" s="24" customFormat="1" x14ac:dyDescent="0.45"/>
    <row r="680" s="24" customFormat="1" x14ac:dyDescent="0.45"/>
    <row r="681" s="24" customFormat="1" x14ac:dyDescent="0.45"/>
    <row r="682" s="24" customFormat="1" x14ac:dyDescent="0.45"/>
    <row r="683" s="24" customFormat="1" x14ac:dyDescent="0.45"/>
    <row r="684" s="24" customFormat="1" x14ac:dyDescent="0.45"/>
    <row r="685" s="24" customFormat="1" x14ac:dyDescent="0.45"/>
    <row r="686" s="24" customFormat="1" x14ac:dyDescent="0.45"/>
    <row r="687" s="24" customFormat="1" x14ac:dyDescent="0.45"/>
    <row r="688" s="24" customFormat="1" x14ac:dyDescent="0.45"/>
    <row r="689" s="24" customFormat="1" x14ac:dyDescent="0.45"/>
    <row r="690" s="24" customFormat="1" x14ac:dyDescent="0.45"/>
    <row r="691" s="24" customFormat="1" x14ac:dyDescent="0.45"/>
    <row r="692" s="24" customFormat="1" x14ac:dyDescent="0.45"/>
    <row r="693" s="24" customFormat="1" x14ac:dyDescent="0.45"/>
    <row r="694" s="24" customFormat="1" x14ac:dyDescent="0.45"/>
    <row r="695" s="24" customFormat="1" x14ac:dyDescent="0.45"/>
    <row r="696" s="24" customFormat="1" x14ac:dyDescent="0.45"/>
    <row r="697" s="24" customFormat="1" x14ac:dyDescent="0.45"/>
    <row r="698" s="24" customFormat="1" x14ac:dyDescent="0.45"/>
    <row r="699" s="24" customFormat="1" x14ac:dyDescent="0.45"/>
    <row r="700" s="24" customFormat="1" x14ac:dyDescent="0.45"/>
    <row r="701" s="24" customFormat="1" x14ac:dyDescent="0.45"/>
    <row r="702" s="24" customFormat="1" x14ac:dyDescent="0.45"/>
    <row r="703" s="24" customFormat="1" x14ac:dyDescent="0.45"/>
    <row r="704" s="24" customFormat="1" x14ac:dyDescent="0.45"/>
    <row r="705" s="24" customFormat="1" x14ac:dyDescent="0.45"/>
    <row r="706" s="24" customFormat="1" x14ac:dyDescent="0.45"/>
    <row r="707" s="24" customFormat="1" x14ac:dyDescent="0.45"/>
    <row r="708" s="24" customFormat="1" x14ac:dyDescent="0.45"/>
    <row r="709" s="24" customFormat="1" x14ac:dyDescent="0.45"/>
    <row r="710" s="24" customFormat="1" x14ac:dyDescent="0.45"/>
    <row r="711" s="24" customFormat="1" x14ac:dyDescent="0.45"/>
    <row r="712" s="24" customFormat="1" x14ac:dyDescent="0.45"/>
    <row r="713" s="24" customFormat="1" x14ac:dyDescent="0.45"/>
    <row r="714" s="24" customFormat="1" x14ac:dyDescent="0.45"/>
    <row r="715" s="24" customFormat="1" x14ac:dyDescent="0.45"/>
    <row r="716" s="24" customFormat="1" x14ac:dyDescent="0.45"/>
    <row r="717" s="24" customFormat="1" x14ac:dyDescent="0.45"/>
    <row r="718" s="24" customFormat="1" x14ac:dyDescent="0.45"/>
    <row r="719" s="24" customFormat="1" x14ac:dyDescent="0.45"/>
    <row r="720" s="24" customFormat="1" x14ac:dyDescent="0.45"/>
    <row r="721" s="24" customFormat="1" x14ac:dyDescent="0.45"/>
    <row r="722" s="24" customFormat="1" x14ac:dyDescent="0.45"/>
    <row r="723" s="24" customFormat="1" x14ac:dyDescent="0.45"/>
    <row r="724" s="24" customFormat="1" x14ac:dyDescent="0.45"/>
    <row r="725" s="24" customFormat="1" x14ac:dyDescent="0.45"/>
    <row r="726" s="24" customFormat="1" x14ac:dyDescent="0.45"/>
    <row r="727" s="24" customFormat="1" x14ac:dyDescent="0.45"/>
    <row r="728" s="24" customFormat="1" x14ac:dyDescent="0.45"/>
    <row r="729" s="24" customFormat="1" x14ac:dyDescent="0.45"/>
    <row r="730" s="24" customFormat="1" x14ac:dyDescent="0.45"/>
    <row r="731" s="24" customFormat="1" x14ac:dyDescent="0.45"/>
    <row r="732" s="24" customFormat="1" x14ac:dyDescent="0.45"/>
    <row r="733" s="24" customFormat="1" x14ac:dyDescent="0.45"/>
    <row r="734" s="24" customFormat="1" x14ac:dyDescent="0.45"/>
    <row r="735" s="24" customFormat="1" x14ac:dyDescent="0.45"/>
    <row r="736" s="24" customFormat="1" x14ac:dyDescent="0.45"/>
    <row r="737" s="24" customFormat="1" x14ac:dyDescent="0.45"/>
    <row r="738" s="24" customFormat="1" x14ac:dyDescent="0.45"/>
    <row r="739" s="24" customFormat="1" x14ac:dyDescent="0.45"/>
    <row r="740" s="24" customFormat="1" x14ac:dyDescent="0.45"/>
    <row r="741" s="24" customFormat="1" x14ac:dyDescent="0.45"/>
    <row r="742" s="24" customFormat="1" x14ac:dyDescent="0.45"/>
    <row r="743" s="24" customFormat="1" x14ac:dyDescent="0.45"/>
    <row r="744" s="24" customFormat="1" x14ac:dyDescent="0.45"/>
    <row r="745" s="24" customFormat="1" x14ac:dyDescent="0.45"/>
    <row r="746" s="24" customFormat="1" x14ac:dyDescent="0.45"/>
    <row r="747" s="24" customFormat="1" x14ac:dyDescent="0.45"/>
    <row r="748" s="24" customFormat="1" x14ac:dyDescent="0.45"/>
    <row r="749" s="24" customFormat="1" x14ac:dyDescent="0.45"/>
    <row r="750" s="24" customFormat="1" x14ac:dyDescent="0.45"/>
    <row r="751" s="24" customFormat="1" x14ac:dyDescent="0.45"/>
    <row r="752" s="24" customFormat="1" x14ac:dyDescent="0.45"/>
    <row r="753" s="24" customFormat="1" x14ac:dyDescent="0.45"/>
    <row r="754" s="24" customFormat="1" x14ac:dyDescent="0.45"/>
    <row r="755" s="24" customFormat="1" x14ac:dyDescent="0.45"/>
    <row r="756" s="24" customFormat="1" x14ac:dyDescent="0.45"/>
    <row r="757" s="24" customFormat="1" x14ac:dyDescent="0.45"/>
    <row r="758" s="24" customFormat="1" x14ac:dyDescent="0.45"/>
    <row r="759" s="24" customFormat="1" x14ac:dyDescent="0.45"/>
    <row r="760" s="24" customFormat="1" x14ac:dyDescent="0.45"/>
    <row r="761" s="24" customFormat="1" x14ac:dyDescent="0.45"/>
    <row r="762" s="24" customFormat="1" x14ac:dyDescent="0.45"/>
    <row r="763" s="24" customFormat="1" x14ac:dyDescent="0.45"/>
    <row r="764" s="24" customFormat="1" x14ac:dyDescent="0.45"/>
    <row r="765" s="24" customFormat="1" x14ac:dyDescent="0.45"/>
    <row r="766" s="24" customFormat="1" x14ac:dyDescent="0.45"/>
    <row r="767" s="24" customFormat="1" x14ac:dyDescent="0.45"/>
    <row r="768" s="24" customFormat="1" x14ac:dyDescent="0.45"/>
    <row r="769" s="24" customFormat="1" x14ac:dyDescent="0.45"/>
    <row r="770" s="24" customFormat="1" x14ac:dyDescent="0.45"/>
    <row r="771" s="24" customFormat="1" x14ac:dyDescent="0.45"/>
    <row r="772" s="24" customFormat="1" x14ac:dyDescent="0.45"/>
    <row r="773" s="24" customFormat="1" x14ac:dyDescent="0.45"/>
    <row r="774" s="24" customFormat="1" x14ac:dyDescent="0.45"/>
    <row r="775" s="24" customFormat="1" x14ac:dyDescent="0.45"/>
    <row r="776" s="24" customFormat="1" x14ac:dyDescent="0.45"/>
    <row r="777" s="24" customFormat="1" x14ac:dyDescent="0.45"/>
    <row r="778" s="24" customFormat="1" x14ac:dyDescent="0.45"/>
    <row r="779" s="24" customFormat="1" x14ac:dyDescent="0.45"/>
    <row r="780" s="24" customFormat="1" x14ac:dyDescent="0.45"/>
    <row r="781" s="24" customFormat="1" x14ac:dyDescent="0.45"/>
    <row r="782" s="24" customFormat="1" x14ac:dyDescent="0.45"/>
    <row r="783" s="24" customFormat="1" x14ac:dyDescent="0.45"/>
    <row r="784" s="24" customFormat="1" x14ac:dyDescent="0.45"/>
    <row r="785" s="24" customFormat="1" x14ac:dyDescent="0.45"/>
    <row r="786" s="24" customFormat="1" x14ac:dyDescent="0.45"/>
    <row r="787" s="24" customFormat="1" x14ac:dyDescent="0.45"/>
    <row r="788" s="24" customFormat="1" x14ac:dyDescent="0.45"/>
    <row r="789" s="24" customFormat="1" x14ac:dyDescent="0.45"/>
    <row r="790" s="24" customFormat="1" x14ac:dyDescent="0.45"/>
    <row r="791" s="24" customFormat="1" x14ac:dyDescent="0.45"/>
    <row r="792" s="24" customFormat="1" x14ac:dyDescent="0.45"/>
    <row r="793" s="24" customFormat="1" x14ac:dyDescent="0.45"/>
    <row r="794" s="24" customFormat="1" x14ac:dyDescent="0.45"/>
    <row r="795" s="24" customFormat="1" x14ac:dyDescent="0.45"/>
    <row r="796" s="24" customFormat="1" x14ac:dyDescent="0.45"/>
    <row r="797" s="24" customFormat="1" x14ac:dyDescent="0.45"/>
    <row r="798" s="24" customFormat="1" x14ac:dyDescent="0.45"/>
    <row r="799" s="24" customFormat="1" x14ac:dyDescent="0.45"/>
    <row r="800" s="24" customFormat="1" x14ac:dyDescent="0.45"/>
    <row r="801" s="24" customFormat="1" x14ac:dyDescent="0.45"/>
    <row r="802" s="24" customFormat="1" x14ac:dyDescent="0.45"/>
    <row r="803" s="24" customFormat="1" x14ac:dyDescent="0.45"/>
    <row r="804" s="24" customFormat="1" x14ac:dyDescent="0.45"/>
    <row r="805" s="24" customFormat="1" x14ac:dyDescent="0.45"/>
    <row r="806" s="24" customFormat="1" x14ac:dyDescent="0.45"/>
    <row r="807" s="24" customFormat="1" x14ac:dyDescent="0.45"/>
    <row r="808" s="24" customFormat="1" x14ac:dyDescent="0.45"/>
    <row r="809" s="24" customFormat="1" x14ac:dyDescent="0.45"/>
    <row r="810" s="24" customFormat="1" x14ac:dyDescent="0.45"/>
    <row r="811" s="24" customFormat="1" x14ac:dyDescent="0.45"/>
    <row r="812" s="24" customFormat="1" x14ac:dyDescent="0.45"/>
    <row r="813" s="24" customFormat="1" x14ac:dyDescent="0.45"/>
    <row r="814" s="24" customFormat="1" x14ac:dyDescent="0.45"/>
    <row r="815" s="24" customFormat="1" x14ac:dyDescent="0.45"/>
    <row r="816" s="24" customFormat="1" x14ac:dyDescent="0.45"/>
    <row r="817" s="24" customFormat="1" x14ac:dyDescent="0.45"/>
    <row r="818" s="24" customFormat="1" x14ac:dyDescent="0.45"/>
    <row r="819" s="24" customFormat="1" x14ac:dyDescent="0.45"/>
    <row r="820" s="24" customFormat="1" x14ac:dyDescent="0.45"/>
    <row r="821" s="24" customFormat="1" x14ac:dyDescent="0.45"/>
    <row r="822" s="24" customFormat="1" x14ac:dyDescent="0.45"/>
    <row r="823" s="24" customFormat="1" x14ac:dyDescent="0.45"/>
    <row r="824" s="24" customFormat="1" x14ac:dyDescent="0.45"/>
    <row r="825" s="24" customFormat="1" x14ac:dyDescent="0.45"/>
    <row r="826" s="24" customFormat="1" x14ac:dyDescent="0.45"/>
    <row r="827" s="24" customFormat="1" x14ac:dyDescent="0.45"/>
    <row r="828" s="24" customFormat="1" x14ac:dyDescent="0.45"/>
    <row r="829" s="24" customFormat="1" x14ac:dyDescent="0.45"/>
    <row r="830" s="24" customFormat="1" x14ac:dyDescent="0.45"/>
    <row r="831" s="24" customFormat="1" x14ac:dyDescent="0.45"/>
    <row r="832" s="24" customFormat="1" x14ac:dyDescent="0.45"/>
    <row r="833" s="24" customFormat="1" x14ac:dyDescent="0.45"/>
    <row r="834" s="24" customFormat="1" x14ac:dyDescent="0.45"/>
    <row r="835" s="24" customFormat="1" x14ac:dyDescent="0.45"/>
    <row r="836" s="24" customFormat="1" x14ac:dyDescent="0.45"/>
    <row r="837" s="24" customFormat="1" x14ac:dyDescent="0.45"/>
    <row r="838" s="24" customFormat="1" x14ac:dyDescent="0.45"/>
    <row r="839" s="24" customFormat="1" x14ac:dyDescent="0.45"/>
    <row r="840" s="24" customFormat="1" x14ac:dyDescent="0.45"/>
    <row r="841" s="24" customFormat="1" x14ac:dyDescent="0.45"/>
    <row r="842" s="24" customFormat="1" x14ac:dyDescent="0.45"/>
    <row r="843" s="24" customFormat="1" x14ac:dyDescent="0.45"/>
    <row r="844" s="24" customFormat="1" x14ac:dyDescent="0.45"/>
    <row r="845" s="24" customFormat="1" x14ac:dyDescent="0.45"/>
    <row r="846" s="24" customFormat="1" x14ac:dyDescent="0.45"/>
    <row r="847" s="24" customFormat="1" x14ac:dyDescent="0.45"/>
    <row r="848" s="24" customFormat="1" x14ac:dyDescent="0.45"/>
    <row r="849" s="24" customFormat="1" x14ac:dyDescent="0.45"/>
    <row r="850" s="24" customFormat="1" x14ac:dyDescent="0.45"/>
    <row r="851" s="24" customFormat="1" x14ac:dyDescent="0.45"/>
    <row r="852" s="24" customFormat="1" x14ac:dyDescent="0.45"/>
    <row r="853" s="24" customFormat="1" x14ac:dyDescent="0.45"/>
    <row r="854" s="24" customFormat="1" x14ac:dyDescent="0.45"/>
    <row r="855" s="24" customFormat="1" x14ac:dyDescent="0.45"/>
    <row r="856" s="24" customFormat="1" x14ac:dyDescent="0.45"/>
    <row r="857" s="24" customFormat="1" x14ac:dyDescent="0.45"/>
    <row r="858" s="24" customFormat="1" x14ac:dyDescent="0.45"/>
    <row r="859" s="24" customFormat="1" x14ac:dyDescent="0.45"/>
    <row r="860" s="24" customFormat="1" x14ac:dyDescent="0.45"/>
    <row r="861" s="24" customFormat="1" x14ac:dyDescent="0.45"/>
    <row r="862" s="24" customFormat="1" x14ac:dyDescent="0.45"/>
    <row r="863" s="24" customFormat="1" x14ac:dyDescent="0.45"/>
    <row r="864" s="24" customFormat="1" x14ac:dyDescent="0.45"/>
    <row r="865" s="24" customFormat="1" x14ac:dyDescent="0.45"/>
    <row r="866" s="24" customFormat="1" x14ac:dyDescent="0.45"/>
    <row r="867" s="24" customFormat="1" x14ac:dyDescent="0.45"/>
    <row r="868" s="24" customFormat="1" x14ac:dyDescent="0.45"/>
    <row r="869" s="24" customFormat="1" x14ac:dyDescent="0.45"/>
    <row r="870" s="24" customFormat="1" x14ac:dyDescent="0.45"/>
    <row r="871" s="24" customFormat="1" x14ac:dyDescent="0.45"/>
    <row r="872" s="24" customFormat="1" x14ac:dyDescent="0.45"/>
    <row r="873" s="24" customFormat="1" x14ac:dyDescent="0.45"/>
    <row r="874" s="24" customFormat="1" x14ac:dyDescent="0.45"/>
    <row r="875" s="24" customFormat="1" x14ac:dyDescent="0.45"/>
    <row r="876" s="24" customFormat="1" x14ac:dyDescent="0.45"/>
    <row r="877" s="24" customFormat="1" x14ac:dyDescent="0.45"/>
    <row r="878" s="24" customFormat="1" x14ac:dyDescent="0.45"/>
    <row r="879" s="24" customFormat="1" x14ac:dyDescent="0.45"/>
    <row r="880" s="24" customFormat="1" x14ac:dyDescent="0.45"/>
    <row r="881" s="24" customFormat="1" x14ac:dyDescent="0.45"/>
    <row r="882" s="24" customFormat="1" x14ac:dyDescent="0.45"/>
    <row r="883" s="24" customFormat="1" x14ac:dyDescent="0.45"/>
    <row r="884" s="24" customFormat="1" x14ac:dyDescent="0.45"/>
    <row r="885" s="24" customFormat="1" x14ac:dyDescent="0.45"/>
    <row r="886" s="24" customFormat="1" x14ac:dyDescent="0.45"/>
    <row r="887" s="24" customFormat="1" x14ac:dyDescent="0.45"/>
    <row r="888" s="24" customFormat="1" x14ac:dyDescent="0.45"/>
    <row r="889" s="24" customFormat="1" x14ac:dyDescent="0.45"/>
    <row r="890" s="24" customFormat="1" x14ac:dyDescent="0.45"/>
    <row r="891" s="24" customFormat="1" x14ac:dyDescent="0.45"/>
    <row r="892" s="24" customFormat="1" x14ac:dyDescent="0.45"/>
    <row r="893" s="24" customFormat="1" x14ac:dyDescent="0.45"/>
    <row r="894" s="24" customFormat="1" x14ac:dyDescent="0.45"/>
    <row r="895" s="24" customFormat="1" x14ac:dyDescent="0.45"/>
    <row r="896" s="24" customFormat="1" x14ac:dyDescent="0.45"/>
    <row r="897" s="24" customFormat="1" x14ac:dyDescent="0.45"/>
    <row r="898" s="24" customFormat="1" x14ac:dyDescent="0.45"/>
    <row r="899" s="24" customFormat="1" x14ac:dyDescent="0.45"/>
    <row r="900" s="24" customFormat="1" x14ac:dyDescent="0.45"/>
    <row r="901" s="24" customFormat="1" x14ac:dyDescent="0.45"/>
    <row r="902" s="24" customFormat="1" x14ac:dyDescent="0.45"/>
    <row r="903" s="24" customFormat="1" x14ac:dyDescent="0.45"/>
    <row r="904" s="24" customFormat="1" x14ac:dyDescent="0.45"/>
    <row r="905" s="24" customFormat="1" x14ac:dyDescent="0.45"/>
    <row r="906" s="24" customFormat="1" x14ac:dyDescent="0.45"/>
    <row r="907" s="24" customFormat="1" x14ac:dyDescent="0.45"/>
    <row r="908" s="24" customFormat="1" x14ac:dyDescent="0.45"/>
    <row r="909" s="24" customFormat="1" x14ac:dyDescent="0.45"/>
    <row r="910" s="24" customFormat="1" x14ac:dyDescent="0.45"/>
    <row r="911" s="24" customFormat="1" x14ac:dyDescent="0.45"/>
    <row r="912" s="24" customFormat="1" x14ac:dyDescent="0.45"/>
    <row r="913" s="24" customFormat="1" x14ac:dyDescent="0.45"/>
    <row r="914" s="24" customFormat="1" x14ac:dyDescent="0.45"/>
    <row r="915" s="24" customFormat="1" x14ac:dyDescent="0.45"/>
    <row r="916" s="24" customFormat="1" x14ac:dyDescent="0.45"/>
    <row r="917" s="24" customFormat="1" x14ac:dyDescent="0.45"/>
    <row r="918" s="24" customFormat="1" x14ac:dyDescent="0.45"/>
    <row r="919" s="24" customFormat="1" x14ac:dyDescent="0.45"/>
    <row r="920" s="24" customFormat="1" x14ac:dyDescent="0.45"/>
    <row r="921" s="24" customFormat="1" x14ac:dyDescent="0.45"/>
    <row r="922" s="24" customFormat="1" x14ac:dyDescent="0.45"/>
    <row r="923" s="24" customFormat="1" x14ac:dyDescent="0.45"/>
    <row r="924" s="24" customFormat="1" x14ac:dyDescent="0.45"/>
    <row r="925" s="24" customFormat="1" x14ac:dyDescent="0.45"/>
    <row r="926" s="24" customFormat="1" x14ac:dyDescent="0.45"/>
    <row r="927" s="24" customFormat="1" x14ac:dyDescent="0.45"/>
    <row r="928" s="24" customFormat="1" x14ac:dyDescent="0.45"/>
    <row r="929" s="24" customFormat="1" x14ac:dyDescent="0.45"/>
    <row r="930" s="24" customFormat="1" x14ac:dyDescent="0.45"/>
    <row r="931" s="24" customFormat="1" x14ac:dyDescent="0.45"/>
    <row r="932" s="24" customFormat="1" x14ac:dyDescent="0.45"/>
    <row r="933" s="24" customFormat="1" x14ac:dyDescent="0.45"/>
    <row r="934" s="24" customFormat="1" x14ac:dyDescent="0.45"/>
    <row r="935" s="24" customFormat="1" x14ac:dyDescent="0.45"/>
    <row r="936" s="24" customFormat="1" x14ac:dyDescent="0.45"/>
    <row r="937" s="24" customFormat="1" x14ac:dyDescent="0.45"/>
    <row r="938" s="24" customFormat="1" x14ac:dyDescent="0.45"/>
    <row r="939" s="24" customFormat="1" x14ac:dyDescent="0.45"/>
    <row r="940" s="24" customFormat="1" x14ac:dyDescent="0.45"/>
    <row r="941" s="24" customFormat="1" x14ac:dyDescent="0.45"/>
    <row r="942" s="24" customFormat="1" x14ac:dyDescent="0.45"/>
    <row r="943" s="24" customFormat="1" x14ac:dyDescent="0.45"/>
    <row r="944" s="24" customFormat="1" x14ac:dyDescent="0.45"/>
    <row r="945" s="24" customFormat="1" x14ac:dyDescent="0.45"/>
    <row r="946" s="24" customFormat="1" x14ac:dyDescent="0.45"/>
    <row r="947" s="24" customFormat="1" x14ac:dyDescent="0.45"/>
    <row r="948" s="24" customFormat="1" x14ac:dyDescent="0.45"/>
    <row r="949" s="24" customFormat="1" x14ac:dyDescent="0.45"/>
    <row r="950" s="24" customFormat="1" x14ac:dyDescent="0.45"/>
    <row r="951" s="24" customFormat="1" x14ac:dyDescent="0.45"/>
    <row r="952" s="24" customFormat="1" x14ac:dyDescent="0.45"/>
    <row r="953" s="24" customFormat="1" x14ac:dyDescent="0.45"/>
    <row r="954" s="24" customFormat="1" x14ac:dyDescent="0.45"/>
    <row r="955" s="24" customFormat="1" x14ac:dyDescent="0.45"/>
    <row r="956" s="24" customFormat="1" x14ac:dyDescent="0.45"/>
    <row r="957" s="24" customFormat="1" x14ac:dyDescent="0.45"/>
    <row r="958" s="24" customFormat="1" x14ac:dyDescent="0.45"/>
    <row r="959" s="24" customFormat="1" x14ac:dyDescent="0.45"/>
    <row r="960" s="24" customFormat="1" x14ac:dyDescent="0.45"/>
    <row r="961" s="24" customFormat="1" x14ac:dyDescent="0.45"/>
    <row r="962" s="24" customFormat="1" x14ac:dyDescent="0.45"/>
    <row r="963" s="24" customFormat="1" x14ac:dyDescent="0.45"/>
    <row r="964" s="24" customFormat="1" x14ac:dyDescent="0.45"/>
    <row r="965" s="24" customFormat="1" x14ac:dyDescent="0.45"/>
    <row r="966" s="24" customFormat="1" x14ac:dyDescent="0.45"/>
    <row r="967" s="24" customFormat="1" x14ac:dyDescent="0.45"/>
    <row r="968" s="24" customFormat="1" x14ac:dyDescent="0.45"/>
    <row r="969" s="24" customFormat="1" x14ac:dyDescent="0.45"/>
    <row r="970" s="24" customFormat="1" x14ac:dyDescent="0.45"/>
    <row r="971" s="24" customFormat="1" x14ac:dyDescent="0.45"/>
    <row r="972" s="24" customFormat="1" x14ac:dyDescent="0.45"/>
    <row r="973" s="24" customFormat="1" x14ac:dyDescent="0.45"/>
    <row r="974" s="24" customFormat="1" x14ac:dyDescent="0.45"/>
    <row r="975" s="24" customFormat="1" x14ac:dyDescent="0.45"/>
    <row r="976" s="24" customFormat="1" x14ac:dyDescent="0.45"/>
    <row r="977" s="24" customFormat="1" x14ac:dyDescent="0.45"/>
    <row r="978" s="24" customFormat="1" x14ac:dyDescent="0.45"/>
    <row r="979" s="24" customFormat="1" x14ac:dyDescent="0.45"/>
    <row r="980" s="24" customFormat="1" x14ac:dyDescent="0.45"/>
    <row r="981" s="24" customFormat="1" x14ac:dyDescent="0.45"/>
    <row r="982" s="24" customFormat="1" x14ac:dyDescent="0.45"/>
    <row r="983" s="24" customFormat="1" x14ac:dyDescent="0.45"/>
    <row r="984" s="24" customFormat="1" x14ac:dyDescent="0.45"/>
    <row r="985" s="24" customFormat="1" x14ac:dyDescent="0.45"/>
    <row r="986" s="24" customFormat="1" x14ac:dyDescent="0.45"/>
    <row r="987" s="24" customFormat="1" x14ac:dyDescent="0.45"/>
    <row r="988" s="24" customFormat="1" x14ac:dyDescent="0.45"/>
    <row r="989" s="24" customFormat="1" x14ac:dyDescent="0.45"/>
    <row r="990" s="24" customFormat="1" x14ac:dyDescent="0.45"/>
    <row r="991" s="24" customFormat="1" x14ac:dyDescent="0.45"/>
    <row r="992" s="24" customFormat="1" x14ac:dyDescent="0.45"/>
    <row r="993" s="24" customFormat="1" x14ac:dyDescent="0.45"/>
    <row r="994" s="24" customFormat="1" x14ac:dyDescent="0.45"/>
    <row r="995" s="24" customFormat="1" x14ac:dyDescent="0.45"/>
    <row r="996" s="24" customFormat="1" x14ac:dyDescent="0.45"/>
    <row r="997" s="24" customFormat="1" x14ac:dyDescent="0.45"/>
    <row r="998" s="24" customFormat="1" x14ac:dyDescent="0.45"/>
    <row r="999" s="24" customFormat="1" x14ac:dyDescent="0.45"/>
    <row r="1000" s="24" customFormat="1" x14ac:dyDescent="0.45"/>
    <row r="1001" s="24" customFormat="1" x14ac:dyDescent="0.45"/>
    <row r="1002" s="24" customFormat="1" x14ac:dyDescent="0.45"/>
    <row r="1003" s="24" customFormat="1" x14ac:dyDescent="0.45"/>
    <row r="1004" s="24" customFormat="1" x14ac:dyDescent="0.45"/>
    <row r="1005" s="24" customFormat="1" x14ac:dyDescent="0.45"/>
    <row r="1006" s="24" customFormat="1" x14ac:dyDescent="0.45"/>
    <row r="1007" s="24" customFormat="1" x14ac:dyDescent="0.45"/>
    <row r="1008" s="24" customFormat="1" x14ac:dyDescent="0.45"/>
    <row r="1009" s="24" customFormat="1" x14ac:dyDescent="0.45"/>
    <row r="1010" s="24" customFormat="1" x14ac:dyDescent="0.45"/>
    <row r="1011" s="24" customFormat="1" x14ac:dyDescent="0.45"/>
    <row r="1012" s="24" customFormat="1" x14ac:dyDescent="0.45"/>
    <row r="1013" s="24" customFormat="1" x14ac:dyDescent="0.45"/>
    <row r="1014" s="24" customFormat="1" x14ac:dyDescent="0.45"/>
    <row r="1015" s="24" customFormat="1" x14ac:dyDescent="0.45"/>
    <row r="1016" s="24" customFormat="1" x14ac:dyDescent="0.45"/>
    <row r="1017" s="24" customFormat="1" x14ac:dyDescent="0.45"/>
    <row r="1018" s="24" customFormat="1" x14ac:dyDescent="0.45"/>
    <row r="1019" s="24" customFormat="1" x14ac:dyDescent="0.45"/>
    <row r="1020" s="24" customFormat="1" x14ac:dyDescent="0.45"/>
    <row r="1021" s="24" customFormat="1" x14ac:dyDescent="0.45"/>
    <row r="1022" s="24" customFormat="1" x14ac:dyDescent="0.45"/>
    <row r="1023" s="24" customFormat="1" x14ac:dyDescent="0.45"/>
    <row r="1024" s="24" customFormat="1" x14ac:dyDescent="0.45"/>
    <row r="1025" s="24" customFormat="1" x14ac:dyDescent="0.45"/>
    <row r="1026" s="24" customFormat="1" x14ac:dyDescent="0.45"/>
    <row r="1027" s="24" customFormat="1" x14ac:dyDescent="0.45"/>
    <row r="1028" s="24" customFormat="1" x14ac:dyDescent="0.45"/>
    <row r="1029" s="24" customFormat="1" x14ac:dyDescent="0.45"/>
    <row r="1030" s="24" customFormat="1" x14ac:dyDescent="0.45"/>
    <row r="1031" s="24" customFormat="1" x14ac:dyDescent="0.45"/>
    <row r="1032" s="24" customFormat="1" x14ac:dyDescent="0.45"/>
    <row r="1033" s="24" customFormat="1" x14ac:dyDescent="0.45"/>
    <row r="1034" s="24" customFormat="1" x14ac:dyDescent="0.45"/>
    <row r="1035" s="24" customFormat="1" x14ac:dyDescent="0.45"/>
    <row r="1036" s="24" customFormat="1" x14ac:dyDescent="0.45"/>
    <row r="1037" s="24" customFormat="1" x14ac:dyDescent="0.45"/>
    <row r="1038" s="24" customFormat="1" x14ac:dyDescent="0.45"/>
    <row r="1039" s="24" customFormat="1" x14ac:dyDescent="0.45"/>
    <row r="1040" s="24" customFormat="1" x14ac:dyDescent="0.45"/>
    <row r="1041" s="24" customFormat="1" x14ac:dyDescent="0.45"/>
    <row r="1042" s="24" customFormat="1" x14ac:dyDescent="0.45"/>
    <row r="1043" s="24" customFormat="1" x14ac:dyDescent="0.45"/>
    <row r="1044" s="24" customFormat="1" x14ac:dyDescent="0.45"/>
    <row r="1045" s="24" customFormat="1" x14ac:dyDescent="0.45"/>
    <row r="1046" s="24" customFormat="1" x14ac:dyDescent="0.45"/>
    <row r="1047" s="24" customFormat="1" x14ac:dyDescent="0.45"/>
    <row r="1048" s="24" customFormat="1" x14ac:dyDescent="0.45"/>
    <row r="1049" s="24" customFormat="1" x14ac:dyDescent="0.45"/>
    <row r="1050" s="24" customFormat="1" x14ac:dyDescent="0.45"/>
    <row r="1051" s="24" customFormat="1" x14ac:dyDescent="0.45"/>
    <row r="1052" s="24" customFormat="1" x14ac:dyDescent="0.45"/>
    <row r="1053" s="24" customFormat="1" x14ac:dyDescent="0.45"/>
    <row r="1054" s="24" customFormat="1" x14ac:dyDescent="0.45"/>
    <row r="1055" s="24" customFormat="1" x14ac:dyDescent="0.45"/>
    <row r="1056" s="24" customFormat="1" x14ac:dyDescent="0.45"/>
    <row r="1057" s="24" customFormat="1" x14ac:dyDescent="0.45"/>
    <row r="1058" s="24" customFormat="1" x14ac:dyDescent="0.45"/>
    <row r="1059" s="24" customFormat="1" x14ac:dyDescent="0.45"/>
    <row r="1060" s="24" customFormat="1" x14ac:dyDescent="0.45"/>
    <row r="1061" s="24" customFormat="1" x14ac:dyDescent="0.45"/>
    <row r="1062" s="24" customFormat="1" x14ac:dyDescent="0.45"/>
    <row r="1063" s="24" customFormat="1" x14ac:dyDescent="0.45"/>
    <row r="1064" s="24" customFormat="1" x14ac:dyDescent="0.45"/>
    <row r="1065" s="24" customFormat="1" x14ac:dyDescent="0.45"/>
    <row r="1066" s="24" customFormat="1" x14ac:dyDescent="0.45"/>
    <row r="1067" s="24" customFormat="1" x14ac:dyDescent="0.45"/>
    <row r="1068" s="24" customFormat="1" x14ac:dyDescent="0.45"/>
    <row r="1069" s="24" customFormat="1" x14ac:dyDescent="0.45"/>
    <row r="1070" s="24" customFormat="1" x14ac:dyDescent="0.45"/>
    <row r="1071" s="24" customFormat="1" x14ac:dyDescent="0.45"/>
    <row r="1072" s="24" customFormat="1" x14ac:dyDescent="0.45"/>
    <row r="1073" s="24" customFormat="1" x14ac:dyDescent="0.45"/>
    <row r="1074" s="24" customFormat="1" x14ac:dyDescent="0.45"/>
    <row r="1075" s="24" customFormat="1" x14ac:dyDescent="0.45"/>
    <row r="1076" s="24" customFormat="1" x14ac:dyDescent="0.45"/>
    <row r="1077" s="24" customFormat="1" x14ac:dyDescent="0.45"/>
    <row r="1078" s="24" customFormat="1" x14ac:dyDescent="0.45"/>
    <row r="1079" s="24" customFormat="1" x14ac:dyDescent="0.45"/>
    <row r="1080" s="24" customFormat="1" x14ac:dyDescent="0.45"/>
    <row r="1081" s="24" customFormat="1" x14ac:dyDescent="0.45"/>
    <row r="1082" s="24" customFormat="1" x14ac:dyDescent="0.45"/>
    <row r="1083" s="24" customFormat="1" x14ac:dyDescent="0.45"/>
    <row r="1084" s="24" customFormat="1" x14ac:dyDescent="0.45"/>
    <row r="1085" s="24" customFormat="1" x14ac:dyDescent="0.45"/>
    <row r="1086" s="24" customFormat="1" x14ac:dyDescent="0.45"/>
    <row r="1087" s="24" customFormat="1" x14ac:dyDescent="0.45"/>
    <row r="1088" s="24" customFormat="1" x14ac:dyDescent="0.45"/>
    <row r="1089" s="24" customFormat="1" x14ac:dyDescent="0.45"/>
    <row r="1090" s="24" customFormat="1" x14ac:dyDescent="0.45"/>
    <row r="1091" s="24" customFormat="1" x14ac:dyDescent="0.45"/>
    <row r="1092" s="24" customFormat="1" x14ac:dyDescent="0.45"/>
    <row r="1093" s="24" customFormat="1" x14ac:dyDescent="0.45"/>
    <row r="1094" s="24" customFormat="1" x14ac:dyDescent="0.45"/>
    <row r="1095" s="24" customFormat="1" x14ac:dyDescent="0.45"/>
    <row r="1096" s="24" customFormat="1" x14ac:dyDescent="0.45"/>
    <row r="1097" s="24" customFormat="1" x14ac:dyDescent="0.45"/>
    <row r="1098" s="24" customFormat="1" x14ac:dyDescent="0.45"/>
    <row r="1099" s="24" customFormat="1" x14ac:dyDescent="0.45"/>
    <row r="1100" s="24" customFormat="1" x14ac:dyDescent="0.45"/>
    <row r="1101" s="24" customFormat="1" x14ac:dyDescent="0.45"/>
    <row r="1102" s="24" customFormat="1" x14ac:dyDescent="0.45"/>
    <row r="1103" s="24" customFormat="1" x14ac:dyDescent="0.45"/>
    <row r="1104" s="24" customFormat="1" x14ac:dyDescent="0.45"/>
    <row r="1105" s="24" customFormat="1" x14ac:dyDescent="0.45"/>
    <row r="1106" s="24" customFormat="1" x14ac:dyDescent="0.45"/>
    <row r="1107" s="24" customFormat="1" x14ac:dyDescent="0.45"/>
    <row r="1108" s="24" customFormat="1" x14ac:dyDescent="0.45"/>
    <row r="1109" s="24" customFormat="1" x14ac:dyDescent="0.45"/>
    <row r="1110" s="24" customFormat="1" x14ac:dyDescent="0.45"/>
    <row r="1111" s="24" customFormat="1" x14ac:dyDescent="0.45"/>
    <row r="1112" s="24" customFormat="1" x14ac:dyDescent="0.45"/>
    <row r="1113" s="24" customFormat="1" x14ac:dyDescent="0.45"/>
    <row r="1114" s="24" customFormat="1" x14ac:dyDescent="0.45"/>
    <row r="1115" s="24" customFormat="1" x14ac:dyDescent="0.45"/>
    <row r="1116" s="24" customFormat="1" x14ac:dyDescent="0.45"/>
    <row r="1117" s="24" customFormat="1" x14ac:dyDescent="0.45"/>
    <row r="1118" s="24" customFormat="1" x14ac:dyDescent="0.45"/>
    <row r="1119" s="24" customFormat="1" x14ac:dyDescent="0.45"/>
    <row r="1120" s="24" customFormat="1" x14ac:dyDescent="0.45"/>
    <row r="1121" s="24" customFormat="1" x14ac:dyDescent="0.45"/>
    <row r="1122" s="24" customFormat="1" x14ac:dyDescent="0.45"/>
    <row r="1123" s="24" customFormat="1" x14ac:dyDescent="0.45"/>
    <row r="1124" s="24" customFormat="1" x14ac:dyDescent="0.45"/>
    <row r="1125" s="24" customFormat="1" x14ac:dyDescent="0.45"/>
    <row r="1126" s="24" customFormat="1" x14ac:dyDescent="0.45"/>
    <row r="1127" s="24" customFormat="1" x14ac:dyDescent="0.45"/>
    <row r="1128" s="24" customFormat="1" x14ac:dyDescent="0.45"/>
    <row r="1129" s="24" customFormat="1" x14ac:dyDescent="0.45"/>
    <row r="1130" s="24" customFormat="1" x14ac:dyDescent="0.45"/>
    <row r="1131" s="24" customFormat="1" x14ac:dyDescent="0.45"/>
    <row r="1132" s="24" customFormat="1" x14ac:dyDescent="0.45"/>
    <row r="1133" s="24" customFormat="1" x14ac:dyDescent="0.45"/>
    <row r="1134" s="24" customFormat="1" x14ac:dyDescent="0.45"/>
    <row r="1135" s="24" customFormat="1" x14ac:dyDescent="0.45"/>
    <row r="1136" s="24" customFormat="1" x14ac:dyDescent="0.45"/>
    <row r="1137" s="24" customFormat="1" x14ac:dyDescent="0.45"/>
    <row r="1138" s="24" customFormat="1" x14ac:dyDescent="0.45"/>
    <row r="1139" s="24" customFormat="1" x14ac:dyDescent="0.45"/>
    <row r="1140" s="24" customFormat="1" x14ac:dyDescent="0.45"/>
    <row r="1141" s="24" customFormat="1" x14ac:dyDescent="0.45"/>
    <row r="1142" s="24" customFormat="1" x14ac:dyDescent="0.45"/>
    <row r="1143" s="24" customFormat="1" x14ac:dyDescent="0.45"/>
    <row r="1144" s="24" customFormat="1" x14ac:dyDescent="0.45"/>
    <row r="1145" s="24" customFormat="1" x14ac:dyDescent="0.45"/>
    <row r="1146" s="24" customFormat="1" x14ac:dyDescent="0.45"/>
    <row r="1147" s="24" customFormat="1" x14ac:dyDescent="0.45"/>
    <row r="1148" s="24" customFormat="1" x14ac:dyDescent="0.45"/>
    <row r="1149" s="24" customFormat="1" x14ac:dyDescent="0.45"/>
    <row r="1150" s="24" customFormat="1" x14ac:dyDescent="0.45"/>
    <row r="1151" s="24" customFormat="1" x14ac:dyDescent="0.45"/>
    <row r="1152" s="24" customFormat="1" x14ac:dyDescent="0.45"/>
    <row r="1153" s="24" customFormat="1" x14ac:dyDescent="0.45"/>
    <row r="1154" s="24" customFormat="1" x14ac:dyDescent="0.45"/>
    <row r="1155" s="24" customFormat="1" x14ac:dyDescent="0.45"/>
    <row r="1156" s="24" customFormat="1" x14ac:dyDescent="0.45"/>
    <row r="1157" s="24" customFormat="1" x14ac:dyDescent="0.45"/>
    <row r="1158" s="24" customFormat="1" x14ac:dyDescent="0.45"/>
    <row r="1159" s="24" customFormat="1" x14ac:dyDescent="0.45"/>
    <row r="1160" s="24" customFormat="1" x14ac:dyDescent="0.45"/>
    <row r="1161" s="24" customFormat="1" x14ac:dyDescent="0.45"/>
    <row r="1162" s="24" customFormat="1" x14ac:dyDescent="0.45"/>
    <row r="1163" s="24" customFormat="1" x14ac:dyDescent="0.45"/>
    <row r="1164" s="24" customFormat="1" x14ac:dyDescent="0.45"/>
    <row r="1165" s="24" customFormat="1" x14ac:dyDescent="0.45"/>
    <row r="1166" s="24" customFormat="1" x14ac:dyDescent="0.45"/>
    <row r="1167" s="24" customFormat="1" x14ac:dyDescent="0.45"/>
    <row r="1168" s="24" customFormat="1" x14ac:dyDescent="0.45"/>
    <row r="1169" s="24" customFormat="1" x14ac:dyDescent="0.45"/>
    <row r="1170" s="24" customFormat="1" x14ac:dyDescent="0.45"/>
    <row r="1171" s="24" customFormat="1" x14ac:dyDescent="0.45"/>
    <row r="1172" s="24" customFormat="1" x14ac:dyDescent="0.45"/>
    <row r="1173" s="24" customFormat="1" x14ac:dyDescent="0.45"/>
    <row r="1174" s="24" customFormat="1" x14ac:dyDescent="0.45"/>
    <row r="1175" s="24" customFormat="1" x14ac:dyDescent="0.45"/>
    <row r="1176" s="24" customFormat="1" x14ac:dyDescent="0.45"/>
    <row r="1177" s="24" customFormat="1" x14ac:dyDescent="0.45"/>
    <row r="1178" s="24" customFormat="1" x14ac:dyDescent="0.45"/>
    <row r="1179" s="24" customFormat="1" x14ac:dyDescent="0.45"/>
    <row r="1180" s="24" customFormat="1" x14ac:dyDescent="0.45"/>
    <row r="1181" s="24" customFormat="1" x14ac:dyDescent="0.45"/>
    <row r="1182" s="24" customFormat="1" x14ac:dyDescent="0.45"/>
    <row r="1183" s="24" customFormat="1" x14ac:dyDescent="0.45"/>
    <row r="1184" s="24" customFormat="1" x14ac:dyDescent="0.45"/>
    <row r="1185" s="24" customFormat="1" x14ac:dyDescent="0.45"/>
    <row r="1186" s="24" customFormat="1" x14ac:dyDescent="0.45"/>
    <row r="1187" s="24" customFormat="1" x14ac:dyDescent="0.45"/>
    <row r="1188" s="24" customFormat="1" x14ac:dyDescent="0.45"/>
    <row r="1189" s="24" customFormat="1" x14ac:dyDescent="0.45"/>
    <row r="1190" s="24" customFormat="1" x14ac:dyDescent="0.45"/>
    <row r="1191" s="24" customFormat="1" x14ac:dyDescent="0.45"/>
    <row r="1192" s="24" customFormat="1" x14ac:dyDescent="0.45"/>
    <row r="1193" s="24" customFormat="1" x14ac:dyDescent="0.45"/>
    <row r="1194" s="24" customFormat="1" x14ac:dyDescent="0.45"/>
    <row r="1195" s="24" customFormat="1" x14ac:dyDescent="0.45"/>
    <row r="1196" s="24" customFormat="1" x14ac:dyDescent="0.45"/>
    <row r="1197" s="24" customFormat="1" x14ac:dyDescent="0.45"/>
    <row r="1198" s="24" customFormat="1" x14ac:dyDescent="0.45"/>
    <row r="1199" s="24" customFormat="1" x14ac:dyDescent="0.45"/>
    <row r="1200" s="24" customFormat="1" x14ac:dyDescent="0.45"/>
    <row r="1201" s="24" customFormat="1" x14ac:dyDescent="0.45"/>
    <row r="1202" s="24" customFormat="1" x14ac:dyDescent="0.45"/>
    <row r="1203" s="24" customFormat="1" x14ac:dyDescent="0.45"/>
    <row r="1204" s="24" customFormat="1" x14ac:dyDescent="0.45"/>
    <row r="1205" s="24" customFormat="1" x14ac:dyDescent="0.45"/>
    <row r="1206" s="24" customFormat="1" x14ac:dyDescent="0.45"/>
    <row r="1207" s="24" customFormat="1" x14ac:dyDescent="0.45"/>
    <row r="1208" s="24" customFormat="1" x14ac:dyDescent="0.45"/>
    <row r="1209" s="24" customFormat="1" x14ac:dyDescent="0.45"/>
    <row r="1210" s="24" customFormat="1" x14ac:dyDescent="0.45"/>
    <row r="1211" s="24" customFormat="1" x14ac:dyDescent="0.45"/>
    <row r="1212" s="24" customFormat="1" x14ac:dyDescent="0.45"/>
    <row r="1213" s="24" customFormat="1" x14ac:dyDescent="0.45"/>
    <row r="1214" s="24" customFormat="1" x14ac:dyDescent="0.45"/>
    <row r="1215" s="24" customFormat="1" x14ac:dyDescent="0.45"/>
    <row r="1216" s="24" customFormat="1" x14ac:dyDescent="0.45"/>
    <row r="1217" s="24" customFormat="1" x14ac:dyDescent="0.45"/>
    <row r="1218" s="24" customFormat="1" x14ac:dyDescent="0.45"/>
    <row r="1219" s="24" customFormat="1" x14ac:dyDescent="0.45"/>
    <row r="1220" s="24" customFormat="1" x14ac:dyDescent="0.45"/>
    <row r="1221" s="24" customFormat="1" x14ac:dyDescent="0.45"/>
    <row r="1222" s="24" customFormat="1" x14ac:dyDescent="0.45"/>
    <row r="1223" s="24" customFormat="1" x14ac:dyDescent="0.45"/>
    <row r="1224" s="24" customFormat="1" x14ac:dyDescent="0.45"/>
    <row r="1225" s="24" customFormat="1" x14ac:dyDescent="0.45"/>
    <row r="1226" s="24" customFormat="1" x14ac:dyDescent="0.45"/>
    <row r="1227" s="24" customFormat="1" x14ac:dyDescent="0.45"/>
    <row r="1228" s="24" customFormat="1" x14ac:dyDescent="0.45"/>
    <row r="1229" s="24" customFormat="1" x14ac:dyDescent="0.45"/>
    <row r="1230" s="24" customFormat="1" x14ac:dyDescent="0.45"/>
    <row r="1231" s="24" customFormat="1" x14ac:dyDescent="0.45"/>
    <row r="1232" s="24" customFormat="1" x14ac:dyDescent="0.45"/>
    <row r="1233" s="24" customFormat="1" x14ac:dyDescent="0.45"/>
    <row r="1234" s="24" customFormat="1" x14ac:dyDescent="0.45"/>
    <row r="1235" s="24" customFormat="1" x14ac:dyDescent="0.45"/>
    <row r="1236" s="24" customFormat="1" x14ac:dyDescent="0.45"/>
    <row r="1237" s="24" customFormat="1" x14ac:dyDescent="0.45"/>
    <row r="1238" s="24" customFormat="1" x14ac:dyDescent="0.45"/>
    <row r="1239" s="24" customFormat="1" x14ac:dyDescent="0.45"/>
    <row r="1240" s="24" customFormat="1" x14ac:dyDescent="0.45"/>
    <row r="1241" s="24" customFormat="1" x14ac:dyDescent="0.45"/>
    <row r="1242" s="24" customFormat="1" x14ac:dyDescent="0.45"/>
    <row r="1243" s="24" customFormat="1" x14ac:dyDescent="0.45"/>
    <row r="1244" s="24" customFormat="1" x14ac:dyDescent="0.45"/>
    <row r="1245" s="24" customFormat="1" x14ac:dyDescent="0.45"/>
    <row r="1246" s="24" customFormat="1" x14ac:dyDescent="0.45"/>
    <row r="1247" s="24" customFormat="1" x14ac:dyDescent="0.45"/>
    <row r="1248" s="24" customFormat="1" x14ac:dyDescent="0.45"/>
    <row r="1249" s="24" customFormat="1" x14ac:dyDescent="0.45"/>
    <row r="1250" s="24" customFormat="1" x14ac:dyDescent="0.45"/>
    <row r="1251" s="24" customFormat="1" x14ac:dyDescent="0.45"/>
    <row r="1252" s="24" customFormat="1" x14ac:dyDescent="0.45"/>
    <row r="1253" s="24" customFormat="1" x14ac:dyDescent="0.45"/>
    <row r="1254" s="24" customFormat="1" x14ac:dyDescent="0.45"/>
    <row r="1255" s="24" customFormat="1" x14ac:dyDescent="0.45"/>
    <row r="1256" s="24" customFormat="1" x14ac:dyDescent="0.45"/>
    <row r="1257" s="24" customFormat="1" x14ac:dyDescent="0.45"/>
    <row r="1258" s="24" customFormat="1" x14ac:dyDescent="0.45"/>
    <row r="1259" s="24" customFormat="1" x14ac:dyDescent="0.45"/>
    <row r="1260" s="24" customFormat="1" x14ac:dyDescent="0.45"/>
    <row r="1261" s="24" customFormat="1" x14ac:dyDescent="0.45"/>
    <row r="1262" s="24" customFormat="1" x14ac:dyDescent="0.45"/>
    <row r="1263" s="24" customFormat="1" x14ac:dyDescent="0.45"/>
    <row r="1264" s="24" customFormat="1" x14ac:dyDescent="0.45"/>
    <row r="1265" s="24" customFormat="1" x14ac:dyDescent="0.45"/>
    <row r="1266" s="24" customFormat="1" x14ac:dyDescent="0.45"/>
    <row r="1267" s="24" customFormat="1" x14ac:dyDescent="0.45"/>
    <row r="1268" s="24" customFormat="1" x14ac:dyDescent="0.45"/>
    <row r="1269" s="24" customFormat="1" x14ac:dyDescent="0.45"/>
    <row r="1270" s="24" customFormat="1" x14ac:dyDescent="0.45"/>
    <row r="1271" s="24" customFormat="1" x14ac:dyDescent="0.45"/>
    <row r="1272" s="24" customFormat="1" x14ac:dyDescent="0.45"/>
    <row r="1273" s="24" customFormat="1" x14ac:dyDescent="0.45"/>
    <row r="1274" s="24" customFormat="1" x14ac:dyDescent="0.45"/>
    <row r="1275" s="24" customFormat="1" x14ac:dyDescent="0.45"/>
    <row r="1276" s="24" customFormat="1" x14ac:dyDescent="0.45"/>
    <row r="1277" s="24" customFormat="1" x14ac:dyDescent="0.45"/>
    <row r="1278" s="24" customFormat="1" x14ac:dyDescent="0.45"/>
    <row r="1279" s="24" customFormat="1" x14ac:dyDescent="0.45"/>
    <row r="1280" s="24" customFormat="1" x14ac:dyDescent="0.45"/>
    <row r="1281" s="24" customFormat="1" x14ac:dyDescent="0.45"/>
    <row r="1282" s="24" customFormat="1" x14ac:dyDescent="0.45"/>
    <row r="1283" s="24" customFormat="1" x14ac:dyDescent="0.45"/>
    <row r="1284" s="24" customFormat="1" x14ac:dyDescent="0.45"/>
    <row r="1285" s="24" customFormat="1" x14ac:dyDescent="0.45"/>
    <row r="1286" s="24" customFormat="1" x14ac:dyDescent="0.45"/>
    <row r="1287" s="24" customFormat="1" x14ac:dyDescent="0.45"/>
    <row r="1288" s="24" customFormat="1" x14ac:dyDescent="0.45"/>
    <row r="1289" s="24" customFormat="1" x14ac:dyDescent="0.45"/>
    <row r="1290" s="24" customFormat="1" x14ac:dyDescent="0.45"/>
    <row r="1291" s="24" customFormat="1" x14ac:dyDescent="0.45"/>
    <row r="1292" s="24" customFormat="1" x14ac:dyDescent="0.45"/>
    <row r="1293" s="24" customFormat="1" x14ac:dyDescent="0.45"/>
    <row r="1294" s="24" customFormat="1" x14ac:dyDescent="0.45"/>
    <row r="1295" s="24" customFormat="1" x14ac:dyDescent="0.45"/>
    <row r="1296" s="24" customFormat="1" x14ac:dyDescent="0.45"/>
    <row r="1297" s="24" customFormat="1" x14ac:dyDescent="0.45"/>
    <row r="1298" s="24" customFormat="1" x14ac:dyDescent="0.45"/>
    <row r="1299" s="24" customFormat="1" x14ac:dyDescent="0.45"/>
    <row r="1300" s="24" customFormat="1" x14ac:dyDescent="0.45"/>
    <row r="1301" s="24" customFormat="1" x14ac:dyDescent="0.45"/>
    <row r="1302" s="24" customFormat="1" x14ac:dyDescent="0.45"/>
    <row r="1303" s="24" customFormat="1" x14ac:dyDescent="0.45"/>
    <row r="1304" s="24" customFormat="1" x14ac:dyDescent="0.45"/>
    <row r="1305" s="24" customFormat="1" x14ac:dyDescent="0.45"/>
    <row r="1306" s="24" customFormat="1" x14ac:dyDescent="0.45"/>
    <row r="1307" s="24" customFormat="1" x14ac:dyDescent="0.45"/>
    <row r="1308" s="24" customFormat="1" x14ac:dyDescent="0.45"/>
    <row r="1309" s="24" customFormat="1" x14ac:dyDescent="0.45"/>
    <row r="1310" s="24" customFormat="1" x14ac:dyDescent="0.45"/>
    <row r="1311" s="24" customFormat="1" x14ac:dyDescent="0.45"/>
    <row r="1312" s="24" customFormat="1" x14ac:dyDescent="0.45"/>
    <row r="1313" s="24" customFormat="1" x14ac:dyDescent="0.45"/>
    <row r="1314" s="24" customFormat="1" x14ac:dyDescent="0.45"/>
    <row r="1315" s="24" customFormat="1" x14ac:dyDescent="0.45"/>
    <row r="1316" s="24" customFormat="1" x14ac:dyDescent="0.45"/>
    <row r="1317" s="24" customFormat="1" x14ac:dyDescent="0.45"/>
    <row r="1318" s="24" customFormat="1" x14ac:dyDescent="0.45"/>
    <row r="1319" s="24" customFormat="1" x14ac:dyDescent="0.45"/>
    <row r="1320" s="24" customFormat="1" x14ac:dyDescent="0.45"/>
    <row r="1321" s="24" customFormat="1" x14ac:dyDescent="0.45"/>
    <row r="1322" s="24" customFormat="1" x14ac:dyDescent="0.45"/>
    <row r="1323" s="24" customFormat="1" x14ac:dyDescent="0.45"/>
    <row r="1324" s="24" customFormat="1" x14ac:dyDescent="0.45"/>
    <row r="1325" s="24" customFormat="1" x14ac:dyDescent="0.45"/>
    <row r="1326" s="24" customFormat="1" x14ac:dyDescent="0.45"/>
    <row r="1327" s="24" customFormat="1" x14ac:dyDescent="0.45"/>
    <row r="1328" s="24" customFormat="1" x14ac:dyDescent="0.45"/>
    <row r="1329" s="24" customFormat="1" x14ac:dyDescent="0.45"/>
    <row r="1330" s="24" customFormat="1" x14ac:dyDescent="0.45"/>
    <row r="1331" s="24" customFormat="1" x14ac:dyDescent="0.45"/>
    <row r="1332" s="24" customFormat="1" x14ac:dyDescent="0.45"/>
    <row r="1333" s="24" customFormat="1" x14ac:dyDescent="0.45"/>
    <row r="1334" s="24" customFormat="1" x14ac:dyDescent="0.45"/>
    <row r="1335" s="24" customFormat="1" x14ac:dyDescent="0.45"/>
    <row r="1336" s="24" customFormat="1" x14ac:dyDescent="0.45"/>
    <row r="1337" s="24" customFormat="1" x14ac:dyDescent="0.45"/>
    <row r="1338" s="24" customFormat="1" x14ac:dyDescent="0.45"/>
    <row r="1339" s="24" customFormat="1" x14ac:dyDescent="0.45"/>
    <row r="1340" s="24" customFormat="1" x14ac:dyDescent="0.45"/>
    <row r="1341" s="24" customFormat="1" x14ac:dyDescent="0.45"/>
    <row r="1342" s="24" customFormat="1" x14ac:dyDescent="0.45"/>
    <row r="1343" s="24" customFormat="1" x14ac:dyDescent="0.45"/>
    <row r="1344" s="24" customFormat="1" x14ac:dyDescent="0.45"/>
    <row r="1345" s="24" customFormat="1" x14ac:dyDescent="0.45"/>
    <row r="1346" s="24" customFormat="1" x14ac:dyDescent="0.45"/>
    <row r="1347" s="24" customFormat="1" x14ac:dyDescent="0.45"/>
    <row r="1348" s="24" customFormat="1" x14ac:dyDescent="0.45"/>
    <row r="1349" s="24" customFormat="1" x14ac:dyDescent="0.45"/>
    <row r="1350" s="24" customFormat="1" x14ac:dyDescent="0.45"/>
    <row r="1351" s="24" customFormat="1" x14ac:dyDescent="0.45"/>
    <row r="1352" s="24" customFormat="1" x14ac:dyDescent="0.45"/>
    <row r="1353" s="24" customFormat="1" x14ac:dyDescent="0.45"/>
    <row r="1354" s="24" customFormat="1" x14ac:dyDescent="0.45"/>
    <row r="1355" s="24" customFormat="1" x14ac:dyDescent="0.45"/>
    <row r="1356" s="24" customFormat="1" x14ac:dyDescent="0.45"/>
    <row r="1357" s="24" customFormat="1" x14ac:dyDescent="0.45"/>
    <row r="1358" s="24" customFormat="1" x14ac:dyDescent="0.45"/>
    <row r="1359" s="24" customFormat="1" x14ac:dyDescent="0.45"/>
    <row r="1360" s="24" customFormat="1" x14ac:dyDescent="0.45"/>
    <row r="1361" s="24" customFormat="1" x14ac:dyDescent="0.45"/>
    <row r="1362" s="24" customFormat="1" x14ac:dyDescent="0.45"/>
    <row r="1363" s="24" customFormat="1" x14ac:dyDescent="0.45"/>
    <row r="1364" s="24" customFormat="1" x14ac:dyDescent="0.45"/>
    <row r="1365" s="24" customFormat="1" x14ac:dyDescent="0.45"/>
    <row r="1366" s="24" customFormat="1" x14ac:dyDescent="0.45"/>
    <row r="1367" s="24" customFormat="1" x14ac:dyDescent="0.45"/>
    <row r="1368" s="24" customFormat="1" x14ac:dyDescent="0.45"/>
    <row r="1369" s="24" customFormat="1" x14ac:dyDescent="0.45"/>
    <row r="1370" s="24" customFormat="1" x14ac:dyDescent="0.45"/>
    <row r="1371" s="24" customFormat="1" x14ac:dyDescent="0.45"/>
    <row r="1372" s="24" customFormat="1" x14ac:dyDescent="0.45"/>
    <row r="1373" s="24" customFormat="1" x14ac:dyDescent="0.45"/>
    <row r="1374" s="24" customFormat="1" x14ac:dyDescent="0.45"/>
    <row r="1375" s="24" customFormat="1" x14ac:dyDescent="0.45"/>
    <row r="1376" s="24" customFormat="1" x14ac:dyDescent="0.45"/>
    <row r="1377" s="24" customFormat="1" x14ac:dyDescent="0.45"/>
    <row r="1378" s="24" customFormat="1" x14ac:dyDescent="0.45"/>
    <row r="1379" s="24" customFormat="1" x14ac:dyDescent="0.45"/>
    <row r="1380" s="24" customFormat="1" x14ac:dyDescent="0.45"/>
    <row r="1381" s="24" customFormat="1" x14ac:dyDescent="0.45"/>
    <row r="1382" s="24" customFormat="1" x14ac:dyDescent="0.45"/>
    <row r="1383" s="24" customFormat="1" x14ac:dyDescent="0.45"/>
    <row r="1384" s="24" customFormat="1" x14ac:dyDescent="0.45"/>
    <row r="1385" s="24" customFormat="1" x14ac:dyDescent="0.45"/>
    <row r="1386" s="24" customFormat="1" x14ac:dyDescent="0.45"/>
    <row r="1387" s="24" customFormat="1" x14ac:dyDescent="0.45"/>
    <row r="1388" s="24" customFormat="1" x14ac:dyDescent="0.45"/>
    <row r="1389" s="24" customFormat="1" x14ac:dyDescent="0.45"/>
    <row r="1390" s="24" customFormat="1" x14ac:dyDescent="0.45"/>
    <row r="1391" s="24" customFormat="1" x14ac:dyDescent="0.45"/>
    <row r="1392" s="24" customFormat="1" x14ac:dyDescent="0.45"/>
    <row r="1393" s="24" customFormat="1" x14ac:dyDescent="0.45"/>
    <row r="1394" s="24" customFormat="1" x14ac:dyDescent="0.45"/>
    <row r="1395" s="24" customFormat="1" x14ac:dyDescent="0.45"/>
    <row r="1396" s="24" customFormat="1" x14ac:dyDescent="0.45"/>
    <row r="1397" s="24" customFormat="1" x14ac:dyDescent="0.45"/>
    <row r="1398" s="24" customFormat="1" x14ac:dyDescent="0.45"/>
    <row r="1399" s="24" customFormat="1" x14ac:dyDescent="0.45"/>
    <row r="1400" s="24" customFormat="1" x14ac:dyDescent="0.45"/>
    <row r="1401" s="24" customFormat="1" x14ac:dyDescent="0.45"/>
    <row r="1402" s="24" customFormat="1" x14ac:dyDescent="0.45"/>
    <row r="1403" s="24" customFormat="1" x14ac:dyDescent="0.45"/>
    <row r="1404" s="24" customFormat="1" x14ac:dyDescent="0.45"/>
    <row r="1405" s="24" customFormat="1" x14ac:dyDescent="0.45"/>
    <row r="1406" s="24" customFormat="1" x14ac:dyDescent="0.45"/>
    <row r="1407" s="24" customFormat="1" x14ac:dyDescent="0.45"/>
    <row r="1408" s="24" customFormat="1" x14ac:dyDescent="0.45"/>
    <row r="1409" s="24" customFormat="1" x14ac:dyDescent="0.45"/>
    <row r="1410" s="24" customFormat="1" x14ac:dyDescent="0.45"/>
    <row r="1411" s="24" customFormat="1" x14ac:dyDescent="0.45"/>
    <row r="1412" s="24" customFormat="1" x14ac:dyDescent="0.45"/>
    <row r="1413" s="24" customFormat="1" x14ac:dyDescent="0.45"/>
    <row r="1414" s="24" customFormat="1" x14ac:dyDescent="0.45"/>
    <row r="1415" s="24" customFormat="1" x14ac:dyDescent="0.45"/>
    <row r="1416" s="24" customFormat="1" x14ac:dyDescent="0.45"/>
    <row r="1417" s="24" customFormat="1" x14ac:dyDescent="0.45"/>
    <row r="1418" s="24" customFormat="1" x14ac:dyDescent="0.45"/>
    <row r="1419" s="24" customFormat="1" x14ac:dyDescent="0.45"/>
    <row r="1420" s="24" customFormat="1" x14ac:dyDescent="0.45"/>
    <row r="1421" s="24" customFormat="1" x14ac:dyDescent="0.45"/>
    <row r="1422" s="24" customFormat="1" x14ac:dyDescent="0.45"/>
    <row r="1423" s="24" customFormat="1" x14ac:dyDescent="0.45"/>
    <row r="1424" s="24" customFormat="1" x14ac:dyDescent="0.45"/>
    <row r="1425" s="24" customFormat="1" x14ac:dyDescent="0.45"/>
    <row r="1426" s="24" customFormat="1" x14ac:dyDescent="0.45"/>
    <row r="1427" s="24" customFormat="1" x14ac:dyDescent="0.45"/>
    <row r="1428" s="24" customFormat="1" x14ac:dyDescent="0.45"/>
    <row r="1429" s="24" customFormat="1" x14ac:dyDescent="0.45"/>
    <row r="1430" s="24" customFormat="1" x14ac:dyDescent="0.45"/>
    <row r="1431" s="24" customFormat="1" x14ac:dyDescent="0.45"/>
    <row r="1432" s="24" customFormat="1" x14ac:dyDescent="0.45"/>
    <row r="1433" s="24" customFormat="1" x14ac:dyDescent="0.45"/>
    <row r="1434" s="24" customFormat="1" x14ac:dyDescent="0.45"/>
    <row r="1435" s="24" customFormat="1" x14ac:dyDescent="0.45"/>
    <row r="1436" s="24" customFormat="1" x14ac:dyDescent="0.45"/>
    <row r="1437" s="24" customFormat="1" x14ac:dyDescent="0.45"/>
    <row r="1438" s="24" customFormat="1" x14ac:dyDescent="0.45"/>
    <row r="1439" s="24" customFormat="1" x14ac:dyDescent="0.45"/>
    <row r="1440" s="24" customFormat="1" x14ac:dyDescent="0.45"/>
    <row r="1441" s="24" customFormat="1" x14ac:dyDescent="0.45"/>
    <row r="1442" s="24" customFormat="1" x14ac:dyDescent="0.45"/>
    <row r="1443" s="24" customFormat="1" x14ac:dyDescent="0.45"/>
    <row r="1444" s="24" customFormat="1" x14ac:dyDescent="0.45"/>
    <row r="1445" s="24" customFormat="1" x14ac:dyDescent="0.45"/>
    <row r="1446" s="24" customFormat="1" x14ac:dyDescent="0.45"/>
    <row r="1447" s="24" customFormat="1" x14ac:dyDescent="0.45"/>
    <row r="1448" s="24" customFormat="1" x14ac:dyDescent="0.45"/>
    <row r="1449" s="24" customFormat="1" x14ac:dyDescent="0.45"/>
    <row r="1450" s="24" customFormat="1" x14ac:dyDescent="0.45"/>
    <row r="1451" s="24" customFormat="1" x14ac:dyDescent="0.45"/>
    <row r="1452" s="24" customFormat="1" x14ac:dyDescent="0.45"/>
    <row r="1453" s="24" customFormat="1" x14ac:dyDescent="0.45"/>
    <row r="1454" s="24" customFormat="1" x14ac:dyDescent="0.45"/>
    <row r="1455" s="24" customFormat="1" x14ac:dyDescent="0.45"/>
    <row r="1456" s="24" customFormat="1" x14ac:dyDescent="0.45"/>
    <row r="1457" s="24" customFormat="1" x14ac:dyDescent="0.45"/>
    <row r="1458" s="24" customFormat="1" x14ac:dyDescent="0.45"/>
    <row r="1459" s="24" customFormat="1" x14ac:dyDescent="0.45"/>
    <row r="1460" s="24" customFormat="1" x14ac:dyDescent="0.45"/>
    <row r="1461" s="24" customFormat="1" x14ac:dyDescent="0.45"/>
    <row r="1462" s="24" customFormat="1" x14ac:dyDescent="0.45"/>
    <row r="1463" s="24" customFormat="1" x14ac:dyDescent="0.45"/>
    <row r="1464" s="24" customFormat="1" x14ac:dyDescent="0.45"/>
    <row r="1465" s="24" customFormat="1" x14ac:dyDescent="0.45"/>
    <row r="1466" s="24" customFormat="1" x14ac:dyDescent="0.45"/>
    <row r="1467" s="24" customFormat="1" x14ac:dyDescent="0.45"/>
    <row r="1468" s="24" customFormat="1" x14ac:dyDescent="0.45"/>
    <row r="1469" s="24" customFormat="1" x14ac:dyDescent="0.45"/>
    <row r="1470" s="24" customFormat="1" x14ac:dyDescent="0.45"/>
    <row r="1471" s="24" customFormat="1" x14ac:dyDescent="0.45"/>
    <row r="1472" s="24" customFormat="1" x14ac:dyDescent="0.45"/>
    <row r="1473" s="24" customFormat="1" x14ac:dyDescent="0.45"/>
    <row r="1474" s="24" customFormat="1" x14ac:dyDescent="0.45"/>
    <row r="1475" s="24" customFormat="1" x14ac:dyDescent="0.45"/>
    <row r="1476" s="24" customFormat="1" x14ac:dyDescent="0.45"/>
    <row r="1477" s="24" customFormat="1" x14ac:dyDescent="0.45"/>
    <row r="1478" s="24" customFormat="1" x14ac:dyDescent="0.45"/>
    <row r="1479" s="24" customFormat="1" x14ac:dyDescent="0.45"/>
    <row r="1480" s="24" customFormat="1" x14ac:dyDescent="0.45"/>
    <row r="1481" s="24" customFormat="1" x14ac:dyDescent="0.45"/>
    <row r="1482" s="24" customFormat="1" x14ac:dyDescent="0.45"/>
    <row r="1483" s="24" customFormat="1" x14ac:dyDescent="0.45"/>
    <row r="1484" s="24" customFormat="1" x14ac:dyDescent="0.45"/>
    <row r="1485" s="24" customFormat="1" x14ac:dyDescent="0.45"/>
    <row r="1486" s="24" customFormat="1" x14ac:dyDescent="0.45"/>
    <row r="1487" s="24" customFormat="1" x14ac:dyDescent="0.45"/>
    <row r="1488" s="24" customFormat="1" x14ac:dyDescent="0.45"/>
    <row r="1489" s="24" customFormat="1" x14ac:dyDescent="0.45"/>
    <row r="1490" s="24" customFormat="1" x14ac:dyDescent="0.45"/>
    <row r="1491" s="24" customFormat="1" x14ac:dyDescent="0.45"/>
    <row r="1492" s="24" customFormat="1" x14ac:dyDescent="0.45"/>
    <row r="1493" s="24" customFormat="1" x14ac:dyDescent="0.45"/>
    <row r="1494" s="24" customFormat="1" x14ac:dyDescent="0.45"/>
    <row r="1495" s="24" customFormat="1" x14ac:dyDescent="0.45"/>
    <row r="1496" s="24" customFormat="1" x14ac:dyDescent="0.45"/>
    <row r="1497" s="24" customFormat="1" x14ac:dyDescent="0.45"/>
    <row r="1498" s="24" customFormat="1" x14ac:dyDescent="0.45"/>
    <row r="1499" s="24" customFormat="1" x14ac:dyDescent="0.45"/>
    <row r="1500" s="24" customFormat="1" x14ac:dyDescent="0.45"/>
    <row r="1501" s="24" customFormat="1" x14ac:dyDescent="0.45"/>
    <row r="1502" s="24" customFormat="1" x14ac:dyDescent="0.45"/>
    <row r="1503" s="24" customFormat="1" x14ac:dyDescent="0.45"/>
    <row r="1504" s="24" customFormat="1" x14ac:dyDescent="0.45"/>
    <row r="1505" s="24" customFormat="1" x14ac:dyDescent="0.45"/>
    <row r="1506" s="24" customFormat="1" x14ac:dyDescent="0.45"/>
    <row r="1507" s="24" customFormat="1" x14ac:dyDescent="0.45"/>
    <row r="1508" s="24" customFormat="1" x14ac:dyDescent="0.45"/>
    <row r="1509" s="24" customFormat="1" x14ac:dyDescent="0.45"/>
    <row r="1510" s="24" customFormat="1" x14ac:dyDescent="0.45"/>
    <row r="1511" s="24" customFormat="1" x14ac:dyDescent="0.45"/>
    <row r="1512" s="24" customFormat="1" x14ac:dyDescent="0.45"/>
    <row r="1513" s="24" customFormat="1" x14ac:dyDescent="0.45"/>
    <row r="1514" s="24" customFormat="1" x14ac:dyDescent="0.45"/>
    <row r="1515" s="24" customFormat="1" x14ac:dyDescent="0.45"/>
    <row r="1516" s="24" customFormat="1" x14ac:dyDescent="0.45"/>
    <row r="1517" s="24" customFormat="1" x14ac:dyDescent="0.45"/>
    <row r="1518" s="24" customFormat="1" x14ac:dyDescent="0.45"/>
    <row r="1519" s="24" customFormat="1" x14ac:dyDescent="0.45"/>
    <row r="1520" s="24" customFormat="1" x14ac:dyDescent="0.45"/>
    <row r="1521" s="24" customFormat="1" x14ac:dyDescent="0.45"/>
    <row r="1522" s="24" customFormat="1" x14ac:dyDescent="0.45"/>
    <row r="1523" s="24" customFormat="1" x14ac:dyDescent="0.45"/>
    <row r="1524" s="24" customFormat="1" x14ac:dyDescent="0.45"/>
    <row r="1525" s="24" customFormat="1" x14ac:dyDescent="0.45"/>
    <row r="1526" s="24" customFormat="1" x14ac:dyDescent="0.45"/>
    <row r="1527" s="24" customFormat="1" x14ac:dyDescent="0.45"/>
    <row r="1528" s="24" customFormat="1" x14ac:dyDescent="0.45"/>
    <row r="1529" s="24" customFormat="1" x14ac:dyDescent="0.45"/>
    <row r="1530" s="24" customFormat="1" x14ac:dyDescent="0.45"/>
    <row r="1531" s="24" customFormat="1" x14ac:dyDescent="0.45"/>
    <row r="1532" s="24" customFormat="1" x14ac:dyDescent="0.45"/>
    <row r="1533" s="24" customFormat="1" x14ac:dyDescent="0.45"/>
    <row r="1534" s="24" customFormat="1" x14ac:dyDescent="0.45"/>
    <row r="1535" s="24" customFormat="1" x14ac:dyDescent="0.45"/>
    <row r="1536" s="24" customFormat="1" x14ac:dyDescent="0.45"/>
    <row r="1537" s="24" customFormat="1" x14ac:dyDescent="0.45"/>
    <row r="1538" s="24" customFormat="1" x14ac:dyDescent="0.45"/>
    <row r="1539" s="24" customFormat="1" x14ac:dyDescent="0.45"/>
    <row r="1540" s="24" customFormat="1" x14ac:dyDescent="0.45"/>
    <row r="1541" s="24" customFormat="1" x14ac:dyDescent="0.45"/>
    <row r="1542" s="24" customFormat="1" x14ac:dyDescent="0.45"/>
    <row r="1543" s="24" customFormat="1" x14ac:dyDescent="0.45"/>
    <row r="1544" s="24" customFormat="1" x14ac:dyDescent="0.45"/>
    <row r="1545" s="24" customFormat="1" x14ac:dyDescent="0.45"/>
    <row r="1546" s="24" customFormat="1" x14ac:dyDescent="0.45"/>
    <row r="1547" s="24" customFormat="1" x14ac:dyDescent="0.45"/>
    <row r="1548" s="24" customFormat="1" x14ac:dyDescent="0.45"/>
    <row r="1549" s="24" customFormat="1" x14ac:dyDescent="0.45"/>
    <row r="1550" s="24" customFormat="1" x14ac:dyDescent="0.45"/>
    <row r="1551" s="24" customFormat="1" x14ac:dyDescent="0.45"/>
    <row r="1552" s="24" customFormat="1" x14ac:dyDescent="0.45"/>
    <row r="1553" s="24" customFormat="1" x14ac:dyDescent="0.45"/>
    <row r="1554" s="24" customFormat="1" x14ac:dyDescent="0.45"/>
    <row r="1555" s="24" customFormat="1" x14ac:dyDescent="0.45"/>
    <row r="1556" s="24" customFormat="1" x14ac:dyDescent="0.45"/>
    <row r="1557" s="24" customFormat="1" x14ac:dyDescent="0.45"/>
    <row r="1558" s="24" customFormat="1" x14ac:dyDescent="0.45"/>
    <row r="1559" s="24" customFormat="1" x14ac:dyDescent="0.45"/>
    <row r="1560" s="24" customFormat="1" x14ac:dyDescent="0.45"/>
    <row r="1561" s="24" customFormat="1" x14ac:dyDescent="0.45"/>
    <row r="1562" s="24" customFormat="1" x14ac:dyDescent="0.45"/>
    <row r="1563" s="24" customFormat="1" x14ac:dyDescent="0.45"/>
    <row r="1564" s="24" customFormat="1" x14ac:dyDescent="0.45"/>
    <row r="1565" s="24" customFormat="1" x14ac:dyDescent="0.45"/>
    <row r="1566" s="24" customFormat="1" x14ac:dyDescent="0.45"/>
    <row r="1567" s="24" customFormat="1" x14ac:dyDescent="0.45"/>
    <row r="1568" s="24" customFormat="1" x14ac:dyDescent="0.45"/>
    <row r="1569" s="24" customFormat="1" x14ac:dyDescent="0.45"/>
    <row r="1570" s="24" customFormat="1" x14ac:dyDescent="0.45"/>
    <row r="1571" s="24" customFormat="1" x14ac:dyDescent="0.45"/>
    <row r="1572" s="24" customFormat="1" x14ac:dyDescent="0.45"/>
    <row r="1573" s="24" customFormat="1" x14ac:dyDescent="0.45"/>
    <row r="1574" s="24" customFormat="1" x14ac:dyDescent="0.45"/>
    <row r="1575" s="24" customFormat="1" x14ac:dyDescent="0.45"/>
    <row r="1576" s="24" customFormat="1" x14ac:dyDescent="0.45"/>
    <row r="1577" s="24" customFormat="1" x14ac:dyDescent="0.45"/>
    <row r="1578" s="24" customFormat="1" x14ac:dyDescent="0.45"/>
    <row r="1579" s="24" customFormat="1" x14ac:dyDescent="0.45"/>
    <row r="1580" s="24" customFormat="1" x14ac:dyDescent="0.45"/>
    <row r="1581" s="24" customFormat="1" x14ac:dyDescent="0.45"/>
    <row r="1582" s="24" customFormat="1" x14ac:dyDescent="0.45"/>
    <row r="1583" s="24" customFormat="1" x14ac:dyDescent="0.45"/>
    <row r="1584" s="24" customFormat="1" x14ac:dyDescent="0.45"/>
    <row r="1585" s="24" customFormat="1" x14ac:dyDescent="0.45"/>
    <row r="1586" s="24" customFormat="1" x14ac:dyDescent="0.45"/>
    <row r="1587" s="24" customFormat="1" x14ac:dyDescent="0.45"/>
    <row r="1588" s="24" customFormat="1" x14ac:dyDescent="0.45"/>
    <row r="1589" s="24" customFormat="1" x14ac:dyDescent="0.45"/>
    <row r="1590" s="24" customFormat="1" x14ac:dyDescent="0.45"/>
    <row r="1591" s="24" customFormat="1" x14ac:dyDescent="0.45"/>
    <row r="1592" s="24" customFormat="1" x14ac:dyDescent="0.45"/>
    <row r="1593" s="24" customFormat="1" x14ac:dyDescent="0.45"/>
    <row r="1594" s="24" customFormat="1" x14ac:dyDescent="0.45"/>
    <row r="1595" s="24" customFormat="1" x14ac:dyDescent="0.45"/>
    <row r="1596" s="24" customFormat="1" x14ac:dyDescent="0.45"/>
    <row r="1597" s="24" customFormat="1" x14ac:dyDescent="0.45"/>
    <row r="1598" s="24" customFormat="1" x14ac:dyDescent="0.45"/>
    <row r="1599" s="24" customFormat="1" x14ac:dyDescent="0.45"/>
    <row r="1600" s="24" customFormat="1" x14ac:dyDescent="0.45"/>
    <row r="1601" s="24" customFormat="1" x14ac:dyDescent="0.45"/>
    <row r="1602" s="24" customFormat="1" x14ac:dyDescent="0.45"/>
    <row r="1603" s="24" customFormat="1" x14ac:dyDescent="0.45"/>
    <row r="1604" s="24" customFormat="1" x14ac:dyDescent="0.45"/>
    <row r="1605" s="24" customFormat="1" x14ac:dyDescent="0.45"/>
    <row r="1606" s="24" customFormat="1" x14ac:dyDescent="0.45"/>
    <row r="1607" s="24" customFormat="1" x14ac:dyDescent="0.45"/>
    <row r="1608" s="24" customFormat="1" x14ac:dyDescent="0.45"/>
    <row r="1609" s="24" customFormat="1" x14ac:dyDescent="0.45"/>
    <row r="1610" s="24" customFormat="1" x14ac:dyDescent="0.45"/>
    <row r="1611" s="24" customFormat="1" x14ac:dyDescent="0.45"/>
    <row r="1612" s="24" customFormat="1" x14ac:dyDescent="0.45"/>
    <row r="1613" s="24" customFormat="1" x14ac:dyDescent="0.45"/>
    <row r="1614" s="24" customFormat="1" x14ac:dyDescent="0.45"/>
    <row r="1615" s="24" customFormat="1" x14ac:dyDescent="0.45"/>
    <row r="1616" s="24" customFormat="1" x14ac:dyDescent="0.45"/>
    <row r="1617" s="24" customFormat="1" x14ac:dyDescent="0.45"/>
    <row r="1618" s="24" customFormat="1" x14ac:dyDescent="0.45"/>
    <row r="1619" s="24" customFormat="1" x14ac:dyDescent="0.45"/>
    <row r="1620" s="24" customFormat="1" x14ac:dyDescent="0.45"/>
    <row r="1621" s="24" customFormat="1" x14ac:dyDescent="0.45"/>
    <row r="1622" s="24" customFormat="1" x14ac:dyDescent="0.45"/>
    <row r="1623" s="24" customFormat="1" x14ac:dyDescent="0.45"/>
    <row r="1624" s="24" customFormat="1" x14ac:dyDescent="0.45"/>
    <row r="1625" s="24" customFormat="1" x14ac:dyDescent="0.45"/>
    <row r="1626" s="24" customFormat="1" x14ac:dyDescent="0.45"/>
    <row r="1627" s="24" customFormat="1" x14ac:dyDescent="0.45"/>
    <row r="1628" s="24" customFormat="1" x14ac:dyDescent="0.45"/>
    <row r="1629" s="24" customFormat="1" x14ac:dyDescent="0.45"/>
    <row r="1630" s="24" customFormat="1" x14ac:dyDescent="0.45"/>
    <row r="1631" s="24" customFormat="1" x14ac:dyDescent="0.45"/>
    <row r="1632" s="24" customFormat="1" x14ac:dyDescent="0.45"/>
    <row r="1633" s="24" customFormat="1" x14ac:dyDescent="0.45"/>
    <row r="1634" s="24" customFormat="1" x14ac:dyDescent="0.45"/>
    <row r="1635" s="24" customFormat="1" x14ac:dyDescent="0.45"/>
    <row r="1636" s="24" customFormat="1" x14ac:dyDescent="0.45"/>
    <row r="1637" s="24" customFormat="1" x14ac:dyDescent="0.45"/>
    <row r="1638" s="24" customFormat="1" x14ac:dyDescent="0.45"/>
    <row r="1639" s="24" customFormat="1" x14ac:dyDescent="0.45"/>
    <row r="1640" s="24" customFormat="1" x14ac:dyDescent="0.45"/>
    <row r="1641" s="24" customFormat="1" x14ac:dyDescent="0.45"/>
    <row r="1642" s="24" customFormat="1" x14ac:dyDescent="0.45"/>
    <row r="1643" s="24" customFormat="1" x14ac:dyDescent="0.45"/>
    <row r="1644" s="24" customFormat="1" x14ac:dyDescent="0.45"/>
    <row r="1645" s="24" customFormat="1" x14ac:dyDescent="0.45"/>
    <row r="1646" s="24" customFormat="1" x14ac:dyDescent="0.45"/>
    <row r="1647" s="24" customFormat="1" x14ac:dyDescent="0.45"/>
    <row r="1648" s="24" customFormat="1" x14ac:dyDescent="0.45"/>
    <row r="1649" s="24" customFormat="1" x14ac:dyDescent="0.45"/>
    <row r="1650" s="24" customFormat="1" x14ac:dyDescent="0.45"/>
    <row r="1651" s="24" customFormat="1" x14ac:dyDescent="0.45"/>
    <row r="1652" s="24" customFormat="1" x14ac:dyDescent="0.45"/>
    <row r="1653" s="24" customFormat="1" x14ac:dyDescent="0.45"/>
    <row r="1654" s="24" customFormat="1" x14ac:dyDescent="0.45"/>
    <row r="1655" s="24" customFormat="1" x14ac:dyDescent="0.45"/>
    <row r="1656" s="24" customFormat="1" x14ac:dyDescent="0.45"/>
    <row r="1657" s="24" customFormat="1" x14ac:dyDescent="0.45"/>
    <row r="1658" s="24" customFormat="1" x14ac:dyDescent="0.45"/>
    <row r="1659" s="24" customFormat="1" x14ac:dyDescent="0.45"/>
    <row r="1660" s="24" customFormat="1" x14ac:dyDescent="0.45"/>
    <row r="1661" s="24" customFormat="1" x14ac:dyDescent="0.45"/>
    <row r="1662" s="24" customFormat="1" x14ac:dyDescent="0.45"/>
    <row r="1663" s="24" customFormat="1" x14ac:dyDescent="0.45"/>
    <row r="1664" s="24" customFormat="1" x14ac:dyDescent="0.45"/>
    <row r="1665" s="24" customFormat="1" x14ac:dyDescent="0.45"/>
    <row r="1666" s="24" customFormat="1" x14ac:dyDescent="0.45"/>
    <row r="1667" s="24" customFormat="1" x14ac:dyDescent="0.45"/>
    <row r="1668" s="24" customFormat="1" x14ac:dyDescent="0.45"/>
    <row r="1669" s="24" customFormat="1" x14ac:dyDescent="0.45"/>
    <row r="1670" s="24" customFormat="1" x14ac:dyDescent="0.45"/>
    <row r="1671" s="24" customFormat="1" x14ac:dyDescent="0.45"/>
    <row r="1672" s="24" customFormat="1" x14ac:dyDescent="0.45"/>
    <row r="1673" s="24" customFormat="1" x14ac:dyDescent="0.45"/>
    <row r="1674" s="24" customFormat="1" x14ac:dyDescent="0.45"/>
    <row r="1675" s="24" customFormat="1" x14ac:dyDescent="0.45"/>
    <row r="1676" s="24" customFormat="1" x14ac:dyDescent="0.45"/>
    <row r="1677" s="24" customFormat="1" x14ac:dyDescent="0.45"/>
    <row r="1678" s="24" customFormat="1" x14ac:dyDescent="0.45"/>
    <row r="1679" s="24" customFormat="1" x14ac:dyDescent="0.45"/>
    <row r="1680" s="24" customFormat="1" x14ac:dyDescent="0.45"/>
    <row r="1681" s="24" customFormat="1" x14ac:dyDescent="0.45"/>
    <row r="1682" s="24" customFormat="1" x14ac:dyDescent="0.45"/>
    <row r="1683" s="24" customFormat="1" x14ac:dyDescent="0.45"/>
    <row r="1684" s="24" customFormat="1" x14ac:dyDescent="0.45"/>
    <row r="1685" s="24" customFormat="1" x14ac:dyDescent="0.45"/>
    <row r="1686" s="24" customFormat="1" x14ac:dyDescent="0.45"/>
    <row r="1687" s="24" customFormat="1" x14ac:dyDescent="0.45"/>
    <row r="1688" s="24" customFormat="1" x14ac:dyDescent="0.45"/>
    <row r="1689" s="24" customFormat="1" x14ac:dyDescent="0.45"/>
    <row r="1690" s="24" customFormat="1" x14ac:dyDescent="0.45"/>
    <row r="1691" s="24" customFormat="1" x14ac:dyDescent="0.45"/>
    <row r="1692" s="24" customFormat="1" x14ac:dyDescent="0.45"/>
    <row r="1693" s="24" customFormat="1" x14ac:dyDescent="0.45"/>
    <row r="1694" s="24" customFormat="1" x14ac:dyDescent="0.45"/>
    <row r="1695" s="24" customFormat="1" x14ac:dyDescent="0.45"/>
    <row r="1696" s="24" customFormat="1" x14ac:dyDescent="0.45"/>
    <row r="1697" s="24" customFormat="1" x14ac:dyDescent="0.45"/>
    <row r="1698" s="24" customFormat="1" x14ac:dyDescent="0.45"/>
    <row r="1699" s="24" customFormat="1" x14ac:dyDescent="0.45"/>
    <row r="1700" s="24" customFormat="1" x14ac:dyDescent="0.45"/>
    <row r="1701" s="24" customFormat="1" x14ac:dyDescent="0.45"/>
    <row r="1702" s="24" customFormat="1" x14ac:dyDescent="0.45"/>
    <row r="1703" s="24" customFormat="1" x14ac:dyDescent="0.45"/>
    <row r="1704" s="24" customFormat="1" x14ac:dyDescent="0.45"/>
    <row r="1705" s="24" customFormat="1" x14ac:dyDescent="0.45"/>
    <row r="1706" s="24" customFormat="1" x14ac:dyDescent="0.45"/>
    <row r="1707" s="24" customFormat="1" x14ac:dyDescent="0.45"/>
    <row r="1708" s="24" customFormat="1" x14ac:dyDescent="0.45"/>
    <row r="1709" s="24" customFormat="1" x14ac:dyDescent="0.45"/>
    <row r="1710" s="24" customFormat="1" x14ac:dyDescent="0.45"/>
    <row r="1711" s="24" customFormat="1" x14ac:dyDescent="0.45"/>
    <row r="1712" s="24" customFormat="1" x14ac:dyDescent="0.45"/>
    <row r="1713" s="24" customFormat="1" x14ac:dyDescent="0.45"/>
    <row r="1714" s="24" customFormat="1" x14ac:dyDescent="0.45"/>
    <row r="1715" s="24" customFormat="1" x14ac:dyDescent="0.45"/>
    <row r="1716" s="24" customFormat="1" x14ac:dyDescent="0.45"/>
    <row r="1717" s="24" customFormat="1" x14ac:dyDescent="0.45"/>
    <row r="1718" s="24" customFormat="1" x14ac:dyDescent="0.45"/>
    <row r="1719" s="24" customFormat="1" x14ac:dyDescent="0.45"/>
    <row r="1720" s="24" customFormat="1" x14ac:dyDescent="0.45"/>
    <row r="1721" s="24" customFormat="1" x14ac:dyDescent="0.45"/>
    <row r="1722" s="24" customFormat="1" x14ac:dyDescent="0.45"/>
    <row r="1723" s="24" customFormat="1" x14ac:dyDescent="0.45"/>
    <row r="1724" s="24" customFormat="1" x14ac:dyDescent="0.45"/>
    <row r="1725" s="24" customFormat="1" x14ac:dyDescent="0.45"/>
    <row r="1726" s="24" customFormat="1" x14ac:dyDescent="0.45"/>
    <row r="1727" s="24" customFormat="1" x14ac:dyDescent="0.45"/>
    <row r="1728" s="24" customFormat="1" x14ac:dyDescent="0.45"/>
    <row r="1729" s="24" customFormat="1" x14ac:dyDescent="0.45"/>
    <row r="1730" s="24" customFormat="1" x14ac:dyDescent="0.45"/>
    <row r="1731" s="24" customFormat="1" x14ac:dyDescent="0.45"/>
    <row r="1732" s="24" customFormat="1" x14ac:dyDescent="0.45"/>
    <row r="1733" s="24" customFormat="1" x14ac:dyDescent="0.45"/>
    <row r="1734" s="24" customFormat="1" x14ac:dyDescent="0.45"/>
    <row r="1735" s="24" customFormat="1" x14ac:dyDescent="0.45"/>
    <row r="1736" s="24" customFormat="1" x14ac:dyDescent="0.45"/>
    <row r="1737" s="24" customFormat="1" x14ac:dyDescent="0.45"/>
    <row r="1738" s="24" customFormat="1" x14ac:dyDescent="0.45"/>
    <row r="1739" s="24" customFormat="1" x14ac:dyDescent="0.45"/>
    <row r="1740" s="24" customFormat="1" x14ac:dyDescent="0.45"/>
    <row r="1741" s="24" customFormat="1" x14ac:dyDescent="0.45"/>
    <row r="1742" s="24" customFormat="1" x14ac:dyDescent="0.45"/>
    <row r="1743" s="24" customFormat="1" x14ac:dyDescent="0.45"/>
    <row r="1744" s="24" customFormat="1" x14ac:dyDescent="0.45"/>
    <row r="1745" s="24" customFormat="1" x14ac:dyDescent="0.45"/>
    <row r="1746" s="24" customFormat="1" x14ac:dyDescent="0.45"/>
    <row r="1747" s="24" customFormat="1" x14ac:dyDescent="0.45"/>
    <row r="1748" s="24" customFormat="1" x14ac:dyDescent="0.45"/>
    <row r="1749" s="24" customFormat="1" x14ac:dyDescent="0.45"/>
    <row r="1750" s="24" customFormat="1" x14ac:dyDescent="0.45"/>
    <row r="1751" s="24" customFormat="1" x14ac:dyDescent="0.45"/>
    <row r="1752" s="24" customFormat="1" x14ac:dyDescent="0.45"/>
    <row r="1753" s="24" customFormat="1" x14ac:dyDescent="0.45"/>
    <row r="1754" s="24" customFormat="1" x14ac:dyDescent="0.45"/>
    <row r="1755" s="24" customFormat="1" x14ac:dyDescent="0.45"/>
    <row r="1756" s="24" customFormat="1" x14ac:dyDescent="0.45"/>
    <row r="1757" s="24" customFormat="1" x14ac:dyDescent="0.45"/>
    <row r="1758" s="24" customFormat="1" x14ac:dyDescent="0.45"/>
    <row r="1759" s="24" customFormat="1" x14ac:dyDescent="0.45"/>
    <row r="1760" s="24" customFormat="1" x14ac:dyDescent="0.45"/>
    <row r="1761" s="24" customFormat="1" x14ac:dyDescent="0.45"/>
    <row r="1762" s="24" customFormat="1" x14ac:dyDescent="0.45"/>
    <row r="1763" s="24" customFormat="1" x14ac:dyDescent="0.45"/>
    <row r="1764" s="24" customFormat="1" x14ac:dyDescent="0.45"/>
    <row r="1765" s="24" customFormat="1" x14ac:dyDescent="0.45"/>
    <row r="1766" s="24" customFormat="1" x14ac:dyDescent="0.45"/>
    <row r="1767" s="24" customFormat="1" x14ac:dyDescent="0.45"/>
    <row r="1768" s="24" customFormat="1" x14ac:dyDescent="0.45"/>
    <row r="1769" s="24" customFormat="1" x14ac:dyDescent="0.45"/>
    <row r="1770" s="24" customFormat="1" x14ac:dyDescent="0.45"/>
    <row r="1771" s="24" customFormat="1" x14ac:dyDescent="0.45"/>
    <row r="1772" s="24" customFormat="1" x14ac:dyDescent="0.45"/>
    <row r="1773" s="24" customFormat="1" x14ac:dyDescent="0.45"/>
    <row r="1774" s="24" customFormat="1" x14ac:dyDescent="0.45"/>
    <row r="1775" s="24" customFormat="1" x14ac:dyDescent="0.45"/>
    <row r="1776" s="24" customFormat="1" x14ac:dyDescent="0.45"/>
    <row r="1777" s="24" customFormat="1" x14ac:dyDescent="0.45"/>
    <row r="1778" s="24" customFormat="1" x14ac:dyDescent="0.45"/>
    <row r="1779" s="24" customFormat="1" x14ac:dyDescent="0.45"/>
    <row r="1780" s="24" customFormat="1" x14ac:dyDescent="0.45"/>
    <row r="1781" s="24" customFormat="1" x14ac:dyDescent="0.45"/>
    <row r="1782" s="24" customFormat="1" x14ac:dyDescent="0.45"/>
    <row r="1783" s="24" customFormat="1" x14ac:dyDescent="0.45"/>
    <row r="1784" s="24" customFormat="1" x14ac:dyDescent="0.45"/>
    <row r="1785" s="24" customFormat="1" x14ac:dyDescent="0.45"/>
    <row r="1786" s="24" customFormat="1" x14ac:dyDescent="0.45"/>
    <row r="1787" s="24" customFormat="1" x14ac:dyDescent="0.45"/>
    <row r="1788" s="24" customFormat="1" x14ac:dyDescent="0.45"/>
    <row r="1789" s="24" customFormat="1" x14ac:dyDescent="0.45"/>
    <row r="1790" s="24" customFormat="1" x14ac:dyDescent="0.45"/>
    <row r="1791" s="24" customFormat="1" x14ac:dyDescent="0.45"/>
    <row r="1792" s="24" customFormat="1" x14ac:dyDescent="0.45"/>
    <row r="1793" s="24" customFormat="1" x14ac:dyDescent="0.45"/>
    <row r="1794" s="24" customFormat="1" x14ac:dyDescent="0.45"/>
    <row r="1795" s="24" customFormat="1" x14ac:dyDescent="0.45"/>
    <row r="1796" s="24" customFormat="1" x14ac:dyDescent="0.45"/>
    <row r="1797" s="24" customFormat="1" x14ac:dyDescent="0.45"/>
    <row r="1798" s="24" customFormat="1" x14ac:dyDescent="0.45"/>
    <row r="1799" s="24" customFormat="1" x14ac:dyDescent="0.45"/>
    <row r="1800" s="24" customFormat="1" x14ac:dyDescent="0.45"/>
    <row r="1801" s="24" customFormat="1" x14ac:dyDescent="0.45"/>
    <row r="1802" s="24" customFormat="1" x14ac:dyDescent="0.45"/>
    <row r="1803" s="24" customFormat="1" x14ac:dyDescent="0.45"/>
    <row r="1804" s="24" customFormat="1" x14ac:dyDescent="0.45"/>
    <row r="1805" s="24" customFormat="1" x14ac:dyDescent="0.45"/>
    <row r="1806" s="24" customFormat="1" x14ac:dyDescent="0.45"/>
    <row r="1807" s="24" customFormat="1" x14ac:dyDescent="0.45"/>
    <row r="1808" s="24" customFormat="1" x14ac:dyDescent="0.45"/>
    <row r="1809" s="24" customFormat="1" x14ac:dyDescent="0.45"/>
    <row r="1810" s="24" customFormat="1" x14ac:dyDescent="0.45"/>
    <row r="1811" s="24" customFormat="1" x14ac:dyDescent="0.45"/>
    <row r="1812" s="24" customFormat="1" x14ac:dyDescent="0.45"/>
    <row r="1813" s="24" customFormat="1" x14ac:dyDescent="0.45"/>
    <row r="1814" s="24" customFormat="1" x14ac:dyDescent="0.45"/>
    <row r="1815" s="24" customFormat="1" x14ac:dyDescent="0.45"/>
    <row r="1816" s="24" customFormat="1" x14ac:dyDescent="0.45"/>
    <row r="1817" s="24" customFormat="1" x14ac:dyDescent="0.45"/>
    <row r="1818" s="24" customFormat="1" x14ac:dyDescent="0.45"/>
    <row r="1819" s="24" customFormat="1" x14ac:dyDescent="0.45"/>
    <row r="1820" s="24" customFormat="1" x14ac:dyDescent="0.45"/>
    <row r="1821" s="24" customFormat="1" x14ac:dyDescent="0.45"/>
    <row r="1822" s="24" customFormat="1" x14ac:dyDescent="0.45"/>
    <row r="1823" s="24" customFormat="1" x14ac:dyDescent="0.45"/>
    <row r="1824" s="24" customFormat="1" x14ac:dyDescent="0.45"/>
    <row r="1825" s="24" customFormat="1" x14ac:dyDescent="0.45"/>
    <row r="1826" s="24" customFormat="1" x14ac:dyDescent="0.45"/>
    <row r="1827" s="24" customFormat="1" x14ac:dyDescent="0.45"/>
    <row r="1828" s="24" customFormat="1" x14ac:dyDescent="0.45"/>
    <row r="1829" s="24" customFormat="1" x14ac:dyDescent="0.45"/>
    <row r="1830" s="24" customFormat="1" x14ac:dyDescent="0.45"/>
    <row r="1831" s="24" customFormat="1" x14ac:dyDescent="0.45"/>
    <row r="1832" s="24" customFormat="1" x14ac:dyDescent="0.45"/>
    <row r="1833" s="24" customFormat="1" x14ac:dyDescent="0.45"/>
    <row r="1834" s="24" customFormat="1" x14ac:dyDescent="0.45"/>
    <row r="1835" s="24" customFormat="1" x14ac:dyDescent="0.45"/>
    <row r="1836" s="24" customFormat="1" x14ac:dyDescent="0.45"/>
    <row r="1837" s="24" customFormat="1" x14ac:dyDescent="0.45"/>
    <row r="1838" s="24" customFormat="1" x14ac:dyDescent="0.45"/>
    <row r="1839" s="24" customFormat="1" x14ac:dyDescent="0.45"/>
    <row r="1840" s="24" customFormat="1" x14ac:dyDescent="0.45"/>
    <row r="1841" s="24" customFormat="1" x14ac:dyDescent="0.45"/>
    <row r="1842" s="24" customFormat="1" x14ac:dyDescent="0.45"/>
    <row r="1843" s="24" customFormat="1" x14ac:dyDescent="0.45"/>
    <row r="1844" s="24" customFormat="1" x14ac:dyDescent="0.45"/>
    <row r="1845" s="24" customFormat="1" x14ac:dyDescent="0.45"/>
    <row r="1846" s="24" customFormat="1" x14ac:dyDescent="0.45"/>
    <row r="1847" s="24" customFormat="1" x14ac:dyDescent="0.45"/>
    <row r="1848" s="24" customFormat="1" x14ac:dyDescent="0.45"/>
    <row r="1849" s="24" customFormat="1" x14ac:dyDescent="0.45"/>
    <row r="1850" s="24" customFormat="1" x14ac:dyDescent="0.45"/>
    <row r="1851" s="24" customFormat="1" x14ac:dyDescent="0.45"/>
    <row r="1852" s="24" customFormat="1" x14ac:dyDescent="0.45"/>
    <row r="1853" s="24" customFormat="1" x14ac:dyDescent="0.45"/>
    <row r="1854" s="24" customFormat="1" x14ac:dyDescent="0.45"/>
    <row r="1855" s="24" customFormat="1" x14ac:dyDescent="0.45"/>
    <row r="1856" s="24" customFormat="1" x14ac:dyDescent="0.45"/>
    <row r="1857" s="24" customFormat="1" x14ac:dyDescent="0.45"/>
    <row r="1858" s="24" customFormat="1" x14ac:dyDescent="0.45"/>
    <row r="1859" s="24" customFormat="1" x14ac:dyDescent="0.45"/>
    <row r="1860" s="24" customFormat="1" x14ac:dyDescent="0.45"/>
    <row r="1861" s="24" customFormat="1" x14ac:dyDescent="0.45"/>
    <row r="1862" s="24" customFormat="1" x14ac:dyDescent="0.45"/>
    <row r="1863" s="24" customFormat="1" x14ac:dyDescent="0.45"/>
    <row r="1864" s="24" customFormat="1" x14ac:dyDescent="0.45"/>
    <row r="1865" s="24" customFormat="1" x14ac:dyDescent="0.45"/>
    <row r="1866" s="24" customFormat="1" x14ac:dyDescent="0.45"/>
    <row r="1867" s="24" customFormat="1" x14ac:dyDescent="0.45"/>
    <row r="1868" s="24" customFormat="1" x14ac:dyDescent="0.45"/>
    <row r="1869" s="24" customFormat="1" x14ac:dyDescent="0.45"/>
    <row r="1870" s="24" customFormat="1" x14ac:dyDescent="0.45"/>
    <row r="1871" s="24" customFormat="1" x14ac:dyDescent="0.45"/>
    <row r="1872" s="24" customFormat="1" x14ac:dyDescent="0.45"/>
    <row r="1873" s="24" customFormat="1" x14ac:dyDescent="0.45"/>
    <row r="1874" s="24" customFormat="1" x14ac:dyDescent="0.45"/>
    <row r="1875" s="24" customFormat="1" x14ac:dyDescent="0.45"/>
    <row r="1876" s="24" customFormat="1" x14ac:dyDescent="0.45"/>
    <row r="1877" s="24" customFormat="1" x14ac:dyDescent="0.45"/>
    <row r="1878" s="24" customFormat="1" x14ac:dyDescent="0.45"/>
    <row r="1879" s="24" customFormat="1" x14ac:dyDescent="0.45"/>
    <row r="1880" s="24" customFormat="1" x14ac:dyDescent="0.45"/>
    <row r="1881" s="24" customFormat="1" x14ac:dyDescent="0.45"/>
    <row r="1882" s="24" customFormat="1" x14ac:dyDescent="0.45"/>
    <row r="1883" s="24" customFormat="1" x14ac:dyDescent="0.45"/>
    <row r="1884" s="24" customFormat="1" x14ac:dyDescent="0.45"/>
    <row r="1885" s="24" customFormat="1" x14ac:dyDescent="0.45"/>
    <row r="1886" s="24" customFormat="1" x14ac:dyDescent="0.45"/>
    <row r="1887" s="24" customFormat="1" x14ac:dyDescent="0.45"/>
    <row r="1888" s="24" customFormat="1" x14ac:dyDescent="0.45"/>
    <row r="1889" s="24" customFormat="1" x14ac:dyDescent="0.45"/>
    <row r="1890" s="24" customFormat="1" x14ac:dyDescent="0.45"/>
    <row r="1891" s="24" customFormat="1" x14ac:dyDescent="0.45"/>
    <row r="1892" s="24" customFormat="1" x14ac:dyDescent="0.45"/>
    <row r="1893" s="24" customFormat="1" x14ac:dyDescent="0.45"/>
    <row r="1894" s="24" customFormat="1" x14ac:dyDescent="0.45"/>
    <row r="1895" s="24" customFormat="1" x14ac:dyDescent="0.45"/>
    <row r="1896" s="24" customFormat="1" x14ac:dyDescent="0.45"/>
    <row r="1897" s="24" customFormat="1" x14ac:dyDescent="0.45"/>
    <row r="1898" s="24" customFormat="1" x14ac:dyDescent="0.45"/>
    <row r="1899" s="24" customFormat="1" x14ac:dyDescent="0.45"/>
    <row r="1900" s="24" customFormat="1" x14ac:dyDescent="0.45"/>
    <row r="1901" s="24" customFormat="1" x14ac:dyDescent="0.45"/>
    <row r="1902" s="24" customFormat="1" x14ac:dyDescent="0.45"/>
    <row r="1903" s="24" customFormat="1" x14ac:dyDescent="0.45"/>
    <row r="1904" s="24" customFormat="1" x14ac:dyDescent="0.45"/>
    <row r="1905" s="24" customFormat="1" x14ac:dyDescent="0.45"/>
    <row r="1906" s="24" customFormat="1" x14ac:dyDescent="0.45"/>
    <row r="1907" s="24" customFormat="1" x14ac:dyDescent="0.45"/>
    <row r="1908" s="24" customFormat="1" x14ac:dyDescent="0.45"/>
    <row r="1909" s="24" customFormat="1" x14ac:dyDescent="0.45"/>
    <row r="1910" s="24" customFormat="1" x14ac:dyDescent="0.45"/>
    <row r="1911" s="24" customFormat="1" x14ac:dyDescent="0.45"/>
    <row r="1912" s="24" customFormat="1" x14ac:dyDescent="0.45"/>
    <row r="1913" s="24" customFormat="1" x14ac:dyDescent="0.45"/>
    <row r="1914" s="24" customFormat="1" x14ac:dyDescent="0.45"/>
    <row r="1915" s="24" customFormat="1" x14ac:dyDescent="0.45"/>
    <row r="1916" s="24" customFormat="1" x14ac:dyDescent="0.45"/>
    <row r="1917" s="24" customFormat="1" x14ac:dyDescent="0.45"/>
    <row r="1918" s="24" customFormat="1" x14ac:dyDescent="0.45"/>
    <row r="1919" s="24" customFormat="1" x14ac:dyDescent="0.45"/>
    <row r="1920" s="24" customFormat="1" x14ac:dyDescent="0.45"/>
    <row r="1921" s="24" customFormat="1" x14ac:dyDescent="0.45"/>
    <row r="1922" s="24" customFormat="1" x14ac:dyDescent="0.45"/>
    <row r="1923" s="24" customFormat="1" x14ac:dyDescent="0.45"/>
    <row r="1924" s="24" customFormat="1" x14ac:dyDescent="0.45"/>
    <row r="1925" s="24" customFormat="1" x14ac:dyDescent="0.45"/>
    <row r="1926" s="24" customFormat="1" x14ac:dyDescent="0.45"/>
    <row r="1927" s="24" customFormat="1" x14ac:dyDescent="0.45"/>
    <row r="1928" s="24" customFormat="1" x14ac:dyDescent="0.45"/>
    <row r="1929" s="24" customFormat="1" x14ac:dyDescent="0.45"/>
    <row r="1930" s="24" customFormat="1" x14ac:dyDescent="0.45"/>
    <row r="1931" s="24" customFormat="1" x14ac:dyDescent="0.45"/>
    <row r="1932" s="24" customFormat="1" x14ac:dyDescent="0.45"/>
    <row r="1933" s="24" customFormat="1" x14ac:dyDescent="0.45"/>
    <row r="1934" s="24" customFormat="1" x14ac:dyDescent="0.45"/>
    <row r="1935" s="24" customFormat="1" x14ac:dyDescent="0.45"/>
    <row r="1936" s="24" customFormat="1" x14ac:dyDescent="0.45"/>
    <row r="1937" s="24" customFormat="1" x14ac:dyDescent="0.45"/>
    <row r="1938" s="24" customFormat="1" x14ac:dyDescent="0.45"/>
    <row r="1939" s="24" customFormat="1" x14ac:dyDescent="0.45"/>
    <row r="1940" s="24" customFormat="1" x14ac:dyDescent="0.45"/>
    <row r="1941" s="24" customFormat="1" x14ac:dyDescent="0.45"/>
    <row r="1942" s="24" customFormat="1" x14ac:dyDescent="0.45"/>
    <row r="1943" s="24" customFormat="1" x14ac:dyDescent="0.45"/>
    <row r="1944" s="24" customFormat="1" x14ac:dyDescent="0.45"/>
    <row r="1945" s="24" customFormat="1" x14ac:dyDescent="0.45"/>
    <row r="1946" s="24" customFormat="1" x14ac:dyDescent="0.45"/>
    <row r="1947" s="24" customFormat="1" x14ac:dyDescent="0.45"/>
    <row r="1948" s="24" customFormat="1" x14ac:dyDescent="0.45"/>
    <row r="1949" s="24" customFormat="1" x14ac:dyDescent="0.45"/>
    <row r="1950" s="24" customFormat="1" x14ac:dyDescent="0.45"/>
    <row r="1951" s="24" customFormat="1" x14ac:dyDescent="0.45"/>
    <row r="1952" s="24" customFormat="1" x14ac:dyDescent="0.45"/>
    <row r="1953" s="24" customFormat="1" x14ac:dyDescent="0.45"/>
    <row r="1954" s="24" customFormat="1" x14ac:dyDescent="0.45"/>
    <row r="1955" s="24" customFormat="1" x14ac:dyDescent="0.45"/>
    <row r="1956" s="24" customFormat="1" x14ac:dyDescent="0.45"/>
    <row r="1957" s="24" customFormat="1" x14ac:dyDescent="0.45"/>
    <row r="1958" s="24" customFormat="1" x14ac:dyDescent="0.45"/>
    <row r="1959" s="24" customFormat="1" x14ac:dyDescent="0.45"/>
    <row r="1960" s="24" customFormat="1" x14ac:dyDescent="0.45"/>
    <row r="1961" s="24" customFormat="1" x14ac:dyDescent="0.45"/>
    <row r="1962" s="24" customFormat="1" x14ac:dyDescent="0.45"/>
    <row r="1963" s="24" customFormat="1" x14ac:dyDescent="0.45"/>
    <row r="1964" s="24" customFormat="1" x14ac:dyDescent="0.45"/>
    <row r="1965" s="24" customFormat="1" x14ac:dyDescent="0.45"/>
    <row r="1966" s="24" customFormat="1" x14ac:dyDescent="0.45"/>
    <row r="1967" s="24" customFormat="1" x14ac:dyDescent="0.45"/>
    <row r="1968" s="24" customFormat="1" x14ac:dyDescent="0.45"/>
    <row r="1969" s="24" customFormat="1" x14ac:dyDescent="0.45"/>
    <row r="1970" s="24" customFormat="1" x14ac:dyDescent="0.45"/>
    <row r="1971" s="24" customFormat="1" x14ac:dyDescent="0.45"/>
    <row r="1972" s="24" customFormat="1" x14ac:dyDescent="0.45"/>
    <row r="1973" s="24" customFormat="1" x14ac:dyDescent="0.45"/>
    <row r="1974" s="24" customFormat="1" x14ac:dyDescent="0.45"/>
    <row r="1975" s="24" customFormat="1" x14ac:dyDescent="0.45"/>
    <row r="1976" s="24" customFormat="1" x14ac:dyDescent="0.45"/>
    <row r="1977" s="24" customFormat="1" x14ac:dyDescent="0.45"/>
    <row r="1978" s="24" customFormat="1" x14ac:dyDescent="0.45"/>
    <row r="1979" s="24" customFormat="1" x14ac:dyDescent="0.45"/>
    <row r="1980" s="24" customFormat="1" x14ac:dyDescent="0.45"/>
    <row r="1981" s="24" customFormat="1" x14ac:dyDescent="0.45"/>
    <row r="1982" s="24" customFormat="1" x14ac:dyDescent="0.45"/>
    <row r="1983" s="24" customFormat="1" x14ac:dyDescent="0.45"/>
    <row r="1984" s="24" customFormat="1" x14ac:dyDescent="0.45"/>
    <row r="1985" s="24" customFormat="1" x14ac:dyDescent="0.45"/>
    <row r="1986" s="24" customFormat="1" x14ac:dyDescent="0.45"/>
    <row r="1987" s="24" customFormat="1" x14ac:dyDescent="0.45"/>
    <row r="1988" s="24" customFormat="1" x14ac:dyDescent="0.45"/>
    <row r="1989" s="24" customFormat="1" x14ac:dyDescent="0.45"/>
    <row r="1990" s="24" customFormat="1" x14ac:dyDescent="0.45"/>
    <row r="1991" s="24" customFormat="1" x14ac:dyDescent="0.45"/>
    <row r="1992" s="24" customFormat="1" x14ac:dyDescent="0.45"/>
    <row r="1993" s="24" customFormat="1" x14ac:dyDescent="0.45"/>
    <row r="1994" s="24" customFormat="1" x14ac:dyDescent="0.45"/>
    <row r="1995" s="24" customFormat="1" x14ac:dyDescent="0.45"/>
    <row r="1996" s="24" customFormat="1" x14ac:dyDescent="0.45"/>
    <row r="1997" s="24" customFormat="1" x14ac:dyDescent="0.45"/>
    <row r="1998" s="24" customFormat="1" x14ac:dyDescent="0.45"/>
    <row r="1999" s="24" customFormat="1" x14ac:dyDescent="0.45"/>
    <row r="2000" s="24" customFormat="1" x14ac:dyDescent="0.45"/>
    <row r="2001" s="24" customFormat="1" x14ac:dyDescent="0.45"/>
    <row r="2002" s="24" customFormat="1" x14ac:dyDescent="0.45"/>
    <row r="2003" s="24" customFormat="1" x14ac:dyDescent="0.45"/>
    <row r="2004" s="24" customFormat="1" x14ac:dyDescent="0.45"/>
    <row r="2005" s="24" customFormat="1" x14ac:dyDescent="0.45"/>
    <row r="2006" s="24" customFormat="1" x14ac:dyDescent="0.45"/>
    <row r="2007" s="24" customFormat="1" x14ac:dyDescent="0.45"/>
    <row r="2008" s="24" customFormat="1" x14ac:dyDescent="0.45"/>
    <row r="2009" s="24" customFormat="1" x14ac:dyDescent="0.45"/>
    <row r="2010" s="24" customFormat="1" x14ac:dyDescent="0.45"/>
    <row r="2011" s="24" customFormat="1" x14ac:dyDescent="0.45"/>
    <row r="2012" s="24" customFormat="1" x14ac:dyDescent="0.45"/>
    <row r="2013" s="24" customFormat="1" x14ac:dyDescent="0.45"/>
    <row r="2014" s="24" customFormat="1" x14ac:dyDescent="0.45"/>
    <row r="2015" s="24" customFormat="1" x14ac:dyDescent="0.45"/>
    <row r="2016" s="24" customFormat="1" x14ac:dyDescent="0.45"/>
    <row r="2017" s="24" customFormat="1" x14ac:dyDescent="0.45"/>
    <row r="2018" s="24" customFormat="1" x14ac:dyDescent="0.45"/>
    <row r="2019" s="24" customFormat="1" x14ac:dyDescent="0.45"/>
    <row r="2020" s="24" customFormat="1" x14ac:dyDescent="0.45"/>
    <row r="2021" s="24" customFormat="1" x14ac:dyDescent="0.45"/>
    <row r="2022" s="24" customFormat="1" x14ac:dyDescent="0.45"/>
    <row r="2023" s="24" customFormat="1" x14ac:dyDescent="0.45"/>
    <row r="2024" s="24" customFormat="1" x14ac:dyDescent="0.45"/>
    <row r="2025" s="24" customFormat="1" x14ac:dyDescent="0.45"/>
    <row r="2026" s="24" customFormat="1" x14ac:dyDescent="0.45"/>
    <row r="2027" s="24" customFormat="1" x14ac:dyDescent="0.45"/>
    <row r="2028" s="24" customFormat="1" x14ac:dyDescent="0.45"/>
    <row r="2029" s="24" customFormat="1" x14ac:dyDescent="0.45"/>
    <row r="2030" s="24" customFormat="1" x14ac:dyDescent="0.45"/>
    <row r="2031" s="24" customFormat="1" x14ac:dyDescent="0.45"/>
    <row r="2032" s="24" customFormat="1" x14ac:dyDescent="0.45"/>
    <row r="2033" s="24" customFormat="1" x14ac:dyDescent="0.45"/>
    <row r="2034" s="24" customFormat="1" x14ac:dyDescent="0.45"/>
    <row r="2035" s="24" customFormat="1" x14ac:dyDescent="0.45"/>
    <row r="2036" s="24" customFormat="1" x14ac:dyDescent="0.45"/>
    <row r="2037" s="24" customFormat="1" x14ac:dyDescent="0.45"/>
    <row r="2038" s="24" customFormat="1" x14ac:dyDescent="0.45"/>
    <row r="2039" s="24" customFormat="1" x14ac:dyDescent="0.45"/>
    <row r="2040" s="24" customFormat="1" x14ac:dyDescent="0.45"/>
    <row r="2041" s="24" customFormat="1" x14ac:dyDescent="0.45"/>
    <row r="2042" s="24" customFormat="1" x14ac:dyDescent="0.45"/>
    <row r="2043" s="24" customFormat="1" x14ac:dyDescent="0.45"/>
    <row r="2044" s="24" customFormat="1" x14ac:dyDescent="0.45"/>
    <row r="2045" s="24" customFormat="1" x14ac:dyDescent="0.45"/>
    <row r="2046" s="24" customFormat="1" x14ac:dyDescent="0.45"/>
    <row r="2047" s="24" customFormat="1" x14ac:dyDescent="0.45"/>
    <row r="2048" s="24" customFormat="1" x14ac:dyDescent="0.45"/>
    <row r="2049" s="24" customFormat="1" x14ac:dyDescent="0.45"/>
    <row r="2050" s="24" customFormat="1" x14ac:dyDescent="0.45"/>
    <row r="2051" s="24" customFormat="1" x14ac:dyDescent="0.45"/>
    <row r="2052" s="24" customFormat="1" x14ac:dyDescent="0.45"/>
    <row r="2053" s="24" customFormat="1" x14ac:dyDescent="0.45"/>
    <row r="2054" s="24" customFormat="1" x14ac:dyDescent="0.45"/>
    <row r="2055" s="24" customFormat="1" x14ac:dyDescent="0.45"/>
    <row r="2056" s="24" customFormat="1" x14ac:dyDescent="0.45"/>
    <row r="2057" s="24" customFormat="1" x14ac:dyDescent="0.45"/>
    <row r="2058" s="24" customFormat="1" x14ac:dyDescent="0.45"/>
    <row r="2059" s="24" customFormat="1" x14ac:dyDescent="0.45"/>
    <row r="2060" s="24" customFormat="1" x14ac:dyDescent="0.45"/>
    <row r="2061" s="24" customFormat="1" x14ac:dyDescent="0.45"/>
    <row r="2062" s="24" customFormat="1" x14ac:dyDescent="0.45"/>
    <row r="2063" s="24" customFormat="1" x14ac:dyDescent="0.45"/>
    <row r="2064" s="24" customFormat="1" x14ac:dyDescent="0.45"/>
    <row r="2065" s="24" customFormat="1" x14ac:dyDescent="0.45"/>
    <row r="2066" s="24" customFormat="1" x14ac:dyDescent="0.45"/>
    <row r="2067" s="24" customFormat="1" x14ac:dyDescent="0.45"/>
    <row r="2068" s="24" customFormat="1" x14ac:dyDescent="0.45"/>
    <row r="2069" s="24" customFormat="1" x14ac:dyDescent="0.45"/>
    <row r="2070" s="24" customFormat="1" x14ac:dyDescent="0.45"/>
    <row r="2071" s="24" customFormat="1" x14ac:dyDescent="0.45"/>
    <row r="2072" s="24" customFormat="1" x14ac:dyDescent="0.45"/>
    <row r="2073" s="24" customFormat="1" x14ac:dyDescent="0.45"/>
    <row r="2074" s="24" customFormat="1" x14ac:dyDescent="0.45"/>
    <row r="2075" s="24" customFormat="1" x14ac:dyDescent="0.45"/>
    <row r="2076" s="24" customFormat="1" x14ac:dyDescent="0.45"/>
    <row r="2077" s="24" customFormat="1" x14ac:dyDescent="0.45"/>
    <row r="2078" s="24" customFormat="1" x14ac:dyDescent="0.45"/>
    <row r="2079" s="24" customFormat="1" x14ac:dyDescent="0.45"/>
    <row r="2080" s="24" customFormat="1" x14ac:dyDescent="0.45"/>
    <row r="2081" s="24" customFormat="1" x14ac:dyDescent="0.45"/>
    <row r="2082" s="24" customFormat="1" x14ac:dyDescent="0.45"/>
    <row r="2083" s="24" customFormat="1" x14ac:dyDescent="0.45"/>
    <row r="2084" s="24" customFormat="1" x14ac:dyDescent="0.45"/>
    <row r="2085" s="24" customFormat="1" x14ac:dyDescent="0.45"/>
    <row r="2086" s="24" customFormat="1" x14ac:dyDescent="0.45"/>
    <row r="2087" s="24" customFormat="1" x14ac:dyDescent="0.45"/>
    <row r="2088" s="24" customFormat="1" x14ac:dyDescent="0.45"/>
    <row r="2089" s="24" customFormat="1" x14ac:dyDescent="0.45"/>
    <row r="2090" s="24" customFormat="1" x14ac:dyDescent="0.45"/>
    <row r="2091" s="24" customFormat="1" x14ac:dyDescent="0.45"/>
    <row r="2092" s="24" customFormat="1" x14ac:dyDescent="0.45"/>
    <row r="2093" s="24" customFormat="1" x14ac:dyDescent="0.45"/>
    <row r="2094" s="24" customFormat="1" x14ac:dyDescent="0.45"/>
    <row r="2095" s="24" customFormat="1" x14ac:dyDescent="0.45"/>
    <row r="2096" s="24" customFormat="1" x14ac:dyDescent="0.45"/>
    <row r="2097" s="24" customFormat="1" x14ac:dyDescent="0.45"/>
    <row r="2098" s="24" customFormat="1" x14ac:dyDescent="0.45"/>
    <row r="2099" s="24" customFormat="1" x14ac:dyDescent="0.45"/>
    <row r="2100" s="24" customFormat="1" x14ac:dyDescent="0.45"/>
    <row r="2101" s="24" customFormat="1" x14ac:dyDescent="0.45"/>
    <row r="2102" s="24" customFormat="1" x14ac:dyDescent="0.45"/>
    <row r="2103" s="24" customFormat="1" x14ac:dyDescent="0.45"/>
    <row r="2104" s="24" customFormat="1" x14ac:dyDescent="0.45"/>
    <row r="2105" s="24" customFormat="1" x14ac:dyDescent="0.45"/>
    <row r="2106" s="24" customFormat="1" x14ac:dyDescent="0.45"/>
    <row r="2107" s="24" customFormat="1" x14ac:dyDescent="0.45"/>
    <row r="2108" s="24" customFormat="1" x14ac:dyDescent="0.45"/>
    <row r="2109" s="24" customFormat="1" x14ac:dyDescent="0.45"/>
    <row r="2110" s="24" customFormat="1" x14ac:dyDescent="0.45"/>
    <row r="2111" s="24" customFormat="1" x14ac:dyDescent="0.45"/>
    <row r="2112" s="24" customFormat="1" x14ac:dyDescent="0.45"/>
    <row r="2113" s="24" customFormat="1" x14ac:dyDescent="0.45"/>
    <row r="2114" s="24" customFormat="1" x14ac:dyDescent="0.45"/>
    <row r="2115" s="24" customFormat="1" x14ac:dyDescent="0.45"/>
    <row r="2116" s="24" customFormat="1" x14ac:dyDescent="0.45"/>
    <row r="2117" s="24" customFormat="1" x14ac:dyDescent="0.45"/>
    <row r="2118" s="24" customFormat="1" x14ac:dyDescent="0.45"/>
    <row r="2119" s="24" customFormat="1" x14ac:dyDescent="0.45"/>
    <row r="2120" s="24" customFormat="1" x14ac:dyDescent="0.45"/>
    <row r="2121" s="24" customFormat="1" x14ac:dyDescent="0.45"/>
    <row r="2122" s="24" customFormat="1" x14ac:dyDescent="0.45"/>
    <row r="2123" s="24" customFormat="1" x14ac:dyDescent="0.45"/>
    <row r="2124" s="24" customFormat="1" x14ac:dyDescent="0.45"/>
    <row r="2125" s="24" customFormat="1" x14ac:dyDescent="0.45"/>
    <row r="2126" s="24" customFormat="1" x14ac:dyDescent="0.45"/>
    <row r="2127" s="24" customFormat="1" x14ac:dyDescent="0.45"/>
    <row r="2128" s="24" customFormat="1" x14ac:dyDescent="0.45"/>
    <row r="2129" s="24" customFormat="1" x14ac:dyDescent="0.45"/>
    <row r="2130" s="24" customFormat="1" x14ac:dyDescent="0.45"/>
    <row r="2131" s="24" customFormat="1" x14ac:dyDescent="0.45"/>
    <row r="2132" s="24" customFormat="1" x14ac:dyDescent="0.45"/>
    <row r="2133" s="24" customFormat="1" x14ac:dyDescent="0.45"/>
    <row r="2134" s="24" customFormat="1" x14ac:dyDescent="0.45"/>
    <row r="2135" s="24" customFormat="1" x14ac:dyDescent="0.45"/>
    <row r="2136" s="24" customFormat="1" x14ac:dyDescent="0.45"/>
    <row r="2137" s="24" customFormat="1" x14ac:dyDescent="0.45"/>
    <row r="2138" s="24" customFormat="1" x14ac:dyDescent="0.45"/>
    <row r="2139" s="24" customFormat="1" x14ac:dyDescent="0.45"/>
    <row r="2140" s="24" customFormat="1" x14ac:dyDescent="0.45"/>
    <row r="2141" s="24" customFormat="1" x14ac:dyDescent="0.45"/>
    <row r="2142" s="24" customFormat="1" x14ac:dyDescent="0.45"/>
    <row r="2143" s="24" customFormat="1" x14ac:dyDescent="0.45"/>
    <row r="2144" s="24" customFormat="1" x14ac:dyDescent="0.45"/>
    <row r="2145" s="24" customFormat="1" x14ac:dyDescent="0.45"/>
    <row r="2146" s="24" customFormat="1" x14ac:dyDescent="0.45"/>
    <row r="2147" s="24" customFormat="1" x14ac:dyDescent="0.45"/>
    <row r="2148" s="24" customFormat="1" x14ac:dyDescent="0.45"/>
    <row r="2149" s="24" customFormat="1" x14ac:dyDescent="0.45"/>
    <row r="2150" s="24" customFormat="1" x14ac:dyDescent="0.45"/>
    <row r="2151" s="24" customFormat="1" x14ac:dyDescent="0.45"/>
    <row r="2152" s="24" customFormat="1" x14ac:dyDescent="0.45"/>
    <row r="2153" s="24" customFormat="1" x14ac:dyDescent="0.45"/>
    <row r="2154" s="24" customFormat="1" x14ac:dyDescent="0.45"/>
    <row r="2155" s="24" customFormat="1" x14ac:dyDescent="0.45"/>
    <row r="2156" s="24" customFormat="1" x14ac:dyDescent="0.45"/>
    <row r="2157" s="24" customFormat="1" x14ac:dyDescent="0.45"/>
    <row r="2158" s="24" customFormat="1" x14ac:dyDescent="0.45"/>
    <row r="2159" s="24" customFormat="1" x14ac:dyDescent="0.45"/>
    <row r="2160" s="24" customFormat="1" x14ac:dyDescent="0.45"/>
    <row r="2161" s="24" customFormat="1" x14ac:dyDescent="0.45"/>
    <row r="2162" s="24" customFormat="1" x14ac:dyDescent="0.45"/>
    <row r="2163" s="24" customFormat="1" x14ac:dyDescent="0.45"/>
    <row r="2164" s="24" customFormat="1" x14ac:dyDescent="0.45"/>
    <row r="2165" s="24" customFormat="1" x14ac:dyDescent="0.45"/>
    <row r="2166" s="24" customFormat="1" x14ac:dyDescent="0.45"/>
    <row r="2167" s="24" customFormat="1" x14ac:dyDescent="0.45"/>
    <row r="2168" s="24" customFormat="1" x14ac:dyDescent="0.45"/>
    <row r="2169" s="24" customFormat="1" x14ac:dyDescent="0.45"/>
    <row r="2170" s="24" customFormat="1" x14ac:dyDescent="0.45"/>
    <row r="2171" s="24" customFormat="1" x14ac:dyDescent="0.45"/>
    <row r="2172" s="24" customFormat="1" x14ac:dyDescent="0.45"/>
    <row r="2173" s="24" customFormat="1" x14ac:dyDescent="0.45"/>
    <row r="2174" s="24" customFormat="1" x14ac:dyDescent="0.45"/>
    <row r="2175" s="24" customFormat="1" x14ac:dyDescent="0.45"/>
    <row r="2176" s="24" customFormat="1" x14ac:dyDescent="0.45"/>
    <row r="2177" s="24" customFormat="1" x14ac:dyDescent="0.45"/>
    <row r="2178" s="24" customFormat="1" x14ac:dyDescent="0.45"/>
    <row r="2179" s="24" customFormat="1" x14ac:dyDescent="0.45"/>
    <row r="2180" s="24" customFormat="1" x14ac:dyDescent="0.45"/>
    <row r="2181" s="24" customFormat="1" x14ac:dyDescent="0.45"/>
    <row r="2182" s="24" customFormat="1" x14ac:dyDescent="0.45"/>
    <row r="2183" s="24" customFormat="1" x14ac:dyDescent="0.45"/>
    <row r="2184" s="24" customFormat="1" x14ac:dyDescent="0.45"/>
    <row r="2185" s="24" customFormat="1" x14ac:dyDescent="0.45"/>
    <row r="2186" s="24" customFormat="1" x14ac:dyDescent="0.45"/>
    <row r="2187" s="24" customFormat="1" x14ac:dyDescent="0.45"/>
    <row r="2188" s="24" customFormat="1" x14ac:dyDescent="0.45"/>
    <row r="2189" s="24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E4" sqref="E4"/>
    </sheetView>
  </sheetViews>
  <sheetFormatPr defaultColWidth="9.1328125" defaultRowHeight="14.25" x14ac:dyDescent="0.4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 x14ac:dyDescent="0.45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 x14ac:dyDescent="0.45">
      <c r="A2" s="41" t="s">
        <v>25</v>
      </c>
      <c r="B2" s="170" t="s">
        <v>176</v>
      </c>
      <c r="C2" s="171" t="s">
        <v>177</v>
      </c>
      <c r="D2" s="169" t="s">
        <v>104</v>
      </c>
      <c r="E2" s="171" t="s">
        <v>178</v>
      </c>
    </row>
    <row r="3" spans="1:5" ht="12.75" customHeight="1" x14ac:dyDescent="0.45">
      <c r="A3" s="41" t="s">
        <v>26</v>
      </c>
      <c r="B3" s="170" t="s">
        <v>179</v>
      </c>
      <c r="C3" s="171" t="s">
        <v>180</v>
      </c>
      <c r="D3" s="169" t="s">
        <v>104</v>
      </c>
      <c r="E3" s="171" t="s">
        <v>178</v>
      </c>
    </row>
    <row r="4" spans="1:5" ht="12.75" customHeight="1" x14ac:dyDescent="0.45">
      <c r="A4" s="41" t="s">
        <v>27</v>
      </c>
      <c r="B4" s="170"/>
      <c r="C4" s="171"/>
      <c r="D4" s="169"/>
      <c r="E4" s="171"/>
    </row>
    <row r="5" spans="1:5" ht="12.75" customHeight="1" x14ac:dyDescent="0.45">
      <c r="A5" s="41" t="s">
        <v>28</v>
      </c>
      <c r="B5" s="170"/>
      <c r="C5" s="171"/>
      <c r="D5" s="169"/>
      <c r="E5" s="171"/>
    </row>
    <row r="6" spans="1:5" ht="12.75" customHeight="1" x14ac:dyDescent="0.45">
      <c r="A6" s="41" t="s">
        <v>29</v>
      </c>
      <c r="B6" s="170"/>
      <c r="C6" s="171"/>
      <c r="D6" s="169"/>
      <c r="E6" s="171"/>
    </row>
    <row r="7" spans="1:5" ht="12.75" customHeight="1" x14ac:dyDescent="0.45">
      <c r="A7" s="41" t="s">
        <v>30</v>
      </c>
      <c r="B7" s="170"/>
      <c r="C7" s="171"/>
      <c r="D7" s="169"/>
      <c r="E7" s="171"/>
    </row>
    <row r="8" spans="1:5" ht="12.75" customHeight="1" x14ac:dyDescent="0.45">
      <c r="A8" s="41" t="s">
        <v>31</v>
      </c>
      <c r="B8" s="38"/>
      <c r="C8" s="42"/>
      <c r="D8" s="39"/>
      <c r="E8" s="42"/>
    </row>
    <row r="9" spans="1:5" ht="12.75" customHeight="1" x14ac:dyDescent="0.45">
      <c r="A9" s="41" t="s">
        <v>32</v>
      </c>
      <c r="B9" s="38"/>
      <c r="C9" s="42"/>
      <c r="D9" s="39"/>
      <c r="E9" s="42"/>
    </row>
    <row r="10" spans="1:5" ht="12.75" customHeight="1" x14ac:dyDescent="0.45">
      <c r="A10" s="41" t="s">
        <v>33</v>
      </c>
      <c r="B10" s="38"/>
      <c r="C10" s="42"/>
      <c r="D10" s="39"/>
      <c r="E10" s="42"/>
    </row>
    <row r="11" spans="1:5" ht="12.75" customHeight="1" x14ac:dyDescent="0.45">
      <c r="A11" s="41" t="s">
        <v>34</v>
      </c>
      <c r="B11" s="40"/>
      <c r="C11" s="42"/>
      <c r="D11" s="39"/>
      <c r="E11" s="42"/>
    </row>
    <row r="12" spans="1:5" ht="12.75" customHeight="1" x14ac:dyDescent="0.45">
      <c r="A12" s="41" t="s">
        <v>35</v>
      </c>
      <c r="B12" s="38"/>
      <c r="C12" s="42"/>
      <c r="D12" s="39"/>
      <c r="E12" s="42"/>
    </row>
    <row r="13" spans="1:5" ht="12.75" customHeight="1" x14ac:dyDescent="0.45">
      <c r="A13" s="41" t="s">
        <v>36</v>
      </c>
      <c r="B13" s="38"/>
      <c r="C13" s="42"/>
      <c r="D13" s="39"/>
      <c r="E13" s="42"/>
    </row>
    <row r="14" spans="1:5" ht="12.75" customHeight="1" x14ac:dyDescent="0.45">
      <c r="A14" s="41" t="s">
        <v>37</v>
      </c>
      <c r="B14" s="38"/>
      <c r="C14" s="42"/>
      <c r="D14" s="39"/>
      <c r="E14" s="42"/>
    </row>
    <row r="15" spans="1:5" ht="12.75" customHeight="1" x14ac:dyDescent="0.45">
      <c r="A15" s="41" t="s">
        <v>38</v>
      </c>
      <c r="B15" s="38"/>
      <c r="C15" s="42"/>
      <c r="D15" s="39"/>
      <c r="E15" s="42"/>
    </row>
    <row r="16" spans="1:5" ht="12.75" customHeight="1" x14ac:dyDescent="0.45">
      <c r="A16" s="41" t="s">
        <v>39</v>
      </c>
      <c r="B16" s="38"/>
      <c r="C16" s="42"/>
      <c r="D16" s="39"/>
      <c r="E16" s="42"/>
    </row>
    <row r="17" spans="1:5" ht="12.75" customHeight="1" x14ac:dyDescent="0.45">
      <c r="A17" s="41" t="s">
        <v>40</v>
      </c>
      <c r="B17" s="38"/>
      <c r="C17" s="42"/>
      <c r="D17" s="39"/>
      <c r="E17" s="42"/>
    </row>
    <row r="18" spans="1:5" ht="12.75" customHeight="1" x14ac:dyDescent="0.45">
      <c r="A18" s="41" t="s">
        <v>41</v>
      </c>
      <c r="B18" s="38"/>
      <c r="C18" s="42"/>
      <c r="D18" s="39"/>
      <c r="E18" s="42"/>
    </row>
    <row r="19" spans="1:5" ht="12.75" customHeight="1" x14ac:dyDescent="0.45">
      <c r="A19" s="41" t="s">
        <v>42</v>
      </c>
      <c r="B19" s="38"/>
      <c r="C19" s="42"/>
      <c r="D19" s="39"/>
      <c r="E19" s="42"/>
    </row>
    <row r="20" spans="1:5" ht="12.75" customHeight="1" x14ac:dyDescent="0.45">
      <c r="A20" s="41" t="s">
        <v>43</v>
      </c>
      <c r="B20" s="38"/>
      <c r="C20" s="42"/>
      <c r="D20" s="39"/>
      <c r="E20" s="42"/>
    </row>
    <row r="21" spans="1:5" ht="12.75" customHeight="1" x14ac:dyDescent="0.45">
      <c r="A21" s="41" t="s">
        <v>44</v>
      </c>
      <c r="B21" s="38"/>
      <c r="C21" s="42"/>
      <c r="D21" s="39"/>
      <c r="E21" s="42"/>
    </row>
    <row r="22" spans="1:5" ht="12.75" customHeight="1" x14ac:dyDescent="0.45">
      <c r="A22" s="41" t="s">
        <v>45</v>
      </c>
      <c r="B22" s="38"/>
      <c r="C22" s="42"/>
      <c r="D22" s="39"/>
      <c r="E22" s="42"/>
    </row>
    <row r="23" spans="1:5" ht="12.75" customHeight="1" x14ac:dyDescent="0.45">
      <c r="A23" s="41" t="s">
        <v>46</v>
      </c>
      <c r="B23" s="38"/>
      <c r="C23" s="42"/>
      <c r="D23" s="39"/>
      <c r="E23" s="42"/>
    </row>
    <row r="24" spans="1:5" ht="12.75" customHeight="1" x14ac:dyDescent="0.45">
      <c r="A24" s="41" t="s">
        <v>47</v>
      </c>
      <c r="B24" s="38"/>
      <c r="C24" s="42"/>
      <c r="D24" s="39"/>
      <c r="E24" s="42"/>
    </row>
    <row r="25" spans="1:5" ht="12.75" customHeight="1" x14ac:dyDescent="0.45">
      <c r="A25" s="41" t="s">
        <v>48</v>
      </c>
      <c r="B25" s="38"/>
      <c r="C25" s="42"/>
      <c r="D25" s="39"/>
      <c r="E25" s="42"/>
    </row>
    <row r="26" spans="1:5" ht="12.75" customHeight="1" x14ac:dyDescent="0.45">
      <c r="A26" s="41" t="s">
        <v>49</v>
      </c>
      <c r="B26" s="38"/>
      <c r="C26" s="42"/>
      <c r="D26" s="39"/>
      <c r="E26" s="42"/>
    </row>
    <row r="27" spans="1:5" ht="12.75" customHeight="1" x14ac:dyDescent="0.45">
      <c r="A27" s="41" t="s">
        <v>50</v>
      </c>
      <c r="B27" s="38"/>
      <c r="C27" s="42"/>
      <c r="D27" s="39"/>
      <c r="E27" s="42"/>
    </row>
    <row r="28" spans="1:5" ht="12.75" customHeight="1" x14ac:dyDescent="0.45">
      <c r="A28" s="41" t="s">
        <v>51</v>
      </c>
      <c r="B28" s="38"/>
      <c r="C28" s="42"/>
      <c r="D28" s="39"/>
      <c r="E28" s="42"/>
    </row>
    <row r="29" spans="1:5" ht="12.75" customHeight="1" x14ac:dyDescent="0.45">
      <c r="A29" s="41" t="s">
        <v>52</v>
      </c>
      <c r="B29" s="38"/>
      <c r="C29" s="42"/>
      <c r="D29" s="39"/>
      <c r="E29" s="42"/>
    </row>
    <row r="30" spans="1:5" ht="12.75" customHeight="1" x14ac:dyDescent="0.45">
      <c r="A30" s="41" t="s">
        <v>53</v>
      </c>
      <c r="B30" s="38"/>
      <c r="C30" s="42"/>
      <c r="D30" s="39"/>
      <c r="E30" s="42"/>
    </row>
    <row r="31" spans="1:5" ht="12.75" customHeight="1" x14ac:dyDescent="0.45">
      <c r="A31" s="41" t="s">
        <v>54</v>
      </c>
      <c r="B31" s="38"/>
      <c r="C31" s="42"/>
      <c r="D31" s="39"/>
      <c r="E31" s="42"/>
    </row>
    <row r="32" spans="1:5" ht="12.75" customHeight="1" x14ac:dyDescent="0.45">
      <c r="A32" s="41" t="s">
        <v>55</v>
      </c>
      <c r="B32" s="38"/>
      <c r="C32" s="42"/>
      <c r="D32" s="39"/>
      <c r="E32" s="42"/>
    </row>
    <row r="33" spans="1:5" ht="12.75" customHeight="1" x14ac:dyDescent="0.45">
      <c r="A33" s="41" t="s">
        <v>56</v>
      </c>
      <c r="B33" s="38"/>
      <c r="C33" s="42"/>
      <c r="D33" s="39"/>
      <c r="E33" s="42"/>
    </row>
    <row r="34" spans="1:5" ht="12.75" customHeight="1" x14ac:dyDescent="0.45">
      <c r="A34" s="41" t="s">
        <v>57</v>
      </c>
      <c r="B34" s="170"/>
      <c r="C34" s="171"/>
      <c r="D34" s="169"/>
      <c r="E34" s="171"/>
    </row>
    <row r="35" spans="1:5" ht="12.75" customHeight="1" x14ac:dyDescent="0.45">
      <c r="A35" s="41" t="s">
        <v>58</v>
      </c>
      <c r="B35" s="38"/>
      <c r="C35" s="42"/>
      <c r="D35" s="39"/>
      <c r="E35" s="42"/>
    </row>
    <row r="36" spans="1:5" ht="12.75" customHeight="1" x14ac:dyDescent="0.45">
      <c r="A36" s="41" t="s">
        <v>59</v>
      </c>
      <c r="B36" s="38"/>
      <c r="C36" s="42"/>
      <c r="D36" s="39"/>
      <c r="E36" s="42"/>
    </row>
    <row r="37" spans="1:5" ht="12.75" customHeight="1" x14ac:dyDescent="0.45">
      <c r="A37" s="41" t="s">
        <v>60</v>
      </c>
      <c r="B37" s="38"/>
      <c r="C37" s="42"/>
      <c r="D37" s="39"/>
      <c r="E37" s="42"/>
    </row>
    <row r="38" spans="1:5" ht="12.75" customHeight="1" x14ac:dyDescent="0.45">
      <c r="A38" s="41" t="s">
        <v>61</v>
      </c>
      <c r="B38" s="38"/>
      <c r="C38" s="42"/>
      <c r="D38" s="39"/>
      <c r="E38" s="42"/>
    </row>
    <row r="39" spans="1:5" ht="12.75" customHeight="1" x14ac:dyDescent="0.45">
      <c r="A39" s="41" t="s">
        <v>62</v>
      </c>
      <c r="B39" s="38"/>
      <c r="C39" s="42"/>
      <c r="D39" s="39"/>
      <c r="E39" s="42"/>
    </row>
    <row r="40" spans="1:5" ht="12.75" customHeight="1" x14ac:dyDescent="0.45">
      <c r="A40" s="41" t="s">
        <v>63</v>
      </c>
      <c r="B40" s="38"/>
      <c r="C40" s="42"/>
      <c r="D40" s="39"/>
      <c r="E40" s="42"/>
    </row>
    <row r="41" spans="1:5" ht="12.75" customHeight="1" x14ac:dyDescent="0.45">
      <c r="A41" s="41" t="s">
        <v>64</v>
      </c>
      <c r="B41" s="38"/>
      <c r="C41" s="42"/>
      <c r="D41" s="39"/>
      <c r="E41" s="42"/>
    </row>
    <row r="42" spans="1:5" ht="12.75" customHeight="1" x14ac:dyDescent="0.45">
      <c r="A42" s="41" t="s">
        <v>65</v>
      </c>
      <c r="B42" s="38"/>
      <c r="C42" s="42"/>
      <c r="D42" s="39"/>
      <c r="E42" s="42"/>
    </row>
    <row r="43" spans="1:5" ht="12.75" customHeight="1" x14ac:dyDescent="0.45">
      <c r="A43" s="41" t="s">
        <v>66</v>
      </c>
      <c r="B43" s="38"/>
      <c r="C43" s="42"/>
      <c r="D43" s="39"/>
      <c r="E43" s="42"/>
    </row>
    <row r="44" spans="1:5" ht="12.75" customHeight="1" x14ac:dyDescent="0.45">
      <c r="A44" s="41" t="s">
        <v>67</v>
      </c>
      <c r="B44" s="38"/>
      <c r="C44" s="42"/>
      <c r="D44" s="39"/>
      <c r="E44" s="42"/>
    </row>
    <row r="45" spans="1:5" ht="12.75" customHeight="1" x14ac:dyDescent="0.45">
      <c r="A45" s="41" t="s">
        <v>68</v>
      </c>
      <c r="B45" s="38"/>
      <c r="C45" s="42"/>
      <c r="D45" s="39"/>
      <c r="E45" s="42"/>
    </row>
    <row r="46" spans="1:5" ht="12.75" customHeight="1" x14ac:dyDescent="0.45">
      <c r="A46" s="41" t="s">
        <v>69</v>
      </c>
      <c r="B46" s="38"/>
      <c r="C46" s="42"/>
      <c r="D46" s="39"/>
      <c r="E46" s="42"/>
    </row>
    <row r="47" spans="1:5" ht="12.75" customHeight="1" x14ac:dyDescent="0.45">
      <c r="A47" s="41" t="s">
        <v>70</v>
      </c>
      <c r="B47" s="38"/>
      <c r="C47" s="42"/>
      <c r="D47" s="39"/>
      <c r="E47" s="42"/>
    </row>
    <row r="48" spans="1:5" ht="12.75" customHeight="1" x14ac:dyDescent="0.45">
      <c r="A48" s="41" t="s">
        <v>71</v>
      </c>
      <c r="B48" s="38"/>
      <c r="C48" s="42"/>
      <c r="D48" s="39"/>
      <c r="E48" s="42"/>
    </row>
    <row r="49" spans="1:5" ht="12.75" customHeight="1" x14ac:dyDescent="0.45">
      <c r="A49" s="41" t="s">
        <v>72</v>
      </c>
      <c r="B49" s="38"/>
      <c r="C49" s="42"/>
      <c r="D49" s="39"/>
      <c r="E49" s="42"/>
    </row>
    <row r="50" spans="1:5" ht="12.75" customHeight="1" x14ac:dyDescent="0.45">
      <c r="A50" s="41" t="s">
        <v>73</v>
      </c>
      <c r="B50" s="38"/>
      <c r="C50" s="42"/>
      <c r="D50" s="39"/>
      <c r="E50" s="42"/>
    </row>
    <row r="51" spans="1:5" ht="12.75" customHeight="1" x14ac:dyDescent="0.45">
      <c r="A51" s="41" t="s">
        <v>74</v>
      </c>
      <c r="B51" s="38"/>
      <c r="C51" s="42"/>
      <c r="D51" s="39"/>
      <c r="E51" s="42"/>
    </row>
    <row r="52" spans="1:5" ht="12.75" customHeight="1" x14ac:dyDescent="0.45">
      <c r="A52" s="41" t="s">
        <v>75</v>
      </c>
      <c r="B52" s="38"/>
      <c r="C52" s="42"/>
      <c r="D52" s="39"/>
      <c r="E52" s="42"/>
    </row>
    <row r="53" spans="1:5" ht="12.75" customHeight="1" x14ac:dyDescent="0.45">
      <c r="A53" s="41" t="s">
        <v>76</v>
      </c>
      <c r="B53" s="38"/>
      <c r="C53" s="42"/>
      <c r="D53" s="39"/>
      <c r="E53" s="42"/>
    </row>
    <row r="54" spans="1:5" ht="12.75" customHeight="1" x14ac:dyDescent="0.45">
      <c r="A54" s="41" t="s">
        <v>77</v>
      </c>
      <c r="B54" s="38"/>
      <c r="C54" s="42"/>
      <c r="D54" s="39"/>
      <c r="E54" s="42"/>
    </row>
    <row r="55" spans="1:5" ht="12.75" customHeight="1" x14ac:dyDescent="0.45">
      <c r="A55" s="41" t="s">
        <v>78</v>
      </c>
      <c r="B55" s="38"/>
      <c r="C55" s="42"/>
      <c r="D55" s="39"/>
      <c r="E55" s="42"/>
    </row>
    <row r="56" spans="1:5" ht="12.75" customHeight="1" x14ac:dyDescent="0.45">
      <c r="A56" s="41" t="s">
        <v>79</v>
      </c>
      <c r="B56" s="38"/>
      <c r="C56" s="42"/>
      <c r="D56" s="39"/>
      <c r="E56" s="42"/>
    </row>
    <row r="57" spans="1:5" ht="12.75" customHeight="1" x14ac:dyDescent="0.45">
      <c r="A57" s="41" t="s">
        <v>80</v>
      </c>
      <c r="B57" s="38"/>
      <c r="C57" s="42"/>
      <c r="D57" s="39"/>
      <c r="E57" s="42"/>
    </row>
    <row r="58" spans="1:5" ht="12.75" customHeight="1" x14ac:dyDescent="0.45">
      <c r="A58" s="41" t="s">
        <v>81</v>
      </c>
      <c r="B58" s="38"/>
      <c r="C58" s="42"/>
      <c r="D58" s="39"/>
      <c r="E58" s="42"/>
    </row>
    <row r="59" spans="1:5" ht="12.75" customHeight="1" x14ac:dyDescent="0.45">
      <c r="A59" s="41" t="s">
        <v>82</v>
      </c>
      <c r="B59" s="38"/>
      <c r="C59" s="42"/>
      <c r="D59" s="39"/>
      <c r="E59" s="42"/>
    </row>
    <row r="60" spans="1:5" ht="12.75" customHeight="1" x14ac:dyDescent="0.45">
      <c r="A60" s="41" t="s">
        <v>83</v>
      </c>
      <c r="B60" s="38"/>
      <c r="C60" s="42"/>
      <c r="D60" s="39"/>
      <c r="E60" s="42"/>
    </row>
    <row r="61" spans="1:5" ht="12.75" customHeight="1" x14ac:dyDescent="0.45">
      <c r="A61" s="41" t="s">
        <v>84</v>
      </c>
      <c r="B61" s="38"/>
      <c r="C61" s="42"/>
      <c r="D61" s="39"/>
      <c r="E61" s="42"/>
    </row>
    <row r="62" spans="1:5" ht="12.75" customHeight="1" x14ac:dyDescent="0.45">
      <c r="A62" s="41" t="s">
        <v>85</v>
      </c>
      <c r="B62" s="38"/>
      <c r="C62" s="42"/>
      <c r="D62" s="39"/>
      <c r="E62" s="42"/>
    </row>
    <row r="63" spans="1:5" ht="12.75" customHeight="1" x14ac:dyDescent="0.45">
      <c r="A63" s="41" t="s">
        <v>86</v>
      </c>
      <c r="B63" s="38"/>
      <c r="C63" s="42"/>
      <c r="D63" s="39"/>
      <c r="E63" s="42"/>
    </row>
    <row r="64" spans="1:5" ht="12.75" customHeight="1" x14ac:dyDescent="0.45">
      <c r="A64" s="41" t="s">
        <v>87</v>
      </c>
      <c r="B64" s="170"/>
      <c r="C64" s="171"/>
      <c r="D64" s="169"/>
      <c r="E64" s="171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19" zoomScale="90" zoomScaleNormal="100" zoomScalePageLayoutView="90" workbookViewId="0">
      <selection activeCell="X11" sqref="X11"/>
    </sheetView>
  </sheetViews>
  <sheetFormatPr defaultColWidth="8.86328125" defaultRowHeight="12.75" x14ac:dyDescent="0.3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 x14ac:dyDescent="0.35">
      <c r="A1" s="312" t="str">
        <f>CONCATENATE('INITIAL INPUT'!D12,"  ",'INITIAL INPUT'!G12)</f>
        <v>CCJE-INTL I  COMP 1</v>
      </c>
      <c r="B1" s="313"/>
      <c r="C1" s="314"/>
      <c r="D1" s="314"/>
      <c r="E1" s="315"/>
      <c r="F1" s="320" t="s">
        <v>119</v>
      </c>
      <c r="G1" s="321"/>
      <c r="H1" s="321"/>
      <c r="I1" s="321"/>
      <c r="J1" s="322"/>
      <c r="K1" s="172"/>
      <c r="L1" s="252" t="s">
        <v>132</v>
      </c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4"/>
      <c r="Y1" s="63"/>
    </row>
    <row r="2" spans="1:26" s="65" customFormat="1" ht="15" customHeight="1" x14ac:dyDescent="0.45">
      <c r="A2" s="316"/>
      <c r="B2" s="317"/>
      <c r="C2" s="318"/>
      <c r="D2" s="318"/>
      <c r="E2" s="319"/>
      <c r="F2" s="289" t="str">
        <f>IF('INITIAL INPUT'!G20="","",'INITIAL INPUT'!G20)</f>
        <v>Class Standing</v>
      </c>
      <c r="G2" s="270" t="str">
        <f>IF('INITIAL INPUT'!G21="","",'INITIAL INPUT'!G21)</f>
        <v>Laboratory</v>
      </c>
      <c r="H2" s="280" t="s">
        <v>88</v>
      </c>
      <c r="I2" s="257" t="s">
        <v>89</v>
      </c>
      <c r="J2" s="286" t="str">
        <f>IF('INITIAL INPUT'!J23="","GRADE (%)","INVALID GRADE")</f>
        <v>GRADE (%)</v>
      </c>
      <c r="K2" s="173"/>
      <c r="L2" s="289" t="str">
        <f>F2</f>
        <v>Class Standing</v>
      </c>
      <c r="M2" s="270" t="str">
        <f>G2</f>
        <v>Laboratory</v>
      </c>
      <c r="N2" s="280" t="str">
        <f>H2</f>
        <v>EXAM</v>
      </c>
      <c r="O2" s="282" t="s">
        <v>120</v>
      </c>
      <c r="P2" s="257" t="s">
        <v>89</v>
      </c>
      <c r="Q2" s="286" t="str">
        <f>IF('INITIAL INPUT'!K23="","GRADE (%)","INVALID GRADE")</f>
        <v>GRADE (%)</v>
      </c>
      <c r="R2" s="289" t="str">
        <f>F2</f>
        <v>Class Standing</v>
      </c>
      <c r="S2" s="270" t="str">
        <f>G2</f>
        <v>Laboratory</v>
      </c>
      <c r="T2" s="273" t="s">
        <v>88</v>
      </c>
      <c r="U2" s="294" t="s">
        <v>120</v>
      </c>
      <c r="V2" s="296" t="s">
        <v>89</v>
      </c>
      <c r="W2" s="286" t="str">
        <f>IF('INITIAL INPUT'!L23="","GRADE (%)","INVALID GRADE")</f>
        <v>GRADE (%)</v>
      </c>
      <c r="X2" s="275" t="str">
        <f>IF(W2="INVALID GRADE","INVALID FINAL GRADE","FINAL GRADE (%)")</f>
        <v>FINAL GRADE (%)</v>
      </c>
      <c r="Y2" s="265" t="s">
        <v>121</v>
      </c>
    </row>
    <row r="3" spans="1:26" s="65" customFormat="1" ht="12.75" customHeight="1" x14ac:dyDescent="0.45">
      <c r="A3" s="299" t="str">
        <f>'INITIAL INPUT'!J12</f>
        <v>COMPUTER APPLICATIONS</v>
      </c>
      <c r="B3" s="300"/>
      <c r="C3" s="301"/>
      <c r="D3" s="301"/>
      <c r="E3" s="302"/>
      <c r="F3" s="292"/>
      <c r="G3" s="278"/>
      <c r="H3" s="281"/>
      <c r="I3" s="285"/>
      <c r="J3" s="287"/>
      <c r="K3" s="174"/>
      <c r="L3" s="292"/>
      <c r="M3" s="278"/>
      <c r="N3" s="281"/>
      <c r="O3" s="282"/>
      <c r="P3" s="285"/>
      <c r="Q3" s="287"/>
      <c r="R3" s="290"/>
      <c r="S3" s="271"/>
      <c r="T3" s="271"/>
      <c r="U3" s="271"/>
      <c r="V3" s="271"/>
      <c r="W3" s="297"/>
      <c r="X3" s="276"/>
      <c r="Y3" s="266"/>
    </row>
    <row r="4" spans="1:26" s="65" customFormat="1" ht="12.75" customHeight="1" x14ac:dyDescent="0.45">
      <c r="A4" s="303" t="str">
        <f>CONCATENATE('INITIAL INPUT'!D14,"  ",'INITIAL INPUT'!G14)</f>
        <v>WSAT 9:30-11:00  WSAT 1:30PM-3:30PM</v>
      </c>
      <c r="B4" s="304"/>
      <c r="C4" s="305"/>
      <c r="D4" s="306"/>
      <c r="E4" s="94" t="str">
        <f>'INITIAL INPUT'!J14</f>
        <v>M305</v>
      </c>
      <c r="F4" s="292"/>
      <c r="G4" s="278"/>
      <c r="H4" s="281"/>
      <c r="I4" s="285"/>
      <c r="J4" s="287"/>
      <c r="K4" s="174"/>
      <c r="L4" s="292"/>
      <c r="M4" s="278"/>
      <c r="N4" s="281"/>
      <c r="O4" s="282"/>
      <c r="P4" s="285"/>
      <c r="Q4" s="287"/>
      <c r="R4" s="290"/>
      <c r="S4" s="271"/>
      <c r="T4" s="272"/>
      <c r="U4" s="271"/>
      <c r="V4" s="271"/>
      <c r="W4" s="297"/>
      <c r="X4" s="276"/>
      <c r="Y4" s="266"/>
    </row>
    <row r="5" spans="1:26" s="65" customFormat="1" ht="12.6" customHeight="1" x14ac:dyDescent="0.45">
      <c r="A5" s="303" t="str">
        <f>CONCATENATE('INITIAL INPUT'!G16," Trimester ","SY ",'INITIAL INPUT'!D16)</f>
        <v>1 Trimester SY 2018 - 2019</v>
      </c>
      <c r="B5" s="304"/>
      <c r="C5" s="305"/>
      <c r="D5" s="306"/>
      <c r="E5" s="307"/>
      <c r="F5" s="292"/>
      <c r="G5" s="278"/>
      <c r="H5" s="274" t="str">
        <f>'INITIAL INPUT'!D20</f>
        <v>OCT 15 - 20, 2018</v>
      </c>
      <c r="I5" s="285"/>
      <c r="J5" s="287"/>
      <c r="K5" s="174"/>
      <c r="L5" s="292"/>
      <c r="M5" s="278"/>
      <c r="N5" s="274" t="str">
        <f>'INITIAL INPUT'!D22</f>
        <v>NOV 29 - DEC 3, 2018</v>
      </c>
      <c r="O5" s="282"/>
      <c r="P5" s="285"/>
      <c r="Q5" s="287"/>
      <c r="R5" s="290"/>
      <c r="S5" s="271"/>
      <c r="T5" s="274">
        <f>'INITIAL INPUT'!D24</f>
        <v>0</v>
      </c>
      <c r="U5" s="271"/>
      <c r="V5" s="271"/>
      <c r="W5" s="297"/>
      <c r="X5" s="276"/>
      <c r="Y5" s="266"/>
    </row>
    <row r="6" spans="1:26" s="65" customFormat="1" ht="12.75" customHeight="1" x14ac:dyDescent="0.45">
      <c r="A6" s="308" t="str">
        <f>CONCATENATE("Inst/Prof:", 'INITIAL INPUT'!J16)</f>
        <v>Inst/Prof:Leonard Prim Francis G. Reyes</v>
      </c>
      <c r="B6" s="309"/>
      <c r="C6" s="310"/>
      <c r="D6" s="310"/>
      <c r="E6" s="311"/>
      <c r="F6" s="292"/>
      <c r="G6" s="278"/>
      <c r="H6" s="278"/>
      <c r="I6" s="285"/>
      <c r="J6" s="287"/>
      <c r="K6" s="174"/>
      <c r="L6" s="292"/>
      <c r="M6" s="278"/>
      <c r="N6" s="278"/>
      <c r="O6" s="282"/>
      <c r="P6" s="285"/>
      <c r="Q6" s="287"/>
      <c r="R6" s="290"/>
      <c r="S6" s="271"/>
      <c r="T6" s="271"/>
      <c r="U6" s="271"/>
      <c r="V6" s="271"/>
      <c r="W6" s="297"/>
      <c r="X6" s="276"/>
      <c r="Y6" s="266"/>
    </row>
    <row r="7" spans="1:26" ht="13.15" customHeight="1" x14ac:dyDescent="0.35">
      <c r="A7" s="334" t="s">
        <v>114</v>
      </c>
      <c r="B7" s="335"/>
      <c r="C7" s="335"/>
      <c r="D7" s="335"/>
      <c r="E7" s="336"/>
      <c r="F7" s="293"/>
      <c r="G7" s="279"/>
      <c r="H7" s="279"/>
      <c r="I7" s="285"/>
      <c r="J7" s="287"/>
      <c r="K7" s="174"/>
      <c r="L7" s="293"/>
      <c r="M7" s="279"/>
      <c r="N7" s="279"/>
      <c r="O7" s="283"/>
      <c r="P7" s="285"/>
      <c r="Q7" s="287"/>
      <c r="R7" s="291"/>
      <c r="S7" s="272"/>
      <c r="T7" s="272"/>
      <c r="U7" s="271"/>
      <c r="V7" s="271"/>
      <c r="W7" s="297"/>
      <c r="X7" s="276"/>
      <c r="Y7" s="266"/>
    </row>
    <row r="8" spans="1:26" ht="12.75" customHeight="1" x14ac:dyDescent="0.35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9"/>
      <c r="J8" s="288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4"/>
      <c r="P8" s="259"/>
      <c r="Q8" s="288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5"/>
      <c r="V8" s="295"/>
      <c r="W8" s="298"/>
      <c r="X8" s="277"/>
      <c r="Y8" s="267"/>
    </row>
    <row r="9" spans="1:26" s="80" customFormat="1" ht="12" customHeight="1" x14ac:dyDescent="0.35">
      <c r="A9" s="69" t="s">
        <v>25</v>
      </c>
      <c r="B9" s="69" t="str">
        <f>IF(NAMES!B2="","",NAMES!B2)</f>
        <v>15-2444-349</v>
      </c>
      <c r="C9" s="70" t="str">
        <f>IF(NAMES!C2="","",NAMES!C2)</f>
        <v>ABAR, CHRISTIAN JOHN G.</v>
      </c>
      <c r="D9" s="95" t="str">
        <f>IF(NAMES!D2="","",NAMES!D2)</f>
        <v>M</v>
      </c>
      <c r="E9" s="72" t="str">
        <f>IF(NAMES!E2="","",NAMES!E2)</f>
        <v>BSCRIM</v>
      </c>
      <c r="F9" s="73" t="str">
        <f>IF(MIDTERM!P9="","",$F$8*MIDTERM!P9)</f>
        <v/>
      </c>
      <c r="G9" s="74" t="str">
        <f>IF(MIDTERM!AB9="","",$G$8*MIDTERM!AB9)</f>
        <v/>
      </c>
      <c r="H9" s="74" t="str">
        <f>IF(MIDTERM!AD9="","",$H$8*MIDTERM!AD9)</f>
        <v/>
      </c>
      <c r="I9" s="75" t="str">
        <f t="shared" ref="I9:I40" si="0">IF(SUM(F9:H9)=0,"",SUM(F9:H9))</f>
        <v/>
      </c>
      <c r="J9" s="76" t="str">
        <f>IF(I9="","",VLOOKUP(I9,'INITIAL INPUT'!$P$4:$R$34,3))</f>
        <v/>
      </c>
      <c r="K9" s="76" t="str">
        <f>IF(J9="","",IF(J9="OD","OD",IF(J9="UD","UD",IF(J9="INC","NFE",IF(J9&gt;74,"PASSED","FAILED")))))</f>
        <v/>
      </c>
      <c r="L9" s="74" t="str">
        <f>IF(FINAL!P9="","",$L$8*FINAL!P9)</f>
        <v/>
      </c>
      <c r="M9" s="74" t="str">
        <f>IF(FINAL!AB9="","",$M$8*FINAL!AB9)</f>
        <v/>
      </c>
      <c r="N9" s="74" t="str">
        <f>IF(FINAL!AD9="","",$N$8*FINAL!AD9)</f>
        <v/>
      </c>
      <c r="O9" s="77" t="str">
        <f>IF(SUM(L9:N9)=0,"",SUM(L9:N9))</f>
        <v/>
      </c>
      <c r="P9" s="78" t="str">
        <f>IF(O9="","",('INITIAL INPUT'!$J$26*CRS!I9+'INITIAL INPUT'!$K$26*CRS!O9))</f>
        <v/>
      </c>
      <c r="Q9" s="76" t="str">
        <f>IF(P9="","",VLOOKUP(P9,'INITIAL INPUT'!$P$4:$R$34,3))</f>
        <v/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 t="s">
        <v>174</v>
      </c>
      <c r="Y9" s="166" t="str">
        <f>IF(X9="","",IF(X9="OD","OD",IF(X9="UD","UD",IF(X9="INC","NFE",IF(X9&gt;74,"PASSED","FAILED")))))</f>
        <v>UD</v>
      </c>
      <c r="Z9" s="79"/>
    </row>
    <row r="10" spans="1:26" s="80" customFormat="1" ht="12" customHeight="1" x14ac:dyDescent="0.35">
      <c r="A10" s="81" t="s">
        <v>26</v>
      </c>
      <c r="B10" s="69" t="str">
        <f>IF(NAMES!B3="","",NAMES!B3)</f>
        <v>15-1196-893</v>
      </c>
      <c r="C10" s="70" t="str">
        <f>IF(NAMES!C3="","",NAMES!C3)</f>
        <v xml:space="preserve">	AGUSTIN, MARK JOSEPH A.</v>
      </c>
      <c r="D10" s="95" t="str">
        <f>IF(NAMES!D3="","",NAMES!D3)</f>
        <v>M</v>
      </c>
      <c r="E10" s="72" t="str">
        <f>IF(NAMES!E3="","",NAMES!E3)</f>
        <v>BSCRIM</v>
      </c>
      <c r="F10" s="73" t="str">
        <f>IF(MIDTERM!P10="","",$F$8*MIDTERM!P10)</f>
        <v/>
      </c>
      <c r="G10" s="74" t="str">
        <f>IF(MIDTERM!AB10="","",$G$8*MIDTERM!AB10)</f>
        <v/>
      </c>
      <c r="H10" s="74" t="str">
        <f>IF(MIDTERM!AD10="","",$H$8*MIDTERM!AD10)</f>
        <v/>
      </c>
      <c r="I10" s="75" t="str">
        <f t="shared" si="0"/>
        <v/>
      </c>
      <c r="J10" s="76" t="str">
        <f>IF(I10="","",VLOOKUP(I10,'INITIAL INPUT'!$P$4:$R$34,3))</f>
        <v/>
      </c>
      <c r="K10" s="76" t="str">
        <f>IF(J10="","",IF(J10="OD","OD",IF(J10="UD","UD",IF(J10="INC","NFE",IF(J10&gt;74,"PASSED","FAILED")))))</f>
        <v/>
      </c>
      <c r="L10" s="74" t="str">
        <f>IF(FINAL!P10="","",$L$8*FINAL!P10)</f>
        <v/>
      </c>
      <c r="M10" s="74" t="str">
        <f>IF(FINAL!AB10="","",$M$8*FINAL!AB10)</f>
        <v/>
      </c>
      <c r="N10" s="74" t="str">
        <f>IF(FINAL!AD10="","",$N$8*FINAL!AD10)</f>
        <v/>
      </c>
      <c r="O10" s="77" t="str">
        <f t="shared" ref="O10:O40" si="2">IF(SUM(L10:N10)=0,"",SUM(L10:N10))</f>
        <v/>
      </c>
      <c r="P10" s="78" t="str">
        <f>IF(O10="","",('INITIAL INPUT'!$J$26*CRS!I10+'INITIAL INPUT'!$K$26*CRS!O10))</f>
        <v/>
      </c>
      <c r="Q10" s="76" t="str">
        <f>IF(P10="","",VLOOKUP(P10,'INITIAL INPUT'!$P$4:$R$34,3))</f>
        <v/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 t="s">
        <v>174</v>
      </c>
      <c r="Y10" s="166" t="str">
        <f t="shared" ref="Y10:Y40" si="3">IF(X10="","",IF(X10="OD","OD",IF(X10="UD","UD",IF(X10="INC","NFE",IF(X10&gt;74,"PASSED","FAILED")))))</f>
        <v>UD</v>
      </c>
      <c r="Z10" s="79"/>
    </row>
    <row r="11" spans="1:26" x14ac:dyDescent="0.35">
      <c r="A11" s="81" t="s">
        <v>27</v>
      </c>
      <c r="B11" s="69" t="str">
        <f>IF(NAMES!B4="","",NAMES!B4)</f>
        <v/>
      </c>
      <c r="C11" s="70" t="str">
        <f>IF(NAMES!C4="","",NAMES!C4)</f>
        <v/>
      </c>
      <c r="D11" s="95" t="str">
        <f>IF(NAMES!D4="","",NAMES!D4)</f>
        <v/>
      </c>
      <c r="E11" s="72" t="str">
        <f>IF(NAMES!E4="","",NAMES!E4)</f>
        <v/>
      </c>
      <c r="F11" s="73" t="str">
        <f>IF(MIDTERM!P11="","",$F$8*MIDTERM!P11)</f>
        <v/>
      </c>
      <c r="G11" s="74" t="str">
        <f>IF(MIDTERM!AB11="","",$G$8*MIDTERM!AB11)</f>
        <v/>
      </c>
      <c r="H11" s="74" t="str">
        <f>IF(MIDTERM!AD11="","",$H$8*MIDTERM!AD11)</f>
        <v/>
      </c>
      <c r="I11" s="75" t="str">
        <f t="shared" si="0"/>
        <v/>
      </c>
      <c r="J11" s="76" t="str">
        <f>IF(I11="","",VLOOKUP(I11,'INITIAL INPUT'!$P$4:$R$34,3))</f>
        <v/>
      </c>
      <c r="K11" s="76" t="str">
        <f t="shared" ref="K11:K40" si="4">IF(J11="","",IF(J11="OD","OD",IF(J11="UD","UD",IF(J11="INC","NFE",IF(J11&gt;74,"PASSED","FAILED")))))</f>
        <v/>
      </c>
      <c r="L11" s="74" t="str">
        <f>IF(FINAL!P11="","",$L$8*FINAL!P11)</f>
        <v/>
      </c>
      <c r="M11" s="74" t="str">
        <f>IF(FINAL!AB11="","",$M$8*FINAL!AB11)</f>
        <v/>
      </c>
      <c r="N11" s="74" t="str">
        <f>IF(FINAL!AD11="","",$N$8*FINAL!AD11)</f>
        <v/>
      </c>
      <c r="O11" s="77" t="str">
        <f t="shared" si="2"/>
        <v/>
      </c>
      <c r="P11" s="78" t="str">
        <f>IF(O11="","",('INITIAL INPUT'!$J$26*CRS!I11+'INITIAL INPUT'!$K$26*CRS!O11))</f>
        <v/>
      </c>
      <c r="Q11" s="76" t="str">
        <f>IF(P11="","",VLOOKUP(P11,'INITIAL INPUT'!$P$4:$R$34,3))</f>
        <v/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 t="str">
        <f t="shared" ref="X11:X14" si="5">Q11</f>
        <v/>
      </c>
      <c r="Y11" s="166" t="str">
        <f t="shared" si="3"/>
        <v/>
      </c>
      <c r="Z11" s="82"/>
    </row>
    <row r="12" spans="1:26" x14ac:dyDescent="0.35">
      <c r="A12" s="81" t="s">
        <v>28</v>
      </c>
      <c r="B12" s="69" t="str">
        <f>IF(NAMES!B5="","",NAMES!B5)</f>
        <v/>
      </c>
      <c r="C12" s="70" t="str">
        <f>IF(NAMES!C5="","",NAMES!C5)</f>
        <v/>
      </c>
      <c r="D12" s="95" t="str">
        <f>IF(NAMES!D5="","",NAMES!D5)</f>
        <v/>
      </c>
      <c r="E12" s="72" t="str">
        <f>IF(NAMES!E5="","",NAMES!E5)</f>
        <v/>
      </c>
      <c r="F12" s="73" t="str">
        <f>IF(MIDTERM!P12="","",$F$8*MIDTERM!P12)</f>
        <v/>
      </c>
      <c r="G12" s="74" t="str">
        <f>IF(MIDTERM!AB12="","",$G$8*MIDTERM!AB12)</f>
        <v/>
      </c>
      <c r="H12" s="74" t="str">
        <f>IF(MIDTERM!AD12="","",$H$8*MIDTERM!AD12)</f>
        <v/>
      </c>
      <c r="I12" s="75" t="str">
        <f t="shared" si="0"/>
        <v/>
      </c>
      <c r="J12" s="76" t="str">
        <f>IF(I12="","",VLOOKUP(I12,'INITIAL INPUT'!$P$4:$R$34,3))</f>
        <v/>
      </c>
      <c r="K12" s="76" t="str">
        <f t="shared" si="4"/>
        <v/>
      </c>
      <c r="L12" s="74" t="str">
        <f>IF(FINAL!P12="","",$L$8*FINAL!P12)</f>
        <v/>
      </c>
      <c r="M12" s="74" t="str">
        <f>IF(FINAL!AB12="","",$M$8*FINAL!AB12)</f>
        <v/>
      </c>
      <c r="N12" s="74" t="str">
        <f>IF(FINAL!AD12="","",$N$8*FINAL!AD12)</f>
        <v/>
      </c>
      <c r="O12" s="77" t="str">
        <f t="shared" si="2"/>
        <v/>
      </c>
      <c r="P12" s="78" t="str">
        <f>IF(O12="","",('INITIAL INPUT'!$J$26*CRS!I12+'INITIAL INPUT'!$K$26*CRS!O12))</f>
        <v/>
      </c>
      <c r="Q12" s="76" t="str">
        <f>IF(P12="","",VLOOKUP(P12,'INITIAL INPUT'!$P$4:$R$34,3))</f>
        <v/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tr">
        <f t="shared" si="5"/>
        <v/>
      </c>
      <c r="Y12" s="166" t="str">
        <f t="shared" si="3"/>
        <v/>
      </c>
      <c r="Z12" s="82"/>
    </row>
    <row r="13" spans="1:26" x14ac:dyDescent="0.35">
      <c r="A13" s="81" t="s">
        <v>29</v>
      </c>
      <c r="B13" s="69" t="str">
        <f>IF(NAMES!B6="","",NAMES!B6)</f>
        <v/>
      </c>
      <c r="C13" s="70" t="str">
        <f>IF(NAMES!C6="","",NAMES!C6)</f>
        <v/>
      </c>
      <c r="D13" s="95" t="str">
        <f>IF(NAMES!D6="","",NAMES!D6)</f>
        <v/>
      </c>
      <c r="E13" s="72" t="str">
        <f>IF(NAMES!E6="","",NAMES!E6)</f>
        <v/>
      </c>
      <c r="F13" s="73" t="str">
        <f>IF(MIDTERM!P13="","",$F$8*MIDTERM!P13)</f>
        <v/>
      </c>
      <c r="G13" s="74" t="str">
        <f>IF(MIDTERM!AB13="","",$G$8*MIDTERM!AB13)</f>
        <v/>
      </c>
      <c r="H13" s="74" t="str">
        <f>IF(MIDTERM!AD13="","",$H$8*MIDTERM!AD13)</f>
        <v/>
      </c>
      <c r="I13" s="75" t="str">
        <f t="shared" si="0"/>
        <v/>
      </c>
      <c r="J13" s="76" t="str">
        <f>IF(I13="","",VLOOKUP(I13,'INITIAL INPUT'!$P$4:$R$34,3))</f>
        <v/>
      </c>
      <c r="K13" s="76" t="str">
        <f t="shared" si="4"/>
        <v/>
      </c>
      <c r="L13" s="74" t="str">
        <f>IF(FINAL!P13="","",$L$8*FINAL!P13)</f>
        <v/>
      </c>
      <c r="M13" s="74" t="str">
        <f>IF(FINAL!AB13="","",$M$8*FINAL!AB13)</f>
        <v/>
      </c>
      <c r="N13" s="74" t="str">
        <f>IF(FINAL!AD13="","",$N$8*FINAL!AD13)</f>
        <v/>
      </c>
      <c r="O13" s="77" t="str">
        <f t="shared" si="2"/>
        <v/>
      </c>
      <c r="P13" s="78" t="str">
        <f>IF(O13="","",('INITIAL INPUT'!$J$26*CRS!I13+'INITIAL INPUT'!$K$26*CRS!O13))</f>
        <v/>
      </c>
      <c r="Q13" s="76" t="str">
        <f>IF(P13="","",VLOOKUP(P13,'INITIAL INPUT'!$P$4:$R$34,3))</f>
        <v/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tr">
        <f t="shared" si="5"/>
        <v/>
      </c>
      <c r="Y13" s="166" t="str">
        <f t="shared" si="3"/>
        <v/>
      </c>
      <c r="Z13" s="82"/>
    </row>
    <row r="14" spans="1:26" x14ac:dyDescent="0.35">
      <c r="A14" s="81" t="s">
        <v>30</v>
      </c>
      <c r="B14" s="69" t="str">
        <f>IF(NAMES!B7="","",NAMES!B7)</f>
        <v/>
      </c>
      <c r="C14" s="70" t="str">
        <f>IF(NAMES!C7="","",NAMES!C7)</f>
        <v/>
      </c>
      <c r="D14" s="95" t="str">
        <f>IF(NAMES!D7="","",NAMES!D7)</f>
        <v/>
      </c>
      <c r="E14" s="72" t="str">
        <f>IF(NAMES!E7="","",NAMES!E7)</f>
        <v/>
      </c>
      <c r="F14" s="73" t="str">
        <f>IF(MIDTERM!P14="","",$F$8*MIDTERM!P14)</f>
        <v/>
      </c>
      <c r="G14" s="74" t="str">
        <f>IF(MIDTERM!AB14="","",$G$8*MIDTERM!AB14)</f>
        <v/>
      </c>
      <c r="H14" s="74" t="str">
        <f>IF(MIDTERM!AD14="","",$H$8*MIDTERM!AD14)</f>
        <v/>
      </c>
      <c r="I14" s="75" t="str">
        <f t="shared" si="0"/>
        <v/>
      </c>
      <c r="J14" s="76" t="str">
        <f>IF(I14="","",VLOOKUP(I14,'INITIAL INPUT'!$P$4:$R$34,3))</f>
        <v/>
      </c>
      <c r="K14" s="76" t="str">
        <f t="shared" si="4"/>
        <v/>
      </c>
      <c r="L14" s="74" t="str">
        <f>IF(FINAL!P14="","",$L$8*FINAL!P14)</f>
        <v/>
      </c>
      <c r="M14" s="74" t="str">
        <f>IF(FINAL!AB14="","",$M$8*FINAL!AB14)</f>
        <v/>
      </c>
      <c r="N14" s="74" t="str">
        <f>IF(FINAL!AD14="","",$N$8*FINAL!AD14)</f>
        <v/>
      </c>
      <c r="O14" s="77" t="str">
        <f t="shared" si="2"/>
        <v/>
      </c>
      <c r="P14" s="78" t="str">
        <f>IF(O14="","",('INITIAL INPUT'!$J$26*CRS!I14+'INITIAL INPUT'!$K$26*CRS!O14))</f>
        <v/>
      </c>
      <c r="Q14" s="76" t="str">
        <f>IF(P14="","",VLOOKUP(P14,'INITIAL INPUT'!$P$4:$R$34,3))</f>
        <v/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 t="str">
        <f t="shared" si="5"/>
        <v/>
      </c>
      <c r="Y14" s="166" t="str">
        <f t="shared" si="3"/>
        <v/>
      </c>
      <c r="Z14" s="82"/>
    </row>
    <row r="15" spans="1:26" x14ac:dyDescent="0.35">
      <c r="A15" s="81" t="s">
        <v>31</v>
      </c>
      <c r="B15" s="69" t="str">
        <f>IF(NAMES!B8="","",NAMES!B8)</f>
        <v/>
      </c>
      <c r="C15" s="70" t="str">
        <f>IF(NAMES!C8="","",NAMES!C8)</f>
        <v/>
      </c>
      <c r="D15" s="95" t="str">
        <f>IF(NAMES!D8="","",NAMES!D8)</f>
        <v/>
      </c>
      <c r="E15" s="72" t="str">
        <f>IF(NAMES!E8="","",NAMES!E8)</f>
        <v/>
      </c>
      <c r="F15" s="73" t="str">
        <f>IF(MIDTERM!P15="","",$F$8*MIDTERM!P15)</f>
        <v/>
      </c>
      <c r="G15" s="74" t="str">
        <f>IF(MIDTERM!AB15="","",$G$8*MIDTERM!AB15)</f>
        <v/>
      </c>
      <c r="H15" s="74" t="str">
        <f>IF(MIDTERM!AD15="","",$H$8*MIDTERM!AD15)</f>
        <v/>
      </c>
      <c r="I15" s="75" t="str">
        <f t="shared" si="0"/>
        <v/>
      </c>
      <c r="J15" s="76" t="str">
        <f>IF(I15="","",VLOOKUP(I15,'INITIAL INPUT'!$P$4:$R$34,3))</f>
        <v/>
      </c>
      <c r="K15" s="76" t="str">
        <f t="shared" si="4"/>
        <v/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/>
      <c r="Y15" s="166" t="str">
        <f t="shared" si="3"/>
        <v/>
      </c>
      <c r="Z15" s="82"/>
    </row>
    <row r="16" spans="1:26" x14ac:dyDescent="0.35">
      <c r="A16" s="81" t="s">
        <v>32</v>
      </c>
      <c r="B16" s="69" t="str">
        <f>IF(NAMES!B9="","",NAMES!B9)</f>
        <v/>
      </c>
      <c r="C16" s="70" t="str">
        <f>IF(NAMES!C9="","",NAMES!C9)</f>
        <v/>
      </c>
      <c r="D16" s="95" t="str">
        <f>IF(NAMES!D9="","",NAMES!D9)</f>
        <v/>
      </c>
      <c r="E16" s="72" t="str">
        <f>IF(NAMES!E9="","",NAMES!E9)</f>
        <v/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4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/>
      <c r="Y16" s="166" t="str">
        <f t="shared" si="3"/>
        <v/>
      </c>
      <c r="Z16" s="82"/>
    </row>
    <row r="17" spans="1:27" x14ac:dyDescent="0.35">
      <c r="A17" s="81" t="s">
        <v>33</v>
      </c>
      <c r="B17" s="69" t="str">
        <f>IF(NAMES!B10="","",NAMES!B10)</f>
        <v/>
      </c>
      <c r="C17" s="70" t="str">
        <f>IF(NAMES!C10="","",NAMES!C10)</f>
        <v/>
      </c>
      <c r="D17" s="95" t="str">
        <f>IF(NAMES!D10="","",NAMES!D10)</f>
        <v/>
      </c>
      <c r="E17" s="72" t="str">
        <f>IF(NAMES!E10="","",NAMES!E10)</f>
        <v/>
      </c>
      <c r="F17" s="73" t="str">
        <f>IF(MIDTERM!P17="","",$F$8*MIDTERM!P17)</f>
        <v/>
      </c>
      <c r="G17" s="74" t="str">
        <f>IF(MIDTERM!AB17="","",$G$8*MIDTERM!AB17)</f>
        <v/>
      </c>
      <c r="H17" s="74" t="str">
        <f>IF(MIDTERM!AD17="","",$H$8*MIDTERM!AD17)</f>
        <v/>
      </c>
      <c r="I17" s="75" t="str">
        <f t="shared" si="0"/>
        <v/>
      </c>
      <c r="J17" s="76" t="str">
        <f>IF(I17="","",VLOOKUP(I17,'INITIAL INPUT'!$P$4:$R$34,3))</f>
        <v/>
      </c>
      <c r="K17" s="76" t="str">
        <f t="shared" si="4"/>
        <v/>
      </c>
      <c r="L17" s="74" t="str">
        <f>IF(FINAL!P17="","",$L$8*FINAL!P17)</f>
        <v/>
      </c>
      <c r="M17" s="74" t="str">
        <f>IF(FINAL!AB17="","",$M$8*FINAL!AB17)</f>
        <v/>
      </c>
      <c r="N17" s="74" t="str">
        <f>IF(FINAL!AD17="","",$N$8*FINAL!AD17)</f>
        <v/>
      </c>
      <c r="O17" s="77" t="str">
        <f t="shared" si="2"/>
        <v/>
      </c>
      <c r="P17" s="78" t="str">
        <f>IF(O17="","",('INITIAL INPUT'!$J$26*CRS!I17+'INITIAL INPUT'!$K$26*CRS!O17))</f>
        <v/>
      </c>
      <c r="Q17" s="76" t="str">
        <f>IF(P17="","",VLOOKUP(P17,'INITIAL INPUT'!$P$4:$R$34,3))</f>
        <v/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/>
      <c r="Y17" s="166" t="str">
        <f t="shared" si="3"/>
        <v/>
      </c>
      <c r="Z17" s="82"/>
    </row>
    <row r="18" spans="1:27" x14ac:dyDescent="0.35">
      <c r="A18" s="81" t="s">
        <v>34</v>
      </c>
      <c r="B18" s="69" t="str">
        <f>IF(NAMES!B11="","",NAMES!B11)</f>
        <v/>
      </c>
      <c r="C18" s="70" t="str">
        <f>IF(NAMES!C11="","",NAMES!C11)</f>
        <v/>
      </c>
      <c r="D18" s="95" t="str">
        <f>IF(NAMES!D11="","",NAMES!D11)</f>
        <v/>
      </c>
      <c r="E18" s="72" t="str">
        <f>IF(NAMES!E11="","",NAMES!E11)</f>
        <v/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4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/>
      <c r="Y18" s="166" t="str">
        <f t="shared" si="3"/>
        <v/>
      </c>
      <c r="Z18" s="82"/>
    </row>
    <row r="19" spans="1:27" x14ac:dyDescent="0.35">
      <c r="A19" s="81" t="s">
        <v>35</v>
      </c>
      <c r="B19" s="69" t="str">
        <f>IF(NAMES!B12="","",NAMES!B12)</f>
        <v/>
      </c>
      <c r="C19" s="70" t="str">
        <f>IF(NAMES!C12="","",NAMES!C12)</f>
        <v/>
      </c>
      <c r="D19" s="95" t="str">
        <f>IF(NAMES!D12="","",NAMES!D12)</f>
        <v/>
      </c>
      <c r="E19" s="72" t="str">
        <f>IF(NAMES!E12="","",NAMES!E12)</f>
        <v/>
      </c>
      <c r="F19" s="73" t="str">
        <f>IF(MIDTERM!P19="","",$F$8*MIDTERM!P19)</f>
        <v/>
      </c>
      <c r="G19" s="74" t="str">
        <f>IF(MIDTERM!AB19="","",$G$8*MIDTERM!AB19)</f>
        <v/>
      </c>
      <c r="H19" s="74" t="str">
        <f>IF(MIDTERM!AD19="","",$H$8*MIDTERM!AD19)</f>
        <v/>
      </c>
      <c r="I19" s="75" t="str">
        <f t="shared" si="0"/>
        <v/>
      </c>
      <c r="J19" s="76" t="str">
        <f>IF(I19="","",VLOOKUP(I19,'INITIAL INPUT'!$P$4:$R$34,3))</f>
        <v/>
      </c>
      <c r="K19" s="76" t="str">
        <f t="shared" si="4"/>
        <v/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/>
      <c r="Y19" s="166" t="str">
        <f t="shared" si="3"/>
        <v/>
      </c>
      <c r="Z19" s="82"/>
    </row>
    <row r="20" spans="1:27" x14ac:dyDescent="0.35">
      <c r="A20" s="81" t="s">
        <v>36</v>
      </c>
      <c r="B20" s="69" t="str">
        <f>IF(NAMES!B13="","",NAMES!B13)</f>
        <v/>
      </c>
      <c r="C20" s="70" t="str">
        <f>IF(NAMES!C13="","",NAMES!C13)</f>
        <v/>
      </c>
      <c r="D20" s="95" t="str">
        <f>IF(NAMES!D13="","",NAMES!D13)</f>
        <v/>
      </c>
      <c r="E20" s="72" t="str">
        <f>IF(NAMES!E13="","",NAMES!E13)</f>
        <v/>
      </c>
      <c r="F20" s="73" t="str">
        <f>IF(MIDTERM!P20="","",$F$8*MIDTERM!P20)</f>
        <v/>
      </c>
      <c r="G20" s="74" t="str">
        <f>IF(MIDTERM!AB20="","",$G$8*MIDTERM!AB20)</f>
        <v/>
      </c>
      <c r="H20" s="74" t="str">
        <f>IF(MIDTERM!AD20="","",$H$8*MIDTERM!AD20)</f>
        <v/>
      </c>
      <c r="I20" s="75" t="str">
        <f t="shared" si="0"/>
        <v/>
      </c>
      <c r="J20" s="76" t="str">
        <f>IF(I20="","",VLOOKUP(I20,'INITIAL INPUT'!$P$4:$R$34,3))</f>
        <v/>
      </c>
      <c r="K20" s="76" t="str">
        <f t="shared" si="4"/>
        <v/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/>
      <c r="Y20" s="166" t="str">
        <f t="shared" si="3"/>
        <v/>
      </c>
      <c r="Z20" s="82"/>
    </row>
    <row r="21" spans="1:27" x14ac:dyDescent="0.35">
      <c r="A21" s="81" t="s">
        <v>37</v>
      </c>
      <c r="B21" s="69" t="str">
        <f>IF(NAMES!B14="","",NAMES!B14)</f>
        <v/>
      </c>
      <c r="C21" s="70" t="str">
        <f>IF(NAMES!C14="","",NAMES!C14)</f>
        <v/>
      </c>
      <c r="D21" s="95" t="str">
        <f>IF(NAMES!D14="","",NAMES!D14)</f>
        <v/>
      </c>
      <c r="E21" s="72" t="str">
        <f>IF(NAMES!E14="","",NAMES!E14)</f>
        <v/>
      </c>
      <c r="F21" s="73" t="str">
        <f>IF(MIDTERM!P21="","",$F$8*MIDTERM!P21)</f>
        <v/>
      </c>
      <c r="G21" s="74" t="str">
        <f>IF(MIDTERM!AB21="","",$G$8*MIDTERM!AB21)</f>
        <v/>
      </c>
      <c r="H21" s="74" t="str">
        <f>IF(MIDTERM!AD21="","",$H$8*MIDTERM!AD21)</f>
        <v/>
      </c>
      <c r="I21" s="75" t="str">
        <f t="shared" si="0"/>
        <v/>
      </c>
      <c r="J21" s="76" t="str">
        <f>IF(I21="","",VLOOKUP(I21,'INITIAL INPUT'!$P$4:$R$34,3))</f>
        <v/>
      </c>
      <c r="K21" s="76" t="str">
        <f t="shared" si="4"/>
        <v/>
      </c>
      <c r="L21" s="74" t="str">
        <f>IF(FINAL!P21="","",$L$8*FINAL!P21)</f>
        <v/>
      </c>
      <c r="M21" s="74" t="str">
        <f>IF(FINAL!AB21="","",$M$8*FINAL!AB21)</f>
        <v/>
      </c>
      <c r="N21" s="74" t="str">
        <f>IF(FINAL!AD21="","",$N$8*FINAL!AD21)</f>
        <v/>
      </c>
      <c r="O21" s="77" t="str">
        <f t="shared" si="2"/>
        <v/>
      </c>
      <c r="P21" s="78" t="str">
        <f>IF(O21="","",('INITIAL INPUT'!$J$26*CRS!I21+'INITIAL INPUT'!$K$26*CRS!O21))</f>
        <v/>
      </c>
      <c r="Q21" s="76" t="str">
        <f>IF(P21="","",VLOOKUP(P21,'INITIAL INPUT'!$P$4:$R$34,3))</f>
        <v/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/>
      <c r="Y21" s="166" t="str">
        <f t="shared" si="3"/>
        <v/>
      </c>
      <c r="Z21" s="82"/>
    </row>
    <row r="22" spans="1:27" x14ac:dyDescent="0.35">
      <c r="A22" s="81" t="s">
        <v>38</v>
      </c>
      <c r="B22" s="69" t="str">
        <f>IF(NAMES!B15="","",NAMES!B15)</f>
        <v/>
      </c>
      <c r="C22" s="70" t="str">
        <f>IF(NAMES!C15="","",NAMES!C15)</f>
        <v/>
      </c>
      <c r="D22" s="95" t="str">
        <f>IF(NAMES!D15="","",NAMES!D15)</f>
        <v/>
      </c>
      <c r="E22" s="72" t="str">
        <f>IF(NAMES!E15="","",NAMES!E15)</f>
        <v/>
      </c>
      <c r="F22" s="73" t="str">
        <f>IF(MIDTERM!P22="","",$F$8*MIDTERM!P22)</f>
        <v/>
      </c>
      <c r="G22" s="74" t="str">
        <f>IF(MIDTERM!AB22="","",$G$8*MIDTERM!AB22)</f>
        <v/>
      </c>
      <c r="H22" s="74" t="str">
        <f>IF(MIDTERM!AD22="","",$H$8*MIDTERM!AD22)</f>
        <v/>
      </c>
      <c r="I22" s="75" t="str">
        <f t="shared" si="0"/>
        <v/>
      </c>
      <c r="J22" s="76" t="str">
        <f>IF(I22="","",VLOOKUP(I22,'INITIAL INPUT'!$P$4:$R$34,3))</f>
        <v/>
      </c>
      <c r="K22" s="76" t="str">
        <f t="shared" si="4"/>
        <v/>
      </c>
      <c r="L22" s="74" t="str">
        <f>IF(FINAL!P22="","",$L$8*FINAL!P22)</f>
        <v/>
      </c>
      <c r="M22" s="74" t="str">
        <f>IF(FINAL!AB22="","",$M$8*FINAL!AB22)</f>
        <v/>
      </c>
      <c r="N22" s="74" t="str">
        <f>IF(FINAL!AD22="","",$N$8*FINAL!AD22)</f>
        <v/>
      </c>
      <c r="O22" s="77" t="str">
        <f t="shared" si="2"/>
        <v/>
      </c>
      <c r="P22" s="78" t="str">
        <f>IF(O22="","",('INITIAL INPUT'!$J$26*CRS!I22+'INITIAL INPUT'!$K$26*CRS!O22))</f>
        <v/>
      </c>
      <c r="Q22" s="76" t="str">
        <f>IF(P22="","",VLOOKUP(P22,'INITIAL INPUT'!$P$4:$R$34,3))</f>
        <v/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/>
      <c r="Y22" s="166" t="str">
        <f t="shared" si="3"/>
        <v/>
      </c>
      <c r="Z22" s="82"/>
    </row>
    <row r="23" spans="1:27" x14ac:dyDescent="0.35">
      <c r="A23" s="81" t="s">
        <v>39</v>
      </c>
      <c r="B23" s="69" t="str">
        <f>IF(NAMES!B16="","",NAMES!B16)</f>
        <v/>
      </c>
      <c r="C23" s="70" t="str">
        <f>IF(NAMES!C16="","",NAMES!C16)</f>
        <v/>
      </c>
      <c r="D23" s="95" t="str">
        <f>IF(NAMES!D16="","",NAMES!D16)</f>
        <v/>
      </c>
      <c r="E23" s="72" t="str">
        <f>IF(NAMES!E16="","",NAMES!E16)</f>
        <v/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4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/>
      <c r="Y23" s="166" t="str">
        <f t="shared" si="3"/>
        <v/>
      </c>
      <c r="Z23" s="82"/>
    </row>
    <row r="24" spans="1:27" x14ac:dyDescent="0.35">
      <c r="A24" s="81" t="s">
        <v>40</v>
      </c>
      <c r="B24" s="69" t="str">
        <f>IF(NAMES!B17="","",NAMES!B17)</f>
        <v/>
      </c>
      <c r="C24" s="70" t="str">
        <f>IF(NAMES!C17="","",NAMES!C17)</f>
        <v/>
      </c>
      <c r="D24" s="95" t="str">
        <f>IF(NAMES!D17="","",NAMES!D17)</f>
        <v/>
      </c>
      <c r="E24" s="72" t="str">
        <f>IF(NAMES!E17="","",NAMES!E17)</f>
        <v/>
      </c>
      <c r="F24" s="73" t="str">
        <f>IF(MIDTERM!P24="","",$F$8*MIDTERM!P24)</f>
        <v/>
      </c>
      <c r="G24" s="74" t="str">
        <f>IF(MIDTERM!AB24="","",$G$8*MIDTERM!AB24)</f>
        <v/>
      </c>
      <c r="H24" s="74" t="str">
        <f>IF(MIDTERM!AD24="","",$H$8*MIDTERM!AD24)</f>
        <v/>
      </c>
      <c r="I24" s="75" t="str">
        <f t="shared" si="0"/>
        <v/>
      </c>
      <c r="J24" s="76" t="str">
        <f>IF(I24="","",VLOOKUP(I24,'INITIAL INPUT'!$P$4:$R$34,3))</f>
        <v/>
      </c>
      <c r="K24" s="76" t="str">
        <f t="shared" si="4"/>
        <v/>
      </c>
      <c r="L24" s="74" t="str">
        <f>IF(FINAL!P24="","",$L$8*FINAL!P24)</f>
        <v/>
      </c>
      <c r="M24" s="74" t="str">
        <f>IF(FINAL!AB24="","",$M$8*FINAL!AB24)</f>
        <v/>
      </c>
      <c r="N24" s="74" t="str">
        <f>IF(FINAL!AD24="","",$N$8*FINAL!AD24)</f>
        <v/>
      </c>
      <c r="O24" s="77" t="str">
        <f t="shared" si="2"/>
        <v/>
      </c>
      <c r="P24" s="78" t="str">
        <f>IF(O24="","",('INITIAL INPUT'!$J$26*CRS!I24+'INITIAL INPUT'!$K$26*CRS!O24))</f>
        <v/>
      </c>
      <c r="Q24" s="76" t="str">
        <f>IF(P24="","",VLOOKUP(P24,'INITIAL INPUT'!$P$4:$R$34,3))</f>
        <v/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/>
      <c r="Y24" s="166" t="str">
        <f t="shared" si="3"/>
        <v/>
      </c>
      <c r="Z24" s="82"/>
    </row>
    <row r="25" spans="1:27" x14ac:dyDescent="0.35">
      <c r="A25" s="81" t="s">
        <v>41</v>
      </c>
      <c r="B25" s="69" t="str">
        <f>IF(NAMES!B18="","",NAMES!B18)</f>
        <v/>
      </c>
      <c r="C25" s="70" t="str">
        <f>IF(NAMES!C18="","",NAMES!C18)</f>
        <v/>
      </c>
      <c r="D25" s="95" t="str">
        <f>IF(NAMES!D18="","",NAMES!D18)</f>
        <v/>
      </c>
      <c r="E25" s="72" t="str">
        <f>IF(NAMES!E18="","",NAMES!E18)</f>
        <v/>
      </c>
      <c r="F25" s="73" t="str">
        <f>IF(MIDTERM!P25="","",$F$8*MIDTERM!P25)</f>
        <v/>
      </c>
      <c r="G25" s="74" t="str">
        <f>IF(MIDTERM!AB25="","",$G$8*MIDTERM!AB25)</f>
        <v/>
      </c>
      <c r="H25" s="74" t="str">
        <f>IF(MIDTERM!AD25="","",$H$8*MIDTERM!AD25)</f>
        <v/>
      </c>
      <c r="I25" s="75" t="str">
        <f t="shared" si="0"/>
        <v/>
      </c>
      <c r="J25" s="76" t="str">
        <f>IF(I25="","",VLOOKUP(I25,'INITIAL INPUT'!$P$4:$R$34,3))</f>
        <v/>
      </c>
      <c r="K25" s="76" t="str">
        <f t="shared" si="4"/>
        <v/>
      </c>
      <c r="L25" s="74" t="str">
        <f>IF(FINAL!P25="","",$L$8*FINAL!P25)</f>
        <v/>
      </c>
      <c r="M25" s="74" t="str">
        <f>IF(FINAL!AB25="","",$M$8*FINAL!AB25)</f>
        <v/>
      </c>
      <c r="N25" s="74" t="str">
        <f>IF(FINAL!AD25="","",$N$8*FINAL!AD25)</f>
        <v/>
      </c>
      <c r="O25" s="77" t="str">
        <f t="shared" si="2"/>
        <v/>
      </c>
      <c r="P25" s="78" t="str">
        <f>IF(O25="","",('INITIAL INPUT'!$J$26*CRS!I25+'INITIAL INPUT'!$K$26*CRS!O25))</f>
        <v/>
      </c>
      <c r="Q25" s="76" t="str">
        <f>IF(P25="","",VLOOKUP(P25,'INITIAL INPUT'!$P$4:$R$34,3))</f>
        <v/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/>
      <c r="Y25" s="166" t="str">
        <f t="shared" si="3"/>
        <v/>
      </c>
      <c r="Z25" s="82"/>
    </row>
    <row r="26" spans="1:27" x14ac:dyDescent="0.35">
      <c r="A26" s="81" t="s">
        <v>42</v>
      </c>
      <c r="B26" s="69" t="str">
        <f>IF(NAMES!B19="","",NAMES!B19)</f>
        <v/>
      </c>
      <c r="C26" s="70" t="str">
        <f>IF(NAMES!C19="","",NAMES!C19)</f>
        <v/>
      </c>
      <c r="D26" s="95" t="str">
        <f>IF(NAMES!D19="","",NAMES!D19)</f>
        <v/>
      </c>
      <c r="E26" s="72" t="str">
        <f>IF(NAMES!E19="","",NAMES!E19)</f>
        <v/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4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/>
      <c r="Y26" s="166" t="str">
        <f t="shared" si="3"/>
        <v/>
      </c>
      <c r="Z26" s="268"/>
      <c r="AA26" s="255" t="s">
        <v>117</v>
      </c>
    </row>
    <row r="27" spans="1:27" x14ac:dyDescent="0.35">
      <c r="A27" s="81" t="s">
        <v>43</v>
      </c>
      <c r="B27" s="69" t="str">
        <f>IF(NAMES!B20="","",NAMES!B20)</f>
        <v/>
      </c>
      <c r="C27" s="70" t="str">
        <f>IF(NAMES!C20="","",NAMES!C20)</f>
        <v/>
      </c>
      <c r="D27" s="95" t="str">
        <f>IF(NAMES!D20="","",NAMES!D20)</f>
        <v/>
      </c>
      <c r="E27" s="72" t="str">
        <f>IF(NAMES!E20="","",NAMES!E20)</f>
        <v/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4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/>
      <c r="Y27" s="166" t="str">
        <f t="shared" si="3"/>
        <v/>
      </c>
      <c r="Z27" s="269"/>
      <c r="AA27" s="256"/>
    </row>
    <row r="28" spans="1:27" x14ac:dyDescent="0.35">
      <c r="A28" s="81" t="s">
        <v>44</v>
      </c>
      <c r="B28" s="69" t="str">
        <f>IF(NAMES!B21="","",NAMES!B21)</f>
        <v/>
      </c>
      <c r="C28" s="70" t="str">
        <f>IF(NAMES!C21="","",NAMES!C21)</f>
        <v/>
      </c>
      <c r="D28" s="95" t="str">
        <f>IF(NAMES!D21="","",NAMES!D21)</f>
        <v/>
      </c>
      <c r="E28" s="72" t="str">
        <f>IF(NAMES!E21="","",NAMES!E21)</f>
        <v/>
      </c>
      <c r="F28" s="73" t="str">
        <f>IF(MIDTERM!P28="","",$F$8*MIDTERM!P28)</f>
        <v/>
      </c>
      <c r="G28" s="74" t="str">
        <f>IF(MIDTERM!AB28="","",$G$8*MIDTERM!AB28)</f>
        <v/>
      </c>
      <c r="H28" s="74" t="str">
        <f>IF(MIDTERM!AD28="","",$H$8*MIDTERM!AD28)</f>
        <v/>
      </c>
      <c r="I28" s="75" t="str">
        <f t="shared" si="0"/>
        <v/>
      </c>
      <c r="J28" s="76" t="str">
        <f>IF(I28="","",VLOOKUP(I28,'INITIAL INPUT'!$P$4:$R$34,3))</f>
        <v/>
      </c>
      <c r="K28" s="76" t="str">
        <f t="shared" si="4"/>
        <v/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/>
      <c r="Y28" s="166" t="str">
        <f t="shared" si="3"/>
        <v/>
      </c>
      <c r="Z28" s="269"/>
      <c r="AA28" s="256"/>
    </row>
    <row r="29" spans="1:27" ht="12.75" customHeight="1" x14ac:dyDescent="0.35">
      <c r="A29" s="81" t="s">
        <v>45</v>
      </c>
      <c r="B29" s="69" t="str">
        <f>IF(NAMES!B22="","",NAMES!B22)</f>
        <v/>
      </c>
      <c r="C29" s="70" t="str">
        <f>IF(NAMES!C22="","",NAMES!C22)</f>
        <v/>
      </c>
      <c r="D29" s="95" t="str">
        <f>IF(NAMES!D22="","",NAMES!D22)</f>
        <v/>
      </c>
      <c r="E29" s="72" t="str">
        <f>IF(NAMES!E22="","",NAMES!E22)</f>
        <v/>
      </c>
      <c r="F29" s="73" t="str">
        <f>IF(MIDTERM!P29="","",$F$8*MIDTERM!P29)</f>
        <v/>
      </c>
      <c r="G29" s="74" t="str">
        <f>IF(MIDTERM!AB29="","",$G$8*MIDTERM!AB29)</f>
        <v/>
      </c>
      <c r="H29" s="74" t="str">
        <f>IF(MIDTERM!AD29="","",$H$8*MIDTERM!AD29)</f>
        <v/>
      </c>
      <c r="I29" s="75" t="str">
        <f t="shared" si="0"/>
        <v/>
      </c>
      <c r="J29" s="76" t="str">
        <f>IF(I29="","",VLOOKUP(I29,'INITIAL INPUT'!$P$4:$R$34,3))</f>
        <v/>
      </c>
      <c r="K29" s="76" t="str">
        <f t="shared" si="4"/>
        <v/>
      </c>
      <c r="L29" s="74" t="str">
        <f>IF(FINAL!P29="","",$L$8*FINAL!P29)</f>
        <v/>
      </c>
      <c r="M29" s="74" t="str">
        <f>IF(FINAL!AB29="","",$M$8*FINAL!AB29)</f>
        <v/>
      </c>
      <c r="N29" s="74" t="str">
        <f>IF(FINAL!AD29="","",$N$8*FINAL!AD29)</f>
        <v/>
      </c>
      <c r="O29" s="77" t="str">
        <f t="shared" si="2"/>
        <v/>
      </c>
      <c r="P29" s="78" t="str">
        <f>IF(O29="","",('INITIAL INPUT'!$J$26*CRS!I29+'INITIAL INPUT'!$K$26*CRS!O29))</f>
        <v/>
      </c>
      <c r="Q29" s="76" t="str">
        <f>IF(P29="","",VLOOKUP(P29,'INITIAL INPUT'!$P$4:$R$34,3))</f>
        <v/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/>
      <c r="Y29" s="166" t="str">
        <f t="shared" si="3"/>
        <v/>
      </c>
      <c r="Z29" s="269"/>
      <c r="AA29" s="256"/>
    </row>
    <row r="30" spans="1:27" x14ac:dyDescent="0.35">
      <c r="A30" s="81" t="s">
        <v>46</v>
      </c>
      <c r="B30" s="69" t="str">
        <f>IF(NAMES!B23="","",NAMES!B23)</f>
        <v/>
      </c>
      <c r="C30" s="70" t="str">
        <f>IF(NAMES!C23="","",NAMES!C23)</f>
        <v/>
      </c>
      <c r="D30" s="95" t="str">
        <f>IF(NAMES!D23="","",NAMES!D23)</f>
        <v/>
      </c>
      <c r="E30" s="72" t="str">
        <f>IF(NAMES!E23="","",NAMES!E23)</f>
        <v/>
      </c>
      <c r="F30" s="73" t="str">
        <f>IF(MIDTERM!P30="","",$F$8*MIDTERM!P30)</f>
        <v/>
      </c>
      <c r="G30" s="74" t="str">
        <f>IF(MIDTERM!AB30="","",$G$8*MIDTERM!AB30)</f>
        <v/>
      </c>
      <c r="H30" s="74" t="str">
        <f>IF(MIDTERM!AD30="","",$H$8*MIDTERM!AD30)</f>
        <v/>
      </c>
      <c r="I30" s="75" t="str">
        <f t="shared" si="0"/>
        <v/>
      </c>
      <c r="J30" s="76" t="str">
        <f>IF(I30="","",VLOOKUP(I30,'INITIAL INPUT'!$P$4:$R$34,3))</f>
        <v/>
      </c>
      <c r="K30" s="76" t="str">
        <f t="shared" si="4"/>
        <v/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/>
      <c r="Y30" s="166" t="str">
        <f t="shared" si="3"/>
        <v/>
      </c>
      <c r="Z30" s="269"/>
      <c r="AA30" s="256"/>
    </row>
    <row r="31" spans="1:27" x14ac:dyDescent="0.35">
      <c r="A31" s="81" t="s">
        <v>47</v>
      </c>
      <c r="B31" s="69" t="str">
        <f>IF(NAMES!B24="","",NAMES!B24)</f>
        <v/>
      </c>
      <c r="C31" s="70" t="str">
        <f>IF(NAMES!C24="","",NAMES!C24)</f>
        <v/>
      </c>
      <c r="D31" s="95" t="str">
        <f>IF(NAMES!D24="","",NAMES!D24)</f>
        <v/>
      </c>
      <c r="E31" s="72" t="str">
        <f>IF(NAMES!E24="","",NAMES!E24)</f>
        <v/>
      </c>
      <c r="F31" s="73" t="str">
        <f>IF(MIDTERM!P31="","",$F$8*MIDTERM!P31)</f>
        <v/>
      </c>
      <c r="G31" s="74" t="str">
        <f>IF(MIDTERM!AB31="","",$G$8*MIDTERM!AB31)</f>
        <v/>
      </c>
      <c r="H31" s="74" t="str">
        <f>IF(MIDTERM!AD31="","",$H$8*MIDTERM!AD31)</f>
        <v/>
      </c>
      <c r="I31" s="75" t="str">
        <f t="shared" si="0"/>
        <v/>
      </c>
      <c r="J31" s="76" t="str">
        <f>IF(I31="","",VLOOKUP(I31,'INITIAL INPUT'!$P$4:$R$34,3))</f>
        <v/>
      </c>
      <c r="K31" s="76" t="str">
        <f t="shared" si="4"/>
        <v/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/>
      <c r="Y31" s="166" t="str">
        <f t="shared" si="3"/>
        <v/>
      </c>
      <c r="Z31" s="269"/>
      <c r="AA31" s="256"/>
    </row>
    <row r="32" spans="1:27" x14ac:dyDescent="0.35">
      <c r="A32" s="81" t="s">
        <v>48</v>
      </c>
      <c r="B32" s="69" t="str">
        <f>IF(NAMES!B25="","",NAMES!B25)</f>
        <v/>
      </c>
      <c r="C32" s="70" t="str">
        <f>IF(NAMES!C25="","",NAMES!C25)</f>
        <v/>
      </c>
      <c r="D32" s="95" t="str">
        <f>IF(NAMES!D25="","",NAMES!D25)</f>
        <v/>
      </c>
      <c r="E32" s="72" t="str">
        <f>IF(NAMES!E25="","",NAMES!E25)</f>
        <v/>
      </c>
      <c r="F32" s="73" t="str">
        <f>IF(MIDTERM!P32="","",$F$8*MIDTERM!P32)</f>
        <v/>
      </c>
      <c r="G32" s="74" t="str">
        <f>IF(MIDTERM!AB32="","",$G$8*MIDTERM!AB32)</f>
        <v/>
      </c>
      <c r="H32" s="74" t="str">
        <f>IF(MIDTERM!AD32="","",$H$8*MIDTERM!AD32)</f>
        <v/>
      </c>
      <c r="I32" s="75" t="str">
        <f t="shared" si="0"/>
        <v/>
      </c>
      <c r="J32" s="76" t="str">
        <f>IF(I32="","",VLOOKUP(I32,'INITIAL INPUT'!$P$4:$R$34,3))</f>
        <v/>
      </c>
      <c r="K32" s="76" t="str">
        <f t="shared" si="4"/>
        <v/>
      </c>
      <c r="L32" s="74" t="str">
        <f>IF(FINAL!P32="","",$L$8*FINAL!P32)</f>
        <v/>
      </c>
      <c r="M32" s="74" t="str">
        <f>IF(FINAL!AB32="","",$M$8*FINAL!AB32)</f>
        <v/>
      </c>
      <c r="N32" s="74" t="str">
        <f>IF(FINAL!AD32="","",$N$8*FINAL!AD32)</f>
        <v/>
      </c>
      <c r="O32" s="77" t="str">
        <f t="shared" si="2"/>
        <v/>
      </c>
      <c r="P32" s="78" t="str">
        <f>IF(O32="","",('INITIAL INPUT'!$J$26*CRS!I32+'INITIAL INPUT'!$K$26*CRS!O32))</f>
        <v/>
      </c>
      <c r="Q32" s="76" t="str">
        <f>IF(P32="","",VLOOKUP(P32,'INITIAL INPUT'!$P$4:$R$34,3))</f>
        <v/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/>
      <c r="Y32" s="166" t="str">
        <f t="shared" si="3"/>
        <v/>
      </c>
      <c r="Z32" s="269"/>
      <c r="AA32" s="256"/>
    </row>
    <row r="33" spans="1:27" x14ac:dyDescent="0.35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4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/>
      <c r="Y33" s="166" t="str">
        <f t="shared" si="3"/>
        <v/>
      </c>
      <c r="Z33" s="269"/>
      <c r="AA33" s="256"/>
    </row>
    <row r="34" spans="1:27" x14ac:dyDescent="0.35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4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/>
      <c r="Y34" s="166" t="str">
        <f t="shared" si="3"/>
        <v/>
      </c>
      <c r="Z34" s="269"/>
      <c r="AA34" s="256"/>
    </row>
    <row r="35" spans="1:27" x14ac:dyDescent="0.35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4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/>
      <c r="Y35" s="166" t="str">
        <f t="shared" si="3"/>
        <v/>
      </c>
      <c r="Z35" s="269"/>
      <c r="AA35" s="256"/>
    </row>
    <row r="36" spans="1:27" x14ac:dyDescent="0.35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4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/>
      <c r="Y36" s="166" t="str">
        <f t="shared" si="3"/>
        <v/>
      </c>
      <c r="Z36" s="269"/>
      <c r="AA36" s="256"/>
    </row>
    <row r="37" spans="1:27" x14ac:dyDescent="0.35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4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/>
      <c r="Y37" s="166" t="str">
        <f t="shared" si="3"/>
        <v/>
      </c>
      <c r="Z37" s="269"/>
      <c r="AA37" s="256"/>
    </row>
    <row r="38" spans="1:27" x14ac:dyDescent="0.35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4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/>
      <c r="Y38" s="166" t="str">
        <f t="shared" si="3"/>
        <v/>
      </c>
      <c r="Z38" s="269"/>
      <c r="AA38" s="256"/>
    </row>
    <row r="39" spans="1:27" x14ac:dyDescent="0.35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4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/>
      <c r="Y39" s="166" t="str">
        <f t="shared" si="3"/>
        <v/>
      </c>
      <c r="Z39" s="269"/>
      <c r="AA39" s="256"/>
    </row>
    <row r="40" spans="1:27" x14ac:dyDescent="0.35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4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/>
      <c r="Y40" s="166" t="str">
        <f t="shared" si="3"/>
        <v/>
      </c>
      <c r="Z40" s="269"/>
      <c r="AA40" s="256"/>
    </row>
    <row r="41" spans="1:27" x14ac:dyDescent="0.35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 x14ac:dyDescent="0.35">
      <c r="A42" s="312" t="str">
        <f>A1</f>
        <v>CCJE-INTL I  COMP 1</v>
      </c>
      <c r="B42" s="313"/>
      <c r="C42" s="314"/>
      <c r="D42" s="314"/>
      <c r="E42" s="315"/>
      <c r="F42" s="320" t="str">
        <f>F1</f>
        <v>MIDTERM</v>
      </c>
      <c r="G42" s="321"/>
      <c r="H42" s="321"/>
      <c r="I42" s="321"/>
      <c r="J42" s="322"/>
      <c r="K42" s="172"/>
      <c r="L42" s="252" t="str">
        <f>L1</f>
        <v>FINAL</v>
      </c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4"/>
      <c r="Y42" s="63"/>
      <c r="Z42" s="82"/>
    </row>
    <row r="43" spans="1:27" s="65" customFormat="1" ht="15" customHeight="1" x14ac:dyDescent="0.45">
      <c r="A43" s="316"/>
      <c r="B43" s="317"/>
      <c r="C43" s="318"/>
      <c r="D43" s="318"/>
      <c r="E43" s="319"/>
      <c r="F43" s="323" t="str">
        <f>F2</f>
        <v>Class Standing</v>
      </c>
      <c r="G43" s="326" t="str">
        <f>G2</f>
        <v>Laboratory</v>
      </c>
      <c r="H43" s="280" t="str">
        <f>H2</f>
        <v>EXAM</v>
      </c>
      <c r="I43" s="257" t="str">
        <f>I2</f>
        <v>SCORE</v>
      </c>
      <c r="J43" s="330" t="str">
        <f>J2</f>
        <v>GRADE (%)</v>
      </c>
      <c r="K43" s="185"/>
      <c r="L43" s="323" t="str">
        <f>L2</f>
        <v>Class Standing</v>
      </c>
      <c r="M43" s="326" t="str">
        <f>M2</f>
        <v>Laboratory</v>
      </c>
      <c r="N43" s="280" t="s">
        <v>88</v>
      </c>
      <c r="O43" s="282" t="str">
        <f>O2</f>
        <v>RAW SCORE</v>
      </c>
      <c r="P43" s="257" t="str">
        <f>P2</f>
        <v>SCORE</v>
      </c>
      <c r="Q43" s="330" t="str">
        <f>Q2</f>
        <v>GRADE (%)</v>
      </c>
      <c r="R43" s="323" t="str">
        <f>IF(PART1=0,"",PART1)</f>
        <v>Class Standing</v>
      </c>
      <c r="S43" s="326" t="str">
        <f>IF(PART2=0,"",PART2)</f>
        <v>Laboratory</v>
      </c>
      <c r="T43" s="280" t="s">
        <v>88</v>
      </c>
      <c r="U43" s="282" t="str">
        <f>U2</f>
        <v>RAW SCORE</v>
      </c>
      <c r="V43" s="257" t="str">
        <f>V2</f>
        <v>SCORE</v>
      </c>
      <c r="W43" s="260" t="str">
        <f>W2</f>
        <v>GRADE (%)</v>
      </c>
      <c r="X43" s="263" t="str">
        <f>X2</f>
        <v>FINAL GRADE (%)</v>
      </c>
      <c r="Y43" s="265" t="str">
        <f>Y2</f>
        <v>REMARKS</v>
      </c>
    </row>
    <row r="44" spans="1:27" s="65" customFormat="1" ht="15" customHeight="1" x14ac:dyDescent="0.35">
      <c r="A44" s="299" t="str">
        <f>A3</f>
        <v>COMPUTER APPLICATIONS</v>
      </c>
      <c r="B44" s="300"/>
      <c r="C44" s="301"/>
      <c r="D44" s="301"/>
      <c r="E44" s="302"/>
      <c r="F44" s="324"/>
      <c r="G44" s="327"/>
      <c r="H44" s="281"/>
      <c r="I44" s="258"/>
      <c r="J44" s="331"/>
      <c r="K44" s="186"/>
      <c r="L44" s="324"/>
      <c r="M44" s="327"/>
      <c r="N44" s="281"/>
      <c r="O44" s="282"/>
      <c r="P44" s="258"/>
      <c r="Q44" s="331"/>
      <c r="R44" s="324"/>
      <c r="S44" s="327"/>
      <c r="T44" s="281"/>
      <c r="U44" s="282"/>
      <c r="V44" s="258"/>
      <c r="W44" s="261"/>
      <c r="X44" s="263"/>
      <c r="Y44" s="266"/>
    </row>
    <row r="45" spans="1:27" s="65" customFormat="1" ht="12.75" customHeight="1" x14ac:dyDescent="0.35">
      <c r="A45" s="303" t="str">
        <f>A4</f>
        <v>WSAT 9:30-11:00  WSAT 1:30PM-3:30PM</v>
      </c>
      <c r="B45" s="304"/>
      <c r="C45" s="305"/>
      <c r="D45" s="306"/>
      <c r="E45" s="66" t="str">
        <f>E4</f>
        <v>M305</v>
      </c>
      <c r="F45" s="324"/>
      <c r="G45" s="327"/>
      <c r="H45" s="281"/>
      <c r="I45" s="258"/>
      <c r="J45" s="331"/>
      <c r="K45" s="186"/>
      <c r="L45" s="324"/>
      <c r="M45" s="327"/>
      <c r="N45" s="281"/>
      <c r="O45" s="282"/>
      <c r="P45" s="258"/>
      <c r="Q45" s="331"/>
      <c r="R45" s="324"/>
      <c r="S45" s="327"/>
      <c r="T45" s="281"/>
      <c r="U45" s="282"/>
      <c r="V45" s="258"/>
      <c r="W45" s="261"/>
      <c r="X45" s="263"/>
      <c r="Y45" s="266"/>
    </row>
    <row r="46" spans="1:27" s="65" customFormat="1" ht="12.6" customHeight="1" x14ac:dyDescent="0.35">
      <c r="A46" s="303" t="str">
        <f>A5</f>
        <v>1 Trimester SY 2018 - 2019</v>
      </c>
      <c r="B46" s="304"/>
      <c r="C46" s="305"/>
      <c r="D46" s="306"/>
      <c r="E46" s="307"/>
      <c r="F46" s="324"/>
      <c r="G46" s="327"/>
      <c r="H46" s="329" t="str">
        <f>H5</f>
        <v>OCT 15 - 20, 2018</v>
      </c>
      <c r="I46" s="258"/>
      <c r="J46" s="331"/>
      <c r="K46" s="186"/>
      <c r="L46" s="324"/>
      <c r="M46" s="327"/>
      <c r="N46" s="329" t="str">
        <f>N5</f>
        <v>NOV 29 - DEC 3, 2018</v>
      </c>
      <c r="O46" s="282"/>
      <c r="P46" s="258"/>
      <c r="Q46" s="331"/>
      <c r="R46" s="324"/>
      <c r="S46" s="327"/>
      <c r="T46" s="329">
        <f>T5</f>
        <v>0</v>
      </c>
      <c r="U46" s="282"/>
      <c r="V46" s="258"/>
      <c r="W46" s="261"/>
      <c r="X46" s="263"/>
      <c r="Y46" s="266"/>
    </row>
    <row r="47" spans="1:27" s="65" customFormat="1" ht="12.75" customHeight="1" x14ac:dyDescent="0.35">
      <c r="A47" s="308" t="str">
        <f>A6</f>
        <v>Inst/Prof:Leonard Prim Francis G. Reyes</v>
      </c>
      <c r="B47" s="309"/>
      <c r="C47" s="310"/>
      <c r="D47" s="281"/>
      <c r="E47" s="333"/>
      <c r="F47" s="324"/>
      <c r="G47" s="327"/>
      <c r="H47" s="281"/>
      <c r="I47" s="258"/>
      <c r="J47" s="331"/>
      <c r="K47" s="186"/>
      <c r="L47" s="324"/>
      <c r="M47" s="327"/>
      <c r="N47" s="281"/>
      <c r="O47" s="282"/>
      <c r="P47" s="258"/>
      <c r="Q47" s="331"/>
      <c r="R47" s="324"/>
      <c r="S47" s="327"/>
      <c r="T47" s="281"/>
      <c r="U47" s="282"/>
      <c r="V47" s="258"/>
      <c r="W47" s="261"/>
      <c r="X47" s="263"/>
      <c r="Y47" s="266"/>
    </row>
    <row r="48" spans="1:27" ht="13.15" customHeight="1" x14ac:dyDescent="0.35">
      <c r="A48" s="334" t="str">
        <f>A7</f>
        <v>CLASS LIST</v>
      </c>
      <c r="B48" s="335"/>
      <c r="C48" s="335"/>
      <c r="D48" s="335"/>
      <c r="E48" s="336"/>
      <c r="F48" s="324"/>
      <c r="G48" s="327"/>
      <c r="H48" s="281"/>
      <c r="I48" s="258"/>
      <c r="J48" s="331"/>
      <c r="K48" s="186"/>
      <c r="L48" s="324"/>
      <c r="M48" s="327"/>
      <c r="N48" s="281"/>
      <c r="O48" s="283"/>
      <c r="P48" s="258"/>
      <c r="Q48" s="331"/>
      <c r="R48" s="324"/>
      <c r="S48" s="327"/>
      <c r="T48" s="281"/>
      <c r="U48" s="283"/>
      <c r="V48" s="258"/>
      <c r="W48" s="261"/>
      <c r="X48" s="263"/>
      <c r="Y48" s="266"/>
      <c r="Z48" s="82"/>
    </row>
    <row r="49" spans="1:26" ht="12" customHeight="1" x14ac:dyDescent="0.35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5"/>
      <c r="G49" s="328"/>
      <c r="H49" s="328"/>
      <c r="I49" s="259"/>
      <c r="J49" s="332"/>
      <c r="K49" s="187"/>
      <c r="L49" s="325"/>
      <c r="M49" s="328"/>
      <c r="N49" s="328"/>
      <c r="O49" s="284"/>
      <c r="P49" s="259"/>
      <c r="Q49" s="332"/>
      <c r="R49" s="325"/>
      <c r="S49" s="328"/>
      <c r="T49" s="328"/>
      <c r="U49" s="284"/>
      <c r="V49" s="259"/>
      <c r="W49" s="262"/>
      <c r="X49" s="264"/>
      <c r="Y49" s="267"/>
      <c r="Z49" s="82"/>
    </row>
    <row r="50" spans="1:26" x14ac:dyDescent="0.35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7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8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9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0">Q50</f>
        <v/>
      </c>
      <c r="Y50" s="166" t="str">
        <f>IF(X50="","",IF(X50="OD","OD",IF(X50="UD","UD",IF(X50="INC","NFE",IF(X50&gt;74,"PASSED","FAILED")))))</f>
        <v/>
      </c>
      <c r="Z50" s="82"/>
    </row>
    <row r="51" spans="1:26" x14ac:dyDescent="0.35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7"/>
        <v/>
      </c>
      <c r="J51" s="76" t="str">
        <f>IF(I51="","",VLOOKUP(I51,'INITIAL INPUT'!$P$4:$R$34,3))</f>
        <v/>
      </c>
      <c r="K51" s="76" t="str">
        <f t="shared" ref="K51:K80" si="11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8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9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0"/>
        <v/>
      </c>
      <c r="Y51" s="166" t="str">
        <f t="shared" ref="Y51:Y80" si="12">IF(X51="","",IF(X51="OD","OD",IF(X51="UD","UD",IF(X51="INC","NFE",IF(X51&gt;74,"PASSED","FAILED")))))</f>
        <v/>
      </c>
      <c r="Z51" s="82"/>
    </row>
    <row r="52" spans="1:26" x14ac:dyDescent="0.35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7"/>
        <v/>
      </c>
      <c r="J52" s="76" t="str">
        <f>IF(I52="","",VLOOKUP(I52,'INITIAL INPUT'!$P$4:$R$34,3))</f>
        <v/>
      </c>
      <c r="K52" s="76" t="str">
        <f t="shared" si="11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8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9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0"/>
        <v/>
      </c>
      <c r="Y52" s="166" t="str">
        <f t="shared" si="12"/>
        <v/>
      </c>
      <c r="Z52" s="82"/>
    </row>
    <row r="53" spans="1:26" x14ac:dyDescent="0.35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7"/>
        <v/>
      </c>
      <c r="J53" s="76" t="str">
        <f>IF(I53="","",VLOOKUP(I53,'INITIAL INPUT'!$P$4:$R$34,3))</f>
        <v/>
      </c>
      <c r="K53" s="76" t="str">
        <f t="shared" si="11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8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9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0"/>
        <v/>
      </c>
      <c r="Y53" s="166" t="str">
        <f t="shared" si="12"/>
        <v/>
      </c>
      <c r="Z53" s="82"/>
    </row>
    <row r="54" spans="1:26" x14ac:dyDescent="0.35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7"/>
        <v/>
      </c>
      <c r="J54" s="76" t="str">
        <f>IF(I54="","",VLOOKUP(I54,'INITIAL INPUT'!$P$4:$R$34,3))</f>
        <v/>
      </c>
      <c r="K54" s="76" t="str">
        <f t="shared" si="11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8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9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0"/>
        <v/>
      </c>
      <c r="Y54" s="166" t="str">
        <f t="shared" si="12"/>
        <v/>
      </c>
      <c r="Z54" s="82"/>
    </row>
    <row r="55" spans="1:26" x14ac:dyDescent="0.35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7"/>
        <v/>
      </c>
      <c r="J55" s="76" t="str">
        <f>IF(I55="","",VLOOKUP(I55,'INITIAL INPUT'!$P$4:$R$34,3))</f>
        <v/>
      </c>
      <c r="K55" s="76" t="str">
        <f t="shared" si="11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8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9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0"/>
        <v/>
      </c>
      <c r="Y55" s="166" t="str">
        <f t="shared" si="12"/>
        <v/>
      </c>
      <c r="Z55" s="82"/>
    </row>
    <row r="56" spans="1:26" x14ac:dyDescent="0.35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7"/>
        <v/>
      </c>
      <c r="J56" s="76" t="str">
        <f>IF(I56="","",VLOOKUP(I56,'INITIAL INPUT'!$P$4:$R$34,3))</f>
        <v/>
      </c>
      <c r="K56" s="76" t="str">
        <f t="shared" si="11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8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9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0"/>
        <v/>
      </c>
      <c r="Y56" s="166" t="str">
        <f t="shared" si="12"/>
        <v/>
      </c>
      <c r="Z56" s="82"/>
    </row>
    <row r="57" spans="1:26" x14ac:dyDescent="0.35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7"/>
        <v/>
      </c>
      <c r="J57" s="76" t="str">
        <f>IF(I57="","",VLOOKUP(I57,'INITIAL INPUT'!$P$4:$R$34,3))</f>
        <v/>
      </c>
      <c r="K57" s="76" t="str">
        <f t="shared" si="11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8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9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0"/>
        <v/>
      </c>
      <c r="Y57" s="166" t="str">
        <f t="shared" si="12"/>
        <v/>
      </c>
      <c r="Z57" s="82"/>
    </row>
    <row r="58" spans="1:26" x14ac:dyDescent="0.35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7"/>
        <v/>
      </c>
      <c r="J58" s="76" t="str">
        <f>IF(I58="","",VLOOKUP(I58,'INITIAL INPUT'!$P$4:$R$34,3))</f>
        <v/>
      </c>
      <c r="K58" s="76" t="str">
        <f t="shared" si="11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8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9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0"/>
        <v/>
      </c>
      <c r="Y58" s="166" t="str">
        <f t="shared" si="12"/>
        <v/>
      </c>
      <c r="Z58" s="82"/>
    </row>
    <row r="59" spans="1:26" x14ac:dyDescent="0.35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7"/>
        <v/>
      </c>
      <c r="J59" s="76" t="str">
        <f>IF(I59="","",VLOOKUP(I59,'INITIAL INPUT'!$P$4:$R$34,3))</f>
        <v/>
      </c>
      <c r="K59" s="76" t="str">
        <f t="shared" si="11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8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9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0"/>
        <v/>
      </c>
      <c r="Y59" s="166" t="str">
        <f t="shared" si="12"/>
        <v/>
      </c>
      <c r="Z59" s="82"/>
    </row>
    <row r="60" spans="1:26" x14ac:dyDescent="0.35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7"/>
        <v/>
      </c>
      <c r="J60" s="76" t="str">
        <f>IF(I60="","",VLOOKUP(I60,'INITIAL INPUT'!$P$4:$R$34,3))</f>
        <v/>
      </c>
      <c r="K60" s="76" t="str">
        <f t="shared" si="11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8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9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0"/>
        <v/>
      </c>
      <c r="Y60" s="166" t="str">
        <f t="shared" si="12"/>
        <v/>
      </c>
      <c r="Z60" s="82"/>
    </row>
    <row r="61" spans="1:26" x14ac:dyDescent="0.35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7"/>
        <v/>
      </c>
      <c r="J61" s="76" t="str">
        <f>IF(I61="","",VLOOKUP(I61,'INITIAL INPUT'!$P$4:$R$34,3))</f>
        <v/>
      </c>
      <c r="K61" s="76" t="str">
        <f t="shared" si="11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8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9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0"/>
        <v/>
      </c>
      <c r="Y61" s="166" t="str">
        <f t="shared" si="12"/>
        <v/>
      </c>
      <c r="Z61" s="82"/>
    </row>
    <row r="62" spans="1:26" x14ac:dyDescent="0.35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7"/>
        <v/>
      </c>
      <c r="J62" s="76" t="str">
        <f>IF(I62="","",VLOOKUP(I62,'INITIAL INPUT'!$P$4:$R$34,3))</f>
        <v/>
      </c>
      <c r="K62" s="76" t="str">
        <f t="shared" si="11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8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9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0"/>
        <v/>
      </c>
      <c r="Y62" s="166" t="str">
        <f t="shared" si="12"/>
        <v/>
      </c>
      <c r="Z62" s="82"/>
    </row>
    <row r="63" spans="1:26" x14ac:dyDescent="0.35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7"/>
        <v/>
      </c>
      <c r="J63" s="76" t="str">
        <f>IF(I63="","",VLOOKUP(I63,'INITIAL INPUT'!$P$4:$R$34,3))</f>
        <v/>
      </c>
      <c r="K63" s="76" t="str">
        <f t="shared" si="11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8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9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0"/>
        <v/>
      </c>
      <c r="Y63" s="166" t="str">
        <f t="shared" si="12"/>
        <v/>
      </c>
      <c r="Z63" s="82"/>
    </row>
    <row r="64" spans="1:26" x14ac:dyDescent="0.35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7"/>
        <v/>
      </c>
      <c r="J64" s="76" t="str">
        <f>IF(I64="","",VLOOKUP(I64,'INITIAL INPUT'!$P$4:$R$34,3))</f>
        <v/>
      </c>
      <c r="K64" s="76" t="str">
        <f t="shared" si="11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8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9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0"/>
        <v/>
      </c>
      <c r="Y64" s="166" t="str">
        <f t="shared" si="12"/>
        <v/>
      </c>
      <c r="Z64" s="82"/>
    </row>
    <row r="65" spans="1:27" x14ac:dyDescent="0.35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7"/>
        <v/>
      </c>
      <c r="J65" s="76" t="str">
        <f>IF(I65="","",VLOOKUP(I65,'INITIAL INPUT'!$P$4:$R$34,3))</f>
        <v/>
      </c>
      <c r="K65" s="76" t="str">
        <f t="shared" si="11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8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9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0"/>
        <v/>
      </c>
      <c r="Y65" s="166" t="str">
        <f t="shared" si="12"/>
        <v/>
      </c>
      <c r="Z65" s="82"/>
    </row>
    <row r="66" spans="1:27" x14ac:dyDescent="0.35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7"/>
        <v/>
      </c>
      <c r="J66" s="76" t="str">
        <f>IF(I66="","",VLOOKUP(I66,'INITIAL INPUT'!$P$4:$R$34,3))</f>
        <v/>
      </c>
      <c r="K66" s="76" t="str">
        <f t="shared" si="11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8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9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0"/>
        <v/>
      </c>
      <c r="Y66" s="166" t="str">
        <f t="shared" si="12"/>
        <v/>
      </c>
      <c r="Z66" s="268"/>
      <c r="AA66" s="255" t="s">
        <v>117</v>
      </c>
    </row>
    <row r="67" spans="1:27" x14ac:dyDescent="0.35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7"/>
        <v/>
      </c>
      <c r="J67" s="76" t="str">
        <f>IF(I67="","",VLOOKUP(I67,'INITIAL INPUT'!$P$4:$R$34,3))</f>
        <v/>
      </c>
      <c r="K67" s="76" t="str">
        <f t="shared" si="11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8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9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0"/>
        <v/>
      </c>
      <c r="Y67" s="166" t="str">
        <f t="shared" si="12"/>
        <v/>
      </c>
      <c r="Z67" s="269"/>
      <c r="AA67" s="256"/>
    </row>
    <row r="68" spans="1:27" x14ac:dyDescent="0.35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7"/>
        <v/>
      </c>
      <c r="J68" s="76" t="str">
        <f>IF(I68="","",VLOOKUP(I68,'INITIAL INPUT'!$P$4:$R$34,3))</f>
        <v/>
      </c>
      <c r="K68" s="76" t="str">
        <f t="shared" si="11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8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9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0"/>
        <v/>
      </c>
      <c r="Y68" s="166" t="str">
        <f t="shared" si="12"/>
        <v/>
      </c>
      <c r="Z68" s="269"/>
      <c r="AA68" s="256"/>
    </row>
    <row r="69" spans="1:27" ht="12.75" customHeight="1" x14ac:dyDescent="0.35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7"/>
        <v/>
      </c>
      <c r="J69" s="76" t="str">
        <f>IF(I69="","",VLOOKUP(I69,'INITIAL INPUT'!$P$4:$R$34,3))</f>
        <v/>
      </c>
      <c r="K69" s="76" t="str">
        <f t="shared" si="11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8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9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0"/>
        <v/>
      </c>
      <c r="Y69" s="166" t="str">
        <f t="shared" si="12"/>
        <v/>
      </c>
      <c r="Z69" s="269"/>
      <c r="AA69" s="256"/>
    </row>
    <row r="70" spans="1:27" x14ac:dyDescent="0.35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7"/>
        <v/>
      </c>
      <c r="J70" s="76" t="str">
        <f>IF(I70="","",VLOOKUP(I70,'INITIAL INPUT'!$P$4:$R$34,3))</f>
        <v/>
      </c>
      <c r="K70" s="76" t="str">
        <f t="shared" si="11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8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9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0"/>
        <v/>
      </c>
      <c r="Y70" s="166" t="str">
        <f t="shared" si="12"/>
        <v/>
      </c>
      <c r="Z70" s="269"/>
      <c r="AA70" s="256"/>
    </row>
    <row r="71" spans="1:27" x14ac:dyDescent="0.35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7"/>
        <v/>
      </c>
      <c r="J71" s="76" t="str">
        <f>IF(I71="","",VLOOKUP(I71,'INITIAL INPUT'!$P$4:$R$34,3))</f>
        <v/>
      </c>
      <c r="K71" s="76" t="str">
        <f t="shared" si="11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8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9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0"/>
        <v/>
      </c>
      <c r="Y71" s="166" t="str">
        <f t="shared" si="12"/>
        <v/>
      </c>
      <c r="Z71" s="269"/>
      <c r="AA71" s="256"/>
    </row>
    <row r="72" spans="1:27" x14ac:dyDescent="0.35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7"/>
        <v/>
      </c>
      <c r="J72" s="76" t="str">
        <f>IF(I72="","",VLOOKUP(I72,'INITIAL INPUT'!$P$4:$R$34,3))</f>
        <v/>
      </c>
      <c r="K72" s="76" t="str">
        <f t="shared" si="11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8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9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0"/>
        <v/>
      </c>
      <c r="Y72" s="166" t="str">
        <f t="shared" si="12"/>
        <v/>
      </c>
      <c r="Z72" s="269"/>
      <c r="AA72" s="256"/>
    </row>
    <row r="73" spans="1:27" x14ac:dyDescent="0.35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7"/>
        <v/>
      </c>
      <c r="J73" s="76" t="str">
        <f>IF(I73="","",VLOOKUP(I73,'INITIAL INPUT'!$P$4:$R$34,3))</f>
        <v/>
      </c>
      <c r="K73" s="76" t="str">
        <f t="shared" si="11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8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9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0"/>
        <v/>
      </c>
      <c r="Y73" s="166" t="str">
        <f t="shared" si="12"/>
        <v/>
      </c>
      <c r="Z73" s="269"/>
      <c r="AA73" s="256"/>
    </row>
    <row r="74" spans="1:27" x14ac:dyDescent="0.35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7"/>
        <v/>
      </c>
      <c r="J74" s="76" t="str">
        <f>IF(I74="","",VLOOKUP(I74,'INITIAL INPUT'!$P$4:$R$34,3))</f>
        <v/>
      </c>
      <c r="K74" s="76" t="str">
        <f t="shared" si="11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8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9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0"/>
        <v/>
      </c>
      <c r="Y74" s="166" t="str">
        <f t="shared" si="12"/>
        <v/>
      </c>
      <c r="Z74" s="269"/>
      <c r="AA74" s="256"/>
    </row>
    <row r="75" spans="1:27" x14ac:dyDescent="0.35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7"/>
        <v/>
      </c>
      <c r="J75" s="76" t="str">
        <f>IF(I75="","",VLOOKUP(I75,'INITIAL INPUT'!$P$4:$R$34,3))</f>
        <v/>
      </c>
      <c r="K75" s="76" t="str">
        <f t="shared" si="11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8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9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0"/>
        <v/>
      </c>
      <c r="Y75" s="166" t="str">
        <f t="shared" si="12"/>
        <v/>
      </c>
      <c r="Z75" s="269"/>
      <c r="AA75" s="256"/>
    </row>
    <row r="76" spans="1:27" x14ac:dyDescent="0.35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7"/>
        <v/>
      </c>
      <c r="J76" s="76" t="str">
        <f>IF(I76="","",VLOOKUP(I76,'INITIAL INPUT'!$P$4:$R$34,3))</f>
        <v/>
      </c>
      <c r="K76" s="76" t="str">
        <f t="shared" si="11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8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9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0"/>
        <v/>
      </c>
      <c r="Y76" s="166" t="str">
        <f t="shared" si="12"/>
        <v/>
      </c>
      <c r="Z76" s="269"/>
      <c r="AA76" s="256"/>
    </row>
    <row r="77" spans="1:27" x14ac:dyDescent="0.35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7"/>
        <v/>
      </c>
      <c r="J77" s="76" t="str">
        <f>IF(I77="","",VLOOKUP(I77,'INITIAL INPUT'!$P$4:$R$34,3))</f>
        <v/>
      </c>
      <c r="K77" s="76" t="str">
        <f t="shared" si="11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8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9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0"/>
        <v/>
      </c>
      <c r="Y77" s="166" t="str">
        <f t="shared" si="12"/>
        <v/>
      </c>
      <c r="Z77" s="269"/>
      <c r="AA77" s="256"/>
    </row>
    <row r="78" spans="1:27" x14ac:dyDescent="0.35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7"/>
        <v/>
      </c>
      <c r="J78" s="76" t="str">
        <f>IF(I78="","",VLOOKUP(I78,'INITIAL INPUT'!$P$4:$R$34,3))</f>
        <v/>
      </c>
      <c r="K78" s="76" t="str">
        <f t="shared" si="11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8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9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0"/>
        <v/>
      </c>
      <c r="Y78" s="166" t="str">
        <f t="shared" si="12"/>
        <v/>
      </c>
      <c r="Z78" s="269"/>
      <c r="AA78" s="256"/>
    </row>
    <row r="79" spans="1:27" x14ac:dyDescent="0.35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7"/>
        <v/>
      </c>
      <c r="J79" s="76" t="str">
        <f>IF(I79="","",VLOOKUP(I79,'INITIAL INPUT'!$P$4:$R$34,3))</f>
        <v/>
      </c>
      <c r="K79" s="76" t="str">
        <f t="shared" si="11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8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9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0"/>
        <v/>
      </c>
      <c r="Y79" s="166" t="str">
        <f t="shared" si="12"/>
        <v/>
      </c>
      <c r="Z79" s="269"/>
      <c r="AA79" s="256"/>
    </row>
    <row r="80" spans="1:27" x14ac:dyDescent="0.35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7"/>
        <v/>
      </c>
      <c r="J80" s="76" t="str">
        <f>IF(I80="","",VLOOKUP(I80,'INITIAL INPUT'!$P$4:$R$34,3))</f>
        <v/>
      </c>
      <c r="K80" s="76" t="str">
        <f t="shared" si="11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8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9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0"/>
        <v/>
      </c>
      <c r="Y80" s="166" t="str">
        <f t="shared" si="12"/>
        <v/>
      </c>
      <c r="Z80" s="269"/>
      <c r="AA80" s="256"/>
    </row>
    <row r="81" spans="1:26" x14ac:dyDescent="0.35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 x14ac:dyDescent="0.35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 x14ac:dyDescent="0.35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 x14ac:dyDescent="0.35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 x14ac:dyDescent="0.35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 x14ac:dyDescent="0.35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 x14ac:dyDescent="0.35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 x14ac:dyDescent="0.35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 x14ac:dyDescent="0.35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 x14ac:dyDescent="0.35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 x14ac:dyDescent="0.35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 x14ac:dyDescent="0.35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 x14ac:dyDescent="0.35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 x14ac:dyDescent="0.35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 x14ac:dyDescent="0.35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 x14ac:dyDescent="0.35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 x14ac:dyDescent="0.35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 x14ac:dyDescent="0.35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 x14ac:dyDescent="0.35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 x14ac:dyDescent="0.35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 x14ac:dyDescent="0.35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 x14ac:dyDescent="0.35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 x14ac:dyDescent="0.35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 x14ac:dyDescent="0.35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 x14ac:dyDescent="0.35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 x14ac:dyDescent="0.35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 x14ac:dyDescent="0.35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 x14ac:dyDescent="0.35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 x14ac:dyDescent="0.35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 x14ac:dyDescent="0.35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 x14ac:dyDescent="0.35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 x14ac:dyDescent="0.35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 x14ac:dyDescent="0.35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 x14ac:dyDescent="0.35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 x14ac:dyDescent="0.35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 x14ac:dyDescent="0.35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 x14ac:dyDescent="0.35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 x14ac:dyDescent="0.35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 x14ac:dyDescent="0.35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 x14ac:dyDescent="0.35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 x14ac:dyDescent="0.35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 x14ac:dyDescent="0.35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 x14ac:dyDescent="0.35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 x14ac:dyDescent="0.35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 x14ac:dyDescent="0.35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 x14ac:dyDescent="0.35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 x14ac:dyDescent="0.35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 x14ac:dyDescent="0.35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 x14ac:dyDescent="0.35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 x14ac:dyDescent="0.35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 x14ac:dyDescent="0.35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 x14ac:dyDescent="0.35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 x14ac:dyDescent="0.35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 x14ac:dyDescent="0.35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 x14ac:dyDescent="0.35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5" zoomScale="90" zoomScaleNormal="100" zoomScalePageLayoutView="90" workbookViewId="0">
      <selection activeCell="AC50" sqref="AC50:AC56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 x14ac:dyDescent="0.45">
      <c r="A1" s="405" t="str">
        <f>CRS!A1</f>
        <v>CCJE-INTL I  COMP 1</v>
      </c>
      <c r="B1" s="406"/>
      <c r="C1" s="406"/>
      <c r="D1" s="406"/>
      <c r="E1" s="389" t="s">
        <v>122</v>
      </c>
      <c r="F1" s="389"/>
      <c r="G1" s="389"/>
      <c r="H1" s="389"/>
      <c r="I1" s="389"/>
      <c r="J1" s="389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1"/>
      <c r="AD1" s="391"/>
      <c r="AE1" s="391"/>
      <c r="AF1" s="392"/>
      <c r="AG1" s="54"/>
      <c r="AH1" s="46"/>
      <c r="AI1" s="46"/>
      <c r="AJ1" s="46"/>
      <c r="AK1" s="46"/>
    </row>
    <row r="2" spans="1:37" ht="15" customHeight="1" x14ac:dyDescent="0.45">
      <c r="A2" s="407"/>
      <c r="B2" s="408"/>
      <c r="C2" s="408"/>
      <c r="D2" s="408"/>
      <c r="E2" s="358" t="str">
        <f>IF('INITIAL INPUT'!G20="","",'INITIAL INPUT'!G20)</f>
        <v>Class Standing</v>
      </c>
      <c r="F2" s="358"/>
      <c r="G2" s="358"/>
      <c r="H2" s="358"/>
      <c r="I2" s="358"/>
      <c r="J2" s="358"/>
      <c r="K2" s="359"/>
      <c r="L2" s="359"/>
      <c r="M2" s="359"/>
      <c r="N2" s="359"/>
      <c r="O2" s="359"/>
      <c r="P2" s="360"/>
      <c r="Q2" s="354" t="str">
        <f>IF('INITIAL INPUT'!G21="","",'INITIAL INPUT'!G21)</f>
        <v>Laboratory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6"/>
      <c r="AC2" s="347" t="s">
        <v>88</v>
      </c>
      <c r="AD2" s="348"/>
      <c r="AE2" s="340" t="s">
        <v>89</v>
      </c>
      <c r="AF2" s="342" t="s">
        <v>90</v>
      </c>
      <c r="AG2" s="53"/>
      <c r="AH2" s="53"/>
      <c r="AI2" s="53"/>
      <c r="AJ2" s="53"/>
      <c r="AK2" s="53"/>
    </row>
    <row r="3" spans="1:37" ht="12.75" customHeight="1" x14ac:dyDescent="0.45">
      <c r="A3" s="385" t="str">
        <f>CRS!A3</f>
        <v>COMPUTER APPLICATIONS</v>
      </c>
      <c r="B3" s="386"/>
      <c r="C3" s="386"/>
      <c r="D3" s="386"/>
      <c r="E3" s="357" t="s">
        <v>91</v>
      </c>
      <c r="F3" s="357" t="s">
        <v>92</v>
      </c>
      <c r="G3" s="357" t="s">
        <v>93</v>
      </c>
      <c r="H3" s="357" t="s">
        <v>94</v>
      </c>
      <c r="I3" s="357" t="s">
        <v>95</v>
      </c>
      <c r="J3" s="357" t="s">
        <v>96</v>
      </c>
      <c r="K3" s="357" t="s">
        <v>97</v>
      </c>
      <c r="L3" s="357" t="s">
        <v>98</v>
      </c>
      <c r="M3" s="357" t="s">
        <v>99</v>
      </c>
      <c r="N3" s="357" t="s">
        <v>0</v>
      </c>
      <c r="O3" s="397" t="s">
        <v>100</v>
      </c>
      <c r="P3" s="361" t="s">
        <v>101</v>
      </c>
      <c r="Q3" s="357" t="s">
        <v>102</v>
      </c>
      <c r="R3" s="357" t="s">
        <v>103</v>
      </c>
      <c r="S3" s="357" t="s">
        <v>104</v>
      </c>
      <c r="T3" s="357" t="s">
        <v>105</v>
      </c>
      <c r="U3" s="357" t="s">
        <v>106</v>
      </c>
      <c r="V3" s="357" t="s">
        <v>107</v>
      </c>
      <c r="W3" s="357" t="s">
        <v>108</v>
      </c>
      <c r="X3" s="357" t="s">
        <v>109</v>
      </c>
      <c r="Y3" s="357" t="s">
        <v>110</v>
      </c>
      <c r="Z3" s="357" t="s">
        <v>111</v>
      </c>
      <c r="AA3" s="397" t="s">
        <v>100</v>
      </c>
      <c r="AB3" s="361" t="s">
        <v>101</v>
      </c>
      <c r="AC3" s="349"/>
      <c r="AD3" s="350"/>
      <c r="AE3" s="340"/>
      <c r="AF3" s="342"/>
      <c r="AG3" s="53"/>
      <c r="AH3" s="53"/>
      <c r="AI3" s="53"/>
      <c r="AJ3" s="53"/>
      <c r="AK3" s="53"/>
    </row>
    <row r="4" spans="1:37" ht="12.75" customHeight="1" x14ac:dyDescent="0.45">
      <c r="A4" s="379" t="str">
        <f>CRS!A4</f>
        <v>WSAT 9:30-11:00  WSAT 1:30PM-3:30PM</v>
      </c>
      <c r="B4" s="380"/>
      <c r="C4" s="381"/>
      <c r="D4" s="62" t="str">
        <f>CRS!E4</f>
        <v>M305</v>
      </c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98"/>
      <c r="P4" s="362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98"/>
      <c r="AB4" s="362"/>
      <c r="AC4" s="59" t="s">
        <v>112</v>
      </c>
      <c r="AD4" s="60" t="s">
        <v>113</v>
      </c>
      <c r="AE4" s="340"/>
      <c r="AF4" s="342"/>
      <c r="AG4" s="53"/>
      <c r="AH4" s="53"/>
      <c r="AI4" s="53"/>
      <c r="AJ4" s="53"/>
      <c r="AK4" s="53"/>
    </row>
    <row r="5" spans="1:37" ht="12.6" customHeight="1" x14ac:dyDescent="0.45">
      <c r="A5" s="379" t="str">
        <f>CRS!A5</f>
        <v>1 Trimester SY 2018 - 2019</v>
      </c>
      <c r="B5" s="380"/>
      <c r="C5" s="381"/>
      <c r="D5" s="381"/>
      <c r="E5" s="99">
        <v>30</v>
      </c>
      <c r="F5" s="99">
        <v>10</v>
      </c>
      <c r="G5" s="99">
        <v>50</v>
      </c>
      <c r="H5" s="99">
        <v>20</v>
      </c>
      <c r="I5" s="99">
        <v>50</v>
      </c>
      <c r="J5" s="99">
        <v>25</v>
      </c>
      <c r="K5" s="99"/>
      <c r="L5" s="99"/>
      <c r="M5" s="99"/>
      <c r="N5" s="99"/>
      <c r="O5" s="398"/>
      <c r="P5" s="362"/>
      <c r="Q5" s="194">
        <v>20</v>
      </c>
      <c r="R5" s="194">
        <v>20</v>
      </c>
      <c r="S5" s="194">
        <v>20</v>
      </c>
      <c r="T5" s="194">
        <v>20</v>
      </c>
      <c r="U5" s="194">
        <v>20</v>
      </c>
      <c r="V5" s="194">
        <v>100</v>
      </c>
      <c r="W5" s="194">
        <v>100</v>
      </c>
      <c r="X5" s="99"/>
      <c r="Y5" s="99"/>
      <c r="Z5" s="99"/>
      <c r="AA5" s="398"/>
      <c r="AB5" s="362"/>
      <c r="AC5" s="101">
        <v>100</v>
      </c>
      <c r="AD5" s="344"/>
      <c r="AE5" s="340"/>
      <c r="AF5" s="342"/>
      <c r="AG5" s="53"/>
      <c r="AH5" s="53"/>
      <c r="AI5" s="53"/>
      <c r="AJ5" s="53"/>
      <c r="AK5" s="53"/>
    </row>
    <row r="6" spans="1:37" ht="12.75" customHeight="1" x14ac:dyDescent="0.45">
      <c r="A6" s="382" t="str">
        <f>CRS!A6</f>
        <v>Inst/Prof:Leonard Prim Francis G. Reyes</v>
      </c>
      <c r="B6" s="355"/>
      <c r="C6" s="356"/>
      <c r="D6" s="356"/>
      <c r="E6" s="367">
        <v>43351</v>
      </c>
      <c r="F6" s="367">
        <v>43355</v>
      </c>
      <c r="G6" s="367">
        <v>43362</v>
      </c>
      <c r="H6" s="367">
        <v>43365</v>
      </c>
      <c r="I6" s="367">
        <v>43369</v>
      </c>
      <c r="J6" s="367">
        <v>43363</v>
      </c>
      <c r="K6" s="364"/>
      <c r="L6" s="364"/>
      <c r="M6" s="364"/>
      <c r="N6" s="364"/>
      <c r="O6" s="402">
        <f>IF(SUM(E5:N5)=0,"",SUM(E5:N5))</f>
        <v>185</v>
      </c>
      <c r="P6" s="362"/>
      <c r="Q6" s="367">
        <v>43351</v>
      </c>
      <c r="R6" s="367">
        <v>43355</v>
      </c>
      <c r="S6" s="367">
        <v>43362</v>
      </c>
      <c r="T6" s="367">
        <v>43365</v>
      </c>
      <c r="U6" s="367">
        <v>43369</v>
      </c>
      <c r="V6" s="367">
        <v>43363</v>
      </c>
      <c r="W6" s="367">
        <v>43363</v>
      </c>
      <c r="X6" s="364"/>
      <c r="Y6" s="364"/>
      <c r="Z6" s="364"/>
      <c r="AA6" s="399">
        <f>IF(SUM(Q5:Z5)=0,"",SUM(Q5:Z5))</f>
        <v>300</v>
      </c>
      <c r="AB6" s="362"/>
      <c r="AC6" s="351" t="str">
        <f>'INITIAL INPUT'!D20</f>
        <v>OCT 15 - 20, 2018</v>
      </c>
      <c r="AD6" s="345"/>
      <c r="AE6" s="340"/>
      <c r="AF6" s="342"/>
      <c r="AG6" s="53"/>
      <c r="AH6" s="53"/>
      <c r="AI6" s="53"/>
      <c r="AJ6" s="53"/>
      <c r="AK6" s="53"/>
    </row>
    <row r="7" spans="1:37" ht="13.35" customHeight="1" x14ac:dyDescent="0.45">
      <c r="A7" s="382" t="s">
        <v>114</v>
      </c>
      <c r="B7" s="354"/>
      <c r="C7" s="377" t="s">
        <v>115</v>
      </c>
      <c r="D7" s="387" t="s">
        <v>116</v>
      </c>
      <c r="E7" s="368"/>
      <c r="F7" s="368"/>
      <c r="G7" s="368"/>
      <c r="H7" s="368"/>
      <c r="I7" s="368"/>
      <c r="J7" s="368"/>
      <c r="K7" s="370"/>
      <c r="L7" s="370"/>
      <c r="M7" s="370"/>
      <c r="N7" s="370"/>
      <c r="O7" s="403"/>
      <c r="P7" s="362"/>
      <c r="Q7" s="368"/>
      <c r="R7" s="368"/>
      <c r="S7" s="368"/>
      <c r="T7" s="368"/>
      <c r="U7" s="368"/>
      <c r="V7" s="368"/>
      <c r="W7" s="368"/>
      <c r="X7" s="365"/>
      <c r="Y7" s="365"/>
      <c r="Z7" s="365"/>
      <c r="AA7" s="400"/>
      <c r="AB7" s="362"/>
      <c r="AC7" s="352"/>
      <c r="AD7" s="345"/>
      <c r="AE7" s="340"/>
      <c r="AF7" s="342"/>
      <c r="AG7" s="46"/>
      <c r="AH7" s="46"/>
      <c r="AI7" s="46"/>
      <c r="AJ7" s="46"/>
      <c r="AK7" s="46"/>
    </row>
    <row r="8" spans="1:37" ht="14.1" customHeight="1" x14ac:dyDescent="0.45">
      <c r="A8" s="409"/>
      <c r="B8" s="410"/>
      <c r="C8" s="378"/>
      <c r="D8" s="388"/>
      <c r="E8" s="369"/>
      <c r="F8" s="369"/>
      <c r="G8" s="369"/>
      <c r="H8" s="369"/>
      <c r="I8" s="369"/>
      <c r="J8" s="369"/>
      <c r="K8" s="371"/>
      <c r="L8" s="371"/>
      <c r="M8" s="371"/>
      <c r="N8" s="371"/>
      <c r="O8" s="404"/>
      <c r="P8" s="363"/>
      <c r="Q8" s="369"/>
      <c r="R8" s="369"/>
      <c r="S8" s="369"/>
      <c r="T8" s="369"/>
      <c r="U8" s="369"/>
      <c r="V8" s="369"/>
      <c r="W8" s="369"/>
      <c r="X8" s="366"/>
      <c r="Y8" s="366"/>
      <c r="Z8" s="366"/>
      <c r="AA8" s="401"/>
      <c r="AB8" s="363"/>
      <c r="AC8" s="353"/>
      <c r="AD8" s="346"/>
      <c r="AE8" s="341"/>
      <c r="AF8" s="343"/>
      <c r="AG8" s="46"/>
      <c r="AH8" s="46"/>
      <c r="AI8" s="46"/>
      <c r="AJ8" s="46"/>
      <c r="AK8" s="46"/>
    </row>
    <row r="9" spans="1:37" ht="12.75" customHeight="1" x14ac:dyDescent="0.45">
      <c r="A9" s="49" t="s">
        <v>25</v>
      </c>
      <c r="B9" s="50" t="str">
        <f>CRS!C9</f>
        <v>ABAR, CHRISTIAN JOHN G.</v>
      </c>
      <c r="C9" s="56" t="str">
        <f>CRS!D9</f>
        <v>M</v>
      </c>
      <c r="D9" s="61" t="str">
        <f>CRS!E9</f>
        <v>BSCRIM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95"/>
      <c r="R9" s="195"/>
      <c r="S9" s="195"/>
      <c r="T9" s="195"/>
      <c r="U9" s="195"/>
      <c r="V9" s="195"/>
      <c r="W9" s="195"/>
      <c r="X9" s="195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57" t="str">
        <f>CRS!I9</f>
        <v/>
      </c>
      <c r="AF9" s="55" t="str">
        <f>CRS!J9</f>
        <v/>
      </c>
      <c r="AG9" s="52"/>
      <c r="AH9" s="52"/>
      <c r="AI9" s="52"/>
      <c r="AJ9" s="52"/>
      <c r="AK9" s="52"/>
    </row>
    <row r="10" spans="1:37" ht="12.75" customHeight="1" x14ac:dyDescent="0.45">
      <c r="A10" s="47" t="s">
        <v>26</v>
      </c>
      <c r="B10" s="50" t="str">
        <f>CRS!C10</f>
        <v xml:space="preserve">	AGUSTIN, MARK JOSEPH A.</v>
      </c>
      <c r="C10" s="56" t="str">
        <f>CRS!D10</f>
        <v>M</v>
      </c>
      <c r="D10" s="61" t="str">
        <f>CRS!E10</f>
        <v>BSCRIM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95"/>
      <c r="R10" s="195"/>
      <c r="S10" s="195"/>
      <c r="T10" s="195"/>
      <c r="U10" s="195"/>
      <c r="V10" s="195"/>
      <c r="W10" s="195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/>
      <c r="AD10" s="58" t="str">
        <f t="shared" ref="AD10:AD40" si="4">IF(AC10="","",AC10/$AC$5*100)</f>
        <v/>
      </c>
      <c r="AE10" s="57" t="str">
        <f>CRS!I10</f>
        <v/>
      </c>
      <c r="AF10" s="55" t="str">
        <f>CRS!J10</f>
        <v/>
      </c>
      <c r="AG10" s="52"/>
      <c r="AH10" s="52"/>
      <c r="AI10" s="52"/>
      <c r="AJ10" s="52"/>
      <c r="AK10" s="52"/>
    </row>
    <row r="11" spans="1:37" ht="12.75" customHeight="1" x14ac:dyDescent="0.45">
      <c r="A11" s="47" t="s">
        <v>27</v>
      </c>
      <c r="B11" s="50" t="str">
        <f>CRS!C11</f>
        <v/>
      </c>
      <c r="C11" s="56" t="str">
        <f>CRS!D11</f>
        <v/>
      </c>
      <c r="D11" s="61" t="str">
        <f>CRS!E11</f>
        <v/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95"/>
      <c r="R11" s="195"/>
      <c r="S11" s="195"/>
      <c r="T11" s="195"/>
      <c r="U11" s="195"/>
      <c r="V11" s="195"/>
      <c r="W11" s="195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57" t="str">
        <f>CRS!I11</f>
        <v/>
      </c>
      <c r="AF11" s="55" t="str">
        <f>CRS!J11</f>
        <v/>
      </c>
      <c r="AG11" s="46"/>
      <c r="AH11" s="46"/>
      <c r="AI11" s="46"/>
      <c r="AJ11" s="46"/>
      <c r="AK11" s="46"/>
    </row>
    <row r="12" spans="1:37" ht="12.75" customHeight="1" x14ac:dyDescent="0.45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95"/>
      <c r="R12" s="195"/>
      <c r="S12" s="195"/>
      <c r="T12" s="195"/>
      <c r="U12" s="195"/>
      <c r="V12" s="195"/>
      <c r="W12" s="195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57" t="str">
        <f>CRS!I12</f>
        <v/>
      </c>
      <c r="AF12" s="55" t="str">
        <f>CRS!J12</f>
        <v/>
      </c>
      <c r="AG12" s="46"/>
      <c r="AH12" s="46"/>
      <c r="AI12" s="46"/>
      <c r="AJ12" s="46"/>
      <c r="AK12" s="46"/>
    </row>
    <row r="13" spans="1:37" ht="12.75" customHeight="1" x14ac:dyDescent="0.45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95"/>
      <c r="R13" s="195"/>
      <c r="S13" s="195"/>
      <c r="T13" s="195"/>
      <c r="U13" s="195"/>
      <c r="V13" s="195"/>
      <c r="W13" s="195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57" t="str">
        <f>CRS!I13</f>
        <v/>
      </c>
      <c r="AF13" s="55" t="str">
        <f>CRS!J13</f>
        <v/>
      </c>
      <c r="AG13" s="46"/>
      <c r="AH13" s="46"/>
      <c r="AI13" s="46"/>
      <c r="AJ13" s="46"/>
      <c r="AK13" s="46"/>
    </row>
    <row r="14" spans="1:37" ht="12.75" customHeight="1" x14ac:dyDescent="0.45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95"/>
      <c r="R14" s="195"/>
      <c r="S14" s="195"/>
      <c r="T14" s="195"/>
      <c r="U14" s="195"/>
      <c r="V14" s="195"/>
      <c r="W14" s="195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/>
      <c r="AD14" s="58" t="str">
        <f t="shared" si="4"/>
        <v/>
      </c>
      <c r="AE14" s="57" t="str">
        <f>CRS!I14</f>
        <v/>
      </c>
      <c r="AF14" s="55" t="str">
        <f>CRS!J14</f>
        <v/>
      </c>
      <c r="AG14" s="46"/>
      <c r="AH14" s="46"/>
      <c r="AI14" s="46"/>
      <c r="AJ14" s="46"/>
      <c r="AK14" s="46"/>
    </row>
    <row r="15" spans="1:37" ht="12.75" customHeight="1" x14ac:dyDescent="0.45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95"/>
      <c r="R15" s="195"/>
      <c r="S15" s="195"/>
      <c r="T15" s="195"/>
      <c r="U15" s="195"/>
      <c r="V15" s="195"/>
      <c r="W15" s="195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 t="str">
        <f>CRS!I15</f>
        <v/>
      </c>
      <c r="AF15" s="55" t="str">
        <f>CRS!J15</f>
        <v/>
      </c>
      <c r="AG15" s="46"/>
      <c r="AH15" s="46"/>
      <c r="AI15" s="46"/>
      <c r="AJ15" s="46"/>
      <c r="AK15" s="46"/>
    </row>
    <row r="16" spans="1:37" ht="12.75" customHeight="1" x14ac:dyDescent="0.45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95"/>
      <c r="R16" s="195"/>
      <c r="S16" s="195"/>
      <c r="T16" s="195"/>
      <c r="U16" s="195"/>
      <c r="V16" s="195"/>
      <c r="W16" s="195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 x14ac:dyDescent="0.45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95"/>
      <c r="R17" s="195"/>
      <c r="S17" s="195"/>
      <c r="T17" s="195"/>
      <c r="U17" s="195"/>
      <c r="V17" s="195"/>
      <c r="W17" s="195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57" t="str">
        <f>CRS!I17</f>
        <v/>
      </c>
      <c r="AF17" s="55" t="str">
        <f>CRS!J17</f>
        <v/>
      </c>
      <c r="AG17" s="46"/>
      <c r="AH17" s="46"/>
    </row>
    <row r="18" spans="1:34" ht="12.75" customHeight="1" x14ac:dyDescent="0.45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95"/>
      <c r="R18" s="195"/>
      <c r="S18" s="195"/>
      <c r="T18" s="195"/>
      <c r="U18" s="195"/>
      <c r="V18" s="195"/>
      <c r="W18" s="195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 x14ac:dyDescent="0.45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95"/>
      <c r="R19" s="195"/>
      <c r="S19" s="195"/>
      <c r="T19" s="195"/>
      <c r="U19" s="195"/>
      <c r="V19" s="195"/>
      <c r="W19" s="195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 t="str">
        <f>CRS!I19</f>
        <v/>
      </c>
      <c r="AF19" s="55" t="str">
        <f>CRS!J19</f>
        <v/>
      </c>
      <c r="AG19" s="46"/>
      <c r="AH19" s="46"/>
    </row>
    <row r="20" spans="1:34" ht="12.75" customHeight="1" x14ac:dyDescent="0.45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95"/>
      <c r="R20" s="195"/>
      <c r="S20" s="195"/>
      <c r="T20" s="195"/>
      <c r="U20" s="195"/>
      <c r="V20" s="195"/>
      <c r="W20" s="195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57" t="str">
        <f>CRS!I20</f>
        <v/>
      </c>
      <c r="AF20" s="55" t="str">
        <f>CRS!J20</f>
        <v/>
      </c>
      <c r="AG20" s="46"/>
      <c r="AH20" s="46"/>
    </row>
    <row r="21" spans="1:34" ht="12.75" customHeight="1" x14ac:dyDescent="0.45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95"/>
      <c r="R21" s="195"/>
      <c r="S21" s="195"/>
      <c r="T21" s="195"/>
      <c r="U21" s="195"/>
      <c r="V21" s="195"/>
      <c r="W21" s="195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57" t="str">
        <f>CRS!I21</f>
        <v/>
      </c>
      <c r="AF21" s="55" t="str">
        <f>CRS!J21</f>
        <v/>
      </c>
      <c r="AG21" s="46"/>
      <c r="AH21" s="46"/>
    </row>
    <row r="22" spans="1:34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95"/>
      <c r="R22" s="195"/>
      <c r="S22" s="195"/>
      <c r="T22" s="195"/>
      <c r="U22" s="195"/>
      <c r="V22" s="195"/>
      <c r="W22" s="195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57" t="str">
        <f>CRS!I22</f>
        <v/>
      </c>
      <c r="AF22" s="55" t="str">
        <f>CRS!J22</f>
        <v/>
      </c>
      <c r="AG22" s="46"/>
      <c r="AH22" s="46"/>
    </row>
    <row r="23" spans="1:34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95"/>
      <c r="R23" s="195"/>
      <c r="S23" s="195"/>
      <c r="T23" s="195"/>
      <c r="U23" s="195"/>
      <c r="V23" s="195"/>
      <c r="W23" s="195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95"/>
      <c r="R24" s="195"/>
      <c r="S24" s="195"/>
      <c r="T24" s="195"/>
      <c r="U24" s="195"/>
      <c r="V24" s="195"/>
      <c r="W24" s="195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57" t="str">
        <f>CRS!I24</f>
        <v/>
      </c>
      <c r="AF24" s="55" t="str">
        <f>CRS!J24</f>
        <v/>
      </c>
      <c r="AG24" s="46"/>
      <c r="AH24" s="46"/>
    </row>
    <row r="25" spans="1:34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95"/>
      <c r="R25" s="195"/>
      <c r="S25" s="195"/>
      <c r="T25" s="195"/>
      <c r="U25" s="195"/>
      <c r="V25" s="195"/>
      <c r="W25" s="195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57" t="str">
        <f>CRS!I25</f>
        <v/>
      </c>
      <c r="AF25" s="55" t="str">
        <f>CRS!J25</f>
        <v/>
      </c>
      <c r="AG25" s="46"/>
      <c r="AH25" s="46"/>
    </row>
    <row r="26" spans="1:34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95"/>
      <c r="R26" s="195"/>
      <c r="S26" s="195"/>
      <c r="T26" s="195"/>
      <c r="U26" s="195"/>
      <c r="V26" s="195"/>
      <c r="W26" s="195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415"/>
      <c r="AH26" s="413" t="s">
        <v>117</v>
      </c>
    </row>
    <row r="27" spans="1:34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95"/>
      <c r="R27" s="195"/>
      <c r="S27" s="195"/>
      <c r="T27" s="195"/>
      <c r="U27" s="195"/>
      <c r="V27" s="195"/>
      <c r="W27" s="195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416"/>
      <c r="AH27" s="414"/>
    </row>
    <row r="28" spans="1:34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95"/>
      <c r="R28" s="195"/>
      <c r="S28" s="195"/>
      <c r="T28" s="195"/>
      <c r="U28" s="195"/>
      <c r="V28" s="195"/>
      <c r="W28" s="195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57" t="str">
        <f>CRS!I28</f>
        <v/>
      </c>
      <c r="AF28" s="55" t="str">
        <f>CRS!J28</f>
        <v/>
      </c>
      <c r="AG28" s="416"/>
      <c r="AH28" s="414"/>
    </row>
    <row r="29" spans="1:34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95"/>
      <c r="R29" s="195"/>
      <c r="S29" s="195"/>
      <c r="T29" s="195"/>
      <c r="U29" s="195"/>
      <c r="V29" s="195"/>
      <c r="W29" s="195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57" t="str">
        <f>CRS!I29</f>
        <v/>
      </c>
      <c r="AF29" s="55" t="str">
        <f>CRS!J29</f>
        <v/>
      </c>
      <c r="AG29" s="416"/>
      <c r="AH29" s="414"/>
    </row>
    <row r="30" spans="1:34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95"/>
      <c r="R30" s="195"/>
      <c r="S30" s="195"/>
      <c r="T30" s="195"/>
      <c r="U30" s="195"/>
      <c r="V30" s="195"/>
      <c r="W30" s="195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57" t="str">
        <f>CRS!I30</f>
        <v/>
      </c>
      <c r="AF30" s="55" t="str">
        <f>CRS!J30</f>
        <v/>
      </c>
      <c r="AG30" s="416"/>
      <c r="AH30" s="414"/>
    </row>
    <row r="31" spans="1:34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95"/>
      <c r="R31" s="195"/>
      <c r="S31" s="195"/>
      <c r="T31" s="195"/>
      <c r="U31" s="195"/>
      <c r="V31" s="195"/>
      <c r="W31" s="195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57" t="str">
        <f>CRS!I31</f>
        <v/>
      </c>
      <c r="AF31" s="55" t="str">
        <f>CRS!J31</f>
        <v/>
      </c>
      <c r="AG31" s="416"/>
      <c r="AH31" s="414"/>
    </row>
    <row r="32" spans="1:34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95"/>
      <c r="R32" s="195"/>
      <c r="S32" s="195"/>
      <c r="T32" s="195"/>
      <c r="U32" s="195"/>
      <c r="V32" s="195"/>
      <c r="W32" s="195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57" t="str">
        <f>CRS!I32</f>
        <v/>
      </c>
      <c r="AF32" s="55" t="str">
        <f>CRS!J32</f>
        <v/>
      </c>
      <c r="AG32" s="416"/>
      <c r="AH32" s="414"/>
    </row>
    <row r="33" spans="1:37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95"/>
      <c r="R33" s="195"/>
      <c r="S33" s="195"/>
      <c r="T33" s="195"/>
      <c r="U33" s="195"/>
      <c r="V33" s="195"/>
      <c r="W33" s="195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416"/>
      <c r="AH33" s="414"/>
      <c r="AI33" s="46"/>
      <c r="AJ33" s="46"/>
      <c r="AK33" s="46"/>
    </row>
    <row r="34" spans="1:37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95"/>
      <c r="R34" s="195"/>
      <c r="S34" s="195"/>
      <c r="T34" s="195"/>
      <c r="U34" s="195"/>
      <c r="V34" s="195"/>
      <c r="W34" s="195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416"/>
      <c r="AH34" s="414"/>
      <c r="AI34" s="46"/>
      <c r="AJ34" s="46"/>
      <c r="AK34" s="46"/>
    </row>
    <row r="35" spans="1:37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95"/>
      <c r="R35" s="195"/>
      <c r="S35" s="195"/>
      <c r="T35" s="195"/>
      <c r="U35" s="195"/>
      <c r="V35" s="195"/>
      <c r="W35" s="195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416"/>
      <c r="AH35" s="414"/>
      <c r="AI35" s="46"/>
      <c r="AJ35" s="46"/>
      <c r="AK35" s="46"/>
    </row>
    <row r="36" spans="1:37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95"/>
      <c r="R36" s="195"/>
      <c r="S36" s="195"/>
      <c r="T36" s="195"/>
      <c r="U36" s="195"/>
      <c r="V36" s="195"/>
      <c r="W36" s="195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416"/>
      <c r="AH36" s="414"/>
      <c r="AI36" s="46"/>
      <c r="AJ36" s="46"/>
      <c r="AK36" s="46"/>
    </row>
    <row r="37" spans="1:37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95"/>
      <c r="R37" s="195"/>
      <c r="S37" s="195"/>
      <c r="T37" s="195"/>
      <c r="U37" s="195"/>
      <c r="V37" s="195"/>
      <c r="W37" s="195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416"/>
      <c r="AH37" s="414"/>
      <c r="AI37" s="46"/>
      <c r="AJ37" s="46"/>
      <c r="AK37" s="46"/>
    </row>
    <row r="38" spans="1:37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95"/>
      <c r="R38" s="195"/>
      <c r="S38" s="195"/>
      <c r="T38" s="195"/>
      <c r="U38" s="195"/>
      <c r="V38" s="195"/>
      <c r="W38" s="195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416"/>
      <c r="AH38" s="414"/>
      <c r="AI38" s="46"/>
      <c r="AJ38" s="46"/>
      <c r="AK38" s="46"/>
    </row>
    <row r="39" spans="1:37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95"/>
      <c r="R39" s="195"/>
      <c r="S39" s="195"/>
      <c r="T39" s="195"/>
      <c r="U39" s="195"/>
      <c r="V39" s="195"/>
      <c r="W39" s="195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416"/>
      <c r="AH39" s="414"/>
      <c r="AI39" s="46"/>
      <c r="AJ39" s="46"/>
      <c r="AK39" s="46"/>
    </row>
    <row r="40" spans="1:37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95"/>
      <c r="R40" s="195"/>
      <c r="S40" s="195"/>
      <c r="T40" s="195"/>
      <c r="U40" s="195"/>
      <c r="V40" s="195"/>
      <c r="W40" s="195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416"/>
      <c r="AH40" s="414"/>
      <c r="AI40" s="46"/>
      <c r="AJ40" s="46"/>
      <c r="AK40" s="46"/>
    </row>
    <row r="41" spans="1:37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 x14ac:dyDescent="0.45">
      <c r="A42" s="393" t="str">
        <f>A1</f>
        <v>CCJE-INTL I  COMP 1</v>
      </c>
      <c r="B42" s="394"/>
      <c r="C42" s="394"/>
      <c r="D42" s="394"/>
      <c r="E42" s="389" t="s">
        <v>122</v>
      </c>
      <c r="F42" s="389"/>
      <c r="G42" s="389"/>
      <c r="H42" s="389"/>
      <c r="I42" s="389"/>
      <c r="J42" s="389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0"/>
      <c r="AA42" s="390"/>
      <c r="AB42" s="390"/>
      <c r="AC42" s="391"/>
      <c r="AD42" s="391"/>
      <c r="AE42" s="391"/>
      <c r="AF42" s="392"/>
      <c r="AG42" s="46"/>
      <c r="AH42" s="46"/>
      <c r="AI42" s="46"/>
      <c r="AJ42" s="46"/>
      <c r="AK42" s="46"/>
    </row>
    <row r="43" spans="1:37" ht="15" customHeight="1" x14ac:dyDescent="0.45">
      <c r="A43" s="395"/>
      <c r="B43" s="396"/>
      <c r="C43" s="396"/>
      <c r="D43" s="396"/>
      <c r="E43" s="354" t="str">
        <f>E2</f>
        <v>Class Standing</v>
      </c>
      <c r="F43" s="354"/>
      <c r="G43" s="354"/>
      <c r="H43" s="354"/>
      <c r="I43" s="354"/>
      <c r="J43" s="354"/>
      <c r="K43" s="355"/>
      <c r="L43" s="355"/>
      <c r="M43" s="355"/>
      <c r="N43" s="355"/>
      <c r="O43" s="355"/>
      <c r="P43" s="356"/>
      <c r="Q43" s="354" t="str">
        <f>Q2</f>
        <v>Laboratory</v>
      </c>
      <c r="R43" s="355"/>
      <c r="S43" s="355"/>
      <c r="T43" s="355"/>
      <c r="U43" s="355"/>
      <c r="V43" s="355"/>
      <c r="W43" s="355"/>
      <c r="X43" s="355"/>
      <c r="Y43" s="355"/>
      <c r="Z43" s="355"/>
      <c r="AA43" s="355"/>
      <c r="AB43" s="356"/>
      <c r="AC43" s="347" t="s">
        <v>88</v>
      </c>
      <c r="AD43" s="348"/>
      <c r="AE43" s="340" t="s">
        <v>89</v>
      </c>
      <c r="AF43" s="342" t="s">
        <v>90</v>
      </c>
      <c r="AG43" s="53"/>
      <c r="AH43" s="53"/>
      <c r="AI43" s="53"/>
      <c r="AJ43" s="53"/>
      <c r="AK43" s="53"/>
    </row>
    <row r="44" spans="1:37" ht="12.75" customHeight="1" x14ac:dyDescent="0.45">
      <c r="A44" s="385" t="str">
        <f>A3</f>
        <v>COMPUTER APPLICATIONS</v>
      </c>
      <c r="B44" s="386"/>
      <c r="C44" s="386"/>
      <c r="D44" s="386"/>
      <c r="E44" s="357" t="s">
        <v>91</v>
      </c>
      <c r="F44" s="357" t="s">
        <v>92</v>
      </c>
      <c r="G44" s="357" t="s">
        <v>93</v>
      </c>
      <c r="H44" s="357" t="s">
        <v>94</v>
      </c>
      <c r="I44" s="357" t="s">
        <v>95</v>
      </c>
      <c r="J44" s="357" t="s">
        <v>96</v>
      </c>
      <c r="K44" s="357" t="s">
        <v>97</v>
      </c>
      <c r="L44" s="357" t="s">
        <v>98</v>
      </c>
      <c r="M44" s="357" t="s">
        <v>99</v>
      </c>
      <c r="N44" s="357" t="s">
        <v>0</v>
      </c>
      <c r="O44" s="397" t="s">
        <v>100</v>
      </c>
      <c r="P44" s="361" t="s">
        <v>101</v>
      </c>
      <c r="Q44" s="357" t="s">
        <v>102</v>
      </c>
      <c r="R44" s="357" t="s">
        <v>103</v>
      </c>
      <c r="S44" s="357" t="s">
        <v>104</v>
      </c>
      <c r="T44" s="357" t="s">
        <v>105</v>
      </c>
      <c r="U44" s="357" t="s">
        <v>106</v>
      </c>
      <c r="V44" s="357" t="s">
        <v>107</v>
      </c>
      <c r="W44" s="357" t="s">
        <v>108</v>
      </c>
      <c r="X44" s="357" t="s">
        <v>109</v>
      </c>
      <c r="Y44" s="357" t="s">
        <v>110</v>
      </c>
      <c r="Z44" s="357" t="s">
        <v>111</v>
      </c>
      <c r="AA44" s="397" t="s">
        <v>100</v>
      </c>
      <c r="AB44" s="361" t="s">
        <v>101</v>
      </c>
      <c r="AC44" s="349"/>
      <c r="AD44" s="350"/>
      <c r="AE44" s="340"/>
      <c r="AF44" s="342"/>
      <c r="AG44" s="53"/>
      <c r="AH44" s="53"/>
      <c r="AI44" s="53"/>
      <c r="AJ44" s="53"/>
      <c r="AK44" s="53"/>
    </row>
    <row r="45" spans="1:37" ht="12.75" customHeight="1" x14ac:dyDescent="0.45">
      <c r="A45" s="379" t="str">
        <f>A4</f>
        <v>WSAT 9:30-11:00  WSAT 1:30PM-3:30PM</v>
      </c>
      <c r="B45" s="380"/>
      <c r="C45" s="381"/>
      <c r="D45" s="62" t="str">
        <f>D4</f>
        <v>M305</v>
      </c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97"/>
      <c r="P45" s="361"/>
      <c r="Q45" s="356"/>
      <c r="R45" s="356"/>
      <c r="S45" s="356"/>
      <c r="T45" s="356"/>
      <c r="U45" s="357"/>
      <c r="V45" s="357"/>
      <c r="W45" s="356"/>
      <c r="X45" s="356"/>
      <c r="Y45" s="356"/>
      <c r="Z45" s="356"/>
      <c r="AA45" s="398"/>
      <c r="AB45" s="362"/>
      <c r="AC45" s="59" t="s">
        <v>112</v>
      </c>
      <c r="AD45" s="60" t="s">
        <v>113</v>
      </c>
      <c r="AE45" s="340"/>
      <c r="AF45" s="342"/>
      <c r="AG45" s="53"/>
      <c r="AH45" s="53"/>
      <c r="AI45" s="53"/>
      <c r="AJ45" s="53"/>
      <c r="AK45" s="53"/>
    </row>
    <row r="46" spans="1:37" ht="12.75" customHeight="1" x14ac:dyDescent="0.45">
      <c r="A46" s="379" t="str">
        <f>A5</f>
        <v>1 Trimester SY 2018 - 2019</v>
      </c>
      <c r="B46" s="380"/>
      <c r="C46" s="381"/>
      <c r="D46" s="381"/>
      <c r="E46" s="48">
        <f t="shared" ref="E46:N46" si="5">IF(E5="","",E5)</f>
        <v>30</v>
      </c>
      <c r="F46" s="48">
        <f t="shared" si="5"/>
        <v>10</v>
      </c>
      <c r="G46" s="48">
        <f t="shared" si="5"/>
        <v>50</v>
      </c>
      <c r="H46" s="48">
        <f t="shared" si="5"/>
        <v>20</v>
      </c>
      <c r="I46" s="48">
        <f t="shared" si="5"/>
        <v>50</v>
      </c>
      <c r="J46" s="48">
        <f t="shared" si="5"/>
        <v>25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7"/>
      <c r="P46" s="361"/>
      <c r="Q46" s="48">
        <f>IF(Q5="","",Q5)</f>
        <v>20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20</v>
      </c>
      <c r="U46" s="48">
        <f t="shared" si="6"/>
        <v>20</v>
      </c>
      <c r="V46" s="48">
        <f t="shared" si="6"/>
        <v>100</v>
      </c>
      <c r="W46" s="48">
        <f t="shared" si="6"/>
        <v>100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8"/>
      <c r="AB46" s="362"/>
      <c r="AC46" s="48">
        <f t="shared" ref="AC46" si="7">IF(AC5="","",AC5)</f>
        <v>100</v>
      </c>
      <c r="AD46" s="344"/>
      <c r="AE46" s="340"/>
      <c r="AF46" s="342"/>
      <c r="AG46" s="53"/>
      <c r="AH46" s="53"/>
      <c r="AI46" s="53"/>
      <c r="AJ46" s="53"/>
      <c r="AK46" s="53"/>
    </row>
    <row r="47" spans="1:37" ht="12.75" customHeight="1" x14ac:dyDescent="0.45">
      <c r="A47" s="382" t="str">
        <f>A6</f>
        <v>Inst/Prof:Leonard Prim Francis G. Reyes</v>
      </c>
      <c r="B47" s="355"/>
      <c r="C47" s="356"/>
      <c r="D47" s="356"/>
      <c r="E47" s="383">
        <f>IF(E6="","",E6)</f>
        <v>43351</v>
      </c>
      <c r="F47" s="383">
        <f t="shared" ref="F47:N47" si="8">IF(F6="","",F6)</f>
        <v>43355</v>
      </c>
      <c r="G47" s="383">
        <f t="shared" si="8"/>
        <v>43362</v>
      </c>
      <c r="H47" s="383">
        <f t="shared" si="8"/>
        <v>43365</v>
      </c>
      <c r="I47" s="383">
        <f t="shared" si="8"/>
        <v>43369</v>
      </c>
      <c r="J47" s="383">
        <f t="shared" si="8"/>
        <v>43363</v>
      </c>
      <c r="K47" s="383" t="str">
        <f t="shared" si="8"/>
        <v/>
      </c>
      <c r="L47" s="383" t="str">
        <f t="shared" si="8"/>
        <v/>
      </c>
      <c r="M47" s="383" t="str">
        <f t="shared" si="8"/>
        <v/>
      </c>
      <c r="N47" s="383" t="str">
        <f t="shared" si="8"/>
        <v/>
      </c>
      <c r="O47" s="411">
        <f>O6</f>
        <v>185</v>
      </c>
      <c r="P47" s="361"/>
      <c r="Q47" s="383">
        <f t="shared" ref="Q47:Z47" si="9">IF(Q6="","",Q6)</f>
        <v>43351</v>
      </c>
      <c r="R47" s="383">
        <f t="shared" si="9"/>
        <v>43355</v>
      </c>
      <c r="S47" s="383">
        <f t="shared" si="9"/>
        <v>43362</v>
      </c>
      <c r="T47" s="383">
        <f t="shared" si="9"/>
        <v>43365</v>
      </c>
      <c r="U47" s="383">
        <f t="shared" si="9"/>
        <v>43369</v>
      </c>
      <c r="V47" s="383">
        <f t="shared" si="9"/>
        <v>43363</v>
      </c>
      <c r="W47" s="383">
        <f t="shared" si="9"/>
        <v>43363</v>
      </c>
      <c r="X47" s="383" t="str">
        <f t="shared" si="9"/>
        <v/>
      </c>
      <c r="Y47" s="383" t="str">
        <f t="shared" si="9"/>
        <v/>
      </c>
      <c r="Z47" s="383" t="str">
        <f t="shared" si="9"/>
        <v/>
      </c>
      <c r="AA47" s="411">
        <f>AA6</f>
        <v>300</v>
      </c>
      <c r="AB47" s="362"/>
      <c r="AC47" s="337" t="str">
        <f>AC6</f>
        <v>OCT 15 - 20, 2018</v>
      </c>
      <c r="AD47" s="345"/>
      <c r="AE47" s="340"/>
      <c r="AF47" s="342"/>
      <c r="AG47" s="53"/>
      <c r="AH47" s="53"/>
      <c r="AI47" s="53"/>
      <c r="AJ47" s="53"/>
      <c r="AK47" s="53"/>
    </row>
    <row r="48" spans="1:37" ht="13.35" customHeight="1" x14ac:dyDescent="0.45">
      <c r="A48" s="373" t="s">
        <v>114</v>
      </c>
      <c r="B48" s="374"/>
      <c r="C48" s="377" t="s">
        <v>115</v>
      </c>
      <c r="D48" s="387" t="s">
        <v>118</v>
      </c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411"/>
      <c r="P48" s="361"/>
      <c r="Q48" s="383"/>
      <c r="R48" s="383"/>
      <c r="S48" s="383"/>
      <c r="T48" s="383"/>
      <c r="U48" s="383"/>
      <c r="V48" s="383"/>
      <c r="W48" s="383"/>
      <c r="X48" s="383"/>
      <c r="Y48" s="383"/>
      <c r="Z48" s="383"/>
      <c r="AA48" s="411"/>
      <c r="AB48" s="362"/>
      <c r="AC48" s="338"/>
      <c r="AD48" s="345"/>
      <c r="AE48" s="340"/>
      <c r="AF48" s="342"/>
      <c r="AG48" s="46"/>
      <c r="AH48" s="46"/>
      <c r="AI48" s="46"/>
      <c r="AJ48" s="46"/>
      <c r="AK48" s="46"/>
    </row>
    <row r="49" spans="1:32" x14ac:dyDescent="0.45">
      <c r="A49" s="375"/>
      <c r="B49" s="376"/>
      <c r="C49" s="378"/>
      <c r="D49" s="388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412"/>
      <c r="P49" s="372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412"/>
      <c r="AB49" s="363"/>
      <c r="AC49" s="339"/>
      <c r="AD49" s="346"/>
      <c r="AE49" s="341"/>
      <c r="AF49" s="343"/>
    </row>
    <row r="50" spans="1:32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5"/>
      <c r="AH66" s="413" t="s">
        <v>117</v>
      </c>
    </row>
    <row r="67" spans="1:34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6"/>
      <c r="AH67" s="414"/>
    </row>
    <row r="68" spans="1:34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6"/>
      <c r="AH68" s="414"/>
    </row>
    <row r="69" spans="1:34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6"/>
      <c r="AH69" s="414"/>
    </row>
    <row r="70" spans="1:34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6"/>
      <c r="AH70" s="414"/>
    </row>
    <row r="71" spans="1:34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6"/>
      <c r="AH71" s="414"/>
    </row>
    <row r="72" spans="1:34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6"/>
      <c r="AH72" s="414"/>
    </row>
    <row r="73" spans="1:34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6"/>
      <c r="AH73" s="414"/>
    </row>
    <row r="74" spans="1:34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6"/>
      <c r="AH74" s="414"/>
    </row>
    <row r="75" spans="1:34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6"/>
      <c r="AH75" s="414"/>
    </row>
    <row r="76" spans="1:34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6"/>
      <c r="AH76" s="414"/>
    </row>
    <row r="77" spans="1:34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6"/>
      <c r="AH77" s="414"/>
    </row>
    <row r="78" spans="1:34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6"/>
      <c r="AH78" s="414"/>
    </row>
    <row r="79" spans="1:34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6"/>
      <c r="AH79" s="414"/>
    </row>
    <row r="80" spans="1:34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6"/>
      <c r="AH80" s="414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63" zoomScale="90" zoomScaleNormal="100" zoomScalePageLayoutView="90" workbookViewId="0">
      <selection activeCell="M63" sqref="M63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 x14ac:dyDescent="0.45">
      <c r="A1" s="405" t="str">
        <f>CRS!A1</f>
        <v>CCJE-INTL I  COMP 1</v>
      </c>
      <c r="B1" s="406"/>
      <c r="C1" s="406"/>
      <c r="D1" s="406"/>
      <c r="E1" s="389" t="s">
        <v>124</v>
      </c>
      <c r="F1" s="389"/>
      <c r="G1" s="389"/>
      <c r="H1" s="389"/>
      <c r="I1" s="389"/>
      <c r="J1" s="389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1"/>
      <c r="AD1" s="391"/>
      <c r="AE1" s="391"/>
      <c r="AF1" s="391"/>
      <c r="AG1" s="392"/>
      <c r="AH1" s="54"/>
      <c r="AI1" s="46"/>
      <c r="AJ1" s="46"/>
      <c r="AK1" s="46"/>
      <c r="AL1" s="46"/>
    </row>
    <row r="2" spans="1:38" ht="15" customHeight="1" x14ac:dyDescent="0.45">
      <c r="A2" s="407"/>
      <c r="B2" s="408"/>
      <c r="C2" s="408"/>
      <c r="D2" s="408"/>
      <c r="E2" s="358" t="str">
        <f>IF('INITIAL INPUT'!G20="","",'INITIAL INPUT'!G20)</f>
        <v>Class Standing</v>
      </c>
      <c r="F2" s="358"/>
      <c r="G2" s="358"/>
      <c r="H2" s="358"/>
      <c r="I2" s="358"/>
      <c r="J2" s="358"/>
      <c r="K2" s="359"/>
      <c r="L2" s="359"/>
      <c r="M2" s="359"/>
      <c r="N2" s="359"/>
      <c r="O2" s="359"/>
      <c r="P2" s="360"/>
      <c r="Q2" s="354" t="str">
        <f>IF('INITIAL INPUT'!G21="","",'INITIAL INPUT'!G21)</f>
        <v>Laboratory</v>
      </c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6"/>
      <c r="AC2" s="347" t="s">
        <v>88</v>
      </c>
      <c r="AD2" s="348"/>
      <c r="AE2" s="417" t="s">
        <v>120</v>
      </c>
      <c r="AF2" s="340" t="s">
        <v>89</v>
      </c>
      <c r="AG2" s="342" t="s">
        <v>90</v>
      </c>
      <c r="AH2" s="53"/>
      <c r="AI2" s="53"/>
      <c r="AJ2" s="53"/>
      <c r="AK2" s="53"/>
      <c r="AL2" s="53"/>
    </row>
    <row r="3" spans="1:38" ht="12.75" customHeight="1" x14ac:dyDescent="0.45">
      <c r="A3" s="385" t="str">
        <f>CRS!A3</f>
        <v>COMPUTER APPLICATIONS</v>
      </c>
      <c r="B3" s="386"/>
      <c r="C3" s="386"/>
      <c r="D3" s="386"/>
      <c r="E3" s="357" t="s">
        <v>91</v>
      </c>
      <c r="F3" s="357" t="s">
        <v>92</v>
      </c>
      <c r="G3" s="357" t="s">
        <v>93</v>
      </c>
      <c r="H3" s="357" t="s">
        <v>94</v>
      </c>
      <c r="I3" s="357" t="s">
        <v>95</v>
      </c>
      <c r="J3" s="357" t="s">
        <v>96</v>
      </c>
      <c r="K3" s="357" t="s">
        <v>97</v>
      </c>
      <c r="L3" s="357" t="s">
        <v>98</v>
      </c>
      <c r="M3" s="357" t="s">
        <v>99</v>
      </c>
      <c r="N3" s="357" t="s">
        <v>0</v>
      </c>
      <c r="O3" s="397" t="s">
        <v>100</v>
      </c>
      <c r="P3" s="361" t="s">
        <v>101</v>
      </c>
      <c r="Q3" s="357" t="s">
        <v>102</v>
      </c>
      <c r="R3" s="357" t="s">
        <v>103</v>
      </c>
      <c r="S3" s="357" t="s">
        <v>104</v>
      </c>
      <c r="T3" s="357" t="s">
        <v>105</v>
      </c>
      <c r="U3" s="357" t="s">
        <v>106</v>
      </c>
      <c r="V3" s="357" t="s">
        <v>107</v>
      </c>
      <c r="W3" s="357" t="s">
        <v>108</v>
      </c>
      <c r="X3" s="357" t="s">
        <v>109</v>
      </c>
      <c r="Y3" s="357" t="s">
        <v>110</v>
      </c>
      <c r="Z3" s="357" t="s">
        <v>111</v>
      </c>
      <c r="AA3" s="397" t="s">
        <v>100</v>
      </c>
      <c r="AB3" s="361" t="s">
        <v>101</v>
      </c>
      <c r="AC3" s="349"/>
      <c r="AD3" s="350"/>
      <c r="AE3" s="417"/>
      <c r="AF3" s="340"/>
      <c r="AG3" s="342"/>
      <c r="AH3" s="53"/>
      <c r="AI3" s="53"/>
      <c r="AJ3" s="53"/>
      <c r="AK3" s="53"/>
      <c r="AL3" s="53"/>
    </row>
    <row r="4" spans="1:38" ht="12.75" customHeight="1" x14ac:dyDescent="0.45">
      <c r="A4" s="379" t="str">
        <f>CRS!A4</f>
        <v>WSAT 9:30-11:00  WSAT 1:30PM-3:30PM</v>
      </c>
      <c r="B4" s="380"/>
      <c r="C4" s="381"/>
      <c r="D4" s="62" t="str">
        <f>CRS!E4</f>
        <v>M305</v>
      </c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98"/>
      <c r="P4" s="362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98"/>
      <c r="AB4" s="362"/>
      <c r="AC4" s="59" t="s">
        <v>112</v>
      </c>
      <c r="AD4" s="60" t="s">
        <v>113</v>
      </c>
      <c r="AE4" s="417"/>
      <c r="AF4" s="340"/>
      <c r="AG4" s="342"/>
      <c r="AH4" s="53"/>
      <c r="AI4" s="53"/>
      <c r="AJ4" s="53"/>
      <c r="AK4" s="53"/>
      <c r="AL4" s="53"/>
    </row>
    <row r="5" spans="1:38" ht="12.6" customHeight="1" x14ac:dyDescent="0.45">
      <c r="A5" s="379" t="str">
        <f>CRS!A5</f>
        <v>1 Trimester SY 2018 - 2019</v>
      </c>
      <c r="B5" s="380"/>
      <c r="C5" s="381"/>
      <c r="D5" s="381"/>
      <c r="E5" s="99">
        <v>20</v>
      </c>
      <c r="F5" s="99">
        <v>20</v>
      </c>
      <c r="G5" s="99">
        <v>20</v>
      </c>
      <c r="H5" s="99">
        <v>20</v>
      </c>
      <c r="I5" s="99">
        <v>20</v>
      </c>
      <c r="J5" s="99"/>
      <c r="K5" s="99"/>
      <c r="L5" s="99"/>
      <c r="M5" s="99"/>
      <c r="N5" s="99"/>
      <c r="O5" s="398"/>
      <c r="P5" s="362"/>
      <c r="Q5" s="194">
        <v>40</v>
      </c>
      <c r="R5" s="194">
        <v>20</v>
      </c>
      <c r="S5" s="194">
        <v>20</v>
      </c>
      <c r="T5" s="194">
        <v>30</v>
      </c>
      <c r="U5" s="194">
        <v>50</v>
      </c>
      <c r="V5" s="194">
        <v>30</v>
      </c>
      <c r="W5" s="194">
        <v>20</v>
      </c>
      <c r="X5" s="194">
        <v>30</v>
      </c>
      <c r="Y5" s="194">
        <v>30</v>
      </c>
      <c r="Z5" s="99"/>
      <c r="AA5" s="398"/>
      <c r="AB5" s="362"/>
      <c r="AC5" s="101">
        <v>120</v>
      </c>
      <c r="AD5" s="344"/>
      <c r="AE5" s="417"/>
      <c r="AF5" s="340"/>
      <c r="AG5" s="342"/>
      <c r="AH5" s="53"/>
      <c r="AI5" s="53"/>
      <c r="AJ5" s="53"/>
      <c r="AK5" s="53"/>
      <c r="AL5" s="53"/>
    </row>
    <row r="6" spans="1:38" ht="12.75" customHeight="1" x14ac:dyDescent="0.45">
      <c r="A6" s="382" t="str">
        <f>CRS!A6</f>
        <v>Inst/Prof:Leonard Prim Francis G. Reyes</v>
      </c>
      <c r="B6" s="355"/>
      <c r="C6" s="356"/>
      <c r="D6" s="356"/>
      <c r="E6" s="364" t="s">
        <v>161</v>
      </c>
      <c r="F6" s="364" t="s">
        <v>162</v>
      </c>
      <c r="G6" s="364" t="s">
        <v>163</v>
      </c>
      <c r="H6" s="364" t="s">
        <v>164</v>
      </c>
      <c r="I6" s="364" t="s">
        <v>165</v>
      </c>
      <c r="J6" s="364"/>
      <c r="K6" s="364"/>
      <c r="L6" s="364"/>
      <c r="M6" s="364"/>
      <c r="N6" s="364"/>
      <c r="O6" s="402">
        <f>IF(SUM(E5:N5)=0,"",SUM(E5:N5))</f>
        <v>100</v>
      </c>
      <c r="P6" s="362"/>
      <c r="Q6" s="364" t="s">
        <v>160</v>
      </c>
      <c r="R6" s="364" t="s">
        <v>166</v>
      </c>
      <c r="S6" s="364" t="s">
        <v>167</v>
      </c>
      <c r="T6" s="364" t="s">
        <v>168</v>
      </c>
      <c r="U6" s="364" t="s">
        <v>169</v>
      </c>
      <c r="V6" s="364" t="s">
        <v>170</v>
      </c>
      <c r="W6" s="364" t="s">
        <v>171</v>
      </c>
      <c r="X6" s="364" t="s">
        <v>172</v>
      </c>
      <c r="Y6" s="364" t="s">
        <v>173</v>
      </c>
      <c r="Z6" s="364"/>
      <c r="AA6" s="399">
        <f>IF(SUM(Q5:Z5)=0,"",SUM(Q5:Z5))</f>
        <v>270</v>
      </c>
      <c r="AB6" s="362"/>
      <c r="AC6" s="351" t="str">
        <f>'INITIAL INPUT'!D22</f>
        <v>NOV 29 - DEC 3, 2018</v>
      </c>
      <c r="AD6" s="345"/>
      <c r="AE6" s="417"/>
      <c r="AF6" s="340"/>
      <c r="AG6" s="342"/>
      <c r="AH6" s="53"/>
      <c r="AI6" s="53"/>
      <c r="AJ6" s="53"/>
      <c r="AK6" s="53"/>
      <c r="AL6" s="53"/>
    </row>
    <row r="7" spans="1:38" ht="13.35" customHeight="1" x14ac:dyDescent="0.45">
      <c r="A7" s="382" t="s">
        <v>114</v>
      </c>
      <c r="B7" s="354"/>
      <c r="C7" s="377" t="s">
        <v>115</v>
      </c>
      <c r="D7" s="387" t="s">
        <v>116</v>
      </c>
      <c r="E7" s="365"/>
      <c r="F7" s="365"/>
      <c r="G7" s="365"/>
      <c r="H7" s="365"/>
      <c r="I7" s="365"/>
      <c r="J7" s="370"/>
      <c r="K7" s="370"/>
      <c r="L7" s="370"/>
      <c r="M7" s="370"/>
      <c r="N7" s="370"/>
      <c r="O7" s="403"/>
      <c r="P7" s="362"/>
      <c r="Q7" s="365"/>
      <c r="R7" s="365"/>
      <c r="S7" s="365"/>
      <c r="T7" s="365"/>
      <c r="U7" s="365"/>
      <c r="V7" s="365"/>
      <c r="W7" s="365"/>
      <c r="X7" s="365"/>
      <c r="Y7" s="365"/>
      <c r="Z7" s="365"/>
      <c r="AA7" s="400"/>
      <c r="AB7" s="362"/>
      <c r="AC7" s="352"/>
      <c r="AD7" s="345"/>
      <c r="AE7" s="417"/>
      <c r="AF7" s="340"/>
      <c r="AG7" s="342"/>
      <c r="AH7" s="46"/>
      <c r="AI7" s="46"/>
      <c r="AJ7" s="46"/>
      <c r="AK7" s="46"/>
      <c r="AL7" s="46"/>
    </row>
    <row r="8" spans="1:38" ht="14.1" customHeight="1" x14ac:dyDescent="0.45">
      <c r="A8" s="409"/>
      <c r="B8" s="410"/>
      <c r="C8" s="378"/>
      <c r="D8" s="388"/>
      <c r="E8" s="366"/>
      <c r="F8" s="366"/>
      <c r="G8" s="366"/>
      <c r="H8" s="366"/>
      <c r="I8" s="366"/>
      <c r="J8" s="371"/>
      <c r="K8" s="371"/>
      <c r="L8" s="371"/>
      <c r="M8" s="371"/>
      <c r="N8" s="371"/>
      <c r="O8" s="404"/>
      <c r="P8" s="363"/>
      <c r="Q8" s="366"/>
      <c r="R8" s="366"/>
      <c r="S8" s="366"/>
      <c r="T8" s="366"/>
      <c r="U8" s="366"/>
      <c r="V8" s="366"/>
      <c r="W8" s="366"/>
      <c r="X8" s="366"/>
      <c r="Y8" s="366"/>
      <c r="Z8" s="366"/>
      <c r="AA8" s="401"/>
      <c r="AB8" s="363"/>
      <c r="AC8" s="353"/>
      <c r="AD8" s="346"/>
      <c r="AE8" s="418"/>
      <c r="AF8" s="341"/>
      <c r="AG8" s="343"/>
      <c r="AH8" s="46"/>
      <c r="AI8" s="46"/>
      <c r="AJ8" s="46"/>
      <c r="AK8" s="46"/>
      <c r="AL8" s="46"/>
    </row>
    <row r="9" spans="1:38" ht="12.75" customHeight="1" x14ac:dyDescent="0.45">
      <c r="A9" s="49" t="s">
        <v>25</v>
      </c>
      <c r="B9" s="50" t="str">
        <f>CRS!C9</f>
        <v>ABAR, CHRISTIAN JOHN G.</v>
      </c>
      <c r="C9" s="56" t="str">
        <f>CRS!D9</f>
        <v>M</v>
      </c>
      <c r="D9" s="61" t="str">
        <f>CRS!E9</f>
        <v>BSCRIM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103" t="str">
        <f>CRS!O9</f>
        <v/>
      </c>
      <c r="AF9" s="57" t="str">
        <f>CRS!P9</f>
        <v/>
      </c>
      <c r="AG9" s="55" t="str">
        <f>CRS!Q9</f>
        <v/>
      </c>
      <c r="AH9" s="52"/>
      <c r="AI9" s="52"/>
      <c r="AJ9" s="52"/>
      <c r="AK9" s="52"/>
      <c r="AL9" s="52"/>
    </row>
    <row r="10" spans="1:38" ht="12.75" customHeight="1" x14ac:dyDescent="0.45">
      <c r="A10" s="47" t="s">
        <v>26</v>
      </c>
      <c r="B10" s="50" t="str">
        <f>CRS!C10</f>
        <v xml:space="preserve">	AGUSTIN, MARK JOSEPH A.</v>
      </c>
      <c r="C10" s="56" t="str">
        <f>CRS!D10</f>
        <v>M</v>
      </c>
      <c r="D10" s="61" t="str">
        <f>CRS!E10</f>
        <v>BSCRIM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/>
      <c r="AD10" s="58" t="str">
        <f t="shared" ref="AD10:AD40" si="4">IF(AC10="","",AC10/$AC$5*100)</f>
        <v/>
      </c>
      <c r="AE10" s="103" t="str">
        <f>CRS!O10</f>
        <v/>
      </c>
      <c r="AF10" s="57" t="str">
        <f>CRS!P10</f>
        <v/>
      </c>
      <c r="AG10" s="55" t="str">
        <f>CRS!Q10</f>
        <v/>
      </c>
      <c r="AH10" s="52"/>
      <c r="AI10" s="52"/>
      <c r="AJ10" s="52"/>
      <c r="AK10" s="52"/>
      <c r="AL10" s="52"/>
    </row>
    <row r="11" spans="1:38" ht="12.75" customHeight="1" x14ac:dyDescent="0.45">
      <c r="A11" s="47" t="s">
        <v>27</v>
      </c>
      <c r="B11" s="50" t="str">
        <f>CRS!C11</f>
        <v/>
      </c>
      <c r="C11" s="56" t="str">
        <f>CRS!D11</f>
        <v/>
      </c>
      <c r="D11" s="61" t="str">
        <f>CRS!E11</f>
        <v/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103" t="str">
        <f>CRS!O11</f>
        <v/>
      </c>
      <c r="AF11" s="57" t="str">
        <f>CRS!P11</f>
        <v/>
      </c>
      <c r="AG11" s="55" t="str">
        <f>CRS!Q11</f>
        <v/>
      </c>
      <c r="AH11" s="46"/>
      <c r="AI11" s="46"/>
      <c r="AJ11" s="46"/>
      <c r="AK11" s="46"/>
      <c r="AL11" s="46"/>
    </row>
    <row r="12" spans="1:38" ht="12.75" customHeight="1" x14ac:dyDescent="0.45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 t="str">
        <f>CRS!O12</f>
        <v/>
      </c>
      <c r="AF12" s="57" t="str">
        <f>CRS!P12</f>
        <v/>
      </c>
      <c r="AG12" s="55" t="str">
        <f>CRS!Q12</f>
        <v/>
      </c>
      <c r="AH12" s="46"/>
      <c r="AI12" s="46"/>
      <c r="AJ12" s="46"/>
      <c r="AK12" s="46"/>
      <c r="AL12" s="46"/>
    </row>
    <row r="13" spans="1:38" ht="12.75" customHeight="1" x14ac:dyDescent="0.45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 t="str">
        <f>CRS!O13</f>
        <v/>
      </c>
      <c r="AF13" s="57" t="str">
        <f>CRS!P13</f>
        <v/>
      </c>
      <c r="AG13" s="55" t="str">
        <f>CRS!Q13</f>
        <v/>
      </c>
      <c r="AH13" s="46"/>
      <c r="AI13" s="46"/>
      <c r="AJ13" s="46"/>
      <c r="AK13" s="46"/>
      <c r="AL13" s="46"/>
    </row>
    <row r="14" spans="1:38" ht="12.75" customHeight="1" x14ac:dyDescent="0.45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/>
      <c r="AD14" s="58" t="str">
        <f t="shared" si="4"/>
        <v/>
      </c>
      <c r="AE14" s="103" t="str">
        <f>CRS!O14</f>
        <v/>
      </c>
      <c r="AF14" s="57" t="str">
        <f>CRS!P14</f>
        <v/>
      </c>
      <c r="AG14" s="55" t="str">
        <f>CRS!Q14</f>
        <v/>
      </c>
      <c r="AH14" s="46"/>
      <c r="AI14" s="46"/>
      <c r="AJ14" s="46"/>
      <c r="AK14" s="46"/>
      <c r="AL14" s="46"/>
    </row>
    <row r="15" spans="1:38" ht="12.75" customHeight="1" x14ac:dyDescent="0.45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 x14ac:dyDescent="0.45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 x14ac:dyDescent="0.45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103" t="str">
        <f>CRS!O17</f>
        <v/>
      </c>
      <c r="AF17" s="57" t="str">
        <f>CRS!P17</f>
        <v/>
      </c>
      <c r="AG17" s="55" t="str">
        <f>CRS!Q17</f>
        <v/>
      </c>
      <c r="AH17" s="46"/>
      <c r="AI17" s="46"/>
    </row>
    <row r="18" spans="1:35" ht="12.75" customHeight="1" x14ac:dyDescent="0.45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 x14ac:dyDescent="0.45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 x14ac:dyDescent="0.45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 x14ac:dyDescent="0.45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103" t="str">
        <f>CRS!O21</f>
        <v/>
      </c>
      <c r="AF21" s="57" t="str">
        <f>CRS!P21</f>
        <v/>
      </c>
      <c r="AG21" s="55" t="str">
        <f>CRS!Q21</f>
        <v/>
      </c>
      <c r="AH21" s="46"/>
      <c r="AI21" s="46"/>
    </row>
    <row r="22" spans="1:35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103" t="str">
        <f>CRS!O22</f>
        <v/>
      </c>
      <c r="AF22" s="57" t="str">
        <f>CRS!P22</f>
        <v/>
      </c>
      <c r="AG22" s="55" t="str">
        <f>CRS!Q22</f>
        <v/>
      </c>
      <c r="AH22" s="46"/>
      <c r="AI22" s="46"/>
    </row>
    <row r="23" spans="1:35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103" t="str">
        <f>CRS!O24</f>
        <v/>
      </c>
      <c r="AF24" s="57" t="str">
        <f>CRS!P24</f>
        <v/>
      </c>
      <c r="AG24" s="55" t="str">
        <f>CRS!Q24</f>
        <v/>
      </c>
      <c r="AH24" s="46"/>
      <c r="AI24" s="46"/>
    </row>
    <row r="25" spans="1:35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103" t="str">
        <f>CRS!O25</f>
        <v/>
      </c>
      <c r="AF25" s="57" t="str">
        <f>CRS!P25</f>
        <v/>
      </c>
      <c r="AG25" s="55" t="str">
        <f>CRS!Q25</f>
        <v/>
      </c>
      <c r="AH25" s="46"/>
      <c r="AI25" s="46"/>
    </row>
    <row r="26" spans="1:35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415"/>
      <c r="AI26" s="413" t="s">
        <v>117</v>
      </c>
    </row>
    <row r="27" spans="1:35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416"/>
      <c r="AI27" s="414"/>
    </row>
    <row r="28" spans="1:35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416"/>
      <c r="AI28" s="414"/>
    </row>
    <row r="29" spans="1:35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103" t="str">
        <f>CRS!O29</f>
        <v/>
      </c>
      <c r="AF29" s="57" t="str">
        <f>CRS!P29</f>
        <v/>
      </c>
      <c r="AG29" s="55" t="str">
        <f>CRS!Q29</f>
        <v/>
      </c>
      <c r="AH29" s="416"/>
      <c r="AI29" s="414"/>
    </row>
    <row r="30" spans="1:35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416"/>
      <c r="AI30" s="414"/>
    </row>
    <row r="31" spans="1:35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416"/>
      <c r="AI31" s="414"/>
    </row>
    <row r="32" spans="1:35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103" t="str">
        <f>CRS!O32</f>
        <v/>
      </c>
      <c r="AF32" s="57" t="str">
        <f>CRS!P32</f>
        <v/>
      </c>
      <c r="AG32" s="55" t="str">
        <f>CRS!Q32</f>
        <v/>
      </c>
      <c r="AH32" s="416"/>
      <c r="AI32" s="414"/>
    </row>
    <row r="33" spans="1:38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416"/>
      <c r="AI33" s="414"/>
      <c r="AJ33" s="46"/>
      <c r="AK33" s="46"/>
      <c r="AL33" s="46"/>
    </row>
    <row r="34" spans="1:38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416"/>
      <c r="AI34" s="414"/>
      <c r="AJ34" s="46"/>
      <c r="AK34" s="46"/>
      <c r="AL34" s="46"/>
    </row>
    <row r="35" spans="1:38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416"/>
      <c r="AI35" s="414"/>
      <c r="AJ35" s="46"/>
      <c r="AK35" s="46"/>
      <c r="AL35" s="46"/>
    </row>
    <row r="36" spans="1:38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416"/>
      <c r="AI36" s="414"/>
      <c r="AJ36" s="46"/>
      <c r="AK36" s="46"/>
      <c r="AL36" s="46"/>
    </row>
    <row r="37" spans="1:38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6"/>
      <c r="AI37" s="414"/>
      <c r="AJ37" s="46"/>
      <c r="AK37" s="46"/>
      <c r="AL37" s="46"/>
    </row>
    <row r="38" spans="1:38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416"/>
      <c r="AI38" s="414"/>
      <c r="AJ38" s="46"/>
      <c r="AK38" s="46"/>
      <c r="AL38" s="46"/>
    </row>
    <row r="39" spans="1:38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416"/>
      <c r="AI39" s="414"/>
      <c r="AJ39" s="46"/>
      <c r="AK39" s="46"/>
      <c r="AL39" s="46"/>
    </row>
    <row r="40" spans="1:38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416"/>
      <c r="AI40" s="414"/>
      <c r="AJ40" s="46"/>
      <c r="AK40" s="46"/>
      <c r="AL40" s="46"/>
    </row>
    <row r="41" spans="1:38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45">
      <c r="A42" s="393" t="str">
        <f>A1</f>
        <v>CCJE-INTL I  COMP 1</v>
      </c>
      <c r="B42" s="394"/>
      <c r="C42" s="394"/>
      <c r="D42" s="394"/>
      <c r="E42" s="389" t="s">
        <v>124</v>
      </c>
      <c r="F42" s="389"/>
      <c r="G42" s="389"/>
      <c r="H42" s="389"/>
      <c r="I42" s="389"/>
      <c r="J42" s="389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0"/>
      <c r="AA42" s="390"/>
      <c r="AB42" s="390"/>
      <c r="AC42" s="391"/>
      <c r="AD42" s="391"/>
      <c r="AE42" s="391"/>
      <c r="AF42" s="391"/>
      <c r="AG42" s="392"/>
      <c r="AH42" s="46"/>
      <c r="AI42" s="46"/>
      <c r="AJ42" s="46"/>
      <c r="AK42" s="46"/>
      <c r="AL42" s="46"/>
    </row>
    <row r="43" spans="1:38" ht="15" customHeight="1" x14ac:dyDescent="0.45">
      <c r="A43" s="395"/>
      <c r="B43" s="396"/>
      <c r="C43" s="396"/>
      <c r="D43" s="396"/>
      <c r="E43" s="354" t="str">
        <f>E2</f>
        <v>Class Standing</v>
      </c>
      <c r="F43" s="354"/>
      <c r="G43" s="354"/>
      <c r="H43" s="354"/>
      <c r="I43" s="354"/>
      <c r="J43" s="354"/>
      <c r="K43" s="355"/>
      <c r="L43" s="355"/>
      <c r="M43" s="355"/>
      <c r="N43" s="355"/>
      <c r="O43" s="355"/>
      <c r="P43" s="356"/>
      <c r="Q43" s="354" t="str">
        <f>Q2</f>
        <v>Laboratory</v>
      </c>
      <c r="R43" s="355"/>
      <c r="S43" s="355"/>
      <c r="T43" s="355"/>
      <c r="U43" s="355"/>
      <c r="V43" s="355"/>
      <c r="W43" s="355"/>
      <c r="X43" s="355"/>
      <c r="Y43" s="355"/>
      <c r="Z43" s="355"/>
      <c r="AA43" s="355"/>
      <c r="AB43" s="356"/>
      <c r="AC43" s="347" t="s">
        <v>88</v>
      </c>
      <c r="AD43" s="348"/>
      <c r="AE43" s="417" t="str">
        <f>AE2</f>
        <v>RAW SCORE</v>
      </c>
      <c r="AF43" s="340" t="s">
        <v>89</v>
      </c>
      <c r="AG43" s="342" t="s">
        <v>90</v>
      </c>
      <c r="AH43" s="53"/>
      <c r="AI43" s="53"/>
      <c r="AJ43" s="53"/>
      <c r="AK43" s="53"/>
      <c r="AL43" s="53"/>
    </row>
    <row r="44" spans="1:38" ht="12.75" customHeight="1" x14ac:dyDescent="0.45">
      <c r="A44" s="385" t="str">
        <f>A3</f>
        <v>COMPUTER APPLICATIONS</v>
      </c>
      <c r="B44" s="386"/>
      <c r="C44" s="386"/>
      <c r="D44" s="386"/>
      <c r="E44" s="357" t="s">
        <v>91</v>
      </c>
      <c r="F44" s="357" t="s">
        <v>92</v>
      </c>
      <c r="G44" s="357" t="s">
        <v>93</v>
      </c>
      <c r="H44" s="357" t="s">
        <v>94</v>
      </c>
      <c r="I44" s="357" t="s">
        <v>95</v>
      </c>
      <c r="J44" s="357" t="s">
        <v>96</v>
      </c>
      <c r="K44" s="357" t="s">
        <v>97</v>
      </c>
      <c r="L44" s="357" t="s">
        <v>98</v>
      </c>
      <c r="M44" s="357" t="s">
        <v>99</v>
      </c>
      <c r="N44" s="357" t="s">
        <v>0</v>
      </c>
      <c r="O44" s="397" t="s">
        <v>100</v>
      </c>
      <c r="P44" s="361" t="s">
        <v>101</v>
      </c>
      <c r="Q44" s="357" t="s">
        <v>102</v>
      </c>
      <c r="R44" s="357" t="s">
        <v>103</v>
      </c>
      <c r="S44" s="357" t="s">
        <v>104</v>
      </c>
      <c r="T44" s="357" t="s">
        <v>105</v>
      </c>
      <c r="U44" s="357" t="s">
        <v>106</v>
      </c>
      <c r="V44" s="357" t="s">
        <v>107</v>
      </c>
      <c r="W44" s="357" t="s">
        <v>108</v>
      </c>
      <c r="X44" s="357" t="s">
        <v>109</v>
      </c>
      <c r="Y44" s="357" t="s">
        <v>110</v>
      </c>
      <c r="Z44" s="357" t="s">
        <v>111</v>
      </c>
      <c r="AA44" s="397" t="s">
        <v>100</v>
      </c>
      <c r="AB44" s="361" t="s">
        <v>101</v>
      </c>
      <c r="AC44" s="349"/>
      <c r="AD44" s="350"/>
      <c r="AE44" s="417"/>
      <c r="AF44" s="340"/>
      <c r="AG44" s="342"/>
      <c r="AH44" s="53"/>
      <c r="AI44" s="53"/>
      <c r="AJ44" s="53"/>
      <c r="AK44" s="53"/>
      <c r="AL44" s="53"/>
    </row>
    <row r="45" spans="1:38" ht="12.75" customHeight="1" x14ac:dyDescent="0.45">
      <c r="A45" s="379" t="str">
        <f>A4</f>
        <v>WSAT 9:30-11:00  WSAT 1:30PM-3:30PM</v>
      </c>
      <c r="B45" s="380"/>
      <c r="C45" s="381"/>
      <c r="D45" s="62" t="str">
        <f>D4</f>
        <v>M305</v>
      </c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97"/>
      <c r="P45" s="361"/>
      <c r="Q45" s="356"/>
      <c r="R45" s="356"/>
      <c r="S45" s="356"/>
      <c r="T45" s="356"/>
      <c r="U45" s="357"/>
      <c r="V45" s="357"/>
      <c r="W45" s="356"/>
      <c r="X45" s="356"/>
      <c r="Y45" s="356"/>
      <c r="Z45" s="356"/>
      <c r="AA45" s="398"/>
      <c r="AB45" s="362"/>
      <c r="AC45" s="59" t="s">
        <v>112</v>
      </c>
      <c r="AD45" s="60" t="s">
        <v>113</v>
      </c>
      <c r="AE45" s="417"/>
      <c r="AF45" s="340"/>
      <c r="AG45" s="342"/>
      <c r="AH45" s="53"/>
      <c r="AI45" s="53"/>
      <c r="AJ45" s="53"/>
      <c r="AK45" s="53"/>
      <c r="AL45" s="53"/>
    </row>
    <row r="46" spans="1:38" ht="12.75" customHeight="1" x14ac:dyDescent="0.45">
      <c r="A46" s="379" t="str">
        <f>A5</f>
        <v>1 Trimester SY 2018 - 2019</v>
      </c>
      <c r="B46" s="380"/>
      <c r="C46" s="381"/>
      <c r="D46" s="381"/>
      <c r="E46" s="48">
        <f t="shared" ref="E46:N47" si="5">IF(E5="","",E5)</f>
        <v>20</v>
      </c>
      <c r="F46" s="48">
        <f t="shared" si="5"/>
        <v>20</v>
      </c>
      <c r="G46" s="48">
        <f t="shared" si="5"/>
        <v>20</v>
      </c>
      <c r="H46" s="48">
        <f t="shared" si="5"/>
        <v>20</v>
      </c>
      <c r="I46" s="48">
        <f t="shared" si="5"/>
        <v>20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7"/>
      <c r="P46" s="361"/>
      <c r="Q46" s="48">
        <f>IF(Q5="","",Q5)</f>
        <v>40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30</v>
      </c>
      <c r="U46" s="48">
        <f t="shared" si="6"/>
        <v>50</v>
      </c>
      <c r="V46" s="48">
        <f t="shared" si="6"/>
        <v>30</v>
      </c>
      <c r="W46" s="48">
        <f t="shared" si="6"/>
        <v>20</v>
      </c>
      <c r="X46" s="48">
        <f t="shared" si="6"/>
        <v>30</v>
      </c>
      <c r="Y46" s="48">
        <f t="shared" si="6"/>
        <v>30</v>
      </c>
      <c r="Z46" s="48" t="str">
        <f t="shared" si="6"/>
        <v/>
      </c>
      <c r="AA46" s="398"/>
      <c r="AB46" s="362"/>
      <c r="AC46" s="48">
        <f t="shared" ref="AC46" si="7">IF(AC5="","",AC5)</f>
        <v>120</v>
      </c>
      <c r="AD46" s="344"/>
      <c r="AE46" s="417"/>
      <c r="AF46" s="340"/>
      <c r="AG46" s="342"/>
      <c r="AH46" s="53"/>
      <c r="AI46" s="53"/>
      <c r="AJ46" s="53"/>
      <c r="AK46" s="53"/>
      <c r="AL46" s="53"/>
    </row>
    <row r="47" spans="1:38" ht="12.75" customHeight="1" x14ac:dyDescent="0.45">
      <c r="A47" s="382" t="str">
        <f>A6</f>
        <v>Inst/Prof:Leonard Prim Francis G. Reyes</v>
      </c>
      <c r="B47" s="355"/>
      <c r="C47" s="356"/>
      <c r="D47" s="356"/>
      <c r="E47" s="383" t="str">
        <f>IF(E6="","",E6)</f>
        <v>QUIZ01</v>
      </c>
      <c r="F47" s="383" t="str">
        <f t="shared" si="5"/>
        <v>QUIZ02</v>
      </c>
      <c r="G47" s="383" t="str">
        <f t="shared" si="5"/>
        <v>QUIZ03</v>
      </c>
      <c r="H47" s="383" t="str">
        <f t="shared" si="5"/>
        <v>QUIZ04</v>
      </c>
      <c r="I47" s="383" t="str">
        <f t="shared" si="5"/>
        <v>QUIZ05</v>
      </c>
      <c r="J47" s="383" t="str">
        <f t="shared" si="5"/>
        <v/>
      </c>
      <c r="K47" s="383" t="str">
        <f t="shared" si="5"/>
        <v/>
      </c>
      <c r="L47" s="383" t="str">
        <f t="shared" si="5"/>
        <v/>
      </c>
      <c r="M47" s="383" t="str">
        <f t="shared" si="5"/>
        <v/>
      </c>
      <c r="N47" s="383" t="str">
        <f t="shared" si="5"/>
        <v/>
      </c>
      <c r="O47" s="411">
        <f>O6</f>
        <v>100</v>
      </c>
      <c r="P47" s="361"/>
      <c r="Q47" s="383" t="str">
        <f t="shared" ref="Q47:Z47" si="8">IF(Q6="","",Q6)</f>
        <v>LAB01</v>
      </c>
      <c r="R47" s="383" t="str">
        <f t="shared" si="8"/>
        <v>LAB02</v>
      </c>
      <c r="S47" s="383" t="str">
        <f t="shared" si="8"/>
        <v>LAB03</v>
      </c>
      <c r="T47" s="383" t="str">
        <f t="shared" si="8"/>
        <v>LAB04</v>
      </c>
      <c r="U47" s="383" t="str">
        <f t="shared" si="8"/>
        <v>LAB05</v>
      </c>
      <c r="V47" s="383" t="str">
        <f t="shared" si="8"/>
        <v>LAB06</v>
      </c>
      <c r="W47" s="383" t="str">
        <f t="shared" si="8"/>
        <v>LAB07</v>
      </c>
      <c r="X47" s="383" t="str">
        <f t="shared" si="8"/>
        <v>LAB08</v>
      </c>
      <c r="Y47" s="383" t="str">
        <f t="shared" si="8"/>
        <v>LAB09</v>
      </c>
      <c r="Z47" s="383" t="str">
        <f t="shared" si="8"/>
        <v/>
      </c>
      <c r="AA47" s="411">
        <f>AA6</f>
        <v>270</v>
      </c>
      <c r="AB47" s="362"/>
      <c r="AC47" s="337" t="str">
        <f>AC6</f>
        <v>NOV 29 - DEC 3, 2018</v>
      </c>
      <c r="AD47" s="345"/>
      <c r="AE47" s="417"/>
      <c r="AF47" s="340"/>
      <c r="AG47" s="342"/>
      <c r="AH47" s="53"/>
      <c r="AI47" s="53"/>
      <c r="AJ47" s="53"/>
      <c r="AK47" s="53"/>
      <c r="AL47" s="53"/>
    </row>
    <row r="48" spans="1:38" ht="13.35" customHeight="1" x14ac:dyDescent="0.45">
      <c r="A48" s="373" t="s">
        <v>114</v>
      </c>
      <c r="B48" s="374"/>
      <c r="C48" s="377" t="s">
        <v>115</v>
      </c>
      <c r="D48" s="387" t="s">
        <v>118</v>
      </c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411"/>
      <c r="P48" s="361"/>
      <c r="Q48" s="383"/>
      <c r="R48" s="383"/>
      <c r="S48" s="383"/>
      <c r="T48" s="383"/>
      <c r="U48" s="383"/>
      <c r="V48" s="383"/>
      <c r="W48" s="383"/>
      <c r="X48" s="383"/>
      <c r="Y48" s="383"/>
      <c r="Z48" s="383"/>
      <c r="AA48" s="411"/>
      <c r="AB48" s="362"/>
      <c r="AC48" s="338"/>
      <c r="AD48" s="345"/>
      <c r="AE48" s="417"/>
      <c r="AF48" s="340"/>
      <c r="AG48" s="342"/>
      <c r="AH48" s="46"/>
      <c r="AI48" s="46"/>
      <c r="AJ48" s="46"/>
      <c r="AK48" s="46"/>
      <c r="AL48" s="46"/>
    </row>
    <row r="49" spans="1:33" x14ac:dyDescent="0.45">
      <c r="A49" s="375"/>
      <c r="B49" s="376"/>
      <c r="C49" s="378"/>
      <c r="D49" s="388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412"/>
      <c r="P49" s="372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412"/>
      <c r="AB49" s="363"/>
      <c r="AC49" s="339"/>
      <c r="AD49" s="346"/>
      <c r="AE49" s="418"/>
      <c r="AF49" s="341"/>
      <c r="AG49" s="343"/>
    </row>
    <row r="50" spans="1:33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5"/>
      <c r="AI66" s="413" t="s">
        <v>117</v>
      </c>
    </row>
    <row r="67" spans="1:35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6"/>
      <c r="AI67" s="414"/>
    </row>
    <row r="68" spans="1:35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6"/>
      <c r="AI68" s="414"/>
    </row>
    <row r="69" spans="1:35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6"/>
      <c r="AI69" s="414"/>
    </row>
    <row r="70" spans="1:35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6"/>
      <c r="AI70" s="414"/>
    </row>
    <row r="71" spans="1:35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6"/>
      <c r="AI71" s="414"/>
    </row>
    <row r="72" spans="1:35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6"/>
      <c r="AI72" s="414"/>
    </row>
    <row r="73" spans="1:35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6"/>
      <c r="AI73" s="414"/>
    </row>
    <row r="74" spans="1:35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6"/>
      <c r="AI74" s="414"/>
    </row>
    <row r="75" spans="1:35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6"/>
      <c r="AI75" s="414"/>
    </row>
    <row r="76" spans="1:35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6"/>
      <c r="AI76" s="414"/>
    </row>
    <row r="77" spans="1:35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6"/>
      <c r="AI77" s="414"/>
    </row>
    <row r="78" spans="1:35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6"/>
      <c r="AI78" s="414"/>
    </row>
    <row r="79" spans="1:35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6"/>
      <c r="AI79" s="414"/>
    </row>
    <row r="80" spans="1:35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6"/>
      <c r="AI80" s="414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52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 x14ac:dyDescent="0.35"/>
    <row r="4" spans="1:34" ht="30.75" x14ac:dyDescent="0.9">
      <c r="E4" s="107" t="s">
        <v>125</v>
      </c>
      <c r="I4" s="107"/>
      <c r="L4" s="108"/>
    </row>
    <row r="5" spans="1:34" ht="13.5" x14ac:dyDescent="0.35">
      <c r="E5" s="109" t="s">
        <v>126</v>
      </c>
      <c r="I5" s="109"/>
      <c r="L5" s="110"/>
    </row>
    <row r="7" spans="1:34" x14ac:dyDescent="0.35">
      <c r="A7" s="111" t="str">
        <f>IF(OR(E15&lt;&gt;"M",E15&lt;&gt;"m"),"female","male")</f>
        <v>male</v>
      </c>
    </row>
    <row r="8" spans="1:34" ht="15" x14ac:dyDescent="0.4">
      <c r="A8" s="111" t="str">
        <f>IF(AND(E15="M",E15="m"),"female","male")</f>
        <v>female</v>
      </c>
      <c r="E8" s="112" t="s">
        <v>127</v>
      </c>
      <c r="I8" s="112"/>
      <c r="L8" s="113"/>
    </row>
    <row r="9" spans="1:34" x14ac:dyDescent="0.35">
      <c r="E9" s="114"/>
      <c r="I9" s="114"/>
      <c r="L9" s="115"/>
    </row>
    <row r="10" spans="1:34" x14ac:dyDescent="0.35">
      <c r="A10" s="116"/>
      <c r="I10" s="114"/>
      <c r="L10" s="115"/>
    </row>
    <row r="11" spans="1:34" ht="15" x14ac:dyDescent="0.4">
      <c r="A11" s="153" t="str">
        <f>'INITIAL INPUT'!D12</f>
        <v>CCJE-INTL I</v>
      </c>
      <c r="C11" s="427" t="str">
        <f>'INITIAL INPUT'!G12</f>
        <v>COMP 1</v>
      </c>
      <c r="D11" s="428"/>
      <c r="E11" s="428"/>
      <c r="F11" s="154"/>
      <c r="G11" s="429" t="str">
        <f>CRS!A4</f>
        <v>WSAT 9:30-11:00  WSAT 1:30PM-3:30PM</v>
      </c>
      <c r="H11" s="430"/>
      <c r="I11" s="430"/>
      <c r="J11" s="430"/>
      <c r="K11" s="430"/>
      <c r="L11" s="430"/>
      <c r="M11" s="430"/>
      <c r="N11" s="155"/>
      <c r="O11" s="431" t="str">
        <f>CONCATENATE('INITIAL INPUT'!G16," Trimester")</f>
        <v>1 Trimester</v>
      </c>
      <c r="P11" s="428"/>
    </row>
    <row r="12" spans="1:34" s="118" customFormat="1" ht="15" customHeight="1" x14ac:dyDescent="0.4">
      <c r="A12" s="117" t="s">
        <v>9</v>
      </c>
      <c r="C12" s="421" t="s">
        <v>10</v>
      </c>
      <c r="D12" s="414"/>
      <c r="E12" s="414"/>
      <c r="F12" s="154"/>
      <c r="G12" s="422" t="s">
        <v>128</v>
      </c>
      <c r="H12" s="414"/>
      <c r="I12" s="414"/>
      <c r="J12" s="414"/>
      <c r="K12" s="414"/>
      <c r="L12" s="414"/>
      <c r="M12" s="414"/>
      <c r="N12" s="97"/>
      <c r="O12" s="423" t="str">
        <f>CONCATENATE("SY ",'INITIAL INPUT'!D16)</f>
        <v>SY 2018 - 2019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 x14ac:dyDescent="0.35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 x14ac:dyDescent="0.35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 x14ac:dyDescent="0.35">
      <c r="A15" s="129" t="str">
        <f>IF(NAMES!B2="","",NAMES!B2)</f>
        <v>15-2444-349</v>
      </c>
      <c r="C15" s="130" t="str">
        <f>IF(NAMES!C2="","",NAMES!C2)</f>
        <v>ABAR, CHRISTIAN JOHN G.</v>
      </c>
      <c r="D15" s="131"/>
      <c r="E15" s="132" t="str">
        <f>IF(NAMES!D2="","",NAMES!D2)</f>
        <v>M</v>
      </c>
      <c r="F15" s="133"/>
      <c r="G15" s="134" t="str">
        <f>IF(NAMES!E2="","",NAMES!E2)</f>
        <v>BSCRIM</v>
      </c>
      <c r="H15" s="124"/>
      <c r="I15" s="135" t="str">
        <f>IF(CRS!J9="","",CRS!J9)</f>
        <v/>
      </c>
      <c r="J15" s="136"/>
      <c r="K15" s="135" t="str">
        <f>IF(CRS!X9="","",CRS!X9)</f>
        <v>UD</v>
      </c>
      <c r="L15" s="137"/>
      <c r="M15" s="135" t="str">
        <f>IF(CRS!X9="","",CRS!X9)</f>
        <v>UD</v>
      </c>
      <c r="N15" s="138"/>
      <c r="O15" s="419" t="str">
        <f>IF(CRS!Y9="","",CRS!Y9)</f>
        <v>UD</v>
      </c>
      <c r="P15" s="4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 x14ac:dyDescent="0.35">
      <c r="A16" s="129" t="str">
        <f>IF(NAMES!B3="","",NAMES!B3)</f>
        <v>15-1196-893</v>
      </c>
      <c r="C16" s="130" t="str">
        <f>IF(NAMES!C3="","",NAMES!C3)</f>
        <v xml:space="preserve">	AGUSTIN, MARK JOSEPH A.</v>
      </c>
      <c r="D16" s="131"/>
      <c r="E16" s="132" t="str">
        <f>IF(NAMES!D3="","",NAMES!D3)</f>
        <v>M</v>
      </c>
      <c r="F16" s="133"/>
      <c r="G16" s="134" t="str">
        <f>IF(NAMES!E3="","",NAMES!E3)</f>
        <v>BSCRIM</v>
      </c>
      <c r="H16" s="124"/>
      <c r="I16" s="135" t="str">
        <f>IF(CRS!J10="","",CRS!J10)</f>
        <v/>
      </c>
      <c r="J16" s="136"/>
      <c r="K16" s="135" t="str">
        <f>IF(CRS!X10="","",CRS!X10)</f>
        <v>UD</v>
      </c>
      <c r="L16" s="137"/>
      <c r="M16" s="135" t="str">
        <f>IF(CRS!X10="","",CRS!X10)</f>
        <v>UD</v>
      </c>
      <c r="N16" s="138"/>
      <c r="O16" s="419" t="str">
        <f>IF(CRS!Y10="","",CRS!Y10)</f>
        <v>UD</v>
      </c>
      <c r="P16" s="420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 x14ac:dyDescent="0.35">
      <c r="A17" s="129" t="str">
        <f>IF(NAMES!B4="","",NAMES!B4)</f>
        <v/>
      </c>
      <c r="C17" s="130" t="str">
        <f>IF(NAMES!C4="","",NAMES!C4)</f>
        <v/>
      </c>
      <c r="D17" s="131"/>
      <c r="E17" s="132" t="str">
        <f>IF(NAMES!D4="","",NAMES!D4)</f>
        <v/>
      </c>
      <c r="F17" s="133"/>
      <c r="G17" s="134" t="str">
        <f>IF(NAMES!E4="","",NAMES!E4)</f>
        <v/>
      </c>
      <c r="H17" s="124"/>
      <c r="I17" s="135" t="str">
        <f>IF(CRS!J11="","",CRS!J11)</f>
        <v/>
      </c>
      <c r="J17" s="136"/>
      <c r="K17" s="135" t="str">
        <f>IF(CRS!X11="","",CRS!X11)</f>
        <v/>
      </c>
      <c r="L17" s="137"/>
      <c r="M17" s="135" t="str">
        <f>IF(CRS!X11="","",CRS!X11)</f>
        <v/>
      </c>
      <c r="N17" s="138"/>
      <c r="O17" s="419" t="str">
        <f>IF(CRS!Y11="","",CRS!Y11)</f>
        <v/>
      </c>
      <c r="P17" s="420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 x14ac:dyDescent="0.35">
      <c r="A18" s="129" t="str">
        <f>IF(NAMES!B5="","",NAMES!B5)</f>
        <v/>
      </c>
      <c r="C18" s="130" t="str">
        <f>IF(NAMES!C5="","",NAMES!C5)</f>
        <v/>
      </c>
      <c r="D18" s="131"/>
      <c r="E18" s="132" t="str">
        <f>IF(NAMES!D5="","",NAMES!D5)</f>
        <v/>
      </c>
      <c r="F18" s="133"/>
      <c r="G18" s="134" t="str">
        <f>IF(NAMES!E5="","",NAMES!E5)</f>
        <v/>
      </c>
      <c r="H18" s="124"/>
      <c r="I18" s="135" t="str">
        <f>IF(CRS!J12="","",CRS!J12)</f>
        <v/>
      </c>
      <c r="J18" s="136"/>
      <c r="K18" s="135" t="str">
        <f>IF(CRS!X12="","",CRS!X12)</f>
        <v/>
      </c>
      <c r="L18" s="137"/>
      <c r="M18" s="135" t="str">
        <f>IF(CRS!X12="","",CRS!X12)</f>
        <v/>
      </c>
      <c r="N18" s="138"/>
      <c r="O18" s="419" t="str">
        <f>IF(CRS!Y12="","",CRS!Y12)</f>
        <v/>
      </c>
      <c r="P18" s="420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 x14ac:dyDescent="0.35">
      <c r="A19" s="129" t="str">
        <f>IF(NAMES!B6="","",NAMES!B6)</f>
        <v/>
      </c>
      <c r="C19" s="130" t="str">
        <f>IF(NAMES!C6="","",NAMES!C6)</f>
        <v/>
      </c>
      <c r="D19" s="131"/>
      <c r="E19" s="132" t="str">
        <f>IF(NAMES!D6="","",NAMES!D6)</f>
        <v/>
      </c>
      <c r="F19" s="133"/>
      <c r="G19" s="134" t="str">
        <f>IF(NAMES!E6="","",NAMES!E6)</f>
        <v/>
      </c>
      <c r="H19" s="124"/>
      <c r="I19" s="135" t="str">
        <f>IF(CRS!J13="","",CRS!J13)</f>
        <v/>
      </c>
      <c r="J19" s="136"/>
      <c r="K19" s="135" t="str">
        <f>IF(CRS!X13="","",CRS!X13)</f>
        <v/>
      </c>
      <c r="L19" s="137"/>
      <c r="M19" s="135" t="str">
        <f>IF(CRS!X13="","",CRS!X13)</f>
        <v/>
      </c>
      <c r="N19" s="138"/>
      <c r="O19" s="419" t="str">
        <f>IF(CRS!Y13="","",CRS!Y13)</f>
        <v/>
      </c>
      <c r="P19" s="420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 x14ac:dyDescent="0.35">
      <c r="A20" s="129" t="str">
        <f>IF(NAMES!B7="","",NAMES!B7)</f>
        <v/>
      </c>
      <c r="C20" s="130" t="str">
        <f>IF(NAMES!C7="","",NAMES!C7)</f>
        <v/>
      </c>
      <c r="D20" s="131"/>
      <c r="E20" s="132" t="str">
        <f>IF(NAMES!D7="","",NAMES!D7)</f>
        <v/>
      </c>
      <c r="F20" s="133"/>
      <c r="G20" s="134" t="str">
        <f>IF(NAMES!E7="","",NAMES!E7)</f>
        <v/>
      </c>
      <c r="H20" s="124"/>
      <c r="I20" s="135" t="str">
        <f>IF(CRS!J14="","",CRS!J14)</f>
        <v/>
      </c>
      <c r="J20" s="136"/>
      <c r="K20" s="135" t="str">
        <f>IF(CRS!X14="","",CRS!X14)</f>
        <v/>
      </c>
      <c r="L20" s="137"/>
      <c r="M20" s="135" t="str">
        <f>IF(CRS!X14="","",CRS!X14)</f>
        <v/>
      </c>
      <c r="N20" s="138"/>
      <c r="O20" s="419" t="str">
        <f>IF(CRS!Y14="","",CRS!Y14)</f>
        <v/>
      </c>
      <c r="P20" s="420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 x14ac:dyDescent="0.35">
      <c r="A21" s="129" t="str">
        <f>IF(NAMES!B8="","",NAMES!B8)</f>
        <v/>
      </c>
      <c r="C21" s="130" t="str">
        <f>IF(NAMES!C8="","",NAMES!C8)</f>
        <v/>
      </c>
      <c r="D21" s="131"/>
      <c r="E21" s="132" t="str">
        <f>IF(NAMES!D8="","",NAMES!D8)</f>
        <v/>
      </c>
      <c r="F21" s="133"/>
      <c r="G21" s="134" t="str">
        <f>IF(NAMES!E8="","",NAMES!E8)</f>
        <v/>
      </c>
      <c r="H21" s="124"/>
      <c r="I21" s="135" t="str">
        <f>IF(CRS!J15="","",CRS!J15)</f>
        <v/>
      </c>
      <c r="J21" s="136"/>
      <c r="K21" s="135" t="str">
        <f>IF(CRS!X15="","",CRS!X15)</f>
        <v/>
      </c>
      <c r="L21" s="137"/>
      <c r="M21" s="135" t="str">
        <f>IF(CRS!X15="","",CRS!X15)</f>
        <v/>
      </c>
      <c r="N21" s="138"/>
      <c r="O21" s="419" t="str">
        <f>IF(CRS!Y15="","",CRS!Y15)</f>
        <v/>
      </c>
      <c r="P21" s="4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 x14ac:dyDescent="0.35">
      <c r="A22" s="129" t="str">
        <f>IF(NAMES!B9="","",NAMES!B9)</f>
        <v/>
      </c>
      <c r="C22" s="130" t="str">
        <f>IF(NAMES!C9="","",NAMES!C9)</f>
        <v/>
      </c>
      <c r="D22" s="131"/>
      <c r="E22" s="132" t="str">
        <f>IF(NAMES!D9="","",NAMES!D9)</f>
        <v/>
      </c>
      <c r="F22" s="133"/>
      <c r="G22" s="134" t="str">
        <f>IF(NAMES!E9="","",NAMES!E9)</f>
        <v/>
      </c>
      <c r="H22" s="124"/>
      <c r="I22" s="135" t="str">
        <f>IF(CRS!J16="","",CRS!J16)</f>
        <v/>
      </c>
      <c r="J22" s="136"/>
      <c r="K22" s="135" t="str">
        <f>IF(CRS!X16="","",CRS!X16)</f>
        <v/>
      </c>
      <c r="L22" s="137"/>
      <c r="M22" s="135" t="str">
        <f>IF(CRS!X16="","",CRS!X16)</f>
        <v/>
      </c>
      <c r="N22" s="138"/>
      <c r="O22" s="419" t="str">
        <f>IF(CRS!Y16="","",CRS!Y16)</f>
        <v/>
      </c>
      <c r="P22" s="4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 x14ac:dyDescent="0.35">
      <c r="A23" s="129" t="str">
        <f>IF(NAMES!B10="","",NAMES!B10)</f>
        <v/>
      </c>
      <c r="C23" s="130" t="str">
        <f>IF(NAMES!C10="","",NAMES!C10)</f>
        <v/>
      </c>
      <c r="D23" s="131"/>
      <c r="E23" s="132" t="str">
        <f>IF(NAMES!D10="","",NAMES!D10)</f>
        <v/>
      </c>
      <c r="F23" s="133"/>
      <c r="G23" s="134" t="str">
        <f>IF(NAMES!E10="","",NAMES!E10)</f>
        <v/>
      </c>
      <c r="H23" s="124"/>
      <c r="I23" s="135" t="str">
        <f>IF(CRS!J17="","",CRS!J17)</f>
        <v/>
      </c>
      <c r="J23" s="136"/>
      <c r="K23" s="135" t="str">
        <f>IF(CRS!X17="","",CRS!X17)</f>
        <v/>
      </c>
      <c r="L23" s="137"/>
      <c r="M23" s="135" t="str">
        <f>IF(CRS!X17="","",CRS!X17)</f>
        <v/>
      </c>
      <c r="N23" s="138"/>
      <c r="O23" s="419" t="str">
        <f>IF(CRS!Y17="","",CRS!Y17)</f>
        <v/>
      </c>
      <c r="P23" s="4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 x14ac:dyDescent="0.35">
      <c r="A24" s="129" t="str">
        <f>IF(NAMES!B11="","",NAMES!B11)</f>
        <v/>
      </c>
      <c r="C24" s="130" t="str">
        <f>IF(NAMES!C11="","",NAMES!C11)</f>
        <v/>
      </c>
      <c r="D24" s="131"/>
      <c r="E24" s="132" t="str">
        <f>IF(NAMES!D11="","",NAMES!D11)</f>
        <v/>
      </c>
      <c r="F24" s="133"/>
      <c r="G24" s="134" t="str">
        <f>IF(NAMES!E11="","",NAMES!E11)</f>
        <v/>
      </c>
      <c r="H24" s="124"/>
      <c r="I24" s="135" t="str">
        <f>IF(CRS!J18="","",CRS!J18)</f>
        <v/>
      </c>
      <c r="J24" s="136"/>
      <c r="K24" s="135" t="str">
        <f>IF(CRS!X18="","",CRS!X18)</f>
        <v/>
      </c>
      <c r="L24" s="137"/>
      <c r="M24" s="135" t="str">
        <f>IF(CRS!X18="","",CRS!X18)</f>
        <v/>
      </c>
      <c r="N24" s="138"/>
      <c r="O24" s="419" t="str">
        <f>IF(CRS!Y18="","",CRS!Y18)</f>
        <v/>
      </c>
      <c r="P24" s="4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 x14ac:dyDescent="0.35">
      <c r="A25" s="129" t="str">
        <f>IF(NAMES!B12="","",NAMES!B12)</f>
        <v/>
      </c>
      <c r="C25" s="130" t="str">
        <f>IF(NAMES!C12="","",NAMES!C12)</f>
        <v/>
      </c>
      <c r="D25" s="131"/>
      <c r="E25" s="132" t="str">
        <f>IF(NAMES!D12="","",NAMES!D12)</f>
        <v/>
      </c>
      <c r="F25" s="133"/>
      <c r="G25" s="134" t="str">
        <f>IF(NAMES!E12="","",NAMES!E12)</f>
        <v/>
      </c>
      <c r="H25" s="124"/>
      <c r="I25" s="135" t="str">
        <f>IF(CRS!J19="","",CRS!J19)</f>
        <v/>
      </c>
      <c r="J25" s="136"/>
      <c r="K25" s="135" t="str">
        <f>IF(CRS!X19="","",CRS!X19)</f>
        <v/>
      </c>
      <c r="L25" s="137"/>
      <c r="M25" s="135" t="str">
        <f>IF(CRS!X19="","",CRS!X19)</f>
        <v/>
      </c>
      <c r="N25" s="138"/>
      <c r="O25" s="419" t="str">
        <f>IF(CRS!Y19="","",CRS!Y19)</f>
        <v/>
      </c>
      <c r="P25" s="4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 x14ac:dyDescent="0.35">
      <c r="A26" s="129" t="str">
        <f>IF(NAMES!B13="","",NAMES!B13)</f>
        <v/>
      </c>
      <c r="C26" s="130" t="str">
        <f>IF(NAMES!C13="","",NAMES!C13)</f>
        <v/>
      </c>
      <c r="D26" s="131"/>
      <c r="E26" s="132" t="str">
        <f>IF(NAMES!D13="","",NAMES!D13)</f>
        <v/>
      </c>
      <c r="F26" s="133"/>
      <c r="G26" s="134" t="str">
        <f>IF(NAMES!E13="","",NAMES!E13)</f>
        <v/>
      </c>
      <c r="H26" s="124"/>
      <c r="I26" s="135" t="str">
        <f>IF(CRS!J20="","",CRS!J20)</f>
        <v/>
      </c>
      <c r="J26" s="136"/>
      <c r="K26" s="135" t="str">
        <f>IF(CRS!X20="","",CRS!X20)</f>
        <v/>
      </c>
      <c r="L26" s="137"/>
      <c r="M26" s="135" t="str">
        <f>IF(CRS!X20="","",CRS!X20)</f>
        <v/>
      </c>
      <c r="N26" s="138"/>
      <c r="O26" s="419" t="str">
        <f>IF(CRS!Y20="","",CRS!Y20)</f>
        <v/>
      </c>
      <c r="P26" s="420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 x14ac:dyDescent="0.35">
      <c r="A27" s="129" t="str">
        <f>IF(NAMES!B14="","",NAMES!B14)</f>
        <v/>
      </c>
      <c r="C27" s="130" t="str">
        <f>IF(NAMES!C14="","",NAMES!C14)</f>
        <v/>
      </c>
      <c r="D27" s="131"/>
      <c r="E27" s="132" t="str">
        <f>IF(NAMES!D14="","",NAMES!D14)</f>
        <v/>
      </c>
      <c r="F27" s="133"/>
      <c r="G27" s="134" t="str">
        <f>IF(NAMES!E14="","",NAMES!E14)</f>
        <v/>
      </c>
      <c r="H27" s="124"/>
      <c r="I27" s="135" t="str">
        <f>IF(CRS!J21="","",CRS!J21)</f>
        <v/>
      </c>
      <c r="J27" s="136"/>
      <c r="K27" s="135" t="str">
        <f>IF(CRS!X21="","",CRS!X21)</f>
        <v/>
      </c>
      <c r="L27" s="137"/>
      <c r="M27" s="135" t="str">
        <f>IF(CRS!X21="","",CRS!X21)</f>
        <v/>
      </c>
      <c r="N27" s="138"/>
      <c r="O27" s="419" t="str">
        <f>IF(CRS!Y21="","",CRS!Y21)</f>
        <v/>
      </c>
      <c r="P27" s="420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 x14ac:dyDescent="0.35">
      <c r="A28" s="129" t="str">
        <f>IF(NAMES!B15="","",NAMES!B15)</f>
        <v/>
      </c>
      <c r="C28" s="130" t="str">
        <f>IF(NAMES!C15="","",NAMES!C15)</f>
        <v/>
      </c>
      <c r="D28" s="131"/>
      <c r="E28" s="132" t="str">
        <f>IF(NAMES!D15="","",NAMES!D15)</f>
        <v/>
      </c>
      <c r="F28" s="133"/>
      <c r="G28" s="134" t="str">
        <f>IF(NAMES!E15="","",NAMES!E15)</f>
        <v/>
      </c>
      <c r="H28" s="124"/>
      <c r="I28" s="135" t="str">
        <f>IF(CRS!J22="","",CRS!J22)</f>
        <v/>
      </c>
      <c r="J28" s="136"/>
      <c r="K28" s="135" t="str">
        <f>IF(CRS!X22="","",CRS!X22)</f>
        <v/>
      </c>
      <c r="L28" s="137"/>
      <c r="M28" s="135" t="str">
        <f>IF(CRS!X22="","",CRS!X22)</f>
        <v/>
      </c>
      <c r="N28" s="138"/>
      <c r="O28" s="419" t="str">
        <f>IF(CRS!Y22="","",CRS!Y22)</f>
        <v/>
      </c>
      <c r="P28" s="4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 x14ac:dyDescent="0.35">
      <c r="A29" s="129" t="str">
        <f>IF(NAMES!B16="","",NAMES!B16)</f>
        <v/>
      </c>
      <c r="C29" s="130" t="str">
        <f>IF(NAMES!C16="","",NAMES!C16)</f>
        <v/>
      </c>
      <c r="D29" s="131"/>
      <c r="E29" s="132" t="str">
        <f>IF(NAMES!D16="","",NAMES!D16)</f>
        <v/>
      </c>
      <c r="F29" s="133"/>
      <c r="G29" s="134" t="str">
        <f>IF(NAMES!E16="","",NAMES!E16)</f>
        <v/>
      </c>
      <c r="H29" s="124"/>
      <c r="I29" s="135" t="str">
        <f>IF(CRS!J23="","",CRS!J23)</f>
        <v/>
      </c>
      <c r="J29" s="136"/>
      <c r="K29" s="135" t="str">
        <f>IF(CRS!X23="","",CRS!X23)</f>
        <v/>
      </c>
      <c r="L29" s="137"/>
      <c r="M29" s="135" t="str">
        <f>IF(CRS!X23="","",CRS!X23)</f>
        <v/>
      </c>
      <c r="N29" s="138"/>
      <c r="O29" s="419" t="str">
        <f>IF(CRS!Y23="","",CRS!Y23)</f>
        <v/>
      </c>
      <c r="P29" s="4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 x14ac:dyDescent="0.35">
      <c r="A30" s="129" t="str">
        <f>IF(NAMES!B17="","",NAMES!B17)</f>
        <v/>
      </c>
      <c r="C30" s="130" t="str">
        <f>IF(NAMES!C17="","",NAMES!C17)</f>
        <v/>
      </c>
      <c r="D30" s="131"/>
      <c r="E30" s="132" t="str">
        <f>IF(NAMES!D17="","",NAMES!D17)</f>
        <v/>
      </c>
      <c r="F30" s="133"/>
      <c r="G30" s="134" t="str">
        <f>IF(NAMES!E17="","",NAMES!E17)</f>
        <v/>
      </c>
      <c r="H30" s="124"/>
      <c r="I30" s="135" t="str">
        <f>IF(CRS!J24="","",CRS!J24)</f>
        <v/>
      </c>
      <c r="J30" s="136"/>
      <c r="K30" s="135" t="str">
        <f>IF(CRS!X24="","",CRS!X24)</f>
        <v/>
      </c>
      <c r="L30" s="137"/>
      <c r="M30" s="135" t="str">
        <f>IF(CRS!X24="","",CRS!X24)</f>
        <v/>
      </c>
      <c r="N30" s="138"/>
      <c r="O30" s="419" t="str">
        <f>IF(CRS!Y24="","",CRS!Y24)</f>
        <v/>
      </c>
      <c r="P30" s="4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 x14ac:dyDescent="0.35">
      <c r="A31" s="129" t="str">
        <f>IF(NAMES!B18="","",NAMES!B18)</f>
        <v/>
      </c>
      <c r="C31" s="130" t="str">
        <f>IF(NAMES!C18="","",NAMES!C18)</f>
        <v/>
      </c>
      <c r="D31" s="131"/>
      <c r="E31" s="132" t="str">
        <f>IF(NAMES!D18="","",NAMES!D18)</f>
        <v/>
      </c>
      <c r="F31" s="133"/>
      <c r="G31" s="134" t="str">
        <f>IF(NAMES!E18="","",NAMES!E18)</f>
        <v/>
      </c>
      <c r="H31" s="124"/>
      <c r="I31" s="135" t="str">
        <f>IF(CRS!J25="","",CRS!J25)</f>
        <v/>
      </c>
      <c r="J31" s="136"/>
      <c r="K31" s="135" t="str">
        <f>IF(CRS!X25="","",CRS!X25)</f>
        <v/>
      </c>
      <c r="L31" s="137"/>
      <c r="M31" s="135" t="str">
        <f>IF(CRS!X25="","",CRS!X25)</f>
        <v/>
      </c>
      <c r="N31" s="138"/>
      <c r="O31" s="419" t="str">
        <f>IF(CRS!Y25="","",CRS!Y25)</f>
        <v/>
      </c>
      <c r="P31" s="420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 x14ac:dyDescent="0.35">
      <c r="A32" s="129" t="str">
        <f>IF(NAMES!B19="","",NAMES!B19)</f>
        <v/>
      </c>
      <c r="C32" s="130" t="str">
        <f>IF(NAMES!C19="","",NAMES!C19)</f>
        <v/>
      </c>
      <c r="D32" s="131"/>
      <c r="E32" s="132" t="str">
        <f>IF(NAMES!D19="","",NAMES!D19)</f>
        <v/>
      </c>
      <c r="F32" s="133"/>
      <c r="G32" s="134" t="str">
        <f>IF(NAMES!E19="","",NAMES!E19)</f>
        <v/>
      </c>
      <c r="H32" s="124"/>
      <c r="I32" s="135" t="str">
        <f>IF(CRS!J26="","",CRS!J26)</f>
        <v/>
      </c>
      <c r="J32" s="136"/>
      <c r="K32" s="135" t="str">
        <f>IF(CRS!X26="","",CRS!X26)</f>
        <v/>
      </c>
      <c r="L32" s="137"/>
      <c r="M32" s="135" t="str">
        <f>IF(CRS!X26="","",CRS!X26)</f>
        <v/>
      </c>
      <c r="N32" s="138"/>
      <c r="O32" s="419" t="str">
        <f>IF(CRS!Y26="","",CRS!Y26)</f>
        <v/>
      </c>
      <c r="P32" s="420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 x14ac:dyDescent="0.35">
      <c r="A33" s="129" t="str">
        <f>IF(NAMES!B20="","",NAMES!B20)</f>
        <v/>
      </c>
      <c r="C33" s="130" t="str">
        <f>IF(NAMES!C20="","",NAMES!C20)</f>
        <v/>
      </c>
      <c r="D33" s="131"/>
      <c r="E33" s="132" t="str">
        <f>IF(NAMES!D20="","",NAMES!D20)</f>
        <v/>
      </c>
      <c r="F33" s="133"/>
      <c r="G33" s="134" t="str">
        <f>IF(NAMES!E20="","",NAMES!E20)</f>
        <v/>
      </c>
      <c r="H33" s="124"/>
      <c r="I33" s="135" t="str">
        <f>IF(CRS!J27="","",CRS!J27)</f>
        <v/>
      </c>
      <c r="J33" s="136"/>
      <c r="K33" s="135" t="str">
        <f>IF(CRS!X27="","",CRS!X27)</f>
        <v/>
      </c>
      <c r="L33" s="137"/>
      <c r="M33" s="135" t="str">
        <f>IF(CRS!X27="","",CRS!X27)</f>
        <v/>
      </c>
      <c r="N33" s="138"/>
      <c r="O33" s="419" t="str">
        <f>IF(CRS!Y27="","",CRS!Y27)</f>
        <v/>
      </c>
      <c r="P33" s="4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 x14ac:dyDescent="0.35">
      <c r="A34" s="129" t="str">
        <f>IF(NAMES!B21="","",NAMES!B21)</f>
        <v/>
      </c>
      <c r="C34" s="130" t="str">
        <f>IF(NAMES!C21="","",NAMES!C21)</f>
        <v/>
      </c>
      <c r="D34" s="131"/>
      <c r="E34" s="132" t="str">
        <f>IF(NAMES!D21="","",NAMES!D21)</f>
        <v/>
      </c>
      <c r="F34" s="133"/>
      <c r="G34" s="134" t="str">
        <f>IF(NAMES!E21="","",NAMES!E21)</f>
        <v/>
      </c>
      <c r="H34" s="124"/>
      <c r="I34" s="135" t="str">
        <f>IF(CRS!J28="","",CRS!J28)</f>
        <v/>
      </c>
      <c r="J34" s="136"/>
      <c r="K34" s="135" t="str">
        <f>IF(CRS!X28="","",CRS!X28)</f>
        <v/>
      </c>
      <c r="L34" s="137"/>
      <c r="M34" s="135" t="str">
        <f>IF(CRS!X28="","",CRS!X28)</f>
        <v/>
      </c>
      <c r="N34" s="138"/>
      <c r="O34" s="419" t="str">
        <f>IF(CRS!Y28="","",CRS!Y28)</f>
        <v/>
      </c>
      <c r="P34" s="4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 x14ac:dyDescent="0.35">
      <c r="A35" s="129" t="str">
        <f>IF(NAMES!B22="","",NAMES!B22)</f>
        <v/>
      </c>
      <c r="C35" s="130" t="str">
        <f>IF(NAMES!C22="","",NAMES!C22)</f>
        <v/>
      </c>
      <c r="D35" s="131"/>
      <c r="E35" s="132" t="str">
        <f>IF(NAMES!D22="","",NAMES!D22)</f>
        <v/>
      </c>
      <c r="F35" s="133"/>
      <c r="G35" s="134" t="str">
        <f>IF(NAMES!E22="","",NAMES!E22)</f>
        <v/>
      </c>
      <c r="H35" s="124"/>
      <c r="I35" s="135" t="str">
        <f>IF(CRS!J29="","",CRS!J29)</f>
        <v/>
      </c>
      <c r="J35" s="136"/>
      <c r="K35" s="135" t="str">
        <f>IF(CRS!X29="","",CRS!X29)</f>
        <v/>
      </c>
      <c r="L35" s="137"/>
      <c r="M35" s="135" t="str">
        <f>IF(CRS!X29="","",CRS!X29)</f>
        <v/>
      </c>
      <c r="N35" s="138"/>
      <c r="O35" s="419" t="str">
        <f>IF(CRS!Y29="","",CRS!Y29)</f>
        <v/>
      </c>
      <c r="P35" s="4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 x14ac:dyDescent="0.35">
      <c r="A36" s="129" t="str">
        <f>IF(NAMES!B23="","",NAMES!B23)</f>
        <v/>
      </c>
      <c r="C36" s="130" t="str">
        <f>IF(NAMES!C23="","",NAMES!C23)</f>
        <v/>
      </c>
      <c r="D36" s="131"/>
      <c r="E36" s="132" t="str">
        <f>IF(NAMES!D23="","",NAMES!D23)</f>
        <v/>
      </c>
      <c r="F36" s="133"/>
      <c r="G36" s="134" t="str">
        <f>IF(NAMES!E23="","",NAMES!E23)</f>
        <v/>
      </c>
      <c r="H36" s="124"/>
      <c r="I36" s="135" t="str">
        <f>IF(CRS!J30="","",CRS!J30)</f>
        <v/>
      </c>
      <c r="J36" s="136"/>
      <c r="K36" s="135" t="str">
        <f>IF(CRS!X30="","",CRS!X30)</f>
        <v/>
      </c>
      <c r="L36" s="137"/>
      <c r="M36" s="135" t="str">
        <f>IF(CRS!X30="","",CRS!X30)</f>
        <v/>
      </c>
      <c r="N36" s="138"/>
      <c r="O36" s="419" t="str">
        <f>IF(CRS!Y30="","",CRS!Y30)</f>
        <v/>
      </c>
      <c r="P36" s="4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 x14ac:dyDescent="0.35">
      <c r="A37" s="129" t="str">
        <f>IF(NAMES!B24="","",NAMES!B24)</f>
        <v/>
      </c>
      <c r="C37" s="130" t="str">
        <f>IF(NAMES!C24="","",NAMES!C24)</f>
        <v/>
      </c>
      <c r="D37" s="131"/>
      <c r="E37" s="132" t="str">
        <f>IF(NAMES!D24="","",NAMES!D24)</f>
        <v/>
      </c>
      <c r="F37" s="133"/>
      <c r="G37" s="134" t="str">
        <f>IF(NAMES!E24="","",NAMES!E24)</f>
        <v/>
      </c>
      <c r="H37" s="124"/>
      <c r="I37" s="135" t="str">
        <f>IF(CRS!J31="","",CRS!J31)</f>
        <v/>
      </c>
      <c r="J37" s="136"/>
      <c r="K37" s="135" t="str">
        <f>IF(CRS!X31="","",CRS!X31)</f>
        <v/>
      </c>
      <c r="L37" s="137"/>
      <c r="M37" s="135" t="str">
        <f>IF(CRS!X31="","",CRS!X31)</f>
        <v/>
      </c>
      <c r="N37" s="138"/>
      <c r="O37" s="419" t="str">
        <f>IF(CRS!Y31="","",CRS!Y31)</f>
        <v/>
      </c>
      <c r="P37" s="4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 x14ac:dyDescent="0.35">
      <c r="A38" s="129" t="str">
        <f>IF(NAMES!B25="","",NAMES!B25)</f>
        <v/>
      </c>
      <c r="C38" s="130" t="str">
        <f>IF(NAMES!C25="","",NAMES!C25)</f>
        <v/>
      </c>
      <c r="D38" s="131"/>
      <c r="E38" s="132" t="str">
        <f>IF(NAMES!D25="","",NAMES!D25)</f>
        <v/>
      </c>
      <c r="F38" s="133"/>
      <c r="G38" s="134" t="str">
        <f>IF(NAMES!E25="","",NAMES!E25)</f>
        <v/>
      </c>
      <c r="H38" s="124"/>
      <c r="I38" s="135" t="str">
        <f>IF(CRS!J32="","",CRS!J32)</f>
        <v/>
      </c>
      <c r="J38" s="136"/>
      <c r="K38" s="135" t="str">
        <f>IF(CRS!X32="","",CRS!X32)</f>
        <v/>
      </c>
      <c r="L38" s="137"/>
      <c r="M38" s="135" t="str">
        <f>IF(CRS!X32="","",CRS!X32)</f>
        <v/>
      </c>
      <c r="N38" s="138"/>
      <c r="O38" s="419" t="str">
        <f>IF(CRS!Y32="","",CRS!Y32)</f>
        <v/>
      </c>
      <c r="P38" s="420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 x14ac:dyDescent="0.35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9" t="str">
        <f>IF(CRS!Y33="","",CRS!Y33)</f>
        <v/>
      </c>
      <c r="P39" s="420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 x14ac:dyDescent="0.35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9" t="str">
        <f>IF(CRS!Y34="","",CRS!Y34)</f>
        <v/>
      </c>
      <c r="P40" s="4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 x14ac:dyDescent="0.35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9" t="str">
        <f>IF(CRS!Y35="","",CRS!Y35)</f>
        <v/>
      </c>
      <c r="P41" s="4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 x14ac:dyDescent="0.35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9" t="str">
        <f>IF(CRS!Y36="","",CRS!Y36)</f>
        <v/>
      </c>
      <c r="P42" s="4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 x14ac:dyDescent="0.35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9" t="str">
        <f>IF(CRS!Y37="","",CRS!Y37)</f>
        <v/>
      </c>
      <c r="P43" s="4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 x14ac:dyDescent="0.35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9" t="str">
        <f>IF(CRS!Y38="","",CRS!Y38)</f>
        <v/>
      </c>
      <c r="P44" s="4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 x14ac:dyDescent="0.35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9" t="str">
        <f>IF(CRS!Y39="","",CRS!Y39)</f>
        <v/>
      </c>
      <c r="P45" s="4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 x14ac:dyDescent="0.35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9" t="str">
        <f>IF(CRS!Y40="","",CRS!Y40)</f>
        <v/>
      </c>
      <c r="P46" s="4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 x14ac:dyDescent="0.4">
      <c r="A47" s="129"/>
      <c r="D47" s="141" t="str">
        <f>'INITIAL INPUT'!J12</f>
        <v>COMPUTER APPLICATIONS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 x14ac:dyDescent="0.35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 x14ac:dyDescent="0.35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 x14ac:dyDescent="0.35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 x14ac:dyDescent="0.35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 x14ac:dyDescent="0.35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 x14ac:dyDescent="0.35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 x14ac:dyDescent="0.35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 x14ac:dyDescent="0.35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 x14ac:dyDescent="0.35">
      <c r="E56" s="125"/>
      <c r="I56" s="152"/>
      <c r="K56" s="152"/>
      <c r="M56" s="152"/>
      <c r="N56" s="152"/>
      <c r="P56" s="96"/>
    </row>
    <row r="57" spans="1:34" s="104" customFormat="1" x14ac:dyDescent="0.35">
      <c r="E57" s="125"/>
      <c r="I57" s="152"/>
      <c r="K57" s="152"/>
      <c r="M57" s="152"/>
      <c r="N57" s="152"/>
      <c r="P57" s="96"/>
    </row>
    <row r="58" spans="1:34" s="104" customFormat="1" x14ac:dyDescent="0.35">
      <c r="E58" s="125"/>
      <c r="I58" s="152"/>
      <c r="K58" s="152"/>
      <c r="M58" s="152"/>
      <c r="N58" s="152"/>
      <c r="P58" s="96"/>
    </row>
    <row r="64" spans="1:34" ht="13.5" customHeight="1" x14ac:dyDescent="0.35"/>
    <row r="65" spans="1:34" ht="30.75" x14ac:dyDescent="0.9">
      <c r="E65" s="107" t="s">
        <v>125</v>
      </c>
      <c r="I65" s="107"/>
      <c r="L65" s="108"/>
    </row>
    <row r="66" spans="1:34" ht="13.5" x14ac:dyDescent="0.35">
      <c r="E66" s="109" t="s">
        <v>126</v>
      </c>
      <c r="I66" s="109"/>
      <c r="L66" s="110"/>
    </row>
    <row r="69" spans="1:34" ht="15" x14ac:dyDescent="0.4">
      <c r="E69" s="112" t="s">
        <v>127</v>
      </c>
      <c r="I69" s="112"/>
      <c r="L69" s="113"/>
    </row>
    <row r="70" spans="1:34" x14ac:dyDescent="0.35">
      <c r="E70" s="114"/>
      <c r="I70" s="114"/>
      <c r="L70" s="115"/>
    </row>
    <row r="71" spans="1:34" x14ac:dyDescent="0.35">
      <c r="A71" s="116"/>
      <c r="I71" s="114"/>
      <c r="L71" s="115"/>
    </row>
    <row r="72" spans="1:34" ht="15" x14ac:dyDescent="0.4">
      <c r="A72" s="153" t="str">
        <f>A11</f>
        <v>CCJE-INTL I</v>
      </c>
      <c r="C72" s="427" t="str">
        <f>C11</f>
        <v>COMP 1</v>
      </c>
      <c r="D72" s="428"/>
      <c r="E72" s="428"/>
      <c r="F72" s="154"/>
      <c r="G72" s="429" t="str">
        <f>G11</f>
        <v>WSAT 9:30-11:00  WSAT 1:30PM-3:30PM</v>
      </c>
      <c r="H72" s="430"/>
      <c r="I72" s="430"/>
      <c r="J72" s="430"/>
      <c r="K72" s="430"/>
      <c r="L72" s="430"/>
      <c r="M72" s="430"/>
      <c r="N72" s="155"/>
      <c r="O72" s="431" t="str">
        <f>O11</f>
        <v>1 Trimester</v>
      </c>
      <c r="P72" s="428"/>
    </row>
    <row r="73" spans="1:34" s="118" customFormat="1" ht="15" customHeight="1" x14ac:dyDescent="0.4">
      <c r="A73" s="117" t="s">
        <v>9</v>
      </c>
      <c r="C73" s="421" t="s">
        <v>10</v>
      </c>
      <c r="D73" s="414"/>
      <c r="E73" s="414"/>
      <c r="F73" s="154"/>
      <c r="G73" s="422" t="s">
        <v>128</v>
      </c>
      <c r="H73" s="414"/>
      <c r="I73" s="414"/>
      <c r="J73" s="414"/>
      <c r="K73" s="414"/>
      <c r="L73" s="414"/>
      <c r="M73" s="414"/>
      <c r="N73" s="97"/>
      <c r="O73" s="423" t="str">
        <f>O12</f>
        <v>SY 2018 - 2019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 x14ac:dyDescent="0.35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 x14ac:dyDescent="0.35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 x14ac:dyDescent="0.35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9" t="str">
        <f>IF(CRS!Y50="","",CRS!Y50)</f>
        <v/>
      </c>
      <c r="P76" s="420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 x14ac:dyDescent="0.35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9" t="str">
        <f>IF(CRS!Y51="","",CRS!Y51)</f>
        <v/>
      </c>
      <c r="P77" s="420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 x14ac:dyDescent="0.35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9" t="str">
        <f>IF(CRS!Y52="","",CRS!Y52)</f>
        <v/>
      </c>
      <c r="P78" s="420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 x14ac:dyDescent="0.35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9" t="str">
        <f>IF(CRS!Y53="","",CRS!Y53)</f>
        <v/>
      </c>
      <c r="P79" s="420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 x14ac:dyDescent="0.35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9" t="str">
        <f>IF(CRS!Y54="","",CRS!Y54)</f>
        <v/>
      </c>
      <c r="P80" s="420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 x14ac:dyDescent="0.35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9" t="str">
        <f>IF(CRS!Y55="","",CRS!Y55)</f>
        <v/>
      </c>
      <c r="P81" s="420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 x14ac:dyDescent="0.35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9" t="str">
        <f>IF(CRS!Y56="","",CRS!Y56)</f>
        <v/>
      </c>
      <c r="P82" s="420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 x14ac:dyDescent="0.35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9" t="str">
        <f>IF(CRS!Y57="","",CRS!Y57)</f>
        <v/>
      </c>
      <c r="P83" s="420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 x14ac:dyDescent="0.35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9" t="str">
        <f>IF(CRS!Y58="","",CRS!Y58)</f>
        <v/>
      </c>
      <c r="P84" s="420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 x14ac:dyDescent="0.35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9" t="str">
        <f>IF(CRS!Y59="","",CRS!Y59)</f>
        <v/>
      </c>
      <c r="P85" s="420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 x14ac:dyDescent="0.35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9" t="str">
        <f>IF(CRS!Y60="","",CRS!Y60)</f>
        <v/>
      </c>
      <c r="P86" s="420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 x14ac:dyDescent="0.35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9" t="str">
        <f>IF(CRS!Y61="","",CRS!Y61)</f>
        <v/>
      </c>
      <c r="P87" s="420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 x14ac:dyDescent="0.35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9" t="str">
        <f>IF(CRS!Y62="","",CRS!Y62)</f>
        <v/>
      </c>
      <c r="P88" s="420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 x14ac:dyDescent="0.35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9" t="str">
        <f>IF(CRS!Y63="","",CRS!Y63)</f>
        <v/>
      </c>
      <c r="P89" s="420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 x14ac:dyDescent="0.35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9" t="str">
        <f>IF(CRS!Y64="","",CRS!Y64)</f>
        <v/>
      </c>
      <c r="P90" s="420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 x14ac:dyDescent="0.35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9" t="str">
        <f>IF(CRS!Y65="","",CRS!Y65)</f>
        <v/>
      </c>
      <c r="P91" s="420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 x14ac:dyDescent="0.35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9" t="str">
        <f>IF(CRS!Y66="","",CRS!Y66)</f>
        <v/>
      </c>
      <c r="P92" s="420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 x14ac:dyDescent="0.35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9" t="str">
        <f>IF(CRS!Y67="","",CRS!Y67)</f>
        <v/>
      </c>
      <c r="P93" s="420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 x14ac:dyDescent="0.35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9" t="str">
        <f>IF(CRS!Y68="","",CRS!Y68)</f>
        <v/>
      </c>
      <c r="P94" s="420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 x14ac:dyDescent="0.35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9" t="str">
        <f>IF(CRS!Y69="","",CRS!Y69)</f>
        <v/>
      </c>
      <c r="P95" s="420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 x14ac:dyDescent="0.35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9" t="str">
        <f>IF(CRS!Y70="","",CRS!Y70)</f>
        <v/>
      </c>
      <c r="P96" s="420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 x14ac:dyDescent="0.35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9" t="str">
        <f>IF(CRS!Y71="","",CRS!Y71)</f>
        <v/>
      </c>
      <c r="P97" s="420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 x14ac:dyDescent="0.35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9" t="str">
        <f>IF(CRS!Y72="","",CRS!Y72)</f>
        <v/>
      </c>
      <c r="P98" s="420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 x14ac:dyDescent="0.35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9" t="str">
        <f>IF(CRS!Y73="","",CRS!Y73)</f>
        <v/>
      </c>
      <c r="P99" s="420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 x14ac:dyDescent="0.35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9" t="str">
        <f>IF(CRS!Y74="","",CRS!Y74)</f>
        <v/>
      </c>
      <c r="P100" s="420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 x14ac:dyDescent="0.35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9" t="str">
        <f>IF(CRS!Y75="","",CRS!Y75)</f>
        <v/>
      </c>
      <c r="P101" s="420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 x14ac:dyDescent="0.35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9" t="str">
        <f>IF(CRS!Y76="","",CRS!Y76)</f>
        <v/>
      </c>
      <c r="P102" s="420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 x14ac:dyDescent="0.35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9" t="str">
        <f>IF(CRS!Y77="","",CRS!Y77)</f>
        <v/>
      </c>
      <c r="P103" s="420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 x14ac:dyDescent="0.35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9" t="str">
        <f>IF(CRS!Y78="","",CRS!Y78)</f>
        <v/>
      </c>
      <c r="P104" s="420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 x14ac:dyDescent="0.35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9" t="str">
        <f>IF(CRS!Y79="","",CRS!Y79)</f>
        <v/>
      </c>
      <c r="P105" s="420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 x14ac:dyDescent="0.35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9" t="str">
        <f>IF(CRS!Y80="","",CRS!Y80)</f>
        <v/>
      </c>
      <c r="P106" s="420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 x14ac:dyDescent="0.35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9" t="s">
        <v>22</v>
      </c>
      <c r="P107" s="420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 x14ac:dyDescent="0.4">
      <c r="A108" s="140" t="s">
        <v>141</v>
      </c>
      <c r="D108" s="141" t="str">
        <f>D47</f>
        <v>COMPUTER APPLICATIONS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 x14ac:dyDescent="0.35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 x14ac:dyDescent="0.35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 x14ac:dyDescent="0.35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 x14ac:dyDescent="0.35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 x14ac:dyDescent="0.35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 x14ac:dyDescent="0.35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 x14ac:dyDescent="0.35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 x14ac:dyDescent="0.35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 x14ac:dyDescent="0.35">
      <c r="E117" s="125"/>
      <c r="I117" s="152"/>
      <c r="K117" s="152"/>
      <c r="M117" s="152"/>
      <c r="N117" s="152"/>
      <c r="P117" s="96"/>
    </row>
    <row r="118" spans="2:34" s="104" customFormat="1" x14ac:dyDescent="0.35">
      <c r="E118" s="125"/>
      <c r="I118" s="152"/>
      <c r="K118" s="152"/>
      <c r="M118" s="152"/>
      <c r="N118" s="152"/>
      <c r="P118" s="96"/>
    </row>
    <row r="119" spans="2:34" s="104" customFormat="1" x14ac:dyDescent="0.35">
      <c r="E119" s="125"/>
      <c r="I119" s="152"/>
      <c r="K119" s="152"/>
      <c r="M119" s="152"/>
      <c r="N119" s="152"/>
      <c r="P119" s="96"/>
    </row>
    <row r="120" spans="2:34" s="104" customFormat="1" x14ac:dyDescent="0.35">
      <c r="E120" s="125"/>
      <c r="I120" s="152"/>
      <c r="K120" s="152"/>
      <c r="M120" s="152"/>
      <c r="N120" s="152"/>
      <c r="P120" s="96"/>
    </row>
    <row r="121" spans="2:34" s="104" customFormat="1" x14ac:dyDescent="0.35">
      <c r="E121" s="125"/>
      <c r="I121" s="152"/>
      <c r="K121" s="152"/>
      <c r="M121" s="152"/>
      <c r="N121" s="152"/>
      <c r="P121" s="96"/>
    </row>
    <row r="122" spans="2:34" s="104" customFormat="1" x14ac:dyDescent="0.35">
      <c r="E122" s="125"/>
      <c r="I122" s="152"/>
      <c r="K122" s="152"/>
      <c r="M122" s="152"/>
      <c r="N122" s="152"/>
      <c r="P122" s="96"/>
    </row>
    <row r="123" spans="2:34" s="104" customFormat="1" x14ac:dyDescent="0.35">
      <c r="E123" s="125"/>
      <c r="I123" s="152"/>
      <c r="K123" s="152"/>
      <c r="M123" s="152"/>
      <c r="N123" s="152"/>
      <c r="P123" s="96"/>
    </row>
    <row r="124" spans="2:34" s="104" customFormat="1" x14ac:dyDescent="0.35">
      <c r="E124" s="125"/>
      <c r="I124" s="152"/>
      <c r="K124" s="152"/>
      <c r="M124" s="152"/>
      <c r="N124" s="152"/>
      <c r="P124" s="96"/>
    </row>
    <row r="125" spans="2:34" s="104" customFormat="1" x14ac:dyDescent="0.35">
      <c r="E125" s="125"/>
      <c r="I125" s="152"/>
      <c r="K125" s="152"/>
      <c r="M125" s="152"/>
      <c r="N125" s="152"/>
      <c r="P125" s="96"/>
    </row>
    <row r="126" spans="2:34" s="104" customFormat="1" x14ac:dyDescent="0.35">
      <c r="E126" s="125"/>
      <c r="I126" s="152"/>
      <c r="K126" s="152"/>
      <c r="M126" s="152"/>
      <c r="N126" s="152"/>
      <c r="P126" s="96"/>
    </row>
    <row r="127" spans="2:34" s="104" customFormat="1" x14ac:dyDescent="0.35">
      <c r="E127" s="125"/>
      <c r="I127" s="152"/>
      <c r="K127" s="152"/>
      <c r="M127" s="152"/>
      <c r="N127" s="152"/>
      <c r="P127" s="96"/>
    </row>
    <row r="128" spans="2:34" s="104" customFormat="1" x14ac:dyDescent="0.35">
      <c r="E128" s="125"/>
      <c r="I128" s="152"/>
      <c r="K128" s="152"/>
      <c r="M128" s="152"/>
      <c r="N128" s="152"/>
      <c r="P128" s="96"/>
    </row>
    <row r="129" spans="5:16" s="104" customFormat="1" x14ac:dyDescent="0.35">
      <c r="E129" s="125"/>
      <c r="I129" s="152"/>
      <c r="K129" s="152"/>
      <c r="M129" s="152"/>
      <c r="N129" s="152"/>
      <c r="P129" s="96"/>
    </row>
    <row r="130" spans="5:16" s="104" customFormat="1" x14ac:dyDescent="0.35">
      <c r="E130" s="125"/>
      <c r="I130" s="152"/>
      <c r="K130" s="152"/>
      <c r="M130" s="152"/>
      <c r="N130" s="152"/>
      <c r="P130" s="96"/>
    </row>
    <row r="131" spans="5:16" s="104" customFormat="1" x14ac:dyDescent="0.35">
      <c r="E131" s="125"/>
      <c r="I131" s="152"/>
      <c r="K131" s="152"/>
      <c r="M131" s="152"/>
      <c r="N131" s="152"/>
      <c r="P131" s="96"/>
    </row>
    <row r="132" spans="5:16" s="104" customFormat="1" x14ac:dyDescent="0.35">
      <c r="E132" s="125"/>
      <c r="I132" s="152"/>
      <c r="K132" s="152"/>
      <c r="M132" s="152"/>
      <c r="N132" s="152"/>
      <c r="P132" s="96"/>
    </row>
    <row r="133" spans="5:16" s="104" customFormat="1" x14ac:dyDescent="0.35">
      <c r="E133" s="125"/>
      <c r="I133" s="152"/>
      <c r="K133" s="152"/>
      <c r="M133" s="152"/>
      <c r="N133" s="152"/>
      <c r="P133" s="96"/>
    </row>
    <row r="134" spans="5:16" s="104" customFormat="1" x14ac:dyDescent="0.35">
      <c r="E134" s="125"/>
      <c r="I134" s="152"/>
      <c r="K134" s="152"/>
      <c r="M134" s="152"/>
      <c r="N134" s="152"/>
      <c r="P134" s="96"/>
    </row>
    <row r="135" spans="5:16" s="104" customFormat="1" x14ac:dyDescent="0.35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25" zoomScaleNormal="100" workbookViewId="0">
      <selection activeCell="B23" sqref="B2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143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3" t="str">
        <f>IF('GRADING SHEET'!A15="","",'GRADING SHEET'!A15&amp;","&amp;IF(OR('GRADING SHEET'!I15="INC",'GRADING SHEET'!I15="UD",'GRADING SHEET'!I15="OD"),"",'GRADING SHEET'!I15)&amp;","&amp;CRS!K9&amp;IF(B4="","",","))</f>
        <v>15-2444-349,,,</v>
      </c>
    </row>
    <row r="4" spans="2:2" ht="16.149999999999999" x14ac:dyDescent="0.55000000000000004">
      <c r="B4" s="183" t="str">
        <f>IF('GRADING SHEET'!A16="","",'GRADING SHEET'!A16&amp;","&amp;IF(OR('GRADING SHEET'!I16="INC",'GRADING SHEET'!I16="UD",'GRADING SHEET'!I16="OD"),"",'GRADING SHEET'!I16)&amp;","&amp;CRS!K10&amp;IF(B5="","",","))</f>
        <v>15-1196-893,,</v>
      </c>
    </row>
    <row r="5" spans="2:2" ht="16.149999999999999" x14ac:dyDescent="0.55000000000000004">
      <c r="B5" s="183" t="str">
        <f>IF('GRADING SHEET'!A17="","",'GRADING SHEET'!A17&amp;","&amp;IF(OR('GRADING SHEET'!I17="INC",'GRADING SHEET'!I17="UD",'GRADING SHEET'!I17="OD"),"",'GRADING SHEET'!I17)&amp;","&amp;CRS!K11&amp;IF(B6="","",","))</f>
        <v/>
      </c>
    </row>
    <row r="6" spans="2:2" ht="16.149999999999999" x14ac:dyDescent="0.55000000000000004">
      <c r="B6" s="183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 x14ac:dyDescent="0.55000000000000004">
      <c r="B7" s="183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 x14ac:dyDescent="0.55000000000000004">
      <c r="B8" s="183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 x14ac:dyDescent="0.55000000000000004">
      <c r="B9" s="183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 x14ac:dyDescent="0.55000000000000004">
      <c r="B10" s="183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 x14ac:dyDescent="0.55000000000000004">
      <c r="B11" s="183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 x14ac:dyDescent="0.55000000000000004">
      <c r="B12" s="183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 x14ac:dyDescent="0.55000000000000004">
      <c r="B13" s="183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 x14ac:dyDescent="0.55000000000000004">
      <c r="B14" s="183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 x14ac:dyDescent="0.55000000000000004">
      <c r="B15" s="183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 x14ac:dyDescent="0.55000000000000004">
      <c r="B16" s="183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83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83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83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83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83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83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83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83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83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83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145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15-2444-349,,UD,</v>
      </c>
    </row>
    <row r="4" spans="2:2" ht="16.149999999999999" x14ac:dyDescent="0.55000000000000004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15-1196-893,,UD</v>
      </c>
    </row>
    <row r="5" spans="2:2" ht="16.149999999999999" x14ac:dyDescent="0.55000000000000004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/>
      </c>
    </row>
    <row r="6" spans="2:2" ht="16.149999999999999" x14ac:dyDescent="0.55000000000000004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 x14ac:dyDescent="0.55000000000000004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 x14ac:dyDescent="0.55000000000000004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 x14ac:dyDescent="0.55000000000000004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 x14ac:dyDescent="0.55000000000000004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 x14ac:dyDescent="0.55000000000000004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 x14ac:dyDescent="0.55000000000000004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 x14ac:dyDescent="0.55000000000000004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 x14ac:dyDescent="0.55000000000000004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 x14ac:dyDescent="0.55000000000000004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 x14ac:dyDescent="0.55000000000000004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2018-12-12T06:33:16Z</dcterms:modified>
</cp:coreProperties>
</file>