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urn" sheetId="1" r:id="rId4"/>
    <sheet state="visible" name="Cohort" sheetId="2" r:id="rId5"/>
    <sheet state="visible" name="Sheet2" sheetId="3" r:id="rId6"/>
  </sheets>
  <definedNames/>
  <calcPr/>
  <extLst>
    <ext uri="GoogleSheetsCustomDataVersion2">
      <go:sheetsCustomData xmlns:go="http://customooxmlschemas.google.com/" r:id="rId7" roundtripDataChecksum="/AbwlsRYLF3u5/AAbrnxb2idReqBmHtj9CE0GPCBc6E="/>
    </ext>
  </extLst>
</workbook>
</file>

<file path=xl/sharedStrings.xml><?xml version="1.0" encoding="utf-8"?>
<sst xmlns="http://schemas.openxmlformats.org/spreadsheetml/2006/main" count="18" uniqueCount="13">
  <si>
    <t>Meses</t>
  </si>
  <si>
    <t>Novos Clientes</t>
  </si>
  <si>
    <t>Clientes Ativos</t>
  </si>
  <si>
    <t>Churn(abs)</t>
  </si>
  <si>
    <t>Churbn(%)</t>
  </si>
  <si>
    <t>Análise de Cohort</t>
  </si>
  <si>
    <t>Clientes (ativos + novos)</t>
  </si>
  <si>
    <t>15 - 29</t>
  </si>
  <si>
    <t>Churn(%)</t>
  </si>
  <si>
    <t>30 - 50</t>
  </si>
  <si>
    <t>50+</t>
  </si>
  <si>
    <t>Churn</t>
  </si>
  <si>
    <t>Churn Medio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</si>
</sst>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0.0"/>
      <color rgb="FF000000"/>
      <name val="Arial"/>
      <scheme val="minor"/>
    </font>
    <font>
      <b/>
      <sz val="12.0"/>
      <color rgb="FFFFFFFF"/>
      <name val="Arial"/>
    </font>
    <font>
      <color theme="1"/>
      <name val="Arial"/>
    </font>
    <font>
      <color theme="1"/>
      <name val="Arial"/>
      <scheme val="minor"/>
    </font>
    <font>
      <b/>
      <sz val="18.0"/>
      <color rgb="FFFFFF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7F6000"/>
        <bgColor rgb="FF7F6000"/>
      </patternFill>
    </fill>
    <fill>
      <patternFill patternType="solid">
        <fgColor rgb="FF990000"/>
        <bgColor rgb="FF990000"/>
      </patternFill>
    </fill>
    <fill>
      <patternFill patternType="solid">
        <fgColor rgb="FFFF0000"/>
        <bgColor rgb="FFFF0000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0" xfId="0" applyAlignment="1" applyFont="1">
      <alignment horizontal="center" readingOrder="0" vertical="bottom"/>
    </xf>
    <xf borderId="0" fillId="0" fontId="2" numFmtId="164" xfId="0" applyAlignment="1" applyFont="1" applyNumberFormat="1">
      <alignment horizontal="center" vertical="bottom"/>
    </xf>
    <xf borderId="0" fillId="0" fontId="2" numFmtId="3" xfId="0" applyAlignment="1" applyFont="1" applyNumberFormat="1">
      <alignment horizontal="center" vertical="bottom"/>
    </xf>
    <xf borderId="0" fillId="0" fontId="3" numFmtId="3" xfId="0" applyFont="1" applyNumberFormat="1"/>
    <xf borderId="0" fillId="0" fontId="3" numFmtId="10" xfId="0" applyFont="1" applyNumberFormat="1"/>
    <xf borderId="0" fillId="3" fontId="4" numFmtId="0" xfId="0" applyAlignment="1" applyFill="1" applyFont="1">
      <alignment horizontal="center" vertical="bottom"/>
    </xf>
    <xf borderId="0" fillId="4" fontId="1" numFmtId="0" xfId="0" applyAlignment="1" applyFill="1" applyFont="1">
      <alignment horizontal="center" vertical="bottom"/>
    </xf>
    <xf borderId="0" fillId="4" fontId="1" numFmtId="0" xfId="0" applyAlignment="1" applyFont="1">
      <alignment horizontal="center" readingOrder="0" vertical="bottom"/>
    </xf>
    <xf borderId="0" fillId="4" fontId="1" numFmtId="0" xfId="0" applyAlignment="1" applyFont="1">
      <alignment horizontal="center" readingOrder="0"/>
    </xf>
    <xf borderId="0" fillId="0" fontId="2" numFmtId="0" xfId="0" applyAlignment="1" applyFont="1">
      <alignment horizontal="right" vertical="bottom"/>
    </xf>
    <xf borderId="0" fillId="0" fontId="2" numFmtId="10" xfId="0" applyAlignment="1" applyFont="1" applyNumberFormat="1">
      <alignment horizontal="right" vertical="bottom"/>
    </xf>
    <xf borderId="0" fillId="4" fontId="1" numFmtId="10" xfId="0" applyAlignment="1" applyFont="1" applyNumberFormat="1">
      <alignment horizontal="center" vertical="bottom"/>
    </xf>
    <xf borderId="0" fillId="0" fontId="2" numFmtId="10" xfId="0" applyAlignment="1" applyFont="1" applyNumberFormat="1">
      <alignment vertical="bottom"/>
    </xf>
    <xf borderId="0" fillId="0" fontId="3" numFmtId="0" xfId="0" applyAlignment="1" applyFont="1">
      <alignment readingOrder="0"/>
    </xf>
    <xf borderId="0" fillId="0" fontId="3" numFmtId="1" xfId="0" applyFont="1" applyNumberFormat="1"/>
    <xf borderId="0" fillId="5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Cohort 15 - 29 anos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Cohort!$C$3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Cohort!$A$4:$A$24</c:f>
            </c:strRef>
          </c:cat>
          <c:val>
            <c:numRef>
              <c:f>Cohort!$C$4:$C$24</c:f>
              <c:numCache/>
            </c:numRef>
          </c:val>
          <c:smooth val="0"/>
        </c:ser>
        <c:axId val="1951999366"/>
        <c:axId val="464718626"/>
      </c:lineChart>
      <c:catAx>
        <c:axId val="195199936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Clientes (ativos + novos)/Meses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64718626"/>
      </c:catAx>
      <c:valAx>
        <c:axId val="46471862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Clientes (ativos + novos)/Churn(%)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5199936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Cohort 30 - 50 anos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Cohort!$E$1:$E$3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Cohort!$A$4:$A$24</c:f>
            </c:strRef>
          </c:cat>
          <c:val>
            <c:numRef>
              <c:f>Cohort!$E$4:$E$24</c:f>
              <c:numCache/>
            </c:numRef>
          </c:val>
          <c:smooth val="0"/>
        </c:ser>
        <c:axId val="1665499158"/>
        <c:axId val="1252807443"/>
      </c:lineChart>
      <c:catAx>
        <c:axId val="166549915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Clientes (ativos + novos)/Meses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52807443"/>
      </c:catAx>
      <c:valAx>
        <c:axId val="125280744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Clientes (ativos + novos)/Churn(%)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6549915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Cohort 50+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Cohort!$G$1:$G$3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Cohort!$A$4:$A$24</c:f>
            </c:strRef>
          </c:cat>
          <c:val>
            <c:numRef>
              <c:f>Cohort!$G$4:$G$24</c:f>
              <c:numCache/>
            </c:numRef>
          </c:val>
          <c:smooth val="0"/>
        </c:ser>
        <c:axId val="1673667135"/>
        <c:axId val="498308179"/>
      </c:lineChart>
      <c:catAx>
        <c:axId val="16736671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Clientes (ativos + novos)/Meses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98308179"/>
      </c:catAx>
      <c:valAx>
        <c:axId val="49830817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Clientes (ativos + novos)/Churn(%)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7366713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Sheet2!$G$2:$G$22</c:f>
              <c:numCache/>
            </c:numRef>
          </c:val>
          <c:smooth val="0"/>
        </c:ser>
        <c:axId val="359534733"/>
        <c:axId val="1532121025"/>
      </c:lineChart>
      <c:catAx>
        <c:axId val="35953473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32121025"/>
      </c:catAx>
      <c:valAx>
        <c:axId val="15321210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5953473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219075</xdr:colOff>
      <xdr:row>0</xdr:row>
      <xdr:rowOff>0</xdr:rowOff>
    </xdr:from>
    <xdr:ext cx="5715000" cy="2762250"/>
    <xdr:graphicFrame>
      <xdr:nvGraphicFramePr>
        <xdr:cNvPr id="1012654500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219075</xdr:colOff>
      <xdr:row>14</xdr:row>
      <xdr:rowOff>95250</xdr:rowOff>
    </xdr:from>
    <xdr:ext cx="5715000" cy="2762250"/>
    <xdr:graphicFrame>
      <xdr:nvGraphicFramePr>
        <xdr:cNvPr id="38197052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7</xdr:col>
      <xdr:colOff>219075</xdr:colOff>
      <xdr:row>29</xdr:row>
      <xdr:rowOff>95250</xdr:rowOff>
    </xdr:from>
    <xdr:ext cx="5715000" cy="2762250"/>
    <xdr:graphicFrame>
      <xdr:nvGraphicFramePr>
        <xdr:cNvPr id="599813817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314325</xdr:colOff>
      <xdr:row>17</xdr:row>
      <xdr:rowOff>104775</xdr:rowOff>
    </xdr:from>
    <xdr:ext cx="5715000" cy="3533775"/>
    <xdr:graphicFrame>
      <xdr:nvGraphicFramePr>
        <xdr:cNvPr id="32154239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38"/>
    <col customWidth="1" min="2" max="3" width="17.75"/>
    <col customWidth="1" min="4" max="26" width="14.38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ht="15.75" customHeight="1">
      <c r="A2" s="3">
        <v>43466.0</v>
      </c>
      <c r="B2" s="4">
        <v>2602.0</v>
      </c>
      <c r="C2" s="4">
        <v>14765.0</v>
      </c>
      <c r="D2" s="5">
        <f t="shared" ref="D2:D21" si="1">C2+B2-C3</f>
        <v>587</v>
      </c>
      <c r="E2" s="6">
        <f t="shared" ref="E2:E21" si="2">D2/C2</f>
        <v>0.03975618016</v>
      </c>
    </row>
    <row r="3" ht="15.75" customHeight="1">
      <c r="A3" s="3">
        <v>43497.0</v>
      </c>
      <c r="B3" s="4">
        <v>3177.0</v>
      </c>
      <c r="C3" s="4">
        <v>16780.0</v>
      </c>
      <c r="D3" s="5">
        <f t="shared" si="1"/>
        <v>835</v>
      </c>
      <c r="E3" s="6">
        <f t="shared" si="2"/>
        <v>0.04976162098</v>
      </c>
    </row>
    <row r="4" ht="15.75" customHeight="1">
      <c r="A4" s="3">
        <v>43525.0</v>
      </c>
      <c r="B4" s="4">
        <v>3374.0</v>
      </c>
      <c r="C4" s="4">
        <v>19122.0</v>
      </c>
      <c r="D4" s="5">
        <f t="shared" si="1"/>
        <v>1863</v>
      </c>
      <c r="E4" s="6">
        <f t="shared" si="2"/>
        <v>0.09742704738</v>
      </c>
    </row>
    <row r="5" ht="15.75" customHeight="1">
      <c r="A5" s="3">
        <v>43556.0</v>
      </c>
      <c r="B5" s="4">
        <v>2742.0</v>
      </c>
      <c r="C5" s="4">
        <v>20633.0</v>
      </c>
      <c r="D5" s="5">
        <f t="shared" si="1"/>
        <v>583</v>
      </c>
      <c r="E5" s="6">
        <f t="shared" si="2"/>
        <v>0.02825570688</v>
      </c>
    </row>
    <row r="6" ht="15.75" customHeight="1">
      <c r="A6" s="3">
        <v>43586.0</v>
      </c>
      <c r="B6" s="4">
        <v>3418.0</v>
      </c>
      <c r="C6" s="4">
        <v>22792.0</v>
      </c>
      <c r="D6" s="5">
        <f t="shared" si="1"/>
        <v>1797</v>
      </c>
      <c r="E6" s="6">
        <f t="shared" si="2"/>
        <v>0.07884345384</v>
      </c>
    </row>
    <row r="7" ht="15.75" customHeight="1">
      <c r="A7" s="3">
        <v>43617.0</v>
      </c>
      <c r="B7" s="4">
        <v>2778.0</v>
      </c>
      <c r="C7" s="4">
        <v>24413.0</v>
      </c>
      <c r="D7" s="5">
        <f t="shared" si="1"/>
        <v>1744</v>
      </c>
      <c r="E7" s="6">
        <f t="shared" si="2"/>
        <v>0.07143734895</v>
      </c>
    </row>
    <row r="8" ht="15.75" customHeight="1">
      <c r="A8" s="3">
        <v>43647.0</v>
      </c>
      <c r="B8" s="4">
        <v>2804.0</v>
      </c>
      <c r="C8" s="4">
        <v>25447.0</v>
      </c>
      <c r="D8" s="5">
        <f t="shared" si="1"/>
        <v>1440</v>
      </c>
      <c r="E8" s="6">
        <f t="shared" si="2"/>
        <v>0.05658820293</v>
      </c>
    </row>
    <row r="9" ht="15.75" customHeight="1">
      <c r="A9" s="3">
        <v>43678.0</v>
      </c>
      <c r="B9" s="4">
        <v>3190.0</v>
      </c>
      <c r="C9" s="4">
        <v>26811.0</v>
      </c>
      <c r="D9" s="5">
        <f t="shared" si="1"/>
        <v>2360</v>
      </c>
      <c r="E9" s="6">
        <f t="shared" si="2"/>
        <v>0.08802357241</v>
      </c>
    </row>
    <row r="10" ht="15.75" customHeight="1">
      <c r="A10" s="3">
        <v>43709.0</v>
      </c>
      <c r="B10" s="4">
        <v>3000.0</v>
      </c>
      <c r="C10" s="4">
        <v>27641.0</v>
      </c>
      <c r="D10" s="5">
        <f t="shared" si="1"/>
        <v>2918</v>
      </c>
      <c r="E10" s="6">
        <f t="shared" si="2"/>
        <v>0.1055678159</v>
      </c>
    </row>
    <row r="11" ht="15.75" customHeight="1">
      <c r="A11" s="3">
        <v>43739.0</v>
      </c>
      <c r="B11" s="4">
        <v>2634.0</v>
      </c>
      <c r="C11" s="4">
        <v>27723.0</v>
      </c>
      <c r="D11" s="5">
        <f t="shared" si="1"/>
        <v>2175</v>
      </c>
      <c r="E11" s="6">
        <f t="shared" si="2"/>
        <v>0.07845471269</v>
      </c>
    </row>
    <row r="12" ht="15.75" customHeight="1">
      <c r="A12" s="3">
        <v>43770.0</v>
      </c>
      <c r="B12" s="4">
        <v>2514.0</v>
      </c>
      <c r="C12" s="4">
        <v>28182.0</v>
      </c>
      <c r="D12" s="5">
        <f t="shared" si="1"/>
        <v>1970</v>
      </c>
      <c r="E12" s="6">
        <f t="shared" si="2"/>
        <v>0.06990277482</v>
      </c>
    </row>
    <row r="13" ht="15.75" customHeight="1">
      <c r="A13" s="3">
        <v>43800.0</v>
      </c>
      <c r="B13" s="4">
        <v>3200.0</v>
      </c>
      <c r="C13" s="4">
        <v>28726.0</v>
      </c>
      <c r="D13" s="5">
        <f t="shared" si="1"/>
        <v>2701</v>
      </c>
      <c r="E13" s="6">
        <f t="shared" si="2"/>
        <v>0.09402631762</v>
      </c>
    </row>
    <row r="14" ht="15.75" customHeight="1">
      <c r="A14" s="3">
        <v>43831.0</v>
      </c>
      <c r="B14" s="4">
        <v>2884.0</v>
      </c>
      <c r="C14" s="4">
        <v>29225.0</v>
      </c>
      <c r="D14" s="5">
        <f t="shared" si="1"/>
        <v>1350</v>
      </c>
      <c r="E14" s="6">
        <f t="shared" si="2"/>
        <v>0.04619332763</v>
      </c>
    </row>
    <row r="15" ht="15.75" customHeight="1">
      <c r="A15" s="3">
        <v>43862.0</v>
      </c>
      <c r="B15" s="4">
        <v>3363.0</v>
      </c>
      <c r="C15" s="4">
        <v>30759.0</v>
      </c>
      <c r="D15" s="5">
        <f t="shared" si="1"/>
        <v>1906</v>
      </c>
      <c r="E15" s="6">
        <f t="shared" si="2"/>
        <v>0.06196560356</v>
      </c>
    </row>
    <row r="16" ht="15.75" customHeight="1">
      <c r="A16" s="3">
        <v>43891.0</v>
      </c>
      <c r="B16" s="4">
        <v>3220.0</v>
      </c>
      <c r="C16" s="4">
        <v>32216.0</v>
      </c>
      <c r="D16" s="5">
        <f t="shared" si="1"/>
        <v>3326</v>
      </c>
      <c r="E16" s="6">
        <f t="shared" si="2"/>
        <v>0.1032406258</v>
      </c>
    </row>
    <row r="17" ht="15.75" customHeight="1">
      <c r="A17" s="3">
        <v>43922.0</v>
      </c>
      <c r="B17" s="4">
        <v>2908.0</v>
      </c>
      <c r="C17" s="4">
        <v>32110.0</v>
      </c>
      <c r="D17" s="5">
        <f t="shared" si="1"/>
        <v>2497</v>
      </c>
      <c r="E17" s="6">
        <f t="shared" si="2"/>
        <v>0.07776393647</v>
      </c>
    </row>
    <row r="18" ht="15.75" customHeight="1">
      <c r="A18" s="3">
        <v>43952.0</v>
      </c>
      <c r="B18" s="4">
        <v>2616.0</v>
      </c>
      <c r="C18" s="4">
        <v>32521.0</v>
      </c>
      <c r="D18" s="5">
        <f t="shared" si="1"/>
        <v>3072</v>
      </c>
      <c r="E18" s="6">
        <f t="shared" si="2"/>
        <v>0.09446203991</v>
      </c>
    </row>
    <row r="19" ht="15.75" customHeight="1">
      <c r="A19" s="3">
        <v>43983.0</v>
      </c>
      <c r="B19" s="4">
        <v>2762.0</v>
      </c>
      <c r="C19" s="4">
        <v>32065.0</v>
      </c>
      <c r="D19" s="5">
        <f t="shared" si="1"/>
        <v>1396</v>
      </c>
      <c r="E19" s="6">
        <f t="shared" si="2"/>
        <v>0.04353656635</v>
      </c>
    </row>
    <row r="20" ht="15.75" customHeight="1">
      <c r="A20" s="3">
        <v>44013.0</v>
      </c>
      <c r="B20" s="4">
        <v>3276.0</v>
      </c>
      <c r="C20" s="4">
        <v>33431.0</v>
      </c>
      <c r="D20" s="5">
        <f t="shared" si="1"/>
        <v>3046</v>
      </c>
      <c r="E20" s="6">
        <f t="shared" si="2"/>
        <v>0.0911130388</v>
      </c>
    </row>
    <row r="21" ht="15.75" customHeight="1">
      <c r="A21" s="3">
        <v>44044.0</v>
      </c>
      <c r="B21" s="4">
        <v>3401.0</v>
      </c>
      <c r="C21" s="4">
        <v>33661.0</v>
      </c>
      <c r="D21" s="5">
        <f t="shared" si="1"/>
        <v>2590</v>
      </c>
      <c r="E21" s="6">
        <f t="shared" si="2"/>
        <v>0.07694364398</v>
      </c>
    </row>
    <row r="22" ht="15.75" customHeight="1">
      <c r="A22" s="3">
        <v>44075.0</v>
      </c>
      <c r="B22" s="4">
        <v>3481.0</v>
      </c>
      <c r="C22" s="4">
        <v>34472.0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7" t="s">
        <v>5</v>
      </c>
    </row>
    <row r="2">
      <c r="A2" s="8" t="s">
        <v>6</v>
      </c>
    </row>
    <row r="3">
      <c r="A3" s="8" t="s">
        <v>0</v>
      </c>
      <c r="B3" s="8" t="s">
        <v>7</v>
      </c>
      <c r="C3" s="9" t="s">
        <v>8</v>
      </c>
      <c r="D3" s="8" t="s">
        <v>9</v>
      </c>
      <c r="E3" s="9" t="s">
        <v>8</v>
      </c>
      <c r="F3" s="8" t="s">
        <v>10</v>
      </c>
      <c r="G3" s="10" t="s">
        <v>8</v>
      </c>
    </row>
    <row r="4">
      <c r="A4" s="3">
        <v>43466.0</v>
      </c>
      <c r="B4" s="11">
        <v>1729.0</v>
      </c>
      <c r="C4" s="11"/>
      <c r="D4" s="11">
        <v>1800.0</v>
      </c>
      <c r="E4" s="11"/>
      <c r="F4" s="11">
        <v>1340.0</v>
      </c>
    </row>
    <row r="5">
      <c r="A5" s="3">
        <v>43497.0</v>
      </c>
      <c r="B5" s="11">
        <v>1522.0</v>
      </c>
      <c r="C5" s="12">
        <f t="shared" ref="C5:C24" si="1">(B4-B5)/B4</f>
        <v>0.1197223829</v>
      </c>
      <c r="D5" s="11">
        <v>1789.0</v>
      </c>
      <c r="E5" s="12">
        <f t="shared" ref="E5:E24" si="2">(D4-D5)/D4</f>
        <v>0.006111111111</v>
      </c>
      <c r="F5" s="11">
        <v>1245.0</v>
      </c>
      <c r="G5" s="6">
        <f t="shared" ref="G5:G24" si="3">(F4-F5)/F4</f>
        <v>0.07089552239</v>
      </c>
    </row>
    <row r="6">
      <c r="A6" s="3">
        <v>43525.0</v>
      </c>
      <c r="B6" s="11">
        <v>1366.0</v>
      </c>
      <c r="C6" s="12">
        <f t="shared" si="1"/>
        <v>0.1024967148</v>
      </c>
      <c r="D6" s="11">
        <v>1700.0</v>
      </c>
      <c r="E6" s="12">
        <f t="shared" si="2"/>
        <v>0.04974846283</v>
      </c>
      <c r="F6" s="11">
        <v>1111.0</v>
      </c>
      <c r="G6" s="6">
        <f t="shared" si="3"/>
        <v>0.1076305221</v>
      </c>
    </row>
    <row r="7">
      <c r="A7" s="3">
        <v>43556.0</v>
      </c>
      <c r="B7" s="11">
        <v>1209.0</v>
      </c>
      <c r="C7" s="12">
        <f t="shared" si="1"/>
        <v>0.1149341142</v>
      </c>
      <c r="D7" s="11">
        <v>1698.0</v>
      </c>
      <c r="E7" s="12">
        <f t="shared" si="2"/>
        <v>0.001176470588</v>
      </c>
      <c r="F7" s="11">
        <v>1009.0</v>
      </c>
      <c r="G7" s="6">
        <f t="shared" si="3"/>
        <v>0.09180918092</v>
      </c>
    </row>
    <row r="8">
      <c r="A8" s="3">
        <v>43586.0</v>
      </c>
      <c r="B8" s="11">
        <v>972.0</v>
      </c>
      <c r="C8" s="12">
        <f t="shared" si="1"/>
        <v>0.1960297767</v>
      </c>
      <c r="D8" s="11">
        <v>1667.0</v>
      </c>
      <c r="E8" s="12">
        <f t="shared" si="2"/>
        <v>0.01825677267</v>
      </c>
      <c r="F8" s="11">
        <v>805.0</v>
      </c>
      <c r="G8" s="6">
        <f t="shared" si="3"/>
        <v>0.2021803766</v>
      </c>
    </row>
    <row r="9">
      <c r="A9" s="3">
        <v>43617.0</v>
      </c>
      <c r="B9" s="11">
        <v>834.0</v>
      </c>
      <c r="C9" s="12">
        <f t="shared" si="1"/>
        <v>0.1419753086</v>
      </c>
      <c r="D9" s="11">
        <v>1554.0</v>
      </c>
      <c r="E9" s="12">
        <f t="shared" si="2"/>
        <v>0.06778644271</v>
      </c>
      <c r="F9" s="11">
        <v>764.0</v>
      </c>
      <c r="G9" s="6">
        <f t="shared" si="3"/>
        <v>0.05093167702</v>
      </c>
    </row>
    <row r="10">
      <c r="A10" s="3">
        <v>43647.0</v>
      </c>
      <c r="B10" s="11">
        <v>750.0</v>
      </c>
      <c r="C10" s="12">
        <f t="shared" si="1"/>
        <v>0.1007194245</v>
      </c>
      <c r="D10" s="11">
        <v>1500.0</v>
      </c>
      <c r="E10" s="12">
        <f t="shared" si="2"/>
        <v>0.03474903475</v>
      </c>
      <c r="F10" s="11">
        <v>704.0</v>
      </c>
      <c r="G10" s="6">
        <f t="shared" si="3"/>
        <v>0.07853403141</v>
      </c>
    </row>
    <row r="11">
      <c r="A11" s="3">
        <v>43678.0</v>
      </c>
      <c r="B11" s="11">
        <v>661.0</v>
      </c>
      <c r="C11" s="12">
        <f t="shared" si="1"/>
        <v>0.1186666667</v>
      </c>
      <c r="D11" s="11">
        <v>1498.0</v>
      </c>
      <c r="E11" s="12">
        <f t="shared" si="2"/>
        <v>0.001333333333</v>
      </c>
      <c r="F11" s="11">
        <v>554.0</v>
      </c>
      <c r="G11" s="6">
        <f t="shared" si="3"/>
        <v>0.2130681818</v>
      </c>
    </row>
    <row r="12">
      <c r="A12" s="3">
        <v>43709.0</v>
      </c>
      <c r="B12" s="11">
        <v>530.0</v>
      </c>
      <c r="C12" s="12">
        <f t="shared" si="1"/>
        <v>0.1981845688</v>
      </c>
      <c r="D12" s="11">
        <v>1470.0</v>
      </c>
      <c r="E12" s="12">
        <f t="shared" si="2"/>
        <v>0.01869158879</v>
      </c>
      <c r="F12" s="11">
        <v>437.0</v>
      </c>
      <c r="G12" s="6">
        <f t="shared" si="3"/>
        <v>0.2111913357</v>
      </c>
    </row>
    <row r="13">
      <c r="A13" s="3">
        <v>43739.0</v>
      </c>
      <c r="B13" s="11">
        <v>446.0</v>
      </c>
      <c r="C13" s="12">
        <f t="shared" si="1"/>
        <v>0.158490566</v>
      </c>
      <c r="D13" s="11">
        <v>1398.0</v>
      </c>
      <c r="E13" s="12">
        <f t="shared" si="2"/>
        <v>0.04897959184</v>
      </c>
      <c r="F13" s="11">
        <v>444.0</v>
      </c>
      <c r="G13" s="6">
        <f t="shared" si="3"/>
        <v>-0.01601830664</v>
      </c>
    </row>
    <row r="14">
      <c r="A14" s="3">
        <v>43770.0</v>
      </c>
      <c r="B14" s="11">
        <v>362.0</v>
      </c>
      <c r="C14" s="12">
        <f t="shared" si="1"/>
        <v>0.1883408072</v>
      </c>
      <c r="D14" s="11">
        <v>1350.0</v>
      </c>
      <c r="E14" s="12">
        <f t="shared" si="2"/>
        <v>0.03433476395</v>
      </c>
      <c r="F14" s="11">
        <v>440.0</v>
      </c>
      <c r="G14" s="6">
        <f t="shared" si="3"/>
        <v>0.009009009009</v>
      </c>
    </row>
    <row r="15">
      <c r="A15" s="3">
        <v>43800.0</v>
      </c>
      <c r="B15" s="11">
        <v>304.0</v>
      </c>
      <c r="C15" s="12">
        <f t="shared" si="1"/>
        <v>0.1602209945</v>
      </c>
      <c r="D15" s="11">
        <v>1298.0</v>
      </c>
      <c r="E15" s="12">
        <f t="shared" si="2"/>
        <v>0.03851851852</v>
      </c>
      <c r="F15" s="11">
        <v>301.0</v>
      </c>
      <c r="G15" s="6">
        <f t="shared" si="3"/>
        <v>0.3159090909</v>
      </c>
    </row>
    <row r="16">
      <c r="A16" s="3">
        <v>43831.0</v>
      </c>
      <c r="B16" s="11">
        <v>263.0</v>
      </c>
      <c r="C16" s="12">
        <f t="shared" si="1"/>
        <v>0.1348684211</v>
      </c>
      <c r="D16" s="11">
        <v>1200.0</v>
      </c>
      <c r="E16" s="12">
        <f t="shared" si="2"/>
        <v>0.07550077042</v>
      </c>
      <c r="F16" s="11">
        <v>298.0</v>
      </c>
      <c r="G16" s="6">
        <f t="shared" si="3"/>
        <v>0.009966777409</v>
      </c>
    </row>
    <row r="17">
      <c r="A17" s="3">
        <v>43862.0</v>
      </c>
      <c r="B17" s="11">
        <v>230.0</v>
      </c>
      <c r="C17" s="12">
        <f t="shared" si="1"/>
        <v>0.1254752852</v>
      </c>
      <c r="D17" s="11">
        <v>1198.0</v>
      </c>
      <c r="E17" s="12">
        <f t="shared" si="2"/>
        <v>0.001666666667</v>
      </c>
      <c r="F17" s="11">
        <v>240.0</v>
      </c>
      <c r="G17" s="6">
        <f t="shared" si="3"/>
        <v>0.1946308725</v>
      </c>
    </row>
    <row r="18">
      <c r="A18" s="3">
        <v>43891.0</v>
      </c>
      <c r="B18" s="11">
        <v>193.0</v>
      </c>
      <c r="C18" s="12">
        <f t="shared" si="1"/>
        <v>0.1608695652</v>
      </c>
      <c r="D18" s="11">
        <v>1100.0</v>
      </c>
      <c r="E18" s="12">
        <f t="shared" si="2"/>
        <v>0.08180300501</v>
      </c>
      <c r="F18" s="11">
        <v>200.0</v>
      </c>
      <c r="G18" s="6">
        <f t="shared" si="3"/>
        <v>0.1666666667</v>
      </c>
    </row>
    <row r="19">
      <c r="A19" s="3">
        <v>43922.0</v>
      </c>
      <c r="B19" s="11">
        <v>173.0</v>
      </c>
      <c r="C19" s="12">
        <f t="shared" si="1"/>
        <v>0.103626943</v>
      </c>
      <c r="D19" s="11">
        <v>1004.0</v>
      </c>
      <c r="E19" s="12">
        <f t="shared" si="2"/>
        <v>0.08727272727</v>
      </c>
      <c r="F19" s="11">
        <v>199.0</v>
      </c>
      <c r="G19" s="6">
        <f t="shared" si="3"/>
        <v>0.005</v>
      </c>
    </row>
    <row r="20">
      <c r="A20" s="3">
        <v>43952.0</v>
      </c>
      <c r="B20" s="11">
        <v>147.0</v>
      </c>
      <c r="C20" s="12">
        <f t="shared" si="1"/>
        <v>0.1502890173</v>
      </c>
      <c r="D20" s="11">
        <v>988.0</v>
      </c>
      <c r="E20" s="12">
        <f t="shared" si="2"/>
        <v>0.01593625498</v>
      </c>
      <c r="F20" s="11">
        <v>170.0</v>
      </c>
      <c r="G20" s="6">
        <f t="shared" si="3"/>
        <v>0.1457286432</v>
      </c>
    </row>
    <row r="21">
      <c r="A21" s="3">
        <v>43983.0</v>
      </c>
      <c r="B21" s="11">
        <v>122.0</v>
      </c>
      <c r="C21" s="12">
        <f t="shared" si="1"/>
        <v>0.1700680272</v>
      </c>
      <c r="D21" s="11">
        <v>954.0</v>
      </c>
      <c r="E21" s="12">
        <f t="shared" si="2"/>
        <v>0.03441295547</v>
      </c>
      <c r="F21" s="11">
        <v>154.0</v>
      </c>
      <c r="G21" s="6">
        <f t="shared" si="3"/>
        <v>0.09411764706</v>
      </c>
    </row>
    <row r="22">
      <c r="A22" s="3">
        <v>44013.0</v>
      </c>
      <c r="B22" s="11">
        <v>107.0</v>
      </c>
      <c r="C22" s="12">
        <f t="shared" si="1"/>
        <v>0.1229508197</v>
      </c>
      <c r="D22" s="11">
        <v>900.0</v>
      </c>
      <c r="E22" s="12">
        <f t="shared" si="2"/>
        <v>0.05660377358</v>
      </c>
      <c r="F22" s="11">
        <v>153.0</v>
      </c>
      <c r="G22" s="6">
        <f t="shared" si="3"/>
        <v>0.006493506494</v>
      </c>
    </row>
    <row r="23">
      <c r="A23" s="3">
        <v>44044.0</v>
      </c>
      <c r="B23" s="11">
        <v>88.0</v>
      </c>
      <c r="C23" s="12">
        <f t="shared" si="1"/>
        <v>0.1775700935</v>
      </c>
      <c r="D23" s="11">
        <v>800.0</v>
      </c>
      <c r="E23" s="12">
        <f t="shared" si="2"/>
        <v>0.1111111111</v>
      </c>
      <c r="F23" s="11">
        <v>99.0</v>
      </c>
      <c r="G23" s="6">
        <f t="shared" si="3"/>
        <v>0.3529411765</v>
      </c>
    </row>
    <row r="24">
      <c r="A24" s="3">
        <v>44075.0</v>
      </c>
      <c r="B24" s="11">
        <v>75.0</v>
      </c>
      <c r="C24" s="12">
        <f t="shared" si="1"/>
        <v>0.1477272727</v>
      </c>
      <c r="D24" s="11">
        <v>705.0</v>
      </c>
      <c r="E24" s="12">
        <f t="shared" si="2"/>
        <v>0.11875</v>
      </c>
      <c r="F24" s="11">
        <v>90.0</v>
      </c>
      <c r="G24" s="6">
        <f t="shared" si="3"/>
        <v>0.09090909091</v>
      </c>
    </row>
  </sheetData>
  <mergeCells count="2">
    <mergeCell ref="A2:G2"/>
    <mergeCell ref="A1:G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8" t="s">
        <v>0</v>
      </c>
      <c r="B1" s="8" t="s">
        <v>7</v>
      </c>
      <c r="C1" s="13" t="s">
        <v>11</v>
      </c>
      <c r="E1" s="9" t="s">
        <v>12</v>
      </c>
    </row>
    <row r="2">
      <c r="A2" s="3">
        <v>43466.0</v>
      </c>
      <c r="B2" s="11">
        <v>1729.0</v>
      </c>
      <c r="C2" s="14"/>
      <c r="G2" s="15">
        <v>1000.0</v>
      </c>
    </row>
    <row r="3">
      <c r="A3" s="3">
        <v>43497.0</v>
      </c>
      <c r="B3" s="11">
        <v>1522.0</v>
      </c>
      <c r="C3" s="12">
        <f t="shared" ref="C3:C22" si="1">(B2-B3)/B2</f>
        <v>0.1197223829</v>
      </c>
      <c r="D3" s="6">
        <f t="shared" ref="D3:D22" si="2">1 -C3</f>
        <v>0.8802776171</v>
      </c>
      <c r="E3" s="6">
        <f>GEOMEAN(D3:D22)</f>
        <v>0.8547976381</v>
      </c>
      <c r="F3" s="6">
        <f>1-E3</f>
        <v>0.1452023619</v>
      </c>
      <c r="G3" s="16">
        <f t="shared" ref="G3:G22" si="3">G2*0.85</f>
        <v>850</v>
      </c>
    </row>
    <row r="4">
      <c r="A4" s="3">
        <v>43525.0</v>
      </c>
      <c r="B4" s="11">
        <v>1366.0</v>
      </c>
      <c r="C4" s="12">
        <f t="shared" si="1"/>
        <v>0.1024967148</v>
      </c>
      <c r="D4" s="6">
        <f t="shared" si="2"/>
        <v>0.8975032852</v>
      </c>
      <c r="G4" s="16">
        <f t="shared" si="3"/>
        <v>722.5</v>
      </c>
    </row>
    <row r="5">
      <c r="A5" s="3">
        <v>43556.0</v>
      </c>
      <c r="B5" s="11">
        <v>1209.0</v>
      </c>
      <c r="C5" s="12">
        <f t="shared" si="1"/>
        <v>0.1149341142</v>
      </c>
      <c r="D5" s="6">
        <f t="shared" si="2"/>
        <v>0.8850658858</v>
      </c>
      <c r="G5" s="16">
        <f t="shared" si="3"/>
        <v>614.125</v>
      </c>
    </row>
    <row r="6">
      <c r="A6" s="3">
        <v>43586.0</v>
      </c>
      <c r="B6" s="11">
        <v>972.0</v>
      </c>
      <c r="C6" s="12">
        <f t="shared" si="1"/>
        <v>0.1960297767</v>
      </c>
      <c r="D6" s="6">
        <f t="shared" si="2"/>
        <v>0.8039702233</v>
      </c>
      <c r="G6" s="16">
        <f t="shared" si="3"/>
        <v>522.00625</v>
      </c>
    </row>
    <row r="7">
      <c r="A7" s="3">
        <v>43617.0</v>
      </c>
      <c r="B7" s="11">
        <v>834.0</v>
      </c>
      <c r="C7" s="12">
        <f t="shared" si="1"/>
        <v>0.1419753086</v>
      </c>
      <c r="D7" s="6">
        <f t="shared" si="2"/>
        <v>0.8580246914</v>
      </c>
      <c r="G7" s="16">
        <f t="shared" si="3"/>
        <v>443.7053125</v>
      </c>
    </row>
    <row r="8">
      <c r="A8" s="3">
        <v>43647.0</v>
      </c>
      <c r="B8" s="11">
        <v>750.0</v>
      </c>
      <c r="C8" s="12">
        <f t="shared" si="1"/>
        <v>0.1007194245</v>
      </c>
      <c r="D8" s="6">
        <f t="shared" si="2"/>
        <v>0.8992805755</v>
      </c>
      <c r="G8" s="16">
        <f t="shared" si="3"/>
        <v>377.1495156</v>
      </c>
    </row>
    <row r="9">
      <c r="A9" s="3">
        <v>43678.0</v>
      </c>
      <c r="B9" s="11">
        <v>661.0</v>
      </c>
      <c r="C9" s="12">
        <f t="shared" si="1"/>
        <v>0.1186666667</v>
      </c>
      <c r="D9" s="6">
        <f t="shared" si="2"/>
        <v>0.8813333333</v>
      </c>
      <c r="F9" s="17">
        <f>1/F3</f>
        <v>6.886940316</v>
      </c>
      <c r="G9" s="16">
        <f t="shared" si="3"/>
        <v>320.5770883</v>
      </c>
    </row>
    <row r="10">
      <c r="A10" s="3">
        <v>43709.0</v>
      </c>
      <c r="B10" s="11">
        <v>530.0</v>
      </c>
      <c r="C10" s="12">
        <f t="shared" si="1"/>
        <v>0.1981845688</v>
      </c>
      <c r="D10" s="6">
        <f t="shared" si="2"/>
        <v>0.8018154312</v>
      </c>
      <c r="G10" s="16">
        <f t="shared" si="3"/>
        <v>272.490525</v>
      </c>
    </row>
    <row r="11">
      <c r="A11" s="3">
        <v>43739.0</v>
      </c>
      <c r="B11" s="11">
        <v>446.0</v>
      </c>
      <c r="C11" s="12">
        <f t="shared" si="1"/>
        <v>0.158490566</v>
      </c>
      <c r="D11" s="6">
        <f t="shared" si="2"/>
        <v>0.841509434</v>
      </c>
      <c r="G11" s="16">
        <f t="shared" si="3"/>
        <v>231.6169463</v>
      </c>
    </row>
    <row r="12">
      <c r="A12" s="3">
        <v>43770.0</v>
      </c>
      <c r="B12" s="11">
        <v>362.0</v>
      </c>
      <c r="C12" s="12">
        <f t="shared" si="1"/>
        <v>0.1883408072</v>
      </c>
      <c r="D12" s="6">
        <f t="shared" si="2"/>
        <v>0.8116591928</v>
      </c>
      <c r="G12" s="16">
        <f t="shared" si="3"/>
        <v>196.8744043</v>
      </c>
    </row>
    <row r="13">
      <c r="A13" s="3">
        <v>43800.0</v>
      </c>
      <c r="B13" s="11">
        <v>304.0</v>
      </c>
      <c r="C13" s="12">
        <f t="shared" si="1"/>
        <v>0.1602209945</v>
      </c>
      <c r="D13" s="6">
        <f t="shared" si="2"/>
        <v>0.8397790055</v>
      </c>
      <c r="G13" s="16">
        <f t="shared" si="3"/>
        <v>167.3432437</v>
      </c>
    </row>
    <row r="14">
      <c r="A14" s="3">
        <v>43831.0</v>
      </c>
      <c r="B14" s="11">
        <v>263.0</v>
      </c>
      <c r="C14" s="12">
        <f t="shared" si="1"/>
        <v>0.1348684211</v>
      </c>
      <c r="D14" s="6">
        <f t="shared" si="2"/>
        <v>0.8651315789</v>
      </c>
      <c r="G14" s="16">
        <f t="shared" si="3"/>
        <v>142.2417571</v>
      </c>
    </row>
    <row r="15">
      <c r="A15" s="3">
        <v>43862.0</v>
      </c>
      <c r="B15" s="11">
        <v>230.0</v>
      </c>
      <c r="C15" s="12">
        <f t="shared" si="1"/>
        <v>0.1254752852</v>
      </c>
      <c r="D15" s="6">
        <f t="shared" si="2"/>
        <v>0.8745247148</v>
      </c>
      <c r="G15" s="16">
        <f t="shared" si="3"/>
        <v>120.9054936</v>
      </c>
    </row>
    <row r="16">
      <c r="A16" s="3">
        <v>43891.0</v>
      </c>
      <c r="B16" s="11">
        <v>193.0</v>
      </c>
      <c r="C16" s="12">
        <f t="shared" si="1"/>
        <v>0.1608695652</v>
      </c>
      <c r="D16" s="6">
        <f t="shared" si="2"/>
        <v>0.8391304348</v>
      </c>
      <c r="G16" s="16">
        <f t="shared" si="3"/>
        <v>102.7696695</v>
      </c>
    </row>
    <row r="17">
      <c r="A17" s="3">
        <v>43922.0</v>
      </c>
      <c r="B17" s="11">
        <v>173.0</v>
      </c>
      <c r="C17" s="12">
        <f t="shared" si="1"/>
        <v>0.103626943</v>
      </c>
      <c r="D17" s="6">
        <f t="shared" si="2"/>
        <v>0.896373057</v>
      </c>
      <c r="G17" s="16">
        <f t="shared" si="3"/>
        <v>87.3542191</v>
      </c>
    </row>
    <row r="18">
      <c r="A18" s="3">
        <v>43952.0</v>
      </c>
      <c r="B18" s="11">
        <v>147.0</v>
      </c>
      <c r="C18" s="12">
        <f t="shared" si="1"/>
        <v>0.1502890173</v>
      </c>
      <c r="D18" s="6">
        <f t="shared" si="2"/>
        <v>0.8497109827</v>
      </c>
      <c r="G18" s="16">
        <f t="shared" si="3"/>
        <v>74.25108624</v>
      </c>
    </row>
    <row r="19">
      <c r="A19" s="3">
        <v>43983.0</v>
      </c>
      <c r="B19" s="11">
        <v>122.0</v>
      </c>
      <c r="C19" s="12">
        <f t="shared" si="1"/>
        <v>0.1700680272</v>
      </c>
      <c r="D19" s="6">
        <f t="shared" si="2"/>
        <v>0.8299319728</v>
      </c>
      <c r="G19" s="16">
        <f t="shared" si="3"/>
        <v>63.1134233</v>
      </c>
    </row>
    <row r="20">
      <c r="A20" s="3">
        <v>44013.0</v>
      </c>
      <c r="B20" s="11">
        <v>107.0</v>
      </c>
      <c r="C20" s="12">
        <f t="shared" si="1"/>
        <v>0.1229508197</v>
      </c>
      <c r="D20" s="6">
        <f t="shared" si="2"/>
        <v>0.8770491803</v>
      </c>
      <c r="G20" s="16">
        <f t="shared" si="3"/>
        <v>53.64640981</v>
      </c>
    </row>
    <row r="21">
      <c r="A21" s="3">
        <v>44044.0</v>
      </c>
      <c r="B21" s="11">
        <v>88.0</v>
      </c>
      <c r="C21" s="12">
        <f t="shared" si="1"/>
        <v>0.1775700935</v>
      </c>
      <c r="D21" s="6">
        <f t="shared" si="2"/>
        <v>0.8224299065</v>
      </c>
      <c r="G21" s="16">
        <f t="shared" si="3"/>
        <v>45.59944833</v>
      </c>
    </row>
    <row r="22">
      <c r="A22" s="3">
        <v>44075.0</v>
      </c>
      <c r="B22" s="11">
        <v>75.0</v>
      </c>
      <c r="C22" s="12">
        <f t="shared" si="1"/>
        <v>0.1477272727</v>
      </c>
      <c r="D22" s="6">
        <f t="shared" si="2"/>
        <v>0.8522727273</v>
      </c>
      <c r="G22" s="16">
        <f t="shared" si="3"/>
        <v>38.75953108</v>
      </c>
    </row>
  </sheetData>
  <drawing r:id="rId1"/>
</worksheet>
</file>