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zonalidade estacionária" sheetId="1" r:id="rId4"/>
    <sheet state="visible" name="Sheet1" sheetId="2" r:id="rId5"/>
    <sheet state="visible" name="Intervalo par" sheetId="3" r:id="rId6"/>
  </sheets>
  <definedNames/>
  <calcPr/>
  <extLst>
    <ext uri="GoogleSheetsCustomDataVersion2">
      <go:sheetsCustomData xmlns:go="http://customooxmlschemas.google.com/" r:id="rId7" roundtripDataChecksum="XXUIEkVp1UG192c+FXZyC+Jba/eMW6+A9bTEf3K0xb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Indice Sazonal Individual
======</t>
      </text>
    </comment>
    <comment authorId="0" ref="F1">
      <text>
        <t xml:space="preserve">Indice sazonal intervalo
======</t>
      </text>
    </comment>
  </commentList>
</comments>
</file>

<file path=xl/sharedStrings.xml><?xml version="1.0" encoding="utf-8"?>
<sst xmlns="http://schemas.openxmlformats.org/spreadsheetml/2006/main" count="26" uniqueCount="17">
  <si>
    <t>Meses</t>
  </si>
  <si>
    <t>Número de Livros vendidos</t>
  </si>
  <si>
    <t xml:space="preserve">MCM </t>
  </si>
  <si>
    <t>Media (MCM)</t>
  </si>
  <si>
    <t>ISI</t>
  </si>
  <si>
    <t>ISi</t>
  </si>
  <si>
    <t>Previsao</t>
  </si>
  <si>
    <t>Desvio Abs</t>
  </si>
  <si>
    <t>Media Desvio abs</t>
  </si>
  <si>
    <t>Semanas</t>
  </si>
  <si>
    <t>Livros de Data Science</t>
  </si>
  <si>
    <t>MCM</t>
  </si>
  <si>
    <t xml:space="preserve"> </t>
  </si>
  <si>
    <t>Media</t>
  </si>
  <si>
    <t>X</t>
  </si>
  <si>
    <t>Valores</t>
  </si>
  <si>
    <t>Desvio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</si>
</sst>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4" numFmtId="0" xfId="0" applyFont="1"/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5" numFmtId="0" xfId="0" applyAlignment="1" applyFill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'sazonalidade estacionária'!$B$1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'sazonalidade estacionária'!$A$2:$A$16</c:f>
            </c:strRef>
          </c:cat>
          <c:val>
            <c:numRef>
              <c:f>'sazonalidade estacionária'!$B$2:$B$16</c:f>
              <c:numCache/>
            </c:numRef>
          </c:val>
          <c:smooth val="0"/>
        </c:ser>
        <c:axId val="311410509"/>
        <c:axId val="466694168"/>
      </c:lineChart>
      <c:catAx>
        <c:axId val="311410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694168"/>
      </c:catAx>
      <c:valAx>
        <c:axId val="466694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4105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'sazonalidade estacionária'!$B$1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'sazonalidade estacionária'!$B$2:$B$16</c:f>
              <c:numCache/>
            </c:numRef>
          </c:val>
          <c:smooth val="0"/>
        </c:ser>
        <c:ser>
          <c:idx val="1"/>
          <c:order val="1"/>
          <c:tx>
            <c:strRef>
              <c:f>'sazonalidade estacionária'!$G$1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'sazonalidade estacionária'!$G$2:$G$17</c:f>
              <c:numCache/>
            </c:numRef>
          </c:val>
          <c:smooth val="0"/>
        </c:ser>
        <c:axId val="573380686"/>
        <c:axId val="1399281407"/>
      </c:lineChart>
      <c:catAx>
        <c:axId val="573380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281407"/>
      </c:catAx>
      <c:valAx>
        <c:axId val="1399281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380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de Livros de Data Science por Semanas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A61C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Sheet1!$A$2:$A$17</c:f>
            </c:strRef>
          </c:cat>
          <c:val>
            <c:numRef>
              <c:f>Sheet1!$B$2:$B$17</c:f>
              <c:numCache/>
            </c:numRef>
          </c:val>
          <c:smooth val="0"/>
        </c:ser>
        <c:axId val="1541165514"/>
        <c:axId val="1344072802"/>
      </c:lineChart>
      <c:catAx>
        <c:axId val="1541165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072802"/>
      </c:catAx>
      <c:valAx>
        <c:axId val="1344072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Data Science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1165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val>
            <c:numRef>
              <c:f>Sheet1!$C$2:$C$17</c:f>
              <c:numCache/>
            </c:numRef>
          </c:val>
          <c:smooth val="0"/>
        </c:ser>
        <c:axId val="364077497"/>
        <c:axId val="1847101718"/>
      </c:lineChart>
      <c:catAx>
        <c:axId val="364077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101718"/>
      </c:catAx>
      <c:valAx>
        <c:axId val="1847101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077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Previsao vs. Livros de Data Science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(Sheet1!$B$2:$B$26,Sheet1!$F$1:$F$26)</c:f>
              <c:numCache/>
            </c:numRef>
          </c:val>
          <c:smooth val="0"/>
        </c:ser>
        <c:axId val="213561589"/>
        <c:axId val="271355221"/>
      </c:lineChart>
      <c:catAx>
        <c:axId val="213561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Data Science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355221"/>
      </c:catAx>
      <c:valAx>
        <c:axId val="271355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Previsao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1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de vendas ao longo Meses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'Intervalo par'!$B$1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'Intervalo par'!$A$2:$A$19</c:f>
            </c:strRef>
          </c:cat>
          <c:val>
            <c:numRef>
              <c:f>'Intervalo par'!$B$2:$B$19</c:f>
              <c:numCache/>
            </c:numRef>
          </c:val>
          <c:smooth val="0"/>
        </c:ser>
        <c:ser>
          <c:idx val="1"/>
          <c:order val="1"/>
          <c:tx>
            <c:strRef>
              <c:f>'Intervalo par'!$C$1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'Intervalo par'!$A$2:$A$19</c:f>
            </c:strRef>
          </c:cat>
          <c:val>
            <c:numRef>
              <c:f>'Intervalo par'!$C$2:$C$19</c:f>
              <c:numCache/>
            </c:numRef>
          </c:val>
          <c:smooth val="0"/>
        </c:ser>
        <c:axId val="878211618"/>
        <c:axId val="2020764447"/>
      </c:lineChart>
      <c:catAx>
        <c:axId val="878211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764447"/>
      </c:catAx>
      <c:valAx>
        <c:axId val="2020764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211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'Intervalo par'!$D$1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val>
            <c:numRef>
              <c:f>'Intervalo par'!$D$2:$D$19</c:f>
              <c:numCache/>
            </c:numRef>
          </c:val>
          <c:smooth val="0"/>
        </c:ser>
        <c:axId val="1450100178"/>
        <c:axId val="524260120"/>
      </c:lineChart>
      <c:catAx>
        <c:axId val="1450100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260120"/>
      </c:catAx>
      <c:valAx>
        <c:axId val="524260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100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and Previsao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'Intervalo par'!$C$1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'Intervalo par'!$C$2:$C$1000</c:f>
              <c:numCache/>
            </c:numRef>
          </c:val>
          <c:smooth val="0"/>
        </c:ser>
        <c:ser>
          <c:idx val="1"/>
          <c:order val="1"/>
          <c:tx>
            <c:strRef>
              <c:f>'Intervalo par'!$G$1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'Intervalo par'!$G$2:$G$1000</c:f>
              <c:numCache/>
            </c:numRef>
          </c:val>
          <c:smooth val="0"/>
        </c:ser>
        <c:axId val="1076244914"/>
        <c:axId val="1731895233"/>
      </c:lineChart>
      <c:catAx>
        <c:axId val="1076244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895233"/>
      </c:catAx>
      <c:valAx>
        <c:axId val="1731895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244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0</xdr:row>
      <xdr:rowOff>38100</xdr:rowOff>
    </xdr:from>
    <xdr:ext cx="5715000" cy="3533775"/>
    <xdr:graphicFrame>
      <xdr:nvGraphicFramePr>
        <xdr:cNvPr id="37177415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114300</xdr:colOff>
      <xdr:row>19</xdr:row>
      <xdr:rowOff>9525</xdr:rowOff>
    </xdr:from>
    <xdr:ext cx="5715000" cy="3533775"/>
    <xdr:graphicFrame>
      <xdr:nvGraphicFramePr>
        <xdr:cNvPr id="3345776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66675</xdr:colOff>
      <xdr:row>0</xdr:row>
      <xdr:rowOff>19050</xdr:rowOff>
    </xdr:from>
    <xdr:ext cx="5715000" cy="3533775"/>
    <xdr:graphicFrame>
      <xdr:nvGraphicFramePr>
        <xdr:cNvPr id="135879728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66675</xdr:colOff>
      <xdr:row>19</xdr:row>
      <xdr:rowOff>161925</xdr:rowOff>
    </xdr:from>
    <xdr:ext cx="5715000" cy="3533775"/>
    <xdr:graphicFrame>
      <xdr:nvGraphicFramePr>
        <xdr:cNvPr id="206623476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285750</xdr:colOff>
      <xdr:row>0</xdr:row>
      <xdr:rowOff>0</xdr:rowOff>
    </xdr:from>
    <xdr:ext cx="5715000" cy="3533775"/>
    <xdr:graphicFrame>
      <xdr:nvGraphicFramePr>
        <xdr:cNvPr id="1333345541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0</xdr:rowOff>
    </xdr:from>
    <xdr:ext cx="5715000" cy="3533775"/>
    <xdr:graphicFrame>
      <xdr:nvGraphicFramePr>
        <xdr:cNvPr id="87010986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9525</xdr:colOff>
      <xdr:row>19</xdr:row>
      <xdr:rowOff>76200</xdr:rowOff>
    </xdr:from>
    <xdr:ext cx="5715000" cy="3533775"/>
    <xdr:graphicFrame>
      <xdr:nvGraphicFramePr>
        <xdr:cNvPr id="558034968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285750</xdr:colOff>
      <xdr:row>0</xdr:row>
      <xdr:rowOff>0</xdr:rowOff>
    </xdr:from>
    <xdr:ext cx="5715000" cy="3533775"/>
    <xdr:graphicFrame>
      <xdr:nvGraphicFramePr>
        <xdr:cNvPr id="809527470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4.88"/>
    <col customWidth="1" min="3" max="6" width="14.38"/>
    <col customWidth="1" min="7" max="7" width="15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43466.0</v>
      </c>
      <c r="B2" s="4">
        <v>150.0</v>
      </c>
      <c r="D2" s="5">
        <f>AVERAGE(C4:C14)</f>
        <v>265.0909091</v>
      </c>
      <c r="E2" s="5">
        <f t="shared" ref="E2:E16" si="1">B2/D2</f>
        <v>0.5658436214</v>
      </c>
      <c r="F2" s="5">
        <f t="shared" ref="F2:F6" si="2">AVERAGE(E2,E7,E12)</f>
        <v>0.5281207133</v>
      </c>
      <c r="G2" s="5">
        <f t="shared" ref="G2:G16" si="3">D2*F2</f>
        <v>140</v>
      </c>
      <c r="H2" s="5">
        <f t="shared" ref="H2:H16" si="4">ABS(B2-G2)</f>
        <v>10</v>
      </c>
    </row>
    <row r="3" ht="15.75" customHeight="1">
      <c r="A3" s="3">
        <v>43497.0</v>
      </c>
      <c r="B3" s="4">
        <v>240.0</v>
      </c>
      <c r="D3" s="5">
        <v>265.09090909090907</v>
      </c>
      <c r="E3" s="5">
        <f t="shared" si="1"/>
        <v>0.9053497942</v>
      </c>
      <c r="F3" s="5">
        <f t="shared" si="2"/>
        <v>0.9430727023</v>
      </c>
      <c r="G3" s="5">
        <f t="shared" si="3"/>
        <v>250</v>
      </c>
      <c r="H3" s="5">
        <f t="shared" si="4"/>
        <v>10</v>
      </c>
    </row>
    <row r="4" ht="15.75" customHeight="1">
      <c r="A4" s="3">
        <v>43525.0</v>
      </c>
      <c r="B4" s="4">
        <v>390.0</v>
      </c>
      <c r="C4" s="5">
        <f t="shared" ref="C4:C14" si="5">AVERAGE(B2:B6)</f>
        <v>276</v>
      </c>
      <c r="D4" s="5">
        <v>265.09090909090907</v>
      </c>
      <c r="E4" s="5">
        <f t="shared" si="1"/>
        <v>1.471193416</v>
      </c>
      <c r="F4" s="5">
        <f t="shared" si="2"/>
        <v>1.433470508</v>
      </c>
      <c r="G4" s="5">
        <f t="shared" si="3"/>
        <v>380</v>
      </c>
      <c r="H4" s="5">
        <f t="shared" si="4"/>
        <v>10</v>
      </c>
    </row>
    <row r="5" ht="15.75" customHeight="1">
      <c r="A5" s="3">
        <v>43556.0</v>
      </c>
      <c r="B5" s="4">
        <v>330.0</v>
      </c>
      <c r="C5" s="5">
        <f t="shared" si="5"/>
        <v>270</v>
      </c>
      <c r="D5" s="5">
        <v>265.09090909090907</v>
      </c>
      <c r="E5" s="5">
        <f t="shared" si="1"/>
        <v>1.244855967</v>
      </c>
      <c r="F5" s="5">
        <f t="shared" si="2"/>
        <v>1.169410151</v>
      </c>
      <c r="G5" s="5">
        <f t="shared" si="3"/>
        <v>310</v>
      </c>
      <c r="H5" s="5">
        <f t="shared" si="4"/>
        <v>20</v>
      </c>
    </row>
    <row r="6" ht="15.75" customHeight="1">
      <c r="A6" s="3">
        <v>43586.0</v>
      </c>
      <c r="B6" s="4">
        <v>270.0</v>
      </c>
      <c r="C6" s="5">
        <f t="shared" si="5"/>
        <v>270</v>
      </c>
      <c r="D6" s="5">
        <v>265.09090909090907</v>
      </c>
      <c r="E6" s="5">
        <f t="shared" si="1"/>
        <v>1.018518519</v>
      </c>
      <c r="F6" s="5">
        <f t="shared" si="2"/>
        <v>0.9053497942</v>
      </c>
      <c r="G6" s="5">
        <f t="shared" si="3"/>
        <v>240</v>
      </c>
      <c r="H6" s="5">
        <f t="shared" si="4"/>
        <v>30</v>
      </c>
    </row>
    <row r="7" ht="15.75" customHeight="1">
      <c r="A7" s="3">
        <v>43617.0</v>
      </c>
      <c r="B7" s="4">
        <v>120.0</v>
      </c>
      <c r="C7" s="5">
        <f t="shared" si="5"/>
        <v>264</v>
      </c>
      <c r="D7" s="5">
        <v>265.09090909090907</v>
      </c>
      <c r="E7" s="5">
        <f t="shared" si="1"/>
        <v>0.4526748971</v>
      </c>
      <c r="F7" s="5">
        <v>0.5281207133058986</v>
      </c>
      <c r="G7" s="5">
        <f t="shared" si="3"/>
        <v>140</v>
      </c>
      <c r="H7" s="5">
        <f t="shared" si="4"/>
        <v>20</v>
      </c>
    </row>
    <row r="8" ht="15.75" customHeight="1">
      <c r="A8" s="3">
        <v>43647.0</v>
      </c>
      <c r="B8" s="4">
        <v>240.0</v>
      </c>
      <c r="C8" s="5">
        <f t="shared" si="5"/>
        <v>258</v>
      </c>
      <c r="D8" s="5">
        <v>265.09090909090907</v>
      </c>
      <c r="E8" s="5">
        <f t="shared" si="1"/>
        <v>0.9053497942</v>
      </c>
      <c r="F8" s="5">
        <v>0.9430727023319617</v>
      </c>
      <c r="G8" s="5">
        <f t="shared" si="3"/>
        <v>250</v>
      </c>
      <c r="H8" s="5">
        <f t="shared" si="4"/>
        <v>10</v>
      </c>
    </row>
    <row r="9" ht="15.75" customHeight="1">
      <c r="A9" s="3">
        <v>43678.0</v>
      </c>
      <c r="B9" s="4">
        <v>360.0</v>
      </c>
      <c r="C9" s="5">
        <f t="shared" si="5"/>
        <v>252</v>
      </c>
      <c r="D9" s="5">
        <v>265.09090909090907</v>
      </c>
      <c r="E9" s="5">
        <f t="shared" si="1"/>
        <v>1.358024691</v>
      </c>
      <c r="F9" s="5">
        <v>1.433470507544582</v>
      </c>
      <c r="G9" s="5">
        <f t="shared" si="3"/>
        <v>380</v>
      </c>
      <c r="H9" s="5">
        <f t="shared" si="4"/>
        <v>20</v>
      </c>
    </row>
    <row r="10" ht="15.75" customHeight="1">
      <c r="A10" s="3">
        <v>43709.0</v>
      </c>
      <c r="B10" s="4">
        <v>300.0</v>
      </c>
      <c r="C10" s="5">
        <f t="shared" si="5"/>
        <v>258</v>
      </c>
      <c r="D10" s="5">
        <v>265.09090909090907</v>
      </c>
      <c r="E10" s="5">
        <f t="shared" si="1"/>
        <v>1.131687243</v>
      </c>
      <c r="F10" s="5">
        <v>1.1694101508916326</v>
      </c>
      <c r="G10" s="5">
        <f t="shared" si="3"/>
        <v>310</v>
      </c>
      <c r="H10" s="5">
        <f t="shared" si="4"/>
        <v>10</v>
      </c>
    </row>
    <row r="11" ht="15.75" customHeight="1">
      <c r="A11" s="3">
        <v>43739.0</v>
      </c>
      <c r="B11" s="4">
        <v>240.0</v>
      </c>
      <c r="C11" s="5">
        <f t="shared" si="5"/>
        <v>264</v>
      </c>
      <c r="D11" s="5">
        <v>265.09090909090907</v>
      </c>
      <c r="E11" s="5">
        <f t="shared" si="1"/>
        <v>0.9053497942</v>
      </c>
      <c r="F11" s="5">
        <v>0.9053497942386833</v>
      </c>
      <c r="G11" s="5">
        <f t="shared" si="3"/>
        <v>240</v>
      </c>
      <c r="H11" s="5">
        <f t="shared" si="4"/>
        <v>0</v>
      </c>
    </row>
    <row r="12" ht="15.75" customHeight="1">
      <c r="A12" s="3">
        <v>43770.0</v>
      </c>
      <c r="B12" s="4">
        <v>150.0</v>
      </c>
      <c r="C12" s="5">
        <f t="shared" si="5"/>
        <v>270</v>
      </c>
      <c r="D12" s="5">
        <v>265.09090909090907</v>
      </c>
      <c r="E12" s="5">
        <f t="shared" si="1"/>
        <v>0.5658436214</v>
      </c>
      <c r="F12" s="5">
        <v>0.5281207133058986</v>
      </c>
      <c r="G12" s="5">
        <f t="shared" si="3"/>
        <v>140</v>
      </c>
      <c r="H12" s="5">
        <f t="shared" si="4"/>
        <v>10</v>
      </c>
    </row>
    <row r="13" ht="15.75" customHeight="1">
      <c r="A13" s="3">
        <v>43800.0</v>
      </c>
      <c r="B13" s="4">
        <v>270.0</v>
      </c>
      <c r="C13" s="5">
        <f t="shared" si="5"/>
        <v>270</v>
      </c>
      <c r="D13" s="5">
        <v>265.09090909090907</v>
      </c>
      <c r="E13" s="5">
        <f t="shared" si="1"/>
        <v>1.018518519</v>
      </c>
      <c r="F13" s="5">
        <v>0.9430727023319617</v>
      </c>
      <c r="G13" s="5">
        <f t="shared" si="3"/>
        <v>250</v>
      </c>
      <c r="H13" s="5">
        <f t="shared" si="4"/>
        <v>20</v>
      </c>
    </row>
    <row r="14" ht="15.75" customHeight="1">
      <c r="A14" s="3">
        <v>43831.0</v>
      </c>
      <c r="B14" s="4">
        <v>390.0</v>
      </c>
      <c r="C14" s="5">
        <f t="shared" si="5"/>
        <v>264</v>
      </c>
      <c r="D14" s="5">
        <v>265.09090909090907</v>
      </c>
      <c r="E14" s="5">
        <f t="shared" si="1"/>
        <v>1.471193416</v>
      </c>
      <c r="F14" s="5">
        <v>1.433470507544582</v>
      </c>
      <c r="G14" s="5">
        <f t="shared" si="3"/>
        <v>380</v>
      </c>
      <c r="H14" s="5">
        <f t="shared" si="4"/>
        <v>10</v>
      </c>
    </row>
    <row r="15" ht="15.75" customHeight="1">
      <c r="A15" s="3">
        <v>43862.0</v>
      </c>
      <c r="B15" s="4">
        <v>300.0</v>
      </c>
      <c r="D15" s="5">
        <v>265.09090909090907</v>
      </c>
      <c r="E15" s="5">
        <f t="shared" si="1"/>
        <v>1.131687243</v>
      </c>
      <c r="F15" s="5">
        <v>1.1694101508916326</v>
      </c>
      <c r="G15" s="5">
        <f t="shared" si="3"/>
        <v>310</v>
      </c>
      <c r="H15" s="5">
        <f t="shared" si="4"/>
        <v>10</v>
      </c>
    </row>
    <row r="16" ht="15.75" customHeight="1">
      <c r="A16" s="3">
        <v>43891.0</v>
      </c>
      <c r="B16" s="4">
        <v>210.0</v>
      </c>
      <c r="D16" s="5">
        <v>265.09090909090907</v>
      </c>
      <c r="E16" s="5">
        <f t="shared" si="1"/>
        <v>0.79218107</v>
      </c>
      <c r="F16" s="5">
        <v>0.9053497942386833</v>
      </c>
      <c r="G16" s="5">
        <f t="shared" si="3"/>
        <v>240</v>
      </c>
      <c r="H16" s="5">
        <f t="shared" si="4"/>
        <v>30</v>
      </c>
    </row>
    <row r="17" ht="15.75" customHeight="1">
      <c r="G17" s="6" t="s">
        <v>8</v>
      </c>
      <c r="H17" s="5">
        <f>AVERAGE(H3:H16)</f>
        <v>15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G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</cols>
  <sheetData>
    <row r="1">
      <c r="A1" s="8" t="s">
        <v>9</v>
      </c>
      <c r="B1" s="8" t="s">
        <v>10</v>
      </c>
      <c r="C1" s="9" t="s">
        <v>11</v>
      </c>
      <c r="D1" s="9" t="s">
        <v>4</v>
      </c>
      <c r="E1" s="9" t="s">
        <v>5</v>
      </c>
      <c r="F1" s="9" t="s">
        <v>6</v>
      </c>
      <c r="G1" s="9" t="s">
        <v>7</v>
      </c>
    </row>
    <row r="2">
      <c r="A2" s="10">
        <v>1.0</v>
      </c>
      <c r="B2" s="10">
        <v>40.0</v>
      </c>
    </row>
    <row r="3">
      <c r="A3" s="10">
        <v>2.0</v>
      </c>
      <c r="B3" s="10">
        <v>320.0</v>
      </c>
      <c r="C3" s="5">
        <f t="shared" ref="C3:C16" si="1">AVERAGE(B2:B4)</f>
        <v>173.3333333</v>
      </c>
      <c r="D3" s="5">
        <f t="shared" ref="D3:D16" si="2">B3/C3</f>
        <v>1.846153846</v>
      </c>
      <c r="E3" s="5">
        <f t="shared" ref="E3:E5" si="3">AVERAGE(D3,D6,D9,D12,D15)</f>
        <v>1.702520243</v>
      </c>
      <c r="F3" s="5">
        <f t="shared" ref="F3:F26" si="4">C3*E3</f>
        <v>295.1035088</v>
      </c>
      <c r="G3" s="5">
        <f t="shared" ref="G3:G23" si="5">ABS(B3-F3)</f>
        <v>24.89649123</v>
      </c>
    </row>
    <row r="4">
      <c r="A4" s="10">
        <v>3.0</v>
      </c>
      <c r="B4" s="10">
        <v>160.0</v>
      </c>
      <c r="C4" s="5">
        <f t="shared" si="1"/>
        <v>186.6666667</v>
      </c>
      <c r="D4" s="5">
        <f t="shared" si="2"/>
        <v>0.8571428571</v>
      </c>
      <c r="E4" s="5">
        <f t="shared" si="3"/>
        <v>0.8789113054</v>
      </c>
      <c r="F4" s="5">
        <f t="shared" si="4"/>
        <v>164.0634437</v>
      </c>
      <c r="G4" s="5">
        <f t="shared" si="5"/>
        <v>4.063443677</v>
      </c>
    </row>
    <row r="5">
      <c r="A5" s="10">
        <v>4.0</v>
      </c>
      <c r="B5" s="10">
        <v>80.0</v>
      </c>
      <c r="C5" s="5">
        <f t="shared" si="1"/>
        <v>200</v>
      </c>
      <c r="D5" s="5">
        <f t="shared" si="2"/>
        <v>0.4</v>
      </c>
      <c r="E5" s="5">
        <f t="shared" si="3"/>
        <v>0.435326087</v>
      </c>
      <c r="F5" s="5">
        <f t="shared" si="4"/>
        <v>87.06521739</v>
      </c>
      <c r="G5" s="5">
        <f t="shared" si="5"/>
        <v>7.065217391</v>
      </c>
    </row>
    <row r="6">
      <c r="A6" s="10">
        <v>5.0</v>
      </c>
      <c r="B6" s="10">
        <v>360.0</v>
      </c>
      <c r="C6" s="5">
        <f t="shared" si="1"/>
        <v>213.3333333</v>
      </c>
      <c r="D6" s="5">
        <f t="shared" si="2"/>
        <v>1.6875</v>
      </c>
      <c r="E6" s="5">
        <v>1.7025202429149797</v>
      </c>
      <c r="F6" s="5">
        <f t="shared" si="4"/>
        <v>363.2043185</v>
      </c>
      <c r="G6" s="5">
        <f t="shared" si="5"/>
        <v>3.204318489</v>
      </c>
    </row>
    <row r="7">
      <c r="A7" s="10">
        <v>6.0</v>
      </c>
      <c r="B7" s="10">
        <v>200.0</v>
      </c>
      <c r="C7" s="5">
        <f t="shared" si="1"/>
        <v>226.6666667</v>
      </c>
      <c r="D7" s="5">
        <f t="shared" si="2"/>
        <v>0.8823529412</v>
      </c>
      <c r="E7" s="5">
        <v>0.8789113054128533</v>
      </c>
      <c r="F7" s="5">
        <f t="shared" si="4"/>
        <v>199.2198959</v>
      </c>
      <c r="G7" s="5">
        <f t="shared" si="5"/>
        <v>0.7801041064</v>
      </c>
    </row>
    <row r="8">
      <c r="A8" s="10">
        <v>7.0</v>
      </c>
      <c r="B8" s="10">
        <v>120.0</v>
      </c>
      <c r="C8" s="5">
        <f t="shared" si="1"/>
        <v>240</v>
      </c>
      <c r="D8" s="5">
        <f t="shared" si="2"/>
        <v>0.5</v>
      </c>
      <c r="E8" s="5">
        <v>0.43532608695652175</v>
      </c>
      <c r="F8" s="5">
        <f t="shared" si="4"/>
        <v>104.4782609</v>
      </c>
      <c r="G8" s="5">
        <f t="shared" si="5"/>
        <v>15.52173913</v>
      </c>
    </row>
    <row r="9">
      <c r="A9" s="10">
        <v>8.0</v>
      </c>
      <c r="B9" s="10">
        <v>400.0</v>
      </c>
      <c r="C9" s="5">
        <f t="shared" si="1"/>
        <v>253.3333333</v>
      </c>
      <c r="D9" s="5">
        <f t="shared" si="2"/>
        <v>1.578947368</v>
      </c>
      <c r="E9" s="5">
        <v>1.7025202429149797</v>
      </c>
      <c r="F9" s="5">
        <f t="shared" si="4"/>
        <v>431.3051282</v>
      </c>
      <c r="G9" s="5">
        <f t="shared" si="5"/>
        <v>31.30512821</v>
      </c>
    </row>
    <row r="10">
      <c r="A10" s="10">
        <v>9.0</v>
      </c>
      <c r="B10" s="10">
        <v>240.0</v>
      </c>
      <c r="C10" s="5">
        <f t="shared" si="1"/>
        <v>253.3333333</v>
      </c>
      <c r="D10" s="5">
        <f t="shared" si="2"/>
        <v>0.9473684211</v>
      </c>
      <c r="E10" s="5">
        <v>0.8789113054128533</v>
      </c>
      <c r="F10" s="5">
        <f t="shared" si="4"/>
        <v>222.6575307</v>
      </c>
      <c r="G10" s="5">
        <f t="shared" si="5"/>
        <v>17.3424693</v>
      </c>
    </row>
    <row r="11">
      <c r="A11" s="10">
        <v>10.0</v>
      </c>
      <c r="B11" s="10">
        <v>120.0</v>
      </c>
      <c r="C11" s="5">
        <f t="shared" si="1"/>
        <v>266.6666667</v>
      </c>
      <c r="D11" s="5">
        <f t="shared" si="2"/>
        <v>0.45</v>
      </c>
      <c r="E11" s="5">
        <v>0.43532608695652175</v>
      </c>
      <c r="F11" s="5">
        <f t="shared" si="4"/>
        <v>116.0869565</v>
      </c>
      <c r="G11" s="5">
        <f t="shared" si="5"/>
        <v>3.913043478</v>
      </c>
    </row>
    <row r="12">
      <c r="A12" s="10">
        <v>11.0</v>
      </c>
      <c r="B12" s="10">
        <v>440.0</v>
      </c>
      <c r="C12" s="5">
        <f t="shared" si="1"/>
        <v>266.6666667</v>
      </c>
      <c r="D12" s="5">
        <f t="shared" si="2"/>
        <v>1.65</v>
      </c>
      <c r="E12" s="5">
        <v>1.7025202429149797</v>
      </c>
      <c r="F12" s="5">
        <f t="shared" si="4"/>
        <v>454.0053981</v>
      </c>
      <c r="G12" s="5">
        <f t="shared" si="5"/>
        <v>14.00539811</v>
      </c>
    </row>
    <row r="13">
      <c r="A13" s="10">
        <v>12.0</v>
      </c>
      <c r="B13" s="10">
        <v>240.0</v>
      </c>
      <c r="C13" s="5">
        <f t="shared" si="1"/>
        <v>266.6666667</v>
      </c>
      <c r="D13" s="5">
        <f t="shared" si="2"/>
        <v>0.9</v>
      </c>
      <c r="E13" s="5">
        <v>0.8789113054128533</v>
      </c>
      <c r="F13" s="5">
        <f t="shared" si="4"/>
        <v>234.3763481</v>
      </c>
      <c r="G13" s="5">
        <f t="shared" si="5"/>
        <v>5.62365189</v>
      </c>
    </row>
    <row r="14">
      <c r="A14" s="10">
        <v>13.0</v>
      </c>
      <c r="B14" s="10">
        <v>120.0</v>
      </c>
      <c r="C14" s="5">
        <f t="shared" si="1"/>
        <v>306.6666667</v>
      </c>
      <c r="D14" s="5">
        <f t="shared" si="2"/>
        <v>0.3913043478</v>
      </c>
      <c r="E14" s="5">
        <v>0.43532608695652175</v>
      </c>
      <c r="F14" s="5">
        <f t="shared" si="4"/>
        <v>133.5</v>
      </c>
      <c r="G14" s="5">
        <f t="shared" si="5"/>
        <v>13.5</v>
      </c>
    </row>
    <row r="15">
      <c r="A15" s="10">
        <v>14.0</v>
      </c>
      <c r="B15" s="10">
        <v>560.0</v>
      </c>
      <c r="C15" s="5">
        <f t="shared" si="1"/>
        <v>320</v>
      </c>
      <c r="D15" s="5">
        <f t="shared" si="2"/>
        <v>1.75</v>
      </c>
      <c r="E15" s="5">
        <v>1.7025202429149797</v>
      </c>
      <c r="F15" s="5">
        <f t="shared" si="4"/>
        <v>544.8064777</v>
      </c>
      <c r="G15" s="5">
        <f t="shared" si="5"/>
        <v>15.19352227</v>
      </c>
    </row>
    <row r="16">
      <c r="A16" s="10">
        <v>15.0</v>
      </c>
      <c r="B16" s="10">
        <v>280.0</v>
      </c>
      <c r="C16" s="5">
        <f t="shared" si="1"/>
        <v>346.6666667</v>
      </c>
      <c r="D16" s="5">
        <f t="shared" si="2"/>
        <v>0.8076923077</v>
      </c>
      <c r="E16" s="5">
        <v>0.8789113054128533</v>
      </c>
      <c r="F16" s="5">
        <f t="shared" si="4"/>
        <v>304.6892525</v>
      </c>
      <c r="G16" s="5">
        <f t="shared" si="5"/>
        <v>24.68925254</v>
      </c>
    </row>
    <row r="17">
      <c r="A17" s="10">
        <v>16.0</v>
      </c>
      <c r="B17" s="10">
        <v>200.0</v>
      </c>
      <c r="C17" s="11">
        <f t="shared" ref="C17:C26" si="6">11.7*A17+175</f>
        <v>362.2</v>
      </c>
      <c r="E17" s="5">
        <v>0.43532608695652175</v>
      </c>
      <c r="F17" s="5">
        <f t="shared" si="4"/>
        <v>157.6751087</v>
      </c>
      <c r="G17" s="5">
        <f t="shared" si="5"/>
        <v>42.3248913</v>
      </c>
    </row>
    <row r="18">
      <c r="A18" s="10">
        <v>17.0</v>
      </c>
      <c r="C18" s="11">
        <f t="shared" si="6"/>
        <v>373.9</v>
      </c>
      <c r="E18" s="5">
        <v>1.7025202429149797</v>
      </c>
      <c r="F18" s="5">
        <f t="shared" si="4"/>
        <v>636.5723188</v>
      </c>
      <c r="G18" s="5">
        <f t="shared" si="5"/>
        <v>636.5723188</v>
      </c>
    </row>
    <row r="19">
      <c r="A19" s="10">
        <v>18.0</v>
      </c>
      <c r="C19" s="11">
        <f t="shared" si="6"/>
        <v>385.6</v>
      </c>
      <c r="E19" s="5">
        <v>0.8789113054128533</v>
      </c>
      <c r="F19" s="5">
        <f t="shared" si="4"/>
        <v>338.9081994</v>
      </c>
      <c r="G19" s="5">
        <f t="shared" si="5"/>
        <v>338.9081994</v>
      </c>
    </row>
    <row r="20">
      <c r="A20" s="10">
        <v>19.0</v>
      </c>
      <c r="C20" s="11">
        <f t="shared" si="6"/>
        <v>397.3</v>
      </c>
      <c r="E20" s="5">
        <v>0.43532608695652175</v>
      </c>
      <c r="F20" s="5">
        <f t="shared" si="4"/>
        <v>172.9550543</v>
      </c>
      <c r="G20" s="5">
        <f t="shared" si="5"/>
        <v>172.9550543</v>
      </c>
    </row>
    <row r="21">
      <c r="A21" s="10">
        <v>20.0</v>
      </c>
      <c r="C21" s="11">
        <f t="shared" si="6"/>
        <v>409</v>
      </c>
      <c r="E21" s="5">
        <v>1.7025202429149797</v>
      </c>
      <c r="F21" s="5">
        <f t="shared" si="4"/>
        <v>696.3307794</v>
      </c>
      <c r="G21" s="5">
        <f t="shared" si="5"/>
        <v>696.3307794</v>
      </c>
    </row>
    <row r="22">
      <c r="A22" s="10">
        <v>21.0</v>
      </c>
      <c r="C22" s="11">
        <f t="shared" si="6"/>
        <v>420.7</v>
      </c>
      <c r="E22" s="5">
        <v>0.8789113054128533</v>
      </c>
      <c r="F22" s="5">
        <f t="shared" si="4"/>
        <v>369.7579862</v>
      </c>
      <c r="G22" s="5">
        <f t="shared" si="5"/>
        <v>369.7579862</v>
      </c>
    </row>
    <row r="23">
      <c r="A23" s="10">
        <v>22.0</v>
      </c>
      <c r="C23" s="11">
        <f t="shared" si="6"/>
        <v>432.4</v>
      </c>
      <c r="E23" s="5">
        <v>0.43532608695652175</v>
      </c>
      <c r="F23" s="5">
        <f t="shared" si="4"/>
        <v>188.235</v>
      </c>
      <c r="G23" s="5">
        <f t="shared" si="5"/>
        <v>188.235</v>
      </c>
    </row>
    <row r="24">
      <c r="A24" s="10">
        <v>23.0</v>
      </c>
      <c r="B24" s="11" t="s">
        <v>12</v>
      </c>
      <c r="C24" s="11">
        <f t="shared" si="6"/>
        <v>444.1</v>
      </c>
      <c r="E24" s="5">
        <v>1.7025202429149797</v>
      </c>
      <c r="F24" s="5">
        <f t="shared" si="4"/>
        <v>756.0892399</v>
      </c>
      <c r="G24" s="12" t="s">
        <v>13</v>
      </c>
    </row>
    <row r="25">
      <c r="A25" s="10">
        <v>24.0</v>
      </c>
      <c r="C25" s="11">
        <f t="shared" si="6"/>
        <v>455.8</v>
      </c>
      <c r="E25" s="5">
        <v>0.8789113054128533</v>
      </c>
      <c r="F25" s="5">
        <f t="shared" si="4"/>
        <v>400.607773</v>
      </c>
      <c r="G25" s="13">
        <f>AVERAGE(G3:G23)</f>
        <v>125.0565719</v>
      </c>
    </row>
    <row r="26">
      <c r="A26" s="10">
        <v>25.0</v>
      </c>
      <c r="C26" s="11">
        <f t="shared" si="6"/>
        <v>467.5</v>
      </c>
      <c r="E26" s="5">
        <v>0.43532608695652175</v>
      </c>
      <c r="F26" s="5">
        <f t="shared" si="4"/>
        <v>203.5149457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0</v>
      </c>
      <c r="B1" s="15" t="s">
        <v>14</v>
      </c>
      <c r="C1" s="14" t="s">
        <v>15</v>
      </c>
      <c r="D1" s="15" t="s">
        <v>11</v>
      </c>
      <c r="E1" s="15" t="s">
        <v>4</v>
      </c>
      <c r="F1" s="15" t="s">
        <v>5</v>
      </c>
      <c r="G1" s="15" t="s">
        <v>6</v>
      </c>
      <c r="H1" s="15" t="s">
        <v>16</v>
      </c>
    </row>
    <row r="2">
      <c r="A2" s="3">
        <v>43466.0</v>
      </c>
      <c r="B2" s="16">
        <v>1.0</v>
      </c>
      <c r="C2" s="10">
        <v>2700.0</v>
      </c>
    </row>
    <row r="3">
      <c r="A3" s="3">
        <v>43497.0</v>
      </c>
      <c r="B3" s="16">
        <v>2.0</v>
      </c>
      <c r="C3" s="10">
        <v>2900.0</v>
      </c>
    </row>
    <row r="4">
      <c r="A4" s="3">
        <v>43525.0</v>
      </c>
      <c r="B4" s="16">
        <v>3.0</v>
      </c>
      <c r="C4" s="10">
        <v>3000.0</v>
      </c>
    </row>
    <row r="5">
      <c r="A5" s="3">
        <v>43556.0</v>
      </c>
      <c r="B5" s="16">
        <v>4.0</v>
      </c>
      <c r="C5" s="10">
        <v>2900.0</v>
      </c>
      <c r="D5" s="5">
        <v>2855.8333333333335</v>
      </c>
      <c r="E5" s="5">
        <f t="shared" ref="E5:E16" si="1">D5/C5</f>
        <v>0.9847701149</v>
      </c>
      <c r="F5" s="5">
        <f t="shared" ref="F5:F10" si="2">AVERAGE(E5,E11)</f>
        <v>0.9847701149</v>
      </c>
      <c r="G5" s="5">
        <f t="shared" ref="G5:G16" si="3">D5*F5</f>
        <v>2812.33932</v>
      </c>
      <c r="H5" s="5">
        <f t="shared" ref="H5:H16" si="4">C5-G5</f>
        <v>87.66068008</v>
      </c>
    </row>
    <row r="6">
      <c r="A6" s="3">
        <v>43586.0</v>
      </c>
      <c r="B6" s="16">
        <v>5.0</v>
      </c>
      <c r="C6" s="10">
        <v>2800.0</v>
      </c>
      <c r="D6" s="5">
        <v>2902.5</v>
      </c>
      <c r="E6" s="5">
        <f t="shared" si="1"/>
        <v>1.036607143</v>
      </c>
      <c r="F6" s="5">
        <f t="shared" si="2"/>
        <v>1.036607143</v>
      </c>
      <c r="G6" s="5">
        <f t="shared" si="3"/>
        <v>3008.752232</v>
      </c>
      <c r="H6" s="5">
        <f t="shared" si="4"/>
        <v>-208.7522321</v>
      </c>
    </row>
    <row r="7">
      <c r="A7" s="3">
        <v>43617.0</v>
      </c>
      <c r="B7" s="16">
        <v>6.0</v>
      </c>
      <c r="C7" s="10">
        <v>2700.0</v>
      </c>
      <c r="D7" s="5">
        <v>2951.6666666666665</v>
      </c>
      <c r="E7" s="5">
        <f t="shared" si="1"/>
        <v>1.093209877</v>
      </c>
      <c r="F7" s="5">
        <f t="shared" si="2"/>
        <v>1.093209877</v>
      </c>
      <c r="G7" s="5">
        <f t="shared" si="3"/>
        <v>3226.791152</v>
      </c>
      <c r="H7" s="5">
        <f t="shared" si="4"/>
        <v>-526.7911523</v>
      </c>
    </row>
    <row r="8">
      <c r="A8" s="3">
        <v>43647.0</v>
      </c>
      <c r="B8" s="16">
        <v>7.0</v>
      </c>
      <c r="C8" s="10">
        <v>2970.0</v>
      </c>
      <c r="D8" s="5">
        <v>3000.833333333333</v>
      </c>
      <c r="E8" s="5">
        <f t="shared" si="1"/>
        <v>1.010381594</v>
      </c>
      <c r="F8" s="5">
        <f t="shared" si="2"/>
        <v>1.010381594</v>
      </c>
      <c r="G8" s="5">
        <f t="shared" si="3"/>
        <v>3031.986766</v>
      </c>
      <c r="H8" s="5">
        <f t="shared" si="4"/>
        <v>-61.98676581</v>
      </c>
    </row>
    <row r="9">
      <c r="A9" s="3">
        <v>43678.0</v>
      </c>
      <c r="B9" s="16">
        <v>8.0</v>
      </c>
      <c r="C9" s="10">
        <v>3190.0</v>
      </c>
      <c r="D9" s="5">
        <v>3048.333333333333</v>
      </c>
      <c r="E9" s="5">
        <f t="shared" si="1"/>
        <v>0.9555903866</v>
      </c>
      <c r="F9" s="5">
        <f t="shared" si="2"/>
        <v>0.9555903866</v>
      </c>
      <c r="G9" s="5">
        <f t="shared" si="3"/>
        <v>2912.958029</v>
      </c>
      <c r="H9" s="5">
        <f t="shared" si="4"/>
        <v>277.0419714</v>
      </c>
    </row>
    <row r="10">
      <c r="A10" s="3">
        <v>43709.0</v>
      </c>
      <c r="B10" s="16">
        <v>9.0</v>
      </c>
      <c r="C10" s="10">
        <v>3300.0</v>
      </c>
      <c r="D10" s="5">
        <v>3094.1666666666665</v>
      </c>
      <c r="E10" s="5">
        <f t="shared" si="1"/>
        <v>0.9376262626</v>
      </c>
      <c r="F10" s="5">
        <f t="shared" si="2"/>
        <v>0.9376262626</v>
      </c>
      <c r="G10" s="5">
        <f t="shared" si="3"/>
        <v>2901.171928</v>
      </c>
      <c r="H10" s="5">
        <f t="shared" si="4"/>
        <v>398.8280724</v>
      </c>
    </row>
    <row r="11">
      <c r="A11" s="3">
        <v>43739.0</v>
      </c>
      <c r="B11" s="16">
        <v>10.0</v>
      </c>
      <c r="C11" s="10">
        <v>3190.0</v>
      </c>
      <c r="D11" s="5">
        <v>3141.4166666666665</v>
      </c>
      <c r="E11" s="5">
        <f t="shared" si="1"/>
        <v>0.9847701149</v>
      </c>
      <c r="F11" s="5">
        <v>0.9847701149425288</v>
      </c>
      <c r="G11" s="5">
        <f t="shared" si="3"/>
        <v>3093.573252</v>
      </c>
      <c r="H11" s="5">
        <f t="shared" si="4"/>
        <v>96.42674808</v>
      </c>
    </row>
    <row r="12">
      <c r="A12" s="3">
        <v>43770.0</v>
      </c>
      <c r="B12" s="16">
        <v>11.0</v>
      </c>
      <c r="C12" s="10">
        <v>3080.0</v>
      </c>
      <c r="D12" s="5">
        <v>3192.75</v>
      </c>
      <c r="E12" s="5">
        <f t="shared" si="1"/>
        <v>1.036607143</v>
      </c>
      <c r="F12" s="5">
        <v>1.0366071428571428</v>
      </c>
      <c r="G12" s="5">
        <f t="shared" si="3"/>
        <v>3309.627455</v>
      </c>
      <c r="H12" s="5">
        <f t="shared" si="4"/>
        <v>-229.6274554</v>
      </c>
    </row>
    <row r="13">
      <c r="A13" s="3">
        <v>43800.0</v>
      </c>
      <c r="B13" s="16">
        <v>12.0</v>
      </c>
      <c r="C13" s="10">
        <v>2970.0</v>
      </c>
      <c r="D13" s="5">
        <v>3246.8333333333335</v>
      </c>
      <c r="E13" s="5">
        <f t="shared" si="1"/>
        <v>1.093209877</v>
      </c>
      <c r="F13" s="5">
        <v>1.09320987654321</v>
      </c>
      <c r="G13" s="5">
        <f t="shared" si="3"/>
        <v>3549.470267</v>
      </c>
      <c r="H13" s="5">
        <f t="shared" si="4"/>
        <v>-579.4702675</v>
      </c>
    </row>
    <row r="14">
      <c r="A14" s="3">
        <v>43831.0</v>
      </c>
      <c r="B14" s="16">
        <v>13.0</v>
      </c>
      <c r="C14" s="10">
        <v>3267.0</v>
      </c>
      <c r="D14" s="5">
        <v>3300.916666666667</v>
      </c>
      <c r="E14" s="5">
        <f t="shared" si="1"/>
        <v>1.010381594</v>
      </c>
      <c r="F14" s="5">
        <v>1.0103815937149272</v>
      </c>
      <c r="G14" s="5">
        <f t="shared" si="3"/>
        <v>3335.185442</v>
      </c>
      <c r="H14" s="5">
        <f t="shared" si="4"/>
        <v>-68.18544239</v>
      </c>
    </row>
    <row r="15">
      <c r="A15" s="3">
        <v>43862.0</v>
      </c>
      <c r="B15" s="16">
        <v>14.0</v>
      </c>
      <c r="C15" s="10">
        <v>3509.0</v>
      </c>
      <c r="D15" s="5">
        <v>3353.166666666667</v>
      </c>
      <c r="E15" s="5">
        <f t="shared" si="1"/>
        <v>0.9555903866</v>
      </c>
      <c r="F15" s="5">
        <v>0.9555903866248694</v>
      </c>
      <c r="G15" s="5">
        <f t="shared" si="3"/>
        <v>3204.253831</v>
      </c>
      <c r="H15" s="5">
        <f t="shared" si="4"/>
        <v>304.7461686</v>
      </c>
    </row>
    <row r="16">
      <c r="A16" s="3">
        <v>43891.0</v>
      </c>
      <c r="B16" s="16">
        <v>15.0</v>
      </c>
      <c r="C16" s="10">
        <v>3630.0</v>
      </c>
      <c r="D16" s="5">
        <v>3403.5833333333335</v>
      </c>
      <c r="E16" s="5">
        <f t="shared" si="1"/>
        <v>0.9376262626</v>
      </c>
      <c r="F16" s="5">
        <v>0.9376262626262626</v>
      </c>
      <c r="G16" s="5">
        <f t="shared" si="3"/>
        <v>3191.28912</v>
      </c>
      <c r="H16" s="5">
        <f t="shared" si="4"/>
        <v>438.7108796</v>
      </c>
    </row>
    <row r="17">
      <c r="A17" s="3">
        <v>43922.0</v>
      </c>
      <c r="B17" s="16">
        <v>16.0</v>
      </c>
      <c r="C17" s="10">
        <v>3509.0</v>
      </c>
      <c r="D17" s="5">
        <f>49.8*B16+2851</f>
        <v>3598</v>
      </c>
    </row>
    <row r="18">
      <c r="A18" s="3">
        <v>43952.0</v>
      </c>
      <c r="B18" s="16">
        <v>17.0</v>
      </c>
      <c r="C18" s="10">
        <v>3388.0</v>
      </c>
    </row>
    <row r="19">
      <c r="A19" s="3">
        <v>43983.0</v>
      </c>
      <c r="B19" s="16">
        <v>18.0</v>
      </c>
      <c r="C19" s="10">
        <v>3267.0</v>
      </c>
    </row>
  </sheetData>
  <drawing r:id="rId1"/>
</worksheet>
</file>