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tp\Desktop\"/>
    </mc:Choice>
  </mc:AlternateContent>
  <xr:revisionPtr revIDLastSave="0" documentId="13_ncr:1_{4BC08F7F-C915-4766-B264-D21BCBA22234}" xr6:coauthVersionLast="47" xr6:coauthVersionMax="47" xr10:uidLastSave="{00000000-0000-0000-0000-000000000000}"/>
  <bookViews>
    <workbookView xWindow="-108" yWindow="-108" windowWidth="23256" windowHeight="12576" xr2:uid="{C7F13327-0BFD-4B4A-A07B-F0B9C1CACD61}"/>
  </bookViews>
  <sheets>
    <sheet name="NIFTY50" sheetId="2" r:id="rId1"/>
    <sheet name="Sheet1" sheetId="1" r:id="rId2"/>
  </sheets>
  <definedNames>
    <definedName name="ExternalData_1" localSheetId="0" hidden="1">NIFTY50!$A$6:$K$57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J1" i="2"/>
  <c r="H1" i="2"/>
  <c r="F2" i="2"/>
  <c r="J2" i="2" s="1"/>
  <c r="A1" i="2"/>
  <c r="A3" i="2"/>
  <c r="H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F62F0-B494-4668-822D-E084254E9752}" keepAlive="1" interval="5" name="Query - NIFTY50" description="Connection to the 'NIFTY50' query in the workbook." type="5" refreshedVersion="7" backgroun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<sst xmlns="http://schemas.openxmlformats.org/spreadsheetml/2006/main" count="63" uniqueCount="63">
  <si>
    <t>NIFTY 50</t>
  </si>
  <si>
    <t>TATASTEEL</t>
  </si>
  <si>
    <t>BAJFINANCE</t>
  </si>
  <si>
    <t>M&amp;M</t>
  </si>
  <si>
    <t>BRITANNIA</t>
  </si>
  <si>
    <t>IOC</t>
  </si>
  <si>
    <t>BPCL</t>
  </si>
  <si>
    <t>JSWSTEEL</t>
  </si>
  <si>
    <t>BAJAJFINSV</t>
  </si>
  <si>
    <t>RELIANCE</t>
  </si>
  <si>
    <t>HDFC</t>
  </si>
  <si>
    <t>HINDUNILVR</t>
  </si>
  <si>
    <t>NTPC</t>
  </si>
  <si>
    <t>NESTLEIND</t>
  </si>
  <si>
    <t>SUNPHARMA</t>
  </si>
  <si>
    <t>ADANIPORTS</t>
  </si>
  <si>
    <t>HCLTECH</t>
  </si>
  <si>
    <t>HDFCBANK</t>
  </si>
  <si>
    <t>DRREDDY</t>
  </si>
  <si>
    <t>HDFCLIFE</t>
  </si>
  <si>
    <t>TCS</t>
  </si>
  <si>
    <t>AXISBANK</t>
  </si>
  <si>
    <t>TITAN</t>
  </si>
  <si>
    <t>ITC</t>
  </si>
  <si>
    <t>HINDALCO</t>
  </si>
  <si>
    <t>SBILIFE</t>
  </si>
  <si>
    <t>WIPRO</t>
  </si>
  <si>
    <t>ICICIBANK</t>
  </si>
  <si>
    <t>ASIANPAINT</t>
  </si>
  <si>
    <t>INDUSINDBK</t>
  </si>
  <si>
    <t>GRASIM</t>
  </si>
  <si>
    <t>INFY</t>
  </si>
  <si>
    <t>KOTAKBANK</t>
  </si>
  <si>
    <t>TATACONSUM</t>
  </si>
  <si>
    <t>LT</t>
  </si>
  <si>
    <t>BHARTIARTL</t>
  </si>
  <si>
    <t>ONGC</t>
  </si>
  <si>
    <t>CIPLA</t>
  </si>
  <si>
    <t>UPL</t>
  </si>
  <si>
    <t>TECHM</t>
  </si>
  <si>
    <t>HEROMOTOCO</t>
  </si>
  <si>
    <t>DIVISLAB</t>
  </si>
  <si>
    <t>TATAMOTORS</t>
  </si>
  <si>
    <t>COALINDIA</t>
  </si>
  <si>
    <t>ULTRACEMCO</t>
  </si>
  <si>
    <t>SBIN</t>
  </si>
  <si>
    <t>BAJAJ-AUTO</t>
  </si>
  <si>
    <t>POWERGRID</t>
  </si>
  <si>
    <t>EICHERMOT</t>
  </si>
  <si>
    <t>SHREECEM</t>
  </si>
  <si>
    <t>MARUTI</t>
  </si>
  <si>
    <t>LTP</t>
  </si>
  <si>
    <t>LOW%</t>
  </si>
  <si>
    <t>LTP%</t>
  </si>
  <si>
    <t>HIGH%</t>
  </si>
  <si>
    <t>SIGNAL</t>
  </si>
  <si>
    <t>GAP</t>
  </si>
  <si>
    <t>CLOSE</t>
  </si>
  <si>
    <t>SYMBOL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</si>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</sst>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409]hh:mm\ AM/P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opperplate Gothic Light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opperplate Gothic Bold"/>
      <family val="2"/>
    </font>
    <font>
      <b/>
      <sz val="22"/>
      <color theme="1"/>
      <name val="Agency FB"/>
      <family val="2"/>
    </font>
    <font>
      <b/>
      <sz val="16"/>
      <color theme="1"/>
      <name val="Agency FB"/>
      <family val="2"/>
    </font>
    <font>
      <b/>
      <sz val="18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0" fontId="0" fillId="0" borderId="0" xfId="0" applyAlignment="1"/>
    <xf numFmtId="2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6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opperplate Gothic Bol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970E2-2DB0-4887-8210-656D00F6CE4F}" autoFormatId="16" applyNumberFormats="0" applyBorderFormats="0" applyFontFormats="0" applyPatternFormats="0" applyAlignmentFormats="0" applyWidthHeightFormats="0">
  <queryTableRefresh nextId="63" unboundColumnsRight="1">
    <queryTableFields count="12">
      <queryTableField id="52" name="SYMBOL" tableColumnId="1"/>
      <queryTableField id="53" name="OPEN" tableColumnId="2"/>
      <queryTableField id="54" name="HIGH" tableColumnId="3"/>
      <queryTableField id="55" name="LOW" tableColumnId="4"/>
      <queryTableField id="56" name="LTP" tableColumnId="5"/>
      <queryTableField id="57" name="CLOSE" tableColumnId="6"/>
      <queryTableField id="58" name="VOLUME" tableColumnId="8"/>
      <queryTableField id="59" name="LOW%" tableColumnId="9"/>
      <queryTableField id="60" name="LTP%" tableColumnId="11"/>
      <queryTableField id="61" name="HIGH%" tableColumnId="15"/>
      <queryTableField id="62" name="GAP" tableColumnId="16"/>
      <queryTableField id="50" dataBound="0" tableColumnId="13"/>
    </queryTableFields>
    <queryTableDeletedFields count="3">
      <deletedField name="Column1.lastUpdateTime"/>
      <deletedField name="Column1.lastUpdateTime"/>
      <deletedField name="Column1.lastUpdate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44BEC-1286-49FA-A7F1-05760F55A995}" name="NIFTY50" displayName="NIFTY50" ref="A6:L57" tableType="queryTable" totalsRowShown="0" headerRowDxfId="15" dataDxfId="13" headerRowBorderDxfId="14" tableBorderDxfId="12" headerRowCellStyle="Normal" dataCellStyle="Normal">
  <tableColumns count="12">
    <tableColumn id="1" xr3:uid="{121827ED-1B56-40D0-A7D7-087308676428}" uniqueName="1" name="SYMBOL" queryTableFieldId="52" dataDxfId="11" dataCellStyle="Normal"/>
    <tableColumn id="2" xr3:uid="{8FAC585B-1495-47E4-907A-62E1E36B3D21}" uniqueName="2" name="OPEN" queryTableFieldId="53" dataDxfId="10" dataCellStyle="Normal"/>
    <tableColumn id="3" xr3:uid="{6B2B564B-9C65-46D7-A4E4-5AA134A7D167}" uniqueName="3" name="HIGH" queryTableFieldId="54" dataDxfId="9" dataCellStyle="Normal"/>
    <tableColumn id="4" xr3:uid="{BE8A00B1-2787-473C-BB59-051FED005843}" uniqueName="4" name="LOW" queryTableFieldId="55" dataDxfId="8" dataCellStyle="Normal"/>
    <tableColumn id="5" xr3:uid="{D9641E3F-AD54-43E6-B070-13D57D925A7D}" uniqueName="5" name="LTP" queryTableFieldId="56" dataDxfId="7" dataCellStyle="Normal"/>
    <tableColumn id="6" xr3:uid="{D2596806-6C9F-40FC-9C7D-DA8724EA4D9F}" uniqueName="6" name="CLOSE" queryTableFieldId="57" dataDxfId="6" dataCellStyle="Normal"/>
    <tableColumn id="8" xr3:uid="{B8334D00-CD31-418C-8071-69BC0111789E}" uniqueName="8" name="VOLUME" queryTableFieldId="58" dataDxfId="5" dataCellStyle="Normal"/>
    <tableColumn id="9" xr3:uid="{479C4B53-1232-4163-95FD-AECDA1EF27BC}" uniqueName="9" name="LOW%" queryTableFieldId="59" dataDxfId="4" dataCellStyle="Normal"/>
    <tableColumn id="11" xr3:uid="{1ADD2C2F-F018-4CD1-A126-F8BB95581335}" uniqueName="11" name="LTP%" queryTableFieldId="60" dataDxfId="3"/>
    <tableColumn id="15" xr3:uid="{E8A6ED8B-2302-4D39-B1A4-582931648FD1}" uniqueName="15" name="HIGH%" queryTableFieldId="61" dataDxfId="2"/>
    <tableColumn id="16" xr3:uid="{9ECC29F3-6FBF-4D8B-B309-B279CC1DA43F}" uniqueName="16" name="GAP" queryTableFieldId="62" dataDxfId="1"/>
    <tableColumn id="13" xr3:uid="{DA16BAE7-C10C-40C1-BE7A-A5A60EA3D7DD}" uniqueName="13" name="SIGNAL" queryTableFieldId="50" dataDxfId="0" dataCellStyle="Normal">
      <calculatedColumnFormula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C544-188D-4ADE-A7E6-9042F76E4F5F}">
  <sheetPr codeName="Sheet1"/>
  <dimension ref="A1:T57"/>
  <sheetViews>
    <sheetView tabSelected="1" workbookViewId="0">
      <selection activeCell="T3" sqref="T3"/>
    </sheetView>
  </sheetViews>
  <sheetFormatPr defaultRowHeight="14.4" x14ac:dyDescent="0.3"/>
  <cols>
    <col min="1" max="1" width="13.6640625" bestFit="1" customWidth="1"/>
    <col min="2" max="4" width="9" bestFit="1" customWidth="1"/>
    <col min="5" max="5" width="8" bestFit="1" customWidth="1"/>
    <col min="6" max="6" width="9.5546875" bestFit="1" customWidth="1"/>
    <col min="7" max="7" width="11.6640625" bestFit="1" customWidth="1"/>
    <col min="8" max="8" width="8.77734375" bestFit="1" customWidth="1"/>
    <col min="9" max="9" width="7.77734375" bestFit="1" customWidth="1"/>
    <col min="10" max="10" width="9.21875" bestFit="1" customWidth="1"/>
    <col min="11" max="11" width="6.44140625" bestFit="1" customWidth="1"/>
    <col min="12" max="12" width="10.5546875" bestFit="1" customWidth="1"/>
    <col min="13" max="13" width="9" bestFit="1" customWidth="1"/>
    <col min="14" max="14" width="10.33203125" bestFit="1" customWidth="1"/>
    <col min="15" max="15" width="8.77734375" bestFit="1" customWidth="1"/>
    <col min="16" max="16" width="7.77734375" bestFit="1" customWidth="1"/>
    <col min="17" max="17" width="9.21875" bestFit="1" customWidth="1"/>
    <col min="18" max="18" width="10.5546875" bestFit="1" customWidth="1"/>
    <col min="19" max="19" width="6.44140625" bestFit="1" customWidth="1"/>
    <col min="20" max="20" width="16.6640625" bestFit="1" customWidth="1"/>
    <col min="21" max="21" width="16.33203125" bestFit="1" customWidth="1"/>
    <col min="22" max="22" width="25.88671875" bestFit="1" customWidth="1"/>
    <col min="23" max="23" width="24" bestFit="1" customWidth="1"/>
    <col min="24" max="24" width="22.6640625" bestFit="1" customWidth="1"/>
    <col min="25" max="25" width="17.21875" bestFit="1" customWidth="1"/>
    <col min="26" max="26" width="16.77734375" bestFit="1" customWidth="1"/>
    <col min="27" max="27" width="22.6640625" bestFit="1" customWidth="1"/>
    <col min="28" max="28" width="21.6640625" bestFit="1" customWidth="1"/>
    <col min="29" max="29" width="16.5546875" bestFit="1" customWidth="1"/>
    <col min="30" max="30" width="26.21875" bestFit="1" customWidth="1"/>
    <col min="31" max="31" width="24.88671875" bestFit="1" customWidth="1"/>
    <col min="32" max="32" width="19.44140625" bestFit="1" customWidth="1"/>
    <col min="33" max="33" width="19" bestFit="1" customWidth="1"/>
    <col min="34" max="34" width="24.88671875" bestFit="1" customWidth="1"/>
    <col min="35" max="35" width="23.88671875" bestFit="1" customWidth="1"/>
  </cols>
  <sheetData>
    <row r="1" spans="1:20" ht="22.2" customHeight="1" thickBot="1" x14ac:dyDescent="0.45">
      <c r="A1" s="17">
        <f ca="1">NOW()</f>
        <v>44432.798434606484</v>
      </c>
      <c r="B1" s="18"/>
      <c r="H1" s="17" t="str">
        <f>NIFTY50[[#Headers],[LTP]]</f>
        <v>LTP</v>
      </c>
      <c r="I1" s="18"/>
      <c r="J1" s="17" t="str">
        <f>NIFTY50[[#Headers],[CLOSE]]</f>
        <v>CLOSE</v>
      </c>
      <c r="K1" s="18"/>
    </row>
    <row r="2" spans="1:20" ht="2.4" customHeight="1" thickBot="1" x14ac:dyDescent="0.35">
      <c r="A2" s="19"/>
      <c r="B2" s="20"/>
      <c r="F2" s="21" t="str">
        <f>A7</f>
        <v>NIFTY 50</v>
      </c>
      <c r="G2" s="22"/>
      <c r="H2" s="25">
        <f>VLOOKUP(F2,NIFTY50[#All],5,0)</f>
        <v>16624.599999999999</v>
      </c>
      <c r="I2" s="29"/>
      <c r="J2" s="25">
        <f>VLOOKUP(F2,NIFTY50[#All],6,0)</f>
        <v>16496.45</v>
      </c>
      <c r="K2" s="26"/>
      <c r="Q2" s="2"/>
      <c r="R2" s="2"/>
      <c r="S2" s="2"/>
      <c r="T2" s="2"/>
    </row>
    <row r="3" spans="1:20" ht="23.4" customHeight="1" thickBot="1" x14ac:dyDescent="0.35">
      <c r="A3" s="13">
        <f ca="1">TODAY()</f>
        <v>44432</v>
      </c>
      <c r="B3" s="14"/>
      <c r="F3" s="23"/>
      <c r="G3" s="24"/>
      <c r="H3" s="27"/>
      <c r="I3" s="30"/>
      <c r="J3" s="27"/>
      <c r="K3" s="28"/>
      <c r="Q3" s="2"/>
      <c r="R3" s="2"/>
      <c r="S3" s="2"/>
      <c r="T3" s="2"/>
    </row>
    <row r="4" spans="1:20" ht="10.199999999999999" customHeight="1" thickBot="1" x14ac:dyDescent="0.35">
      <c r="A4" s="15"/>
      <c r="B4" s="16"/>
      <c r="Q4" s="2"/>
      <c r="R4" s="2"/>
      <c r="S4" s="2"/>
      <c r="T4" s="2"/>
    </row>
    <row r="5" spans="1:20" ht="14.4" customHeight="1" thickBot="1" x14ac:dyDescent="0.55000000000000004">
      <c r="O5" s="2"/>
      <c r="P5" s="2"/>
      <c r="Q5" s="1"/>
      <c r="R5" s="1"/>
      <c r="S5" s="1"/>
      <c r="T5" s="1"/>
    </row>
    <row r="6" spans="1:20" ht="15" thickBot="1" x14ac:dyDescent="0.35">
      <c r="A6" s="11" t="s">
        <v>58</v>
      </c>
      <c r="B6" s="11" t="s">
        <v>59</v>
      </c>
      <c r="C6" s="11" t="s">
        <v>60</v>
      </c>
      <c r="D6" s="11" t="s">
        <v>61</v>
      </c>
      <c r="E6" s="11" t="s">
        <v>51</v>
      </c>
      <c r="F6" s="11" t="s">
        <v>57</v>
      </c>
      <c r="G6" s="11" t="s">
        <v>62</v>
      </c>
      <c r="H6" s="11" t="s">
        <v>52</v>
      </c>
      <c r="I6" s="11" t="s">
        <v>53</v>
      </c>
      <c r="J6" s="11" t="s">
        <v>54</v>
      </c>
      <c r="K6" s="11" t="s">
        <v>56</v>
      </c>
      <c r="L6" s="12" t="s">
        <v>55</v>
      </c>
    </row>
    <row r="7" spans="1:20" x14ac:dyDescent="0.3">
      <c r="A7" s="7" t="s">
        <v>0</v>
      </c>
      <c r="B7" s="7">
        <v>16561.400000000001</v>
      </c>
      <c r="C7" s="7">
        <v>16647.099999999999</v>
      </c>
      <c r="D7" s="7">
        <v>16495.3</v>
      </c>
      <c r="E7" s="7">
        <v>16624.599999999999</v>
      </c>
      <c r="F7" s="7">
        <v>16496.45</v>
      </c>
      <c r="G7" s="7">
        <v>275362819</v>
      </c>
      <c r="H7" s="8">
        <v>-0.39912084727137914</v>
      </c>
      <c r="I7" s="9">
        <v>0.3816102503411371</v>
      </c>
      <c r="J7" s="8">
        <v>0.51746832997208625</v>
      </c>
      <c r="K7" s="8">
        <v>0.39372107332184025</v>
      </c>
      <c r="L7" s="10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8" spans="1:20" x14ac:dyDescent="0.3">
      <c r="A8" s="4" t="s">
        <v>8</v>
      </c>
      <c r="B8" s="4">
        <v>15367.55</v>
      </c>
      <c r="C8" s="4">
        <v>16584.8</v>
      </c>
      <c r="D8" s="4">
        <v>15260</v>
      </c>
      <c r="E8" s="4">
        <v>16460</v>
      </c>
      <c r="F8" s="4">
        <v>15271.9</v>
      </c>
      <c r="G8" s="4">
        <v>1274393</v>
      </c>
      <c r="H8" s="5">
        <v>-0.69985131006568568</v>
      </c>
      <c r="I8" s="6">
        <v>7.1088104479894376</v>
      </c>
      <c r="J8" s="5">
        <v>7.9209112708271645</v>
      </c>
      <c r="K8" s="5">
        <v>0.62631368722948444</v>
      </c>
      <c r="L8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9" spans="1:20" x14ac:dyDescent="0.3">
      <c r="A9" s="4" t="s">
        <v>24</v>
      </c>
      <c r="B9" s="4">
        <v>415</v>
      </c>
      <c r="C9" s="4">
        <v>423.75</v>
      </c>
      <c r="D9" s="4">
        <v>412.55</v>
      </c>
      <c r="E9" s="4">
        <v>422.5</v>
      </c>
      <c r="F9" s="4">
        <v>406.85</v>
      </c>
      <c r="G9" s="4">
        <v>15050015</v>
      </c>
      <c r="H9" s="5">
        <v>-0.59036144578312977</v>
      </c>
      <c r="I9" s="6">
        <v>1.8072289156626504</v>
      </c>
      <c r="J9" s="5">
        <v>2.1084337349397591</v>
      </c>
      <c r="K9" s="5">
        <v>2.0031952808160196</v>
      </c>
      <c r="L9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10" spans="1:20" x14ac:dyDescent="0.3">
      <c r="A10" s="4" t="s">
        <v>15</v>
      </c>
      <c r="B10" s="4">
        <v>673</v>
      </c>
      <c r="C10" s="4">
        <v>702</v>
      </c>
      <c r="D10" s="4">
        <v>668.5</v>
      </c>
      <c r="E10" s="4">
        <v>693.65</v>
      </c>
      <c r="F10" s="4">
        <v>668.3</v>
      </c>
      <c r="G10" s="4">
        <v>7640710</v>
      </c>
      <c r="H10" s="5">
        <v>-0.66864784546805345</v>
      </c>
      <c r="I10" s="6">
        <v>3.0683506686478421</v>
      </c>
      <c r="J10" s="5">
        <v>4.3090638930163445</v>
      </c>
      <c r="K10" s="5">
        <v>0.70327697142002787</v>
      </c>
      <c r="L10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11" spans="1:20" x14ac:dyDescent="0.3">
      <c r="A11" s="4" t="s">
        <v>1</v>
      </c>
      <c r="B11" s="4">
        <v>1382</v>
      </c>
      <c r="C11" s="4">
        <v>1420</v>
      </c>
      <c r="D11" s="4">
        <v>1377</v>
      </c>
      <c r="E11" s="4">
        <v>1407.15</v>
      </c>
      <c r="F11" s="4">
        <v>1358.65</v>
      </c>
      <c r="G11" s="4">
        <v>17607579</v>
      </c>
      <c r="H11" s="5">
        <v>-0.36179450072358899</v>
      </c>
      <c r="I11" s="6">
        <v>1.8198263386396591</v>
      </c>
      <c r="J11" s="5">
        <v>2.7496382054992763</v>
      </c>
      <c r="K11" s="5">
        <v>1.7186177455562439</v>
      </c>
      <c r="L11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12" spans="1:20" x14ac:dyDescent="0.3">
      <c r="A12" s="4" t="s">
        <v>2</v>
      </c>
      <c r="B12" s="4">
        <v>6775</v>
      </c>
      <c r="C12" s="4">
        <v>7049</v>
      </c>
      <c r="D12" s="4">
        <v>6727.95</v>
      </c>
      <c r="E12" s="4">
        <v>6980</v>
      </c>
      <c r="F12" s="4">
        <v>6752.2</v>
      </c>
      <c r="G12" s="4">
        <v>2622990</v>
      </c>
      <c r="H12" s="5">
        <v>-0.69446494464944919</v>
      </c>
      <c r="I12" s="6">
        <v>3.0258302583025829</v>
      </c>
      <c r="J12" s="5">
        <v>4.0442804428044283</v>
      </c>
      <c r="K12" s="5">
        <v>0.33766772311246973</v>
      </c>
      <c r="L12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13" spans="1:20" x14ac:dyDescent="0.3">
      <c r="A13" s="4" t="s">
        <v>39</v>
      </c>
      <c r="B13" s="4">
        <v>1421.9</v>
      </c>
      <c r="C13" s="4">
        <v>1467</v>
      </c>
      <c r="D13" s="4">
        <v>1420</v>
      </c>
      <c r="E13" s="4">
        <v>1461.1</v>
      </c>
      <c r="F13" s="4">
        <v>1416</v>
      </c>
      <c r="G13" s="4">
        <v>5366923</v>
      </c>
      <c r="H13" s="5">
        <v>-0.13362402419298761</v>
      </c>
      <c r="I13" s="6">
        <v>2.7568746044025469</v>
      </c>
      <c r="J13" s="5">
        <v>3.1718123637386526</v>
      </c>
      <c r="K13" s="5">
        <v>0.41666666666667307</v>
      </c>
      <c r="L13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14" spans="1:20" x14ac:dyDescent="0.3">
      <c r="A14" s="4" t="s">
        <v>5</v>
      </c>
      <c r="B14" s="4">
        <v>103.9</v>
      </c>
      <c r="C14" s="4">
        <v>106.2</v>
      </c>
      <c r="D14" s="4">
        <v>103.65</v>
      </c>
      <c r="E14" s="4">
        <v>105.75</v>
      </c>
      <c r="F14" s="4">
        <v>103</v>
      </c>
      <c r="G14" s="4">
        <v>11898392</v>
      </c>
      <c r="H14" s="5">
        <v>-0.2406159769008662</v>
      </c>
      <c r="I14" s="6">
        <v>1.7805582290664046</v>
      </c>
      <c r="J14" s="5">
        <v>2.2136669874879664</v>
      </c>
      <c r="K14" s="5">
        <v>0.8737864077669959</v>
      </c>
      <c r="L14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15" spans="1:20" x14ac:dyDescent="0.3">
      <c r="A15" s="4" t="s">
        <v>17</v>
      </c>
      <c r="B15" s="4">
        <v>1530</v>
      </c>
      <c r="C15" s="4">
        <v>1564.5</v>
      </c>
      <c r="D15" s="4">
        <v>1527.45</v>
      </c>
      <c r="E15" s="4">
        <v>1558</v>
      </c>
      <c r="F15" s="4">
        <v>1524.6</v>
      </c>
      <c r="G15" s="4">
        <v>9190657</v>
      </c>
      <c r="H15" s="5">
        <v>-0.16666666666666369</v>
      </c>
      <c r="I15" s="6">
        <v>1.8300653594771243</v>
      </c>
      <c r="J15" s="5">
        <v>2.2549019607843137</v>
      </c>
      <c r="K15" s="5">
        <v>0.35419126328217837</v>
      </c>
      <c r="L15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16" spans="1:20" x14ac:dyDescent="0.3">
      <c r="A16" s="4" t="s">
        <v>25</v>
      </c>
      <c r="B16" s="4">
        <v>1140</v>
      </c>
      <c r="C16" s="4">
        <v>1165.9000000000001</v>
      </c>
      <c r="D16" s="4">
        <v>1130.6500000000001</v>
      </c>
      <c r="E16" s="4">
        <v>1160.3</v>
      </c>
      <c r="F16" s="4">
        <v>1135.45</v>
      </c>
      <c r="G16" s="4">
        <v>1211218</v>
      </c>
      <c r="H16" s="5">
        <v>-0.82017543859648334</v>
      </c>
      <c r="I16" s="6">
        <v>1.7807017543859609</v>
      </c>
      <c r="J16" s="5">
        <v>2.2719298245614117</v>
      </c>
      <c r="K16" s="5">
        <v>0.40072218063322512</v>
      </c>
      <c r="L16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17" spans="1:12" x14ac:dyDescent="0.3">
      <c r="A17" s="4" t="s">
        <v>37</v>
      </c>
      <c r="B17" s="4">
        <v>903</v>
      </c>
      <c r="C17" s="4">
        <v>919.55</v>
      </c>
      <c r="D17" s="4">
        <v>897.65</v>
      </c>
      <c r="E17" s="4">
        <v>916.95</v>
      </c>
      <c r="F17" s="4">
        <v>898.35</v>
      </c>
      <c r="G17" s="4">
        <v>2588128</v>
      </c>
      <c r="H17" s="5">
        <v>-0.59246954595792056</v>
      </c>
      <c r="I17" s="6">
        <v>1.5448504983388753</v>
      </c>
      <c r="J17" s="5">
        <v>1.8327796234772926</v>
      </c>
      <c r="K17" s="5">
        <v>0.51761562865252708</v>
      </c>
      <c r="L17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18" spans="1:12" x14ac:dyDescent="0.3">
      <c r="A18" s="4" t="s">
        <v>45</v>
      </c>
      <c r="B18" s="4">
        <v>409.5</v>
      </c>
      <c r="C18" s="4">
        <v>418.75</v>
      </c>
      <c r="D18" s="4">
        <v>408.2</v>
      </c>
      <c r="E18" s="4">
        <v>417.05</v>
      </c>
      <c r="F18" s="4">
        <v>409.5</v>
      </c>
      <c r="G18" s="4">
        <v>19012313</v>
      </c>
      <c r="H18" s="5">
        <v>-0.31746031746032022</v>
      </c>
      <c r="I18" s="6">
        <v>1.8437118437118465</v>
      </c>
      <c r="J18" s="5">
        <v>2.2588522588522588</v>
      </c>
      <c r="K18" s="5">
        <v>0</v>
      </c>
      <c r="L18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19" spans="1:12" x14ac:dyDescent="0.3">
      <c r="A19" s="4" t="s">
        <v>43</v>
      </c>
      <c r="B19" s="4">
        <v>134.35</v>
      </c>
      <c r="C19" s="4">
        <v>136.9</v>
      </c>
      <c r="D19" s="4">
        <v>134</v>
      </c>
      <c r="E19" s="4">
        <v>136.30000000000001</v>
      </c>
      <c r="F19" s="4">
        <v>133.94999999999999</v>
      </c>
      <c r="G19" s="4">
        <v>7452062</v>
      </c>
      <c r="H19" s="5">
        <v>-0.26051358392258606</v>
      </c>
      <c r="I19" s="6">
        <v>1.4514328247115869</v>
      </c>
      <c r="J19" s="5">
        <v>1.8980275400074516</v>
      </c>
      <c r="K19" s="5">
        <v>0.29861888764464778</v>
      </c>
      <c r="L19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20" spans="1:12" x14ac:dyDescent="0.3">
      <c r="A20" s="4" t="s">
        <v>34</v>
      </c>
      <c r="B20" s="4">
        <v>1590</v>
      </c>
      <c r="C20" s="4">
        <v>1613.35</v>
      </c>
      <c r="D20" s="4">
        <v>1582.8</v>
      </c>
      <c r="E20" s="4">
        <v>1608</v>
      </c>
      <c r="F20" s="4">
        <v>1580.75</v>
      </c>
      <c r="G20" s="4">
        <v>1580003</v>
      </c>
      <c r="H20" s="5">
        <v>-0.45283018867924818</v>
      </c>
      <c r="I20" s="6">
        <v>1.1320754716981132</v>
      </c>
      <c r="J20" s="5">
        <v>1.4685534591194911</v>
      </c>
      <c r="K20" s="5">
        <v>0.58516526965048243</v>
      </c>
      <c r="L20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21" spans="1:12" x14ac:dyDescent="0.3">
      <c r="A21" s="4" t="s">
        <v>38</v>
      </c>
      <c r="B21" s="4">
        <v>721.9</v>
      </c>
      <c r="C21" s="4">
        <v>732.8</v>
      </c>
      <c r="D21" s="4">
        <v>717</v>
      </c>
      <c r="E21" s="4">
        <v>730.95</v>
      </c>
      <c r="F21" s="4">
        <v>718.95</v>
      </c>
      <c r="G21" s="4">
        <v>1771956</v>
      </c>
      <c r="H21" s="5">
        <v>-0.67876437179664462</v>
      </c>
      <c r="I21" s="6">
        <v>1.253636237706063</v>
      </c>
      <c r="J21" s="5">
        <v>1.5099044188945805</v>
      </c>
      <c r="K21" s="5">
        <v>0.41032060643993762</v>
      </c>
      <c r="L21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22" spans="1:12" x14ac:dyDescent="0.3">
      <c r="A22" s="4" t="s">
        <v>29</v>
      </c>
      <c r="B22" s="4">
        <v>990.2</v>
      </c>
      <c r="C22" s="4">
        <v>1009</v>
      </c>
      <c r="D22" s="4">
        <v>987</v>
      </c>
      <c r="E22" s="4">
        <v>1005</v>
      </c>
      <c r="F22" s="4">
        <v>988.6</v>
      </c>
      <c r="G22" s="4">
        <v>2510063</v>
      </c>
      <c r="H22" s="5">
        <v>-0.32316703696223442</v>
      </c>
      <c r="I22" s="6">
        <v>1.4946475459503084</v>
      </c>
      <c r="J22" s="5">
        <v>1.8986063421530956</v>
      </c>
      <c r="K22" s="5">
        <v>0.16184503338054043</v>
      </c>
      <c r="L22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23" spans="1:12" x14ac:dyDescent="0.3">
      <c r="A23" s="4" t="s">
        <v>14</v>
      </c>
      <c r="B23" s="4">
        <v>759.8</v>
      </c>
      <c r="C23" s="4">
        <v>777.95</v>
      </c>
      <c r="D23" s="4">
        <v>754.25</v>
      </c>
      <c r="E23" s="4">
        <v>771.4</v>
      </c>
      <c r="F23" s="4">
        <v>759.35</v>
      </c>
      <c r="G23" s="4">
        <v>2732537</v>
      </c>
      <c r="H23" s="5">
        <v>-0.73045538299551926</v>
      </c>
      <c r="I23" s="6">
        <v>1.5267175572519114</v>
      </c>
      <c r="J23" s="5">
        <v>2.3887865227691618</v>
      </c>
      <c r="K23" s="5">
        <v>5.9261210245595809E-2</v>
      </c>
      <c r="L23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24" spans="1:12" x14ac:dyDescent="0.3">
      <c r="A24" s="4" t="s">
        <v>27</v>
      </c>
      <c r="B24" s="4">
        <v>683.25</v>
      </c>
      <c r="C24" s="4">
        <v>697.25</v>
      </c>
      <c r="D24" s="4">
        <v>680.4</v>
      </c>
      <c r="E24" s="4">
        <v>693.45</v>
      </c>
      <c r="F24" s="4">
        <v>682.7</v>
      </c>
      <c r="G24" s="4">
        <v>9821388</v>
      </c>
      <c r="H24" s="5">
        <v>-0.4171240395170176</v>
      </c>
      <c r="I24" s="6">
        <v>1.492864983534584</v>
      </c>
      <c r="J24" s="5">
        <v>2.0490303695572631</v>
      </c>
      <c r="K24" s="5">
        <v>8.056247253551406E-2</v>
      </c>
      <c r="L24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25" spans="1:12" x14ac:dyDescent="0.3">
      <c r="A25" s="4" t="s">
        <v>18</v>
      </c>
      <c r="B25" s="4">
        <v>4552</v>
      </c>
      <c r="C25" s="4">
        <v>4595.7</v>
      </c>
      <c r="D25" s="4">
        <v>4445.7</v>
      </c>
      <c r="E25" s="4">
        <v>4584</v>
      </c>
      <c r="F25" s="4">
        <v>4514.8500000000004</v>
      </c>
      <c r="G25" s="4">
        <v>616936</v>
      </c>
      <c r="H25" s="5">
        <v>-2.3352372583479832</v>
      </c>
      <c r="I25" s="6">
        <v>0.70298769771528991</v>
      </c>
      <c r="J25" s="5">
        <v>0.96001757469243898</v>
      </c>
      <c r="K25" s="5">
        <v>0.8228401829518065</v>
      </c>
      <c r="L25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26" spans="1:12" x14ac:dyDescent="0.3">
      <c r="A26" s="4" t="s">
        <v>30</v>
      </c>
      <c r="B26" s="4">
        <v>1444</v>
      </c>
      <c r="C26" s="4">
        <v>1462</v>
      </c>
      <c r="D26" s="4">
        <v>1440.65</v>
      </c>
      <c r="E26" s="4">
        <v>1461.9</v>
      </c>
      <c r="F26" s="4">
        <v>1440.65</v>
      </c>
      <c r="G26" s="4">
        <v>913036</v>
      </c>
      <c r="H26" s="5">
        <v>-0.23199445983378869</v>
      </c>
      <c r="I26" s="6">
        <v>1.2396121883656572</v>
      </c>
      <c r="J26" s="5">
        <v>1.2465373961218837</v>
      </c>
      <c r="K26" s="5">
        <v>0.23253392565855061</v>
      </c>
      <c r="L26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27" spans="1:12" x14ac:dyDescent="0.3">
      <c r="A27" s="4" t="s">
        <v>42</v>
      </c>
      <c r="B27" s="4">
        <v>278.5</v>
      </c>
      <c r="C27" s="4">
        <v>281.5</v>
      </c>
      <c r="D27" s="4">
        <v>268.45</v>
      </c>
      <c r="E27" s="4">
        <v>280.8</v>
      </c>
      <c r="F27" s="4">
        <v>276.95</v>
      </c>
      <c r="G27" s="4">
        <v>37589121</v>
      </c>
      <c r="H27" s="5">
        <v>-3.608617594254941</v>
      </c>
      <c r="I27" s="6">
        <v>0.82585278276481566</v>
      </c>
      <c r="J27" s="5">
        <v>1.0771992818671454</v>
      </c>
      <c r="K27" s="5">
        <v>0.55966781007402466</v>
      </c>
      <c r="L27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28" spans="1:12" x14ac:dyDescent="0.3">
      <c r="A28" s="4" t="s">
        <v>3</v>
      </c>
      <c r="B28" s="4">
        <v>767</v>
      </c>
      <c r="C28" s="4">
        <v>779.9</v>
      </c>
      <c r="D28" s="4">
        <v>761.6</v>
      </c>
      <c r="E28" s="4">
        <v>776.2</v>
      </c>
      <c r="F28" s="4">
        <v>765.9</v>
      </c>
      <c r="G28" s="4">
        <v>1662376</v>
      </c>
      <c r="H28" s="5">
        <v>-0.70404172099087059</v>
      </c>
      <c r="I28" s="6">
        <v>1.1994784876140867</v>
      </c>
      <c r="J28" s="5">
        <v>1.6818774445893061</v>
      </c>
      <c r="K28" s="5">
        <v>0.14362188275232052</v>
      </c>
      <c r="L28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29" spans="1:12" x14ac:dyDescent="0.3">
      <c r="A29" s="4" t="s">
        <v>36</v>
      </c>
      <c r="B29" s="4">
        <v>113.15</v>
      </c>
      <c r="C29" s="4">
        <v>115.2</v>
      </c>
      <c r="D29" s="4">
        <v>112.1</v>
      </c>
      <c r="E29" s="4">
        <v>113.25</v>
      </c>
      <c r="F29" s="4">
        <v>111.75</v>
      </c>
      <c r="G29" s="4">
        <v>17368602</v>
      </c>
      <c r="H29" s="5">
        <v>-0.92797171895714659</v>
      </c>
      <c r="I29" s="6">
        <v>8.8378258948293695E-2</v>
      </c>
      <c r="J29" s="5">
        <v>1.8117543084401211</v>
      </c>
      <c r="K29" s="5">
        <v>1.2527964205816606</v>
      </c>
      <c r="L29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0" spans="1:12" x14ac:dyDescent="0.3">
      <c r="A30" s="4" t="s">
        <v>21</v>
      </c>
      <c r="B30" s="4">
        <v>736</v>
      </c>
      <c r="C30" s="4">
        <v>749.7</v>
      </c>
      <c r="D30" s="4">
        <v>731.5</v>
      </c>
      <c r="E30" s="4">
        <v>745.95</v>
      </c>
      <c r="F30" s="4">
        <v>736.1</v>
      </c>
      <c r="G30" s="4">
        <v>4537435</v>
      </c>
      <c r="H30" s="5">
        <v>-0.61141304347826086</v>
      </c>
      <c r="I30" s="6">
        <v>1.3519021739130497</v>
      </c>
      <c r="J30" s="5">
        <v>1.8614130434782672</v>
      </c>
      <c r="K30" s="5">
        <v>-1.3585110718655445E-2</v>
      </c>
      <c r="L30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1" spans="1:12" x14ac:dyDescent="0.3">
      <c r="A31" s="4" t="s">
        <v>46</v>
      </c>
      <c r="B31" s="4">
        <v>3690</v>
      </c>
      <c r="C31" s="4">
        <v>3722</v>
      </c>
      <c r="D31" s="4">
        <v>3653.7</v>
      </c>
      <c r="E31" s="4">
        <v>3717</v>
      </c>
      <c r="F31" s="4">
        <v>3668.25</v>
      </c>
      <c r="G31" s="4">
        <v>276602</v>
      </c>
      <c r="H31" s="5">
        <v>-0.98373983739837889</v>
      </c>
      <c r="I31" s="6">
        <v>0.73170731707317083</v>
      </c>
      <c r="J31" s="5">
        <v>0.86720867208672092</v>
      </c>
      <c r="K31" s="5">
        <v>0.59292578204866075</v>
      </c>
      <c r="L31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2" spans="1:12" x14ac:dyDescent="0.3">
      <c r="A32" s="4" t="s">
        <v>44</v>
      </c>
      <c r="B32" s="4">
        <v>7420</v>
      </c>
      <c r="C32" s="4">
        <v>7474.7</v>
      </c>
      <c r="D32" s="4">
        <v>7370.7</v>
      </c>
      <c r="E32" s="4">
        <v>7443</v>
      </c>
      <c r="F32" s="4">
        <v>7351</v>
      </c>
      <c r="G32" s="4">
        <v>174447</v>
      </c>
      <c r="H32" s="5">
        <v>-0.66442048517520469</v>
      </c>
      <c r="I32" s="6">
        <v>0.30997304582210244</v>
      </c>
      <c r="J32" s="5">
        <v>0.73719676549864988</v>
      </c>
      <c r="K32" s="5">
        <v>0.93864780301999728</v>
      </c>
      <c r="L32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3" spans="1:12" x14ac:dyDescent="0.3">
      <c r="A33" s="4" t="s">
        <v>7</v>
      </c>
      <c r="B33" s="4">
        <v>690.1</v>
      </c>
      <c r="C33" s="4">
        <v>697</v>
      </c>
      <c r="D33" s="4">
        <v>683</v>
      </c>
      <c r="E33" s="4">
        <v>692.25</v>
      </c>
      <c r="F33" s="4">
        <v>684.2</v>
      </c>
      <c r="G33" s="4">
        <v>8283854</v>
      </c>
      <c r="H33" s="5">
        <v>-1.0288364005216668</v>
      </c>
      <c r="I33" s="6">
        <v>0.31154905086219059</v>
      </c>
      <c r="J33" s="5">
        <v>0.99985509346471191</v>
      </c>
      <c r="K33" s="5">
        <v>0.86232095878397785</v>
      </c>
      <c r="L33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4" spans="1:12" x14ac:dyDescent="0.3">
      <c r="A34" s="4" t="s">
        <v>6</v>
      </c>
      <c r="B34" s="4">
        <v>453</v>
      </c>
      <c r="C34" s="4">
        <v>459.25</v>
      </c>
      <c r="D34" s="4">
        <v>452.85</v>
      </c>
      <c r="E34" s="4">
        <v>456.9</v>
      </c>
      <c r="F34" s="4">
        <v>451.7</v>
      </c>
      <c r="G34" s="4">
        <v>3624344</v>
      </c>
      <c r="H34" s="5">
        <v>-3.3112582781451932E-2</v>
      </c>
      <c r="I34" s="6">
        <v>0.86092715231787575</v>
      </c>
      <c r="J34" s="5">
        <v>1.379690949227373</v>
      </c>
      <c r="K34" s="5">
        <v>0.28780163825548183</v>
      </c>
      <c r="L34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35" spans="1:12" x14ac:dyDescent="0.3">
      <c r="A35" s="4" t="s">
        <v>49</v>
      </c>
      <c r="B35" s="4">
        <v>25986</v>
      </c>
      <c r="C35" s="4">
        <v>26359.85</v>
      </c>
      <c r="D35" s="4">
        <v>25749.65</v>
      </c>
      <c r="E35" s="4">
        <v>26220</v>
      </c>
      <c r="F35" s="4">
        <v>25985.95</v>
      </c>
      <c r="G35" s="4">
        <v>31064</v>
      </c>
      <c r="H35" s="5">
        <v>-0.90952820749633856</v>
      </c>
      <c r="I35" s="6">
        <v>0.90048487647194642</v>
      </c>
      <c r="J35" s="5">
        <v>1.4386592780728027</v>
      </c>
      <c r="K35" s="5">
        <v>1.9241166861043142E-4</v>
      </c>
      <c r="L35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6" spans="1:12" x14ac:dyDescent="0.3">
      <c r="A36" s="4" t="s">
        <v>9</v>
      </c>
      <c r="B36" s="4">
        <v>2165.0500000000002</v>
      </c>
      <c r="C36" s="4">
        <v>2192</v>
      </c>
      <c r="D36" s="4">
        <v>2155.6</v>
      </c>
      <c r="E36" s="4">
        <v>2178</v>
      </c>
      <c r="F36" s="4">
        <v>2162.35</v>
      </c>
      <c r="G36" s="4">
        <v>5475452</v>
      </c>
      <c r="H36" s="5">
        <v>-0.43647952703172083</v>
      </c>
      <c r="I36" s="6">
        <v>0.59813861111751765</v>
      </c>
      <c r="J36" s="5">
        <v>1.2447749474607892</v>
      </c>
      <c r="K36" s="5">
        <v>0.12486415242677054</v>
      </c>
      <c r="L36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37" spans="1:12" x14ac:dyDescent="0.3">
      <c r="A37" s="4" t="s">
        <v>33</v>
      </c>
      <c r="B37" s="4">
        <v>833.5</v>
      </c>
      <c r="C37" s="4">
        <v>840.45</v>
      </c>
      <c r="D37" s="4">
        <v>827</v>
      </c>
      <c r="E37" s="4">
        <v>838.3</v>
      </c>
      <c r="F37" s="4">
        <v>832.5</v>
      </c>
      <c r="G37" s="4">
        <v>1170096</v>
      </c>
      <c r="H37" s="5">
        <v>-0.77984403119376122</v>
      </c>
      <c r="I37" s="6">
        <v>0.57588482303538746</v>
      </c>
      <c r="J37" s="5">
        <v>0.8338332333533347</v>
      </c>
      <c r="K37" s="5">
        <v>0.12012012012012012</v>
      </c>
      <c r="L37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38" spans="1:12" x14ac:dyDescent="0.3">
      <c r="A38" s="4" t="s">
        <v>26</v>
      </c>
      <c r="B38" s="4">
        <v>636</v>
      </c>
      <c r="C38" s="4">
        <v>636</v>
      </c>
      <c r="D38" s="4">
        <v>624.1</v>
      </c>
      <c r="E38" s="4">
        <v>632.70000000000005</v>
      </c>
      <c r="F38" s="4">
        <v>628.85</v>
      </c>
      <c r="G38" s="4">
        <v>4483718</v>
      </c>
      <c r="H38" s="5">
        <v>-1.8710691823899335</v>
      </c>
      <c r="I38" s="6">
        <v>-0.51886792452829478</v>
      </c>
      <c r="J38" s="5">
        <v>0</v>
      </c>
      <c r="K38" s="5">
        <v>1.1369961039993601</v>
      </c>
      <c r="L38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SELL+</v>
      </c>
    </row>
    <row r="39" spans="1:12" x14ac:dyDescent="0.3">
      <c r="A39" s="4" t="s">
        <v>12</v>
      </c>
      <c r="B39" s="4">
        <v>114.2</v>
      </c>
      <c r="C39" s="4">
        <v>116.3</v>
      </c>
      <c r="D39" s="4">
        <v>113.65</v>
      </c>
      <c r="E39" s="4">
        <v>114.05</v>
      </c>
      <c r="F39" s="4">
        <v>113.4</v>
      </c>
      <c r="G39" s="4">
        <v>11791078</v>
      </c>
      <c r="H39" s="5">
        <v>-0.48161120840630223</v>
      </c>
      <c r="I39" s="6">
        <v>-0.13134851138354262</v>
      </c>
      <c r="J39" s="5">
        <v>1.838879159369522</v>
      </c>
      <c r="K39" s="5">
        <v>0.70546737213403621</v>
      </c>
      <c r="L39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</v>
      </c>
    </row>
    <row r="40" spans="1:12" x14ac:dyDescent="0.3">
      <c r="A40" s="4" t="s">
        <v>47</v>
      </c>
      <c r="B40" s="4">
        <v>177.3</v>
      </c>
      <c r="C40" s="4">
        <v>179.3</v>
      </c>
      <c r="D40" s="4">
        <v>175.45</v>
      </c>
      <c r="E40" s="4">
        <v>176.5</v>
      </c>
      <c r="F40" s="4">
        <v>175.65</v>
      </c>
      <c r="G40" s="4">
        <v>8272098</v>
      </c>
      <c r="H40" s="5">
        <v>-1.0434292160180614</v>
      </c>
      <c r="I40" s="6">
        <v>-0.4512126339537571</v>
      </c>
      <c r="J40" s="5">
        <v>1.1280315848843767</v>
      </c>
      <c r="K40" s="5">
        <v>0.93936806148591268</v>
      </c>
      <c r="L40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</v>
      </c>
    </row>
    <row r="41" spans="1:12" x14ac:dyDescent="0.3">
      <c r="A41" s="4" t="s">
        <v>19</v>
      </c>
      <c r="B41" s="4">
        <v>671</v>
      </c>
      <c r="C41" s="4">
        <v>675.45</v>
      </c>
      <c r="D41" s="4">
        <v>668.1</v>
      </c>
      <c r="E41" s="4">
        <v>672</v>
      </c>
      <c r="F41" s="4">
        <v>668.8</v>
      </c>
      <c r="G41" s="4">
        <v>3051984</v>
      </c>
      <c r="H41" s="5">
        <v>-0.4321907600596091</v>
      </c>
      <c r="I41" s="6">
        <v>0.14903129657228018</v>
      </c>
      <c r="J41" s="5">
        <v>0.66318926974665349</v>
      </c>
      <c r="K41" s="5">
        <v>0.32894736842105948</v>
      </c>
      <c r="L41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BUY</v>
      </c>
    </row>
    <row r="42" spans="1:12" x14ac:dyDescent="0.3">
      <c r="A42" s="4" t="s">
        <v>22</v>
      </c>
      <c r="B42" s="4">
        <v>1883</v>
      </c>
      <c r="C42" s="4">
        <v>1887.3</v>
      </c>
      <c r="D42" s="4">
        <v>1852.6</v>
      </c>
      <c r="E42" s="4">
        <v>1873</v>
      </c>
      <c r="F42" s="4">
        <v>1870.35</v>
      </c>
      <c r="G42" s="4">
        <v>1003905</v>
      </c>
      <c r="H42" s="5">
        <v>-1.6144450345193888</v>
      </c>
      <c r="I42" s="6">
        <v>-0.53106744556558683</v>
      </c>
      <c r="J42" s="5">
        <v>0.22835900159319991</v>
      </c>
      <c r="K42" s="5">
        <v>0.67634399978614124</v>
      </c>
      <c r="L42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43" spans="1:12" x14ac:dyDescent="0.3">
      <c r="A43" s="4" t="s">
        <v>48</v>
      </c>
      <c r="B43" s="4">
        <v>2557.4</v>
      </c>
      <c r="C43" s="4">
        <v>2575</v>
      </c>
      <c r="D43" s="4">
        <v>2518</v>
      </c>
      <c r="E43" s="4">
        <v>2541</v>
      </c>
      <c r="F43" s="4">
        <v>2544</v>
      </c>
      <c r="G43" s="4">
        <v>1277071</v>
      </c>
      <c r="H43" s="5">
        <v>-1.5406271994994951</v>
      </c>
      <c r="I43" s="6">
        <v>-0.64127629623837068</v>
      </c>
      <c r="J43" s="5">
        <v>0.68819895206068304</v>
      </c>
      <c r="K43" s="5">
        <v>0.52672955974843128</v>
      </c>
      <c r="L43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</v>
      </c>
    </row>
    <row r="44" spans="1:12" x14ac:dyDescent="0.3">
      <c r="A44" s="4" t="s">
        <v>40</v>
      </c>
      <c r="B44" s="4">
        <v>2681</v>
      </c>
      <c r="C44" s="4">
        <v>2695</v>
      </c>
      <c r="D44" s="4">
        <v>2652</v>
      </c>
      <c r="E44" s="4">
        <v>2675</v>
      </c>
      <c r="F44" s="4">
        <v>2680.6</v>
      </c>
      <c r="G44" s="4">
        <v>567946</v>
      </c>
      <c r="H44" s="5">
        <v>-1.081685938082805</v>
      </c>
      <c r="I44" s="6">
        <v>-0.22379709063782169</v>
      </c>
      <c r="J44" s="5">
        <v>0.52219321148825071</v>
      </c>
      <c r="K44" s="5">
        <v>1.492203238081366E-2</v>
      </c>
      <c r="L44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</v>
      </c>
    </row>
    <row r="45" spans="1:12" x14ac:dyDescent="0.3">
      <c r="A45" s="4" t="s">
        <v>23</v>
      </c>
      <c r="B45" s="4">
        <v>207</v>
      </c>
      <c r="C45" s="4">
        <v>207</v>
      </c>
      <c r="D45" s="4">
        <v>204.7</v>
      </c>
      <c r="E45" s="4">
        <v>205.75</v>
      </c>
      <c r="F45" s="4">
        <v>206.3</v>
      </c>
      <c r="G45" s="4">
        <v>12490094</v>
      </c>
      <c r="H45" s="5">
        <v>-1.1111111111111165</v>
      </c>
      <c r="I45" s="6">
        <v>-0.60386473429951693</v>
      </c>
      <c r="J45" s="5">
        <v>0</v>
      </c>
      <c r="K45" s="5">
        <v>0.33931168201647532</v>
      </c>
      <c r="L45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SELL+</v>
      </c>
    </row>
    <row r="46" spans="1:12" x14ac:dyDescent="0.3">
      <c r="A46" s="4" t="s">
        <v>50</v>
      </c>
      <c r="B46" s="4">
        <v>6789.5</v>
      </c>
      <c r="C46" s="4">
        <v>6852</v>
      </c>
      <c r="D46" s="4">
        <v>6740.6</v>
      </c>
      <c r="E46" s="4">
        <v>6795</v>
      </c>
      <c r="F46" s="4">
        <v>6825.9</v>
      </c>
      <c r="G46" s="4">
        <v>646993</v>
      </c>
      <c r="H46" s="5">
        <v>-0.72022976655128701</v>
      </c>
      <c r="I46" s="6">
        <v>8.1007437955666839E-2</v>
      </c>
      <c r="J46" s="5">
        <v>0.92053906767803217</v>
      </c>
      <c r="K46" s="5">
        <v>-0.53326301293601774</v>
      </c>
      <c r="L46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B</v>
      </c>
    </row>
    <row r="47" spans="1:12" x14ac:dyDescent="0.3">
      <c r="A47" s="4" t="s">
        <v>41</v>
      </c>
      <c r="B47" s="4">
        <v>4890</v>
      </c>
      <c r="C47" s="4">
        <v>4912.1499999999996</v>
      </c>
      <c r="D47" s="4">
        <v>4792.8500000000004</v>
      </c>
      <c r="E47" s="4">
        <v>4846.5</v>
      </c>
      <c r="F47" s="4">
        <v>4874.6499999999996</v>
      </c>
      <c r="G47" s="4">
        <v>425873</v>
      </c>
      <c r="H47" s="5">
        <v>-1.9867075664621603</v>
      </c>
      <c r="I47" s="6">
        <v>-0.88957055214723935</v>
      </c>
      <c r="J47" s="5">
        <v>0.45296523517381665</v>
      </c>
      <c r="K47" s="5">
        <v>0.31489440267507135</v>
      </c>
      <c r="L47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48" spans="1:12" x14ac:dyDescent="0.3">
      <c r="A48" s="4" t="s">
        <v>35</v>
      </c>
      <c r="B48" s="4">
        <v>627.95000000000005</v>
      </c>
      <c r="C48" s="4">
        <v>627.95000000000005</v>
      </c>
      <c r="D48" s="4">
        <v>617.04999999999995</v>
      </c>
      <c r="E48" s="4">
        <v>619</v>
      </c>
      <c r="F48" s="4">
        <v>622.65</v>
      </c>
      <c r="G48" s="4">
        <v>5776595</v>
      </c>
      <c r="H48" s="5">
        <v>-1.7358069910024827</v>
      </c>
      <c r="I48" s="6">
        <v>-1.425272712795612</v>
      </c>
      <c r="J48" s="5">
        <v>0</v>
      </c>
      <c r="K48" s="5">
        <v>0.85120051393239671</v>
      </c>
      <c r="L48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SELL+</v>
      </c>
    </row>
    <row r="49" spans="1:12" x14ac:dyDescent="0.3">
      <c r="A49" s="4" t="s">
        <v>20</v>
      </c>
      <c r="B49" s="4">
        <v>3657</v>
      </c>
      <c r="C49" s="4">
        <v>3667.35</v>
      </c>
      <c r="D49" s="4">
        <v>3594.4</v>
      </c>
      <c r="E49" s="4">
        <v>3615.05</v>
      </c>
      <c r="F49" s="4">
        <v>3637.4</v>
      </c>
      <c r="G49" s="4">
        <v>2511141</v>
      </c>
      <c r="H49" s="5">
        <v>-1.7117856166256471</v>
      </c>
      <c r="I49" s="6">
        <v>-1.147115121684436</v>
      </c>
      <c r="J49" s="5">
        <v>0.2830188679245258</v>
      </c>
      <c r="K49" s="5">
        <v>0.53884642876779865</v>
      </c>
      <c r="L49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50" spans="1:12" x14ac:dyDescent="0.3">
      <c r="A50" s="4" t="s">
        <v>11</v>
      </c>
      <c r="B50" s="4">
        <v>2634</v>
      </c>
      <c r="C50" s="4">
        <v>2658</v>
      </c>
      <c r="D50" s="4">
        <v>2610</v>
      </c>
      <c r="E50" s="4">
        <v>2617.85</v>
      </c>
      <c r="F50" s="4">
        <v>2634.15</v>
      </c>
      <c r="G50" s="4">
        <v>1482854</v>
      </c>
      <c r="H50" s="5">
        <v>-0.91116173120728927</v>
      </c>
      <c r="I50" s="6">
        <v>-0.61313591495824182</v>
      </c>
      <c r="J50" s="5">
        <v>0.91116173120728927</v>
      </c>
      <c r="K50" s="5">
        <v>-5.6944365355082642E-3</v>
      </c>
      <c r="L50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</v>
      </c>
    </row>
    <row r="51" spans="1:12" x14ac:dyDescent="0.3">
      <c r="A51" s="4" t="s">
        <v>32</v>
      </c>
      <c r="B51" s="4">
        <v>1725</v>
      </c>
      <c r="C51" s="4">
        <v>1725</v>
      </c>
      <c r="D51" s="4">
        <v>1691.6</v>
      </c>
      <c r="E51" s="4">
        <v>1702.35</v>
      </c>
      <c r="F51" s="4">
        <v>1716.85</v>
      </c>
      <c r="G51" s="4">
        <v>4707971</v>
      </c>
      <c r="H51" s="5">
        <v>-1.9362318840579762</v>
      </c>
      <c r="I51" s="6">
        <v>-1.3130434782608749</v>
      </c>
      <c r="J51" s="5">
        <v>0</v>
      </c>
      <c r="K51" s="5">
        <v>0.4747065847336745</v>
      </c>
      <c r="L51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SELL+</v>
      </c>
    </row>
    <row r="52" spans="1:12" x14ac:dyDescent="0.3">
      <c r="A52" s="4" t="s">
        <v>16</v>
      </c>
      <c r="B52" s="4">
        <v>1167.95</v>
      </c>
      <c r="C52" s="4">
        <v>1173</v>
      </c>
      <c r="D52" s="4">
        <v>1150</v>
      </c>
      <c r="E52" s="4">
        <v>1151.9000000000001</v>
      </c>
      <c r="F52" s="4">
        <v>1163.0999999999999</v>
      </c>
      <c r="G52" s="4">
        <v>3947317</v>
      </c>
      <c r="H52" s="5">
        <v>-1.5368808596258439</v>
      </c>
      <c r="I52" s="6">
        <v>-1.3742026627852182</v>
      </c>
      <c r="J52" s="5">
        <v>0.43238152318163914</v>
      </c>
      <c r="K52" s="5">
        <v>0.41698908090449116</v>
      </c>
      <c r="L52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53" spans="1:12" x14ac:dyDescent="0.3">
      <c r="A53" s="4" t="s">
        <v>31</v>
      </c>
      <c r="B53" s="4">
        <v>1750</v>
      </c>
      <c r="C53" s="4">
        <v>1757</v>
      </c>
      <c r="D53" s="4">
        <v>1712.7</v>
      </c>
      <c r="E53" s="4">
        <v>1721.5</v>
      </c>
      <c r="F53" s="4">
        <v>1738.75</v>
      </c>
      <c r="G53" s="4">
        <v>7602939</v>
      </c>
      <c r="H53" s="5">
        <v>-2.131428571428569</v>
      </c>
      <c r="I53" s="6">
        <v>-1.6285714285714286</v>
      </c>
      <c r="J53" s="5">
        <v>0.4</v>
      </c>
      <c r="K53" s="5">
        <v>0.64701653486700217</v>
      </c>
      <c r="L53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54" spans="1:12" x14ac:dyDescent="0.3">
      <c r="A54" s="4" t="s">
        <v>10</v>
      </c>
      <c r="B54" s="4">
        <v>2726</v>
      </c>
      <c r="C54" s="4">
        <v>2729.9</v>
      </c>
      <c r="D54" s="4">
        <v>2683.95</v>
      </c>
      <c r="E54" s="4">
        <v>2694</v>
      </c>
      <c r="F54" s="4">
        <v>2721.95</v>
      </c>
      <c r="G54" s="4">
        <v>2984595</v>
      </c>
      <c r="H54" s="5">
        <v>-1.5425531914893684</v>
      </c>
      <c r="I54" s="6">
        <v>-1.173881144534116</v>
      </c>
      <c r="J54" s="5">
        <v>0.1430667644900987</v>
      </c>
      <c r="K54" s="5">
        <v>0.14879038924301261</v>
      </c>
      <c r="L54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55" spans="1:12" x14ac:dyDescent="0.3">
      <c r="A55" s="4" t="s">
        <v>28</v>
      </c>
      <c r="B55" s="4">
        <v>3092.8</v>
      </c>
      <c r="C55" s="4">
        <v>3092.8</v>
      </c>
      <c r="D55" s="4">
        <v>3034.55</v>
      </c>
      <c r="E55" s="4">
        <v>3045.1</v>
      </c>
      <c r="F55" s="4">
        <v>3077.45</v>
      </c>
      <c r="G55" s="4">
        <v>763704</v>
      </c>
      <c r="H55" s="5">
        <v>-1.8834066218313503</v>
      </c>
      <c r="I55" s="6">
        <v>-1.5422917744438784</v>
      </c>
      <c r="J55" s="5">
        <v>0</v>
      </c>
      <c r="K55" s="5">
        <v>0.49878958228404574</v>
      </c>
      <c r="L55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SELL+</v>
      </c>
    </row>
    <row r="56" spans="1:12" x14ac:dyDescent="0.3">
      <c r="A56" s="4" t="s">
        <v>4</v>
      </c>
      <c r="B56" s="4">
        <v>3874.85</v>
      </c>
      <c r="C56" s="4">
        <v>3892</v>
      </c>
      <c r="D56" s="4">
        <v>3795.5</v>
      </c>
      <c r="E56" s="4">
        <v>3812</v>
      </c>
      <c r="F56" s="4">
        <v>3866.25</v>
      </c>
      <c r="G56" s="4">
        <v>437167</v>
      </c>
      <c r="H56" s="5">
        <v>-2.0478212059821645</v>
      </c>
      <c r="I56" s="6">
        <v>-1.6219982709008067</v>
      </c>
      <c r="J56" s="5">
        <v>0.44259777797850475</v>
      </c>
      <c r="K56" s="5">
        <v>0.2224377626899427</v>
      </c>
      <c r="L56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  <row r="57" spans="1:12" x14ac:dyDescent="0.3">
      <c r="A57" s="4" t="s">
        <v>13</v>
      </c>
      <c r="B57" s="4">
        <v>20100</v>
      </c>
      <c r="C57" s="4">
        <v>20199</v>
      </c>
      <c r="D57" s="4">
        <v>19665</v>
      </c>
      <c r="E57" s="4">
        <v>19740</v>
      </c>
      <c r="F57" s="4">
        <v>20021.05</v>
      </c>
      <c r="G57" s="4">
        <v>83084</v>
      </c>
      <c r="H57" s="5">
        <v>-2.1641791044776122</v>
      </c>
      <c r="I57" s="6">
        <v>-1.791044776119403</v>
      </c>
      <c r="J57" s="5">
        <v>0.49253731343283585</v>
      </c>
      <c r="K57" s="5">
        <v>0.39433496245202287</v>
      </c>
      <c r="L57" s="3" t="str">
        <f>+IF(NIFTY50[[#This Row],[LOW%]]=0,"BUY+",IF(NIFTY50[[#This Row],[HIGH%]]=0,"SELL+",IF(AND(NIFTY50[[#This Row],[LTP%]]&gt;0,NIFTY50[[#This Row],[LOW%]]&gt;-0.5),"BUY",IF(AND(NIFTY50[[#This Row],[LTP%]]&lt;0,NIFTY50[[#This Row],[HIGH%]]&lt;0.5),"SELL",IF(NIFTY50[[#This Row],[LTP%]]&gt;0,"B",IF(NIFTY50[[#This Row],[LTP%]]&lt;0,"S",""))))))</f>
        <v>SELL</v>
      </c>
    </row>
  </sheetData>
  <mergeCells count="7">
    <mergeCell ref="A3:B4"/>
    <mergeCell ref="A1:B2"/>
    <mergeCell ref="F2:G3"/>
    <mergeCell ref="J2:K3"/>
    <mergeCell ref="H1:I1"/>
    <mergeCell ref="J1:K1"/>
    <mergeCell ref="H2:I3"/>
  </mergeCells>
  <phoneticPr fontId="1" type="noConversion"/>
  <conditionalFormatting sqref="L7:L57">
    <cfRule type="containsText" dxfId="19" priority="9" operator="containsText" text="SELL">
      <formula>NOT(ISERROR(SEARCH("SELL",L7)))</formula>
    </cfRule>
    <cfRule type="containsText" dxfId="18" priority="10" operator="containsText" text="BUY">
      <formula>NOT(ISERROR(SEARCH("BUY",L7)))</formula>
    </cfRule>
  </conditionalFormatting>
  <conditionalFormatting sqref="G7:G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I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57 D7:D57">
    <cfRule type="duplicateValues" dxfId="17" priority="2"/>
  </conditionalFormatting>
  <conditionalFormatting sqref="B7:C57">
    <cfRule type="duplicateValues" dxfId="16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4C6C-CA16-4573-A631-214789E578A5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F7E5A-C3C4-49AC-B58C-A799F3F9A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patel</dc:creator>
  <cp:lastModifiedBy>prince patel</cp:lastModifiedBy>
  <dcterms:created xsi:type="dcterms:W3CDTF">2021-08-16T13:03:25Z</dcterms:created>
  <dcterms:modified xsi:type="dcterms:W3CDTF">2021-08-24T13:39:48Z</dcterms:modified>
</cp:coreProperties>
</file>